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G:\共有ドライブ\JP Well-Being\R6年度(2024-2025)\02.R6 Job\MHLW_R6_老人保健健康増進等事業\1-58_高齢者向け住まいにおける運営形態の多様化に関する実態調査研究事業（JM安田）\40_ENQ\08_ローデータ・集計結果\"/>
    </mc:Choice>
  </mc:AlternateContent>
  <xr:revisionPtr revIDLastSave="0" documentId="8_{A9BB3A03-F380-428C-805E-900BC4AD4F11}" xr6:coauthVersionLast="47" xr6:coauthVersionMax="47" xr10:uidLastSave="{00000000-0000-0000-0000-000000000000}"/>
  <bookViews>
    <workbookView xWindow="-120" yWindow="-120" windowWidth="29040" windowHeight="17520" tabRatio="493" xr2:uid="{00000000-000D-0000-FFFF-FFFF00000000}"/>
  </bookViews>
  <sheets>
    <sheet name="回収状況" sheetId="1" r:id="rId1"/>
    <sheet name="問1～4" sheetId="26" r:id="rId2"/>
    <sheet name="問5～9" sheetId="41" r:id="rId3"/>
    <sheet name="問10～12" sheetId="45" r:id="rId4"/>
    <sheet name="問13～15" sheetId="44" r:id="rId5"/>
  </sheets>
  <definedNames>
    <definedName name="_xlnm._FilterDatabase" localSheetId="0" hidden="1">回収状況!#REF!</definedName>
    <definedName name="_xlnm._FilterDatabase" localSheetId="1" hidden="1">'問1～4'!#REF!</definedName>
    <definedName name="_xlnm._FilterDatabase" localSheetId="3" hidden="1">'問10～12'!#REF!</definedName>
    <definedName name="_xlnm._FilterDatabase" localSheetId="4" hidden="1">'問13～15'!#REF!</definedName>
    <definedName name="_xlnm._FilterDatabase" localSheetId="2" hidden="1">'問5～9'!#REF!</definedName>
    <definedName name="_xlnm.Print_Area" localSheetId="0">回収状況!$A$1:$AM$101</definedName>
    <definedName name="_xlnm.Print_Area" localSheetId="1">'問1～4'!$A$1:$T$1217</definedName>
    <definedName name="_xlnm.Print_Area" localSheetId="3">'問10～12'!$A$1:$V$803</definedName>
    <definedName name="_xlnm.Print_Area" localSheetId="4">'問13～15'!$A$1:$V$713</definedName>
    <definedName name="_xlnm.Print_Area" localSheetId="2">'問5～9'!$A$1:$T$1007</definedName>
  </definedNames>
  <calcPr calcId="145621"/>
</workbook>
</file>

<file path=xl/calcChain.xml><?xml version="1.0" encoding="utf-8"?>
<calcChain xmlns="http://schemas.openxmlformats.org/spreadsheetml/2006/main">
  <c r="N424" i="44" l="1"/>
  <c r="M424" i="44"/>
  <c r="L424" i="44"/>
  <c r="N394" i="44"/>
  <c r="M394" i="44"/>
  <c r="L394" i="44"/>
  <c r="N383" i="44"/>
  <c r="M383" i="44"/>
  <c r="L383" i="44"/>
  <c r="H37" i="41" l="1"/>
  <c r="H83" i="44"/>
  <c r="G83" i="44"/>
  <c r="F83" i="44"/>
  <c r="K81" i="44"/>
  <c r="J81" i="44"/>
  <c r="K80" i="44"/>
  <c r="J80" i="44"/>
  <c r="K79" i="44"/>
  <c r="J79" i="44"/>
  <c r="I79" i="44"/>
  <c r="K78" i="44"/>
  <c r="K77" i="44"/>
  <c r="K76" i="44"/>
  <c r="J76" i="44"/>
  <c r="I76" i="44"/>
  <c r="K75" i="44"/>
  <c r="K82" i="44" s="1"/>
  <c r="J75" i="44"/>
  <c r="J78" i="44" s="1"/>
  <c r="I75" i="44"/>
  <c r="I81" i="44" s="1"/>
  <c r="H67" i="44"/>
  <c r="G67" i="44"/>
  <c r="F67" i="44"/>
  <c r="I65" i="44"/>
  <c r="K64" i="44"/>
  <c r="I64" i="44"/>
  <c r="I63" i="44"/>
  <c r="I62" i="44"/>
  <c r="I61" i="44"/>
  <c r="I60" i="44"/>
  <c r="I67" i="44" s="1"/>
  <c r="K59" i="44"/>
  <c r="K61" i="44" s="1"/>
  <c r="J59" i="44"/>
  <c r="J64" i="44" s="1"/>
  <c r="I59" i="44"/>
  <c r="I66" i="44" s="1"/>
  <c r="O571" i="45"/>
  <c r="H586" i="45" s="1"/>
  <c r="M586" i="45" s="1"/>
  <c r="O570" i="45"/>
  <c r="H585" i="45" s="1"/>
  <c r="I585" i="45" s="1"/>
  <c r="O569" i="45"/>
  <c r="H584" i="45" s="1"/>
  <c r="K584" i="45" s="1"/>
  <c r="O568" i="45"/>
  <c r="H583" i="45" s="1"/>
  <c r="M583" i="45" s="1"/>
  <c r="O567" i="45"/>
  <c r="H582" i="45" s="1"/>
  <c r="I582" i="45" s="1"/>
  <c r="O566" i="45"/>
  <c r="H581" i="45" s="1"/>
  <c r="I581" i="45" s="1"/>
  <c r="O565" i="45"/>
  <c r="H580" i="45" s="1"/>
  <c r="K580" i="45" s="1"/>
  <c r="O564" i="45"/>
  <c r="H579" i="45" s="1"/>
  <c r="I579" i="45" s="1"/>
  <c r="O563" i="45"/>
  <c r="H578" i="45" s="1"/>
  <c r="I578" i="45" s="1"/>
  <c r="O562" i="45"/>
  <c r="H577" i="45" s="1"/>
  <c r="I577" i="45" s="1"/>
  <c r="O561" i="45"/>
  <c r="H576" i="45" s="1"/>
  <c r="N576" i="45" s="1"/>
  <c r="O560" i="45"/>
  <c r="H575" i="45" s="1"/>
  <c r="M575" i="45" s="1"/>
  <c r="O559" i="45"/>
  <c r="H574" i="45" s="1"/>
  <c r="I574" i="45" s="1"/>
  <c r="O558" i="45"/>
  <c r="H573" i="45" s="1"/>
  <c r="I573" i="45" s="1"/>
  <c r="O557" i="45"/>
  <c r="H572" i="45" s="1"/>
  <c r="K572" i="45" s="1"/>
  <c r="O539" i="45"/>
  <c r="H554" i="45" s="1"/>
  <c r="O538" i="45"/>
  <c r="H553" i="45" s="1"/>
  <c r="N553" i="45" s="1"/>
  <c r="O537" i="45"/>
  <c r="H552" i="45" s="1"/>
  <c r="O536" i="45"/>
  <c r="H551" i="45" s="1"/>
  <c r="M551" i="45" s="1"/>
  <c r="O535" i="45"/>
  <c r="H550" i="45" s="1"/>
  <c r="N550" i="45" s="1"/>
  <c r="O534" i="45"/>
  <c r="H549" i="45" s="1"/>
  <c r="L549" i="45" s="1"/>
  <c r="O533" i="45"/>
  <c r="H548" i="45" s="1"/>
  <c r="K548" i="45" s="1"/>
  <c r="O532" i="45"/>
  <c r="H547" i="45" s="1"/>
  <c r="M547" i="45" s="1"/>
  <c r="O531" i="45"/>
  <c r="H546" i="45" s="1"/>
  <c r="O530" i="45"/>
  <c r="H545" i="45" s="1"/>
  <c r="I545" i="45" s="1"/>
  <c r="O529" i="45"/>
  <c r="H544" i="45" s="1"/>
  <c r="I544" i="45" s="1"/>
  <c r="O528" i="45"/>
  <c r="H543" i="45" s="1"/>
  <c r="N543" i="45" s="1"/>
  <c r="O527" i="45"/>
  <c r="H542" i="45" s="1"/>
  <c r="N542" i="45" s="1"/>
  <c r="O526" i="45"/>
  <c r="H541" i="45" s="1"/>
  <c r="M541" i="45" s="1"/>
  <c r="O525" i="45"/>
  <c r="H540" i="45" s="1"/>
  <c r="L540" i="45" s="1"/>
  <c r="O506" i="45"/>
  <c r="H521" i="45" s="1"/>
  <c r="J521" i="45" s="1"/>
  <c r="O505" i="45"/>
  <c r="H520" i="45" s="1"/>
  <c r="K520" i="45" s="1"/>
  <c r="O504" i="45"/>
  <c r="H519" i="45" s="1"/>
  <c r="O503" i="45"/>
  <c r="H518" i="45" s="1"/>
  <c r="O502" i="45"/>
  <c r="H517" i="45" s="1"/>
  <c r="J517" i="45" s="1"/>
  <c r="O501" i="45"/>
  <c r="H516" i="45" s="1"/>
  <c r="J516" i="45" s="1"/>
  <c r="O500" i="45"/>
  <c r="H515" i="45" s="1"/>
  <c r="O499" i="45"/>
  <c r="H514" i="45" s="1"/>
  <c r="O498" i="45"/>
  <c r="H513" i="45" s="1"/>
  <c r="M513" i="45" s="1"/>
  <c r="O497" i="45"/>
  <c r="H512" i="45" s="1"/>
  <c r="O496" i="45"/>
  <c r="H511" i="45" s="1"/>
  <c r="O495" i="45"/>
  <c r="H510" i="45" s="1"/>
  <c r="O494" i="45"/>
  <c r="H509" i="45" s="1"/>
  <c r="I509" i="45" s="1"/>
  <c r="O493" i="45"/>
  <c r="H508" i="45" s="1"/>
  <c r="O492" i="45"/>
  <c r="H507" i="45" s="1"/>
  <c r="I507" i="45" s="1"/>
  <c r="O473" i="45"/>
  <c r="H488" i="45" s="1"/>
  <c r="O472" i="45"/>
  <c r="H487" i="45" s="1"/>
  <c r="L487" i="45" s="1"/>
  <c r="O471" i="45"/>
  <c r="H486" i="45" s="1"/>
  <c r="O470" i="45"/>
  <c r="H485" i="45" s="1"/>
  <c r="O469" i="45"/>
  <c r="H484" i="45" s="1"/>
  <c r="O468" i="45"/>
  <c r="H483" i="45" s="1"/>
  <c r="O467" i="45"/>
  <c r="H482" i="45" s="1"/>
  <c r="I482" i="45" s="1"/>
  <c r="O466" i="45"/>
  <c r="H481" i="45" s="1"/>
  <c r="O465" i="45"/>
  <c r="H480" i="45" s="1"/>
  <c r="O464" i="45"/>
  <c r="H479" i="45" s="1"/>
  <c r="L479" i="45" s="1"/>
  <c r="O463" i="45"/>
  <c r="H478" i="45" s="1"/>
  <c r="O462" i="45"/>
  <c r="H477" i="45" s="1"/>
  <c r="O461" i="45"/>
  <c r="H476" i="45" s="1"/>
  <c r="O460" i="45"/>
  <c r="H475" i="45" s="1"/>
  <c r="O459" i="45"/>
  <c r="H474" i="45" s="1"/>
  <c r="J474" i="45" s="1"/>
  <c r="O440" i="45"/>
  <c r="H455" i="45" s="1"/>
  <c r="M455" i="45" s="1"/>
  <c r="O439" i="45"/>
  <c r="H454" i="45" s="1"/>
  <c r="O438" i="45"/>
  <c r="H453" i="45" s="1"/>
  <c r="N453" i="45" s="1"/>
  <c r="O437" i="45"/>
  <c r="H452" i="45" s="1"/>
  <c r="O436" i="45"/>
  <c r="H451" i="45" s="1"/>
  <c r="O435" i="45"/>
  <c r="H450" i="45" s="1"/>
  <c r="O434" i="45"/>
  <c r="H449" i="45" s="1"/>
  <c r="J449" i="45" s="1"/>
  <c r="O433" i="45"/>
  <c r="H448" i="45" s="1"/>
  <c r="O432" i="45"/>
  <c r="H447" i="45" s="1"/>
  <c r="N447" i="45" s="1"/>
  <c r="O431" i="45"/>
  <c r="H446" i="45" s="1"/>
  <c r="M446" i="45" s="1"/>
  <c r="O430" i="45"/>
  <c r="H445" i="45" s="1"/>
  <c r="J445" i="45" s="1"/>
  <c r="O429" i="45"/>
  <c r="H444" i="45" s="1"/>
  <c r="O428" i="45"/>
  <c r="H443" i="45" s="1"/>
  <c r="O427" i="45"/>
  <c r="H442" i="45" s="1"/>
  <c r="O426" i="45"/>
  <c r="H441" i="45" s="1"/>
  <c r="I441" i="45" s="1"/>
  <c r="O408" i="45"/>
  <c r="H423" i="45" s="1"/>
  <c r="O407" i="45"/>
  <c r="H422" i="45" s="1"/>
  <c r="M422" i="45" s="1"/>
  <c r="O406" i="45"/>
  <c r="H421" i="45" s="1"/>
  <c r="O405" i="45"/>
  <c r="H420" i="45" s="1"/>
  <c r="O404" i="45"/>
  <c r="H419" i="45" s="1"/>
  <c r="M419" i="45" s="1"/>
  <c r="O403" i="45"/>
  <c r="H418" i="45" s="1"/>
  <c r="O402" i="45"/>
  <c r="H417" i="45" s="1"/>
  <c r="N417" i="45" s="1"/>
  <c r="O401" i="45"/>
  <c r="H416" i="45" s="1"/>
  <c r="N416" i="45" s="1"/>
  <c r="O400" i="45"/>
  <c r="H415" i="45" s="1"/>
  <c r="O399" i="45"/>
  <c r="H414" i="45" s="1"/>
  <c r="O398" i="45"/>
  <c r="H413" i="45" s="1"/>
  <c r="N413" i="45" s="1"/>
  <c r="O397" i="45"/>
  <c r="H412" i="45" s="1"/>
  <c r="O396" i="45"/>
  <c r="H411" i="45" s="1"/>
  <c r="K411" i="45" s="1"/>
  <c r="O395" i="45"/>
  <c r="H410" i="45" s="1"/>
  <c r="J410" i="45" s="1"/>
  <c r="O394" i="45"/>
  <c r="H409" i="45" s="1"/>
  <c r="N409" i="45" s="1"/>
  <c r="AB718" i="45"/>
  <c r="AC718" i="45"/>
  <c r="AD718" i="45"/>
  <c r="AB702" i="45"/>
  <c r="AC702" i="45"/>
  <c r="AD702" i="45"/>
  <c r="AB684" i="45"/>
  <c r="AC684" i="45"/>
  <c r="AD684" i="45"/>
  <c r="AB668" i="45"/>
  <c r="AC668" i="45"/>
  <c r="AD668" i="45"/>
  <c r="L444" i="45" l="1"/>
  <c r="M444" i="45"/>
  <c r="J444" i="45"/>
  <c r="I444" i="45"/>
  <c r="N444" i="45"/>
  <c r="N448" i="45"/>
  <c r="I448" i="45"/>
  <c r="L452" i="45"/>
  <c r="J452" i="45"/>
  <c r="I452" i="45"/>
  <c r="N452" i="45"/>
  <c r="M452" i="45"/>
  <c r="M478" i="45"/>
  <c r="J478" i="45"/>
  <c r="I478" i="45"/>
  <c r="N478" i="45"/>
  <c r="K478" i="45"/>
  <c r="M486" i="45"/>
  <c r="I486" i="45"/>
  <c r="N486" i="45"/>
  <c r="K486" i="45"/>
  <c r="J486" i="45"/>
  <c r="K508" i="45"/>
  <c r="J508" i="45"/>
  <c r="N546" i="45"/>
  <c r="J546" i="45"/>
  <c r="M546" i="45"/>
  <c r="I546" i="45"/>
  <c r="L546" i="45"/>
  <c r="K546" i="45"/>
  <c r="K554" i="45"/>
  <c r="N554" i="45"/>
  <c r="J554" i="45"/>
  <c r="M554" i="45"/>
  <c r="I554" i="45"/>
  <c r="L554" i="45"/>
  <c r="K421" i="45"/>
  <c r="J421" i="45"/>
  <c r="I421" i="45"/>
  <c r="N421" i="45"/>
  <c r="L421" i="45"/>
  <c r="N510" i="45"/>
  <c r="L510" i="45"/>
  <c r="K510" i="45"/>
  <c r="N514" i="45"/>
  <c r="J514" i="45"/>
  <c r="L514" i="45"/>
  <c r="K514" i="45"/>
  <c r="N518" i="45"/>
  <c r="J518" i="45"/>
  <c r="L518" i="45"/>
  <c r="K518" i="45"/>
  <c r="M477" i="45"/>
  <c r="L477" i="45"/>
  <c r="J477" i="45"/>
  <c r="I477" i="45"/>
  <c r="N477" i="45"/>
  <c r="N481" i="45"/>
  <c r="I481" i="45"/>
  <c r="M485" i="45"/>
  <c r="J485" i="45"/>
  <c r="I485" i="45"/>
  <c r="N485" i="45"/>
  <c r="L485" i="45"/>
  <c r="I417" i="45"/>
  <c r="J509" i="45"/>
  <c r="J513" i="45"/>
  <c r="I517" i="45"/>
  <c r="M540" i="45"/>
  <c r="L541" i="45"/>
  <c r="L542" i="45"/>
  <c r="J545" i="45"/>
  <c r="N545" i="45"/>
  <c r="J547" i="45"/>
  <c r="M548" i="45"/>
  <c r="N549" i="45"/>
  <c r="J551" i="45"/>
  <c r="K553" i="45"/>
  <c r="J574" i="45"/>
  <c r="L575" i="45"/>
  <c r="M577" i="45"/>
  <c r="N578" i="45"/>
  <c r="M582" i="45"/>
  <c r="N584" i="45"/>
  <c r="J417" i="45"/>
  <c r="K446" i="45"/>
  <c r="L509" i="45"/>
  <c r="L513" i="45"/>
  <c r="M517" i="45"/>
  <c r="N540" i="45"/>
  <c r="N541" i="45"/>
  <c r="M542" i="45"/>
  <c r="K545" i="45"/>
  <c r="K547" i="45"/>
  <c r="I549" i="45"/>
  <c r="I550" i="45"/>
  <c r="L553" i="45"/>
  <c r="K574" i="45"/>
  <c r="K576" i="45"/>
  <c r="N577" i="45"/>
  <c r="J579" i="45"/>
  <c r="M581" i="45"/>
  <c r="N582" i="45"/>
  <c r="M585" i="45"/>
  <c r="L422" i="45"/>
  <c r="I449" i="45"/>
  <c r="I474" i="45"/>
  <c r="K479" i="45"/>
  <c r="M509" i="45"/>
  <c r="J541" i="45"/>
  <c r="I542" i="45"/>
  <c r="K543" i="45"/>
  <c r="L545" i="45"/>
  <c r="J549" i="45"/>
  <c r="K550" i="45"/>
  <c r="I553" i="45"/>
  <c r="M553" i="45"/>
  <c r="M574" i="45"/>
  <c r="J578" i="45"/>
  <c r="L579" i="45"/>
  <c r="J582" i="45"/>
  <c r="L583" i="45"/>
  <c r="N585" i="45"/>
  <c r="J482" i="45"/>
  <c r="I540" i="45"/>
  <c r="K541" i="45"/>
  <c r="J542" i="45"/>
  <c r="M545" i="45"/>
  <c r="L548" i="45"/>
  <c r="M549" i="45"/>
  <c r="L550" i="45"/>
  <c r="J553" i="45"/>
  <c r="M573" i="45"/>
  <c r="N574" i="45"/>
  <c r="L577" i="45"/>
  <c r="K578" i="45"/>
  <c r="M579" i="45"/>
  <c r="K582" i="45"/>
  <c r="K586" i="45"/>
  <c r="K83" i="44"/>
  <c r="K62" i="44"/>
  <c r="J65" i="44"/>
  <c r="I82" i="44"/>
  <c r="J60" i="44"/>
  <c r="K65" i="44"/>
  <c r="I77" i="44"/>
  <c r="I83" i="44" s="1"/>
  <c r="J82" i="44"/>
  <c r="K60" i="44"/>
  <c r="J63" i="44"/>
  <c r="J77" i="44"/>
  <c r="J83" i="44" s="1"/>
  <c r="I80" i="44"/>
  <c r="J62" i="44"/>
  <c r="K63" i="44"/>
  <c r="J66" i="44"/>
  <c r="J61" i="44"/>
  <c r="K66" i="44"/>
  <c r="I78" i="44"/>
  <c r="L442" i="45"/>
  <c r="N442" i="45"/>
  <c r="M442" i="45"/>
  <c r="I442" i="45"/>
  <c r="K442" i="45"/>
  <c r="J442" i="45"/>
  <c r="L450" i="45"/>
  <c r="N450" i="45"/>
  <c r="M450" i="45"/>
  <c r="I450" i="45"/>
  <c r="J450" i="45"/>
  <c r="K450" i="45"/>
  <c r="M488" i="45"/>
  <c r="K488" i="45"/>
  <c r="J488" i="45"/>
  <c r="I488" i="45"/>
  <c r="O488" i="45" s="1"/>
  <c r="L488" i="45"/>
  <c r="N488" i="45"/>
  <c r="M483" i="45"/>
  <c r="N483" i="45"/>
  <c r="L483" i="45"/>
  <c r="I483" i="45"/>
  <c r="K483" i="45"/>
  <c r="J483" i="45"/>
  <c r="K420" i="45"/>
  <c r="L420" i="45"/>
  <c r="M420" i="45"/>
  <c r="N420" i="45"/>
  <c r="J420" i="45"/>
  <c r="I420" i="45"/>
  <c r="N515" i="45"/>
  <c r="L515" i="45"/>
  <c r="K515" i="45"/>
  <c r="J515" i="45"/>
  <c r="I515" i="45"/>
  <c r="M515" i="45"/>
  <c r="K414" i="45"/>
  <c r="I414" i="45"/>
  <c r="N414" i="45"/>
  <c r="L414" i="45"/>
  <c r="M414" i="45"/>
  <c r="J414" i="45"/>
  <c r="M475" i="45"/>
  <c r="N475" i="45"/>
  <c r="L475" i="45"/>
  <c r="I475" i="45"/>
  <c r="J475" i="45"/>
  <c r="K475" i="45"/>
  <c r="I412" i="45"/>
  <c r="M412" i="45"/>
  <c r="J412" i="45"/>
  <c r="K412" i="45"/>
  <c r="N412" i="45"/>
  <c r="L412" i="45"/>
  <c r="K415" i="45"/>
  <c r="J415" i="45"/>
  <c r="I415" i="45"/>
  <c r="M415" i="45"/>
  <c r="L415" i="45"/>
  <c r="N415" i="45"/>
  <c r="K423" i="45"/>
  <c r="J423" i="45"/>
  <c r="I423" i="45"/>
  <c r="L423" i="45"/>
  <c r="N423" i="45"/>
  <c r="M423" i="45"/>
  <c r="M484" i="45"/>
  <c r="N484" i="45"/>
  <c r="J484" i="45"/>
  <c r="L451" i="45"/>
  <c r="N451" i="45"/>
  <c r="J451" i="45"/>
  <c r="M476" i="45"/>
  <c r="N476" i="45"/>
  <c r="J476" i="45"/>
  <c r="N511" i="45"/>
  <c r="L511" i="45"/>
  <c r="K511" i="45"/>
  <c r="J511" i="45"/>
  <c r="I572" i="45"/>
  <c r="J572" i="45"/>
  <c r="M572" i="45"/>
  <c r="L572" i="45"/>
  <c r="I580" i="45"/>
  <c r="J580" i="45"/>
  <c r="M580" i="45"/>
  <c r="L580" i="45"/>
  <c r="N572" i="45"/>
  <c r="N580" i="45"/>
  <c r="K422" i="45"/>
  <c r="I422" i="45"/>
  <c r="N422" i="45"/>
  <c r="I410" i="45"/>
  <c r="M410" i="45"/>
  <c r="L419" i="45"/>
  <c r="I451" i="45"/>
  <c r="J453" i="45"/>
  <c r="I476" i="45"/>
  <c r="K484" i="45"/>
  <c r="I511" i="45"/>
  <c r="N516" i="45"/>
  <c r="M516" i="45"/>
  <c r="L516" i="45"/>
  <c r="I516" i="45"/>
  <c r="J543" i="45"/>
  <c r="I543" i="45"/>
  <c r="M543" i="45"/>
  <c r="I551" i="45"/>
  <c r="L551" i="45"/>
  <c r="K551" i="45"/>
  <c r="L543" i="45"/>
  <c r="N551" i="45"/>
  <c r="N520" i="45"/>
  <c r="M520" i="45"/>
  <c r="L520" i="45"/>
  <c r="I520" i="45"/>
  <c r="K453" i="45"/>
  <c r="M480" i="45"/>
  <c r="K480" i="45"/>
  <c r="J480" i="45"/>
  <c r="I480" i="45"/>
  <c r="N513" i="45"/>
  <c r="K513" i="45"/>
  <c r="I413" i="45"/>
  <c r="M413" i="45"/>
  <c r="L443" i="45"/>
  <c r="N443" i="45"/>
  <c r="J443" i="45"/>
  <c r="M482" i="45"/>
  <c r="N482" i="45"/>
  <c r="L482" i="45"/>
  <c r="K482" i="45"/>
  <c r="O482" i="45" s="1"/>
  <c r="L476" i="45"/>
  <c r="L480" i="45"/>
  <c r="N512" i="45"/>
  <c r="M512" i="45"/>
  <c r="L512" i="45"/>
  <c r="I512" i="45"/>
  <c r="K516" i="45"/>
  <c r="O545" i="45"/>
  <c r="O553" i="45"/>
  <c r="I575" i="45"/>
  <c r="N575" i="45"/>
  <c r="K575" i="45"/>
  <c r="J575" i="45"/>
  <c r="I583" i="45"/>
  <c r="N583" i="45"/>
  <c r="K583" i="45"/>
  <c r="J583" i="45"/>
  <c r="I411" i="45"/>
  <c r="M411" i="45"/>
  <c r="K419" i="45"/>
  <c r="N419" i="45"/>
  <c r="J419" i="45"/>
  <c r="J411" i="45"/>
  <c r="L455" i="45"/>
  <c r="K455" i="45"/>
  <c r="J455" i="45"/>
  <c r="I455" i="45"/>
  <c r="K451" i="45"/>
  <c r="K476" i="45"/>
  <c r="L484" i="45"/>
  <c r="N521" i="45"/>
  <c r="K521" i="45"/>
  <c r="L544" i="45"/>
  <c r="K544" i="45"/>
  <c r="J544" i="45"/>
  <c r="I409" i="45"/>
  <c r="M409" i="45"/>
  <c r="I416" i="45"/>
  <c r="L446" i="45"/>
  <c r="J446" i="45"/>
  <c r="I446" i="45"/>
  <c r="N446" i="45"/>
  <c r="M451" i="45"/>
  <c r="L410" i="45"/>
  <c r="I443" i="45"/>
  <c r="N480" i="45"/>
  <c r="N507" i="45"/>
  <c r="M507" i="45"/>
  <c r="L507" i="45"/>
  <c r="K507" i="45"/>
  <c r="J507" i="45"/>
  <c r="J512" i="45"/>
  <c r="N519" i="45"/>
  <c r="L519" i="45"/>
  <c r="K519" i="45"/>
  <c r="J519" i="45"/>
  <c r="L521" i="45"/>
  <c r="M544" i="45"/>
  <c r="O546" i="45"/>
  <c r="I576" i="45"/>
  <c r="J576" i="45"/>
  <c r="M576" i="45"/>
  <c r="L576" i="45"/>
  <c r="I584" i="45"/>
  <c r="J584" i="45"/>
  <c r="M584" i="45"/>
  <c r="L584" i="45"/>
  <c r="I419" i="45"/>
  <c r="M479" i="45"/>
  <c r="J479" i="45"/>
  <c r="I479" i="45"/>
  <c r="N479" i="45"/>
  <c r="J520" i="45"/>
  <c r="L445" i="45"/>
  <c r="I445" i="45"/>
  <c r="M445" i="45"/>
  <c r="N455" i="45"/>
  <c r="M511" i="45"/>
  <c r="K552" i="45"/>
  <c r="J552" i="45"/>
  <c r="I552" i="45"/>
  <c r="N552" i="45"/>
  <c r="M552" i="45"/>
  <c r="K410" i="45"/>
  <c r="K418" i="45"/>
  <c r="N418" i="45"/>
  <c r="M418" i="45"/>
  <c r="I418" i="45"/>
  <c r="L454" i="45"/>
  <c r="J454" i="45"/>
  <c r="I454" i="45"/>
  <c r="N454" i="45"/>
  <c r="M474" i="45"/>
  <c r="N474" i="45"/>
  <c r="L474" i="45"/>
  <c r="K474" i="45"/>
  <c r="K417" i="45"/>
  <c r="M417" i="45"/>
  <c r="L417" i="45"/>
  <c r="J409" i="45"/>
  <c r="J413" i="45"/>
  <c r="M416" i="45"/>
  <c r="J418" i="45"/>
  <c r="M447" i="45"/>
  <c r="K409" i="45"/>
  <c r="N410" i="45"/>
  <c r="K413" i="45"/>
  <c r="L418" i="45"/>
  <c r="K443" i="45"/>
  <c r="K445" i="45"/>
  <c r="K454" i="45"/>
  <c r="M481" i="45"/>
  <c r="L481" i="45"/>
  <c r="K481" i="45"/>
  <c r="J481" i="45"/>
  <c r="K512" i="45"/>
  <c r="I519" i="45"/>
  <c r="M521" i="45"/>
  <c r="I547" i="45"/>
  <c r="L547" i="45"/>
  <c r="N544" i="45"/>
  <c r="N547" i="45"/>
  <c r="M487" i="45"/>
  <c r="J487" i="45"/>
  <c r="I487" i="45"/>
  <c r="N487" i="45"/>
  <c r="I484" i="45"/>
  <c r="L411" i="45"/>
  <c r="K416" i="45"/>
  <c r="L416" i="45"/>
  <c r="J416" i="45"/>
  <c r="L453" i="45"/>
  <c r="I453" i="45"/>
  <c r="M453" i="45"/>
  <c r="I521" i="45"/>
  <c r="L552" i="45"/>
  <c r="N411" i="45"/>
  <c r="L447" i="45"/>
  <c r="K447" i="45"/>
  <c r="J447" i="45"/>
  <c r="I447" i="45"/>
  <c r="L409" i="45"/>
  <c r="L413" i="45"/>
  <c r="J422" i="45"/>
  <c r="L441" i="45"/>
  <c r="N441" i="45"/>
  <c r="M441" i="45"/>
  <c r="K441" i="45"/>
  <c r="L449" i="45"/>
  <c r="N449" i="45"/>
  <c r="M449" i="45"/>
  <c r="K449" i="45"/>
  <c r="O449" i="45" s="1"/>
  <c r="J441" i="45"/>
  <c r="M443" i="45"/>
  <c r="N445" i="45"/>
  <c r="L448" i="45"/>
  <c r="M448" i="45"/>
  <c r="K448" i="45"/>
  <c r="J448" i="45"/>
  <c r="M454" i="45"/>
  <c r="K487" i="45"/>
  <c r="N509" i="45"/>
  <c r="K509" i="45"/>
  <c r="O509" i="45" s="1"/>
  <c r="N517" i="45"/>
  <c r="K517" i="45"/>
  <c r="N508" i="45"/>
  <c r="M508" i="45"/>
  <c r="L508" i="45"/>
  <c r="I508" i="45"/>
  <c r="I513" i="45"/>
  <c r="L517" i="45"/>
  <c r="M519" i="45"/>
  <c r="N573" i="45"/>
  <c r="N581" i="45"/>
  <c r="M421" i="45"/>
  <c r="O421" i="45" s="1"/>
  <c r="K444" i="45"/>
  <c r="O444" i="45" s="1"/>
  <c r="K452" i="45"/>
  <c r="O452" i="45" s="1"/>
  <c r="K477" i="45"/>
  <c r="O477" i="45" s="1"/>
  <c r="L478" i="45"/>
  <c r="O478" i="45" s="1"/>
  <c r="K485" i="45"/>
  <c r="O485" i="45" s="1"/>
  <c r="L486" i="45"/>
  <c r="O486" i="45" s="1"/>
  <c r="M510" i="45"/>
  <c r="M514" i="45"/>
  <c r="M518" i="45"/>
  <c r="I541" i="45"/>
  <c r="O541" i="45" s="1"/>
  <c r="K542" i="45"/>
  <c r="O542" i="45" s="1"/>
  <c r="N548" i="45"/>
  <c r="J550" i="45"/>
  <c r="O550" i="45" s="1"/>
  <c r="O554" i="45"/>
  <c r="K579" i="45"/>
  <c r="L586" i="45"/>
  <c r="J540" i="45"/>
  <c r="I548" i="45"/>
  <c r="K549" i="45"/>
  <c r="O549" i="45" s="1"/>
  <c r="M550" i="45"/>
  <c r="J573" i="45"/>
  <c r="L574" i="45"/>
  <c r="O574" i="45" s="1"/>
  <c r="J577" i="45"/>
  <c r="L578" i="45"/>
  <c r="N579" i="45"/>
  <c r="J581" i="45"/>
  <c r="L582" i="45"/>
  <c r="O582" i="45" s="1"/>
  <c r="J585" i="45"/>
  <c r="I510" i="45"/>
  <c r="I514" i="45"/>
  <c r="O514" i="45" s="1"/>
  <c r="I518" i="45"/>
  <c r="O518" i="45" s="1"/>
  <c r="K540" i="45"/>
  <c r="J548" i="45"/>
  <c r="J586" i="45"/>
  <c r="I586" i="45"/>
  <c r="K573" i="45"/>
  <c r="K577" i="45"/>
  <c r="M578" i="45"/>
  <c r="K581" i="45"/>
  <c r="K585" i="45"/>
  <c r="N586" i="45"/>
  <c r="J510" i="45"/>
  <c r="L573" i="45"/>
  <c r="L581" i="45"/>
  <c r="L585" i="45"/>
  <c r="AB649" i="45"/>
  <c r="AC649" i="45"/>
  <c r="AD649" i="45"/>
  <c r="AB635" i="45"/>
  <c r="AC635" i="45"/>
  <c r="AD635" i="45"/>
  <c r="AB621" i="45"/>
  <c r="AC621" i="45"/>
  <c r="AD621" i="45"/>
  <c r="O507" i="45" l="1"/>
  <c r="O540" i="45"/>
  <c r="O544" i="45"/>
  <c r="O441" i="45"/>
  <c r="O474" i="45"/>
  <c r="O581" i="45"/>
  <c r="O548" i="45"/>
  <c r="O573" i="45"/>
  <c r="O517" i="45"/>
  <c r="O447" i="45"/>
  <c r="O520" i="45"/>
  <c r="O417" i="45"/>
  <c r="O585" i="45"/>
  <c r="O578" i="45"/>
  <c r="O576" i="45"/>
  <c r="O476" i="45"/>
  <c r="O577" i="45"/>
  <c r="O579" i="45"/>
  <c r="O448" i="45"/>
  <c r="O454" i="45"/>
  <c r="O445" i="45"/>
  <c r="J67" i="44"/>
  <c r="K67" i="44"/>
  <c r="O508" i="45"/>
  <c r="O455" i="45"/>
  <c r="O515" i="45"/>
  <c r="O481" i="45"/>
  <c r="O411" i="45"/>
  <c r="O575" i="45"/>
  <c r="O516" i="45"/>
  <c r="O475" i="45"/>
  <c r="O450" i="45"/>
  <c r="O521" i="45"/>
  <c r="O484" i="45"/>
  <c r="O419" i="45"/>
  <c r="O446" i="45"/>
  <c r="O451" i="45"/>
  <c r="O572" i="45"/>
  <c r="O413" i="45"/>
  <c r="O487" i="45"/>
  <c r="O547" i="45"/>
  <c r="O552" i="45"/>
  <c r="O416" i="45"/>
  <c r="O583" i="45"/>
  <c r="O512" i="45"/>
  <c r="O551" i="45"/>
  <c r="O511" i="45"/>
  <c r="O410" i="45"/>
  <c r="O415" i="45"/>
  <c r="O414" i="45"/>
  <c r="O420" i="45"/>
  <c r="O483" i="45"/>
  <c r="O453" i="45"/>
  <c r="O510" i="45"/>
  <c r="O418" i="45"/>
  <c r="O443" i="45"/>
  <c r="O480" i="45"/>
  <c r="O580" i="45"/>
  <c r="O412" i="45"/>
  <c r="O586" i="45"/>
  <c r="O513" i="45"/>
  <c r="O519" i="45"/>
  <c r="O479" i="45"/>
  <c r="O584" i="45"/>
  <c r="O409" i="45"/>
  <c r="O543" i="45"/>
  <c r="O422" i="45"/>
  <c r="O423" i="45"/>
  <c r="O442" i="45"/>
  <c r="AE158" i="45"/>
  <c r="AF158" i="45"/>
  <c r="AG158" i="45"/>
  <c r="AE159" i="45"/>
  <c r="AF159" i="45"/>
  <c r="AG159" i="45"/>
  <c r="AE160" i="45"/>
  <c r="AF160" i="45"/>
  <c r="AG160" i="45"/>
  <c r="AE161" i="45"/>
  <c r="AF161" i="45"/>
  <c r="AG161" i="45"/>
  <c r="AE162" i="45"/>
  <c r="AF162" i="45"/>
  <c r="AG162" i="45"/>
  <c r="AE163" i="45"/>
  <c r="AF163" i="45"/>
  <c r="AG163" i="45"/>
  <c r="AG157" i="45"/>
  <c r="AF157" i="45"/>
  <c r="AE157" i="45"/>
  <c r="AG156" i="45"/>
  <c r="AF156" i="45"/>
  <c r="AE156" i="45"/>
  <c r="AB166" i="45"/>
  <c r="AC166" i="45"/>
  <c r="AD166" i="45"/>
  <c r="AD165" i="45"/>
  <c r="AC165" i="45"/>
  <c r="AB165" i="45"/>
  <c r="AB158" i="45"/>
  <c r="AC158" i="45"/>
  <c r="AD158" i="45"/>
  <c r="AB159" i="45"/>
  <c r="AC159" i="45"/>
  <c r="AD159" i="45"/>
  <c r="AB160" i="45"/>
  <c r="AC160" i="45"/>
  <c r="AD160" i="45"/>
  <c r="AB161" i="45"/>
  <c r="AC161" i="45"/>
  <c r="AD161" i="45"/>
  <c r="AB162" i="45"/>
  <c r="AC162" i="45"/>
  <c r="AD162" i="45"/>
  <c r="AB163" i="45"/>
  <c r="AC163" i="45"/>
  <c r="AD163" i="45"/>
  <c r="AD157" i="45"/>
  <c r="AD164" i="45" s="1"/>
  <c r="AC157" i="45"/>
  <c r="AB157" i="45"/>
  <c r="AB164" i="45" l="1"/>
  <c r="AG164" i="45"/>
  <c r="AC164" i="45"/>
  <c r="AE164" i="45"/>
  <c r="AF164" i="45"/>
  <c r="AB138" i="45"/>
  <c r="AC138" i="45"/>
  <c r="AD138" i="45"/>
  <c r="Z986" i="41"/>
  <c r="AA986" i="41"/>
  <c r="AB986" i="41"/>
  <c r="Z969" i="41"/>
  <c r="AA969" i="41"/>
  <c r="AB969" i="41"/>
  <c r="Z952" i="41"/>
  <c r="AA952" i="41"/>
  <c r="AB952" i="41"/>
  <c r="Z934" i="41"/>
  <c r="AA934" i="41"/>
  <c r="AB934" i="41"/>
  <c r="Z884" i="41"/>
  <c r="AA884" i="41"/>
  <c r="AB884" i="41"/>
  <c r="Z847" i="41"/>
  <c r="AA847" i="41"/>
  <c r="AB847" i="41"/>
  <c r="Z810" i="41"/>
  <c r="AA810" i="41"/>
  <c r="AB810" i="41"/>
  <c r="Z773" i="41"/>
  <c r="AA773" i="41"/>
  <c r="AB773" i="41"/>
  <c r="Z736" i="41"/>
  <c r="AA736" i="41"/>
  <c r="AB736" i="41"/>
  <c r="Z1107" i="26" l="1"/>
  <c r="AA1107" i="26"/>
  <c r="AB1107" i="26"/>
  <c r="Z1046" i="26"/>
  <c r="AA1046" i="26"/>
  <c r="AB1046" i="26"/>
  <c r="Z1025" i="26"/>
  <c r="AA1025" i="26"/>
  <c r="AB1025" i="26"/>
  <c r="Z1004" i="26"/>
  <c r="AA1004" i="26"/>
  <c r="AB1004" i="26"/>
  <c r="Z983" i="26"/>
  <c r="AA983" i="26"/>
  <c r="AB983" i="26"/>
  <c r="H9" i="1" l="1"/>
  <c r="I819" i="26"/>
  <c r="J819" i="26"/>
  <c r="K819" i="26"/>
  <c r="L819" i="26"/>
  <c r="I820" i="26"/>
  <c r="J820" i="26"/>
  <c r="K820" i="26"/>
  <c r="L820" i="26"/>
  <c r="I821" i="26"/>
  <c r="J821" i="26"/>
  <c r="K821" i="26"/>
  <c r="L821" i="26"/>
  <c r="L818" i="26"/>
  <c r="K818" i="26"/>
  <c r="J818" i="26"/>
  <c r="I818" i="26"/>
  <c r="I816" i="26"/>
  <c r="J816" i="26"/>
  <c r="K816" i="26"/>
  <c r="L816" i="26"/>
  <c r="L815" i="26"/>
  <c r="K815" i="26"/>
  <c r="J815" i="26"/>
  <c r="I815" i="26"/>
  <c r="I752" i="26"/>
  <c r="J752" i="26"/>
  <c r="K752" i="26"/>
  <c r="L752" i="26"/>
  <c r="I753" i="26"/>
  <c r="J753" i="26"/>
  <c r="K753" i="26"/>
  <c r="L753" i="26"/>
  <c r="I754" i="26"/>
  <c r="J754" i="26"/>
  <c r="K754" i="26"/>
  <c r="L754" i="26"/>
  <c r="L751" i="26"/>
  <c r="K751" i="26"/>
  <c r="J751" i="26"/>
  <c r="I751" i="26"/>
  <c r="L749" i="26"/>
  <c r="K749" i="26"/>
  <c r="J749" i="26"/>
  <c r="I749" i="26"/>
  <c r="L748" i="26"/>
  <c r="K748" i="26"/>
  <c r="J748" i="26"/>
  <c r="I748" i="26"/>
  <c r="M872" i="26" l="1"/>
  <c r="H878" i="26" s="1"/>
  <c r="K878" i="26" s="1"/>
  <c r="M871" i="26"/>
  <c r="H877" i="26" s="1"/>
  <c r="K877" i="26" s="1"/>
  <c r="M870" i="26"/>
  <c r="H876" i="26" s="1"/>
  <c r="M869" i="26"/>
  <c r="H875" i="26" s="1"/>
  <c r="M868" i="26"/>
  <c r="H874" i="26" s="1"/>
  <c r="J874" i="26" s="1"/>
  <c r="M867" i="26"/>
  <c r="H873" i="26" s="1"/>
  <c r="K873" i="26" s="1"/>
  <c r="H864" i="26"/>
  <c r="I864" i="26" s="1"/>
  <c r="H863" i="26"/>
  <c r="K863" i="26" s="1"/>
  <c r="H862" i="26"/>
  <c r="I862" i="26" s="1"/>
  <c r="H861" i="26"/>
  <c r="K861" i="26" s="1"/>
  <c r="H860" i="26"/>
  <c r="I860" i="26" s="1"/>
  <c r="H859" i="26"/>
  <c r="K859" i="26" s="1"/>
  <c r="H858" i="26"/>
  <c r="I858" i="26" s="1"/>
  <c r="H857" i="26"/>
  <c r="K857" i="26" s="1"/>
  <c r="H856" i="26"/>
  <c r="I856" i="26" s="1"/>
  <c r="H855" i="26"/>
  <c r="K855" i="26" s="1"/>
  <c r="H854" i="26"/>
  <c r="I854" i="26" s="1"/>
  <c r="H853" i="26"/>
  <c r="K853" i="26" s="1"/>
  <c r="M852" i="26"/>
  <c r="M851" i="26"/>
  <c r="M850" i="26"/>
  <c r="M849" i="26"/>
  <c r="M848" i="26"/>
  <c r="M847" i="26"/>
  <c r="M846" i="26"/>
  <c r="M845" i="26"/>
  <c r="M844" i="26"/>
  <c r="M843" i="26"/>
  <c r="M842" i="26"/>
  <c r="M841" i="26"/>
  <c r="I875" i="26" l="1"/>
  <c r="L875" i="26"/>
  <c r="J875" i="26"/>
  <c r="K876" i="26"/>
  <c r="J876" i="26"/>
  <c r="L877" i="26"/>
  <c r="L873" i="26"/>
  <c r="J863" i="26"/>
  <c r="J853" i="26"/>
  <c r="J855" i="26"/>
  <c r="K858" i="26"/>
  <c r="I873" i="26"/>
  <c r="K874" i="26"/>
  <c r="K875" i="26"/>
  <c r="I877" i="26"/>
  <c r="I855" i="26"/>
  <c r="K860" i="26"/>
  <c r="J873" i="26"/>
  <c r="J877" i="26"/>
  <c r="L874" i="26"/>
  <c r="L876" i="26"/>
  <c r="L878" i="26"/>
  <c r="I874" i="26"/>
  <c r="I876" i="26"/>
  <c r="I878" i="26"/>
  <c r="J878" i="26"/>
  <c r="J861" i="26"/>
  <c r="I863" i="26"/>
  <c r="K854" i="26"/>
  <c r="K862" i="26"/>
  <c r="I857" i="26"/>
  <c r="J857" i="26"/>
  <c r="I859" i="26"/>
  <c r="I853" i="26"/>
  <c r="K856" i="26"/>
  <c r="J859" i="26"/>
  <c r="I861" i="26"/>
  <c r="K864" i="26"/>
  <c r="L862" i="26"/>
  <c r="L853" i="26"/>
  <c r="J854" i="26"/>
  <c r="L855" i="26"/>
  <c r="J856" i="26"/>
  <c r="L857" i="26"/>
  <c r="J858" i="26"/>
  <c r="L859" i="26"/>
  <c r="J860" i="26"/>
  <c r="L861" i="26"/>
  <c r="J862" i="26"/>
  <c r="L863" i="26"/>
  <c r="J864" i="26"/>
  <c r="L854" i="26"/>
  <c r="L856" i="26"/>
  <c r="L858" i="26"/>
  <c r="L860" i="26"/>
  <c r="L864" i="26"/>
  <c r="M877" i="26" l="1"/>
  <c r="M875" i="26"/>
  <c r="M860" i="26"/>
  <c r="M859" i="26"/>
  <c r="M863" i="26"/>
  <c r="M855" i="26"/>
  <c r="M873" i="26"/>
  <c r="M874" i="26"/>
  <c r="M856" i="26"/>
  <c r="M861" i="26"/>
  <c r="M857" i="26"/>
  <c r="M853" i="26"/>
  <c r="M878" i="26"/>
  <c r="M876" i="26"/>
  <c r="M864" i="26"/>
  <c r="M862" i="26"/>
  <c r="M858" i="26"/>
  <c r="M854" i="26"/>
  <c r="K36" i="44" l="1"/>
  <c r="J36" i="44"/>
  <c r="I36" i="44"/>
  <c r="AB844" i="41" l="1"/>
  <c r="AA844" i="41"/>
  <c r="Z844" i="41"/>
  <c r="AB843" i="41"/>
  <c r="AA843" i="41"/>
  <c r="Z843" i="41"/>
  <c r="AB842" i="41"/>
  <c r="AA842" i="41"/>
  <c r="Z842" i="41"/>
  <c r="AB841" i="41"/>
  <c r="AA841" i="41"/>
  <c r="Z841" i="41"/>
  <c r="AB840" i="41"/>
  <c r="AA840" i="41"/>
  <c r="Z840" i="41"/>
  <c r="AB839" i="41"/>
  <c r="AA839" i="41"/>
  <c r="Z839" i="41"/>
  <c r="AB838" i="41"/>
  <c r="AA838" i="41"/>
  <c r="Z838" i="41"/>
  <c r="AB807" i="41"/>
  <c r="AA807" i="41"/>
  <c r="Z807" i="41"/>
  <c r="AB806" i="41"/>
  <c r="AA806" i="41"/>
  <c r="Z806" i="41"/>
  <c r="AB805" i="41"/>
  <c r="AA805" i="41"/>
  <c r="Z805" i="41"/>
  <c r="AB804" i="41"/>
  <c r="AA804" i="41"/>
  <c r="Z804" i="41"/>
  <c r="AB803" i="41"/>
  <c r="AA803" i="41"/>
  <c r="Z803" i="41"/>
  <c r="AB802" i="41"/>
  <c r="AA802" i="41"/>
  <c r="Z802" i="41"/>
  <c r="AB801" i="41"/>
  <c r="AA801" i="41"/>
  <c r="Z801" i="41"/>
  <c r="H656" i="44" l="1"/>
  <c r="K648" i="44" s="1"/>
  <c r="K654" i="44" s="1"/>
  <c r="G656" i="44"/>
  <c r="J648" i="44" s="1"/>
  <c r="J653" i="44" s="1"/>
  <c r="F656" i="44"/>
  <c r="I648" i="44" s="1"/>
  <c r="I652" i="44" s="1"/>
  <c r="H699" i="44"/>
  <c r="K691" i="44" s="1"/>
  <c r="K698" i="44" s="1"/>
  <c r="G699" i="44"/>
  <c r="J691" i="44" s="1"/>
  <c r="F699" i="44"/>
  <c r="I691" i="44" s="1"/>
  <c r="I696" i="44" s="1"/>
  <c r="H613" i="44"/>
  <c r="K605" i="44" s="1"/>
  <c r="K610" i="44" s="1"/>
  <c r="G613" i="44"/>
  <c r="J605" i="44" s="1"/>
  <c r="J609" i="44" s="1"/>
  <c r="F613" i="44"/>
  <c r="I605" i="44" s="1"/>
  <c r="I612" i="44" s="1"/>
  <c r="J697" i="44" l="1"/>
  <c r="J693" i="44"/>
  <c r="J698" i="44"/>
  <c r="J694" i="44"/>
  <c r="J695" i="44"/>
  <c r="J696" i="44"/>
  <c r="J692" i="44"/>
  <c r="I607" i="44"/>
  <c r="J608" i="44"/>
  <c r="K609" i="44"/>
  <c r="I611" i="44"/>
  <c r="J612" i="44"/>
  <c r="K649" i="44"/>
  <c r="I651" i="44"/>
  <c r="J652" i="44"/>
  <c r="K653" i="44"/>
  <c r="I655" i="44"/>
  <c r="K693" i="44"/>
  <c r="I695" i="44"/>
  <c r="K697" i="44"/>
  <c r="I606" i="44"/>
  <c r="J607" i="44"/>
  <c r="K608" i="44"/>
  <c r="I610" i="44"/>
  <c r="J611" i="44"/>
  <c r="K612" i="44"/>
  <c r="I650" i="44"/>
  <c r="J651" i="44"/>
  <c r="K652" i="44"/>
  <c r="I654" i="44"/>
  <c r="J655" i="44"/>
  <c r="K692" i="44"/>
  <c r="I694" i="44"/>
  <c r="K696" i="44"/>
  <c r="I698" i="44"/>
  <c r="J606" i="44"/>
  <c r="K607" i="44"/>
  <c r="I609" i="44"/>
  <c r="J610" i="44"/>
  <c r="K611" i="44"/>
  <c r="I649" i="44"/>
  <c r="J650" i="44"/>
  <c r="K651" i="44"/>
  <c r="I653" i="44"/>
  <c r="J654" i="44"/>
  <c r="K655" i="44"/>
  <c r="I693" i="44"/>
  <c r="K695" i="44"/>
  <c r="I697" i="44"/>
  <c r="K606" i="44"/>
  <c r="I608" i="44"/>
  <c r="J649" i="44"/>
  <c r="K650" i="44"/>
  <c r="I692" i="44"/>
  <c r="K694" i="44"/>
  <c r="M712" i="44"/>
  <c r="L712" i="44"/>
  <c r="K712" i="44"/>
  <c r="G712" i="44"/>
  <c r="J706" i="44" s="1"/>
  <c r="F712" i="44"/>
  <c r="I706" i="44" s="1"/>
  <c r="I710" i="44" s="1"/>
  <c r="E712" i="44"/>
  <c r="H706" i="44" s="1"/>
  <c r="H683" i="44"/>
  <c r="K675" i="44" s="1"/>
  <c r="G683" i="44"/>
  <c r="J675" i="44" s="1"/>
  <c r="J682" i="44" s="1"/>
  <c r="F683" i="44"/>
  <c r="I675" i="44" s="1"/>
  <c r="M669" i="44"/>
  <c r="L669" i="44"/>
  <c r="K669" i="44"/>
  <c r="G669" i="44"/>
  <c r="J663" i="44" s="1"/>
  <c r="F669" i="44"/>
  <c r="I663" i="44" s="1"/>
  <c r="E669" i="44"/>
  <c r="H663" i="44" s="1"/>
  <c r="H640" i="44"/>
  <c r="K632" i="44" s="1"/>
  <c r="G640" i="44"/>
  <c r="J632" i="44" s="1"/>
  <c r="F640" i="44"/>
  <c r="I632" i="44" s="1"/>
  <c r="H597" i="44"/>
  <c r="K589" i="44" s="1"/>
  <c r="K593" i="44" s="1"/>
  <c r="G597" i="44"/>
  <c r="J589" i="44" s="1"/>
  <c r="J592" i="44" s="1"/>
  <c r="F597" i="44"/>
  <c r="I589" i="44" s="1"/>
  <c r="I595" i="44" s="1"/>
  <c r="M626" i="44"/>
  <c r="L626" i="44"/>
  <c r="K626" i="44"/>
  <c r="G626" i="44"/>
  <c r="J620" i="44" s="1"/>
  <c r="J625" i="44" s="1"/>
  <c r="F626" i="44"/>
  <c r="I620" i="44" s="1"/>
  <c r="I625" i="44" s="1"/>
  <c r="E626" i="44"/>
  <c r="H620" i="44" s="1"/>
  <c r="I656" i="44" l="1"/>
  <c r="J656" i="44"/>
  <c r="K656" i="44"/>
  <c r="I638" i="44"/>
  <c r="I707" i="44"/>
  <c r="I708" i="44"/>
  <c r="I709" i="44"/>
  <c r="I622" i="44"/>
  <c r="J590" i="44"/>
  <c r="K590" i="44"/>
  <c r="J594" i="44"/>
  <c r="K594" i="44"/>
  <c r="J635" i="44"/>
  <c r="J637" i="44"/>
  <c r="J633" i="44"/>
  <c r="J664" i="44"/>
  <c r="J666" i="44"/>
  <c r="J665" i="44"/>
  <c r="K596" i="44"/>
  <c r="K591" i="44"/>
  <c r="K592" i="44"/>
  <c r="K595" i="44"/>
  <c r="I711" i="44"/>
  <c r="J711" i="44"/>
  <c r="J708" i="44"/>
  <c r="J710" i="44"/>
  <c r="J707" i="44"/>
  <c r="J709" i="44"/>
  <c r="I667" i="44"/>
  <c r="I664" i="44"/>
  <c r="I666" i="44"/>
  <c r="I668" i="44"/>
  <c r="I665" i="44"/>
  <c r="H667" i="44"/>
  <c r="H664" i="44"/>
  <c r="H666" i="44"/>
  <c r="H668" i="44"/>
  <c r="H665" i="44"/>
  <c r="I677" i="44"/>
  <c r="I682" i="44"/>
  <c r="I679" i="44"/>
  <c r="I676" i="44"/>
  <c r="I681" i="44"/>
  <c r="I678" i="44"/>
  <c r="I680" i="44"/>
  <c r="K679" i="44"/>
  <c r="K676" i="44"/>
  <c r="K681" i="44"/>
  <c r="K678" i="44"/>
  <c r="K680" i="44"/>
  <c r="K677" i="44"/>
  <c r="K682" i="44"/>
  <c r="K637" i="44"/>
  <c r="K634" i="44"/>
  <c r="K639" i="44"/>
  <c r="K636" i="44"/>
  <c r="K633" i="44"/>
  <c r="K638" i="44"/>
  <c r="K635" i="44"/>
  <c r="H709" i="44"/>
  <c r="H711" i="44"/>
  <c r="H708" i="44"/>
  <c r="H710" i="44"/>
  <c r="H707" i="44"/>
  <c r="I590" i="44"/>
  <c r="J595" i="44"/>
  <c r="I633" i="44"/>
  <c r="J638" i="44"/>
  <c r="J667" i="44"/>
  <c r="J677" i="44"/>
  <c r="I593" i="44"/>
  <c r="I636" i="44"/>
  <c r="J680" i="44"/>
  <c r="J593" i="44"/>
  <c r="I596" i="44"/>
  <c r="J636" i="44"/>
  <c r="I639" i="44"/>
  <c r="I591" i="44"/>
  <c r="J596" i="44"/>
  <c r="I634" i="44"/>
  <c r="J639" i="44"/>
  <c r="J668" i="44"/>
  <c r="J678" i="44"/>
  <c r="J591" i="44"/>
  <c r="I594" i="44"/>
  <c r="J634" i="44"/>
  <c r="I637" i="44"/>
  <c r="J681" i="44"/>
  <c r="J676" i="44"/>
  <c r="I592" i="44"/>
  <c r="I635" i="44"/>
  <c r="J679" i="44"/>
  <c r="J621" i="44"/>
  <c r="J623" i="44"/>
  <c r="I624" i="44"/>
  <c r="J624" i="44"/>
  <c r="J622" i="44"/>
  <c r="I623" i="44"/>
  <c r="I621" i="44"/>
  <c r="H623" i="44"/>
  <c r="H621" i="44"/>
  <c r="H624" i="44"/>
  <c r="H625" i="44"/>
  <c r="H622" i="44"/>
  <c r="H669" i="44" l="1"/>
  <c r="J669" i="44"/>
  <c r="I699" i="44"/>
  <c r="I613" i="44"/>
  <c r="J699" i="44"/>
  <c r="K613" i="44"/>
  <c r="K699" i="44"/>
  <c r="J613" i="44"/>
  <c r="H712" i="44"/>
  <c r="I712" i="44"/>
  <c r="I683" i="44"/>
  <c r="K683" i="44"/>
  <c r="J683" i="44"/>
  <c r="J640" i="44"/>
  <c r="I640" i="44"/>
  <c r="K640" i="44"/>
  <c r="J712" i="44"/>
  <c r="I669" i="44"/>
  <c r="H626" i="44"/>
  <c r="K583" i="44" l="1"/>
  <c r="J583" i="44"/>
  <c r="I583" i="44"/>
  <c r="T516" i="44"/>
  <c r="T515" i="44"/>
  <c r="T514" i="44"/>
  <c r="T513" i="44"/>
  <c r="F519" i="44" s="1"/>
  <c r="L519" i="44" s="1"/>
  <c r="T512" i="44"/>
  <c r="T530" i="44"/>
  <c r="T529" i="44"/>
  <c r="T528" i="44"/>
  <c r="T527" i="44"/>
  <c r="F533" i="44" s="1"/>
  <c r="L533" i="44" s="1"/>
  <c r="T526" i="44"/>
  <c r="T546" i="44"/>
  <c r="T545" i="44"/>
  <c r="T544" i="44"/>
  <c r="T543" i="44"/>
  <c r="T542" i="44"/>
  <c r="T560" i="44"/>
  <c r="T559" i="44"/>
  <c r="T558" i="44"/>
  <c r="T557" i="44"/>
  <c r="T556" i="44"/>
  <c r="T500" i="44"/>
  <c r="T499" i="44"/>
  <c r="T498" i="44"/>
  <c r="T497" i="44"/>
  <c r="F503" i="44" s="1"/>
  <c r="L503" i="44" s="1"/>
  <c r="T496" i="44"/>
  <c r="T486" i="44"/>
  <c r="T485" i="44"/>
  <c r="T484" i="44"/>
  <c r="T483" i="44"/>
  <c r="F489" i="44" s="1"/>
  <c r="R489" i="44" s="1"/>
  <c r="T482" i="44"/>
  <c r="T469" i="44"/>
  <c r="T468" i="44"/>
  <c r="T467" i="44"/>
  <c r="T466" i="44"/>
  <c r="F473" i="44" s="1"/>
  <c r="L473" i="44" s="1"/>
  <c r="T465" i="44"/>
  <c r="F472" i="44" s="1"/>
  <c r="S472" i="44" s="1"/>
  <c r="T464" i="44"/>
  <c r="T453" i="44"/>
  <c r="F460" i="44" s="1"/>
  <c r="T452" i="44"/>
  <c r="F459" i="44" s="1"/>
  <c r="T451" i="44"/>
  <c r="F458" i="44" s="1"/>
  <c r="T450" i="44"/>
  <c r="F457" i="44" s="1"/>
  <c r="T449" i="44"/>
  <c r="F456" i="44" s="1"/>
  <c r="O456" i="44" s="1"/>
  <c r="T448" i="44"/>
  <c r="F455" i="44" s="1"/>
  <c r="F549" i="44" l="1"/>
  <c r="L549" i="44" s="1"/>
  <c r="F563" i="44"/>
  <c r="L563" i="44" s="1"/>
  <c r="M519" i="44"/>
  <c r="N519" i="44"/>
  <c r="G519" i="44"/>
  <c r="O519" i="44"/>
  <c r="H519" i="44"/>
  <c r="P519" i="44"/>
  <c r="I519" i="44"/>
  <c r="Q519" i="44"/>
  <c r="J519" i="44"/>
  <c r="R519" i="44"/>
  <c r="K519" i="44"/>
  <c r="S519" i="44"/>
  <c r="M533" i="44"/>
  <c r="N533" i="44"/>
  <c r="G533" i="44"/>
  <c r="O533" i="44"/>
  <c r="H533" i="44"/>
  <c r="P533" i="44"/>
  <c r="I533" i="44"/>
  <c r="Q533" i="44"/>
  <c r="J533" i="44"/>
  <c r="R533" i="44"/>
  <c r="K533" i="44"/>
  <c r="S533" i="44"/>
  <c r="M503" i="44"/>
  <c r="N503" i="44"/>
  <c r="G503" i="44"/>
  <c r="O503" i="44"/>
  <c r="H503" i="44"/>
  <c r="P503" i="44"/>
  <c r="I503" i="44"/>
  <c r="Q503" i="44"/>
  <c r="J503" i="44"/>
  <c r="R503" i="44"/>
  <c r="K503" i="44"/>
  <c r="S503" i="44"/>
  <c r="P489" i="44"/>
  <c r="K489" i="44"/>
  <c r="S489" i="44"/>
  <c r="H489" i="44"/>
  <c r="O489" i="44"/>
  <c r="G489" i="44"/>
  <c r="L489" i="44"/>
  <c r="M489" i="44"/>
  <c r="N489" i="44"/>
  <c r="I489" i="44"/>
  <c r="Q489" i="44"/>
  <c r="J489" i="44"/>
  <c r="L472" i="44"/>
  <c r="M473" i="44"/>
  <c r="M472" i="44"/>
  <c r="N473" i="44"/>
  <c r="N472" i="44"/>
  <c r="G473" i="44"/>
  <c r="O473" i="44"/>
  <c r="G472" i="44"/>
  <c r="O472" i="44"/>
  <c r="H473" i="44"/>
  <c r="P473" i="44"/>
  <c r="H472" i="44"/>
  <c r="P472" i="44"/>
  <c r="I473" i="44"/>
  <c r="Q473" i="44"/>
  <c r="I472" i="44"/>
  <c r="Q472" i="44"/>
  <c r="J473" i="44"/>
  <c r="R473" i="44"/>
  <c r="J472" i="44"/>
  <c r="R472" i="44"/>
  <c r="K473" i="44"/>
  <c r="S473" i="44"/>
  <c r="K472" i="44"/>
  <c r="Q457" i="44"/>
  <c r="G457" i="44"/>
  <c r="S457" i="44"/>
  <c r="P457" i="44"/>
  <c r="O457" i="44"/>
  <c r="L457" i="44"/>
  <c r="K457" i="44"/>
  <c r="H457" i="44"/>
  <c r="H456" i="44"/>
  <c r="P456" i="44"/>
  <c r="J457" i="44"/>
  <c r="R457" i="44"/>
  <c r="I456" i="44"/>
  <c r="Q456" i="44"/>
  <c r="J456" i="44"/>
  <c r="R456" i="44"/>
  <c r="K456" i="44"/>
  <c r="S456" i="44"/>
  <c r="M457" i="44"/>
  <c r="L456" i="44"/>
  <c r="N457" i="44"/>
  <c r="M456" i="44"/>
  <c r="N456" i="44"/>
  <c r="G456" i="44"/>
  <c r="I457" i="44"/>
  <c r="G549" i="44" l="1"/>
  <c r="M549" i="44"/>
  <c r="N549" i="44"/>
  <c r="P563" i="44"/>
  <c r="H563" i="44"/>
  <c r="O563" i="44"/>
  <c r="K549" i="44"/>
  <c r="R549" i="44"/>
  <c r="J549" i="44"/>
  <c r="R563" i="44"/>
  <c r="Q549" i="44"/>
  <c r="J563" i="44"/>
  <c r="I549" i="44"/>
  <c r="N563" i="44"/>
  <c r="P549" i="44"/>
  <c r="M563" i="44"/>
  <c r="H549" i="44"/>
  <c r="S563" i="44"/>
  <c r="S549" i="44"/>
  <c r="O549" i="44"/>
  <c r="T533" i="44"/>
  <c r="T519" i="44"/>
  <c r="K563" i="44"/>
  <c r="G563" i="44"/>
  <c r="Q563" i="44"/>
  <c r="T503" i="44"/>
  <c r="I563" i="44"/>
  <c r="T489" i="44"/>
  <c r="T473" i="44"/>
  <c r="T472" i="44"/>
  <c r="T456" i="44"/>
  <c r="T457" i="44"/>
  <c r="T549" i="44" l="1"/>
  <c r="T563" i="44"/>
  <c r="I431" i="44" l="1"/>
  <c r="J431" i="44"/>
  <c r="K431" i="44"/>
  <c r="K442" i="44"/>
  <c r="J442" i="44"/>
  <c r="I442" i="44"/>
  <c r="K401" i="44"/>
  <c r="J401" i="44"/>
  <c r="I401" i="44"/>
  <c r="K389" i="44"/>
  <c r="J389" i="44"/>
  <c r="I389" i="44"/>
  <c r="H416" i="44"/>
  <c r="K407" i="44" s="1"/>
  <c r="G416" i="44"/>
  <c r="J407" i="44" s="1"/>
  <c r="F416" i="44"/>
  <c r="I407" i="44" s="1"/>
  <c r="J136" i="44" l="1"/>
  <c r="K136" i="44"/>
  <c r="L136" i="44"/>
  <c r="G785" i="45" l="1"/>
  <c r="P170" i="45" l="1"/>
  <c r="P171" i="45"/>
  <c r="P172" i="45"/>
  <c r="P173" i="45"/>
  <c r="P174" i="45"/>
  <c r="P175" i="45"/>
  <c r="P176" i="45"/>
  <c r="H864" i="41" l="1"/>
  <c r="G864" i="41"/>
  <c r="F864" i="41"/>
  <c r="H827" i="41"/>
  <c r="G827" i="41"/>
  <c r="F827" i="41"/>
  <c r="H790" i="41"/>
  <c r="G790" i="41"/>
  <c r="F790" i="41"/>
  <c r="H753" i="41"/>
  <c r="G753" i="41"/>
  <c r="F753" i="41"/>
  <c r="H419" i="41" l="1"/>
  <c r="G419" i="41"/>
  <c r="F419" i="41"/>
  <c r="F304" i="41"/>
  <c r="G304" i="41"/>
  <c r="H304" i="41"/>
  <c r="F320" i="41"/>
  <c r="G320" i="41"/>
  <c r="H320" i="41"/>
  <c r="H375" i="44" l="1"/>
  <c r="G375" i="44"/>
  <c r="F375" i="44"/>
  <c r="H356" i="44"/>
  <c r="G356" i="44"/>
  <c r="F356" i="44"/>
  <c r="H338" i="44"/>
  <c r="G338" i="44"/>
  <c r="F338" i="44"/>
  <c r="H322" i="44"/>
  <c r="G322" i="44"/>
  <c r="F322" i="44"/>
  <c r="J597" i="44" l="1"/>
  <c r="I597" i="44"/>
  <c r="K597" i="44"/>
  <c r="K85" i="41"/>
  <c r="J85" i="41"/>
  <c r="I85" i="41"/>
  <c r="K75" i="41"/>
  <c r="J75" i="41"/>
  <c r="I75" i="41"/>
  <c r="H612" i="26" l="1"/>
  <c r="H611" i="26"/>
  <c r="H610" i="26"/>
  <c r="H609" i="26"/>
  <c r="H608" i="26"/>
  <c r="H607" i="26"/>
  <c r="H606" i="26"/>
  <c r="H605" i="26"/>
  <c r="H604" i="26"/>
  <c r="H603" i="26"/>
  <c r="H602" i="26"/>
  <c r="H601" i="26"/>
  <c r="M748" i="26"/>
  <c r="H760" i="26" s="1"/>
  <c r="M749" i="26"/>
  <c r="H761" i="26" s="1"/>
  <c r="M750" i="26"/>
  <c r="H762" i="26" s="1"/>
  <c r="M751" i="26"/>
  <c r="H763" i="26" s="1"/>
  <c r="M752" i="26"/>
  <c r="H764" i="26" s="1"/>
  <c r="M753" i="26"/>
  <c r="H765" i="26" s="1"/>
  <c r="M754" i="26"/>
  <c r="H766" i="26" s="1"/>
  <c r="M755" i="26"/>
  <c r="H767" i="26" s="1"/>
  <c r="M756" i="26"/>
  <c r="H768" i="26" s="1"/>
  <c r="M757" i="26"/>
  <c r="H769" i="26" s="1"/>
  <c r="M758" i="26"/>
  <c r="H770" i="26" s="1"/>
  <c r="M759" i="26"/>
  <c r="H771" i="26" s="1"/>
  <c r="L457" i="26"/>
  <c r="L458" i="26"/>
  <c r="L459" i="26"/>
  <c r="M298" i="26"/>
  <c r="M299" i="26"/>
  <c r="M300" i="26"/>
  <c r="M301" i="26"/>
  <c r="T266" i="26" l="1"/>
  <c r="S266" i="26"/>
  <c r="R266" i="26"/>
  <c r="Q266" i="26"/>
  <c r="P266" i="26"/>
  <c r="O266" i="26"/>
  <c r="F169" i="26" l="1"/>
  <c r="G169" i="26"/>
  <c r="H169" i="26"/>
  <c r="I169" i="26"/>
  <c r="J169" i="26"/>
  <c r="K169" i="26"/>
  <c r="H304" i="44" l="1"/>
  <c r="G304" i="44"/>
  <c r="F304" i="44"/>
  <c r="H288" i="44"/>
  <c r="G288" i="44"/>
  <c r="F288" i="44"/>
  <c r="H222" i="44"/>
  <c r="G222" i="44"/>
  <c r="F222" i="44"/>
  <c r="H204" i="44" l="1"/>
  <c r="G204" i="44"/>
  <c r="F204" i="44"/>
  <c r="T555" i="44"/>
  <c r="T541" i="44"/>
  <c r="F536" i="44"/>
  <c r="F535" i="44"/>
  <c r="S535" i="44" s="1"/>
  <c r="F534" i="44"/>
  <c r="F532" i="44"/>
  <c r="T525" i="44"/>
  <c r="F531" i="44" s="1"/>
  <c r="F522" i="44"/>
  <c r="F521" i="44"/>
  <c r="S521" i="44" s="1"/>
  <c r="F520" i="44"/>
  <c r="F518" i="44"/>
  <c r="T511" i="44"/>
  <c r="F517" i="44" s="1"/>
  <c r="F506" i="44"/>
  <c r="L506" i="44" s="1"/>
  <c r="F505" i="44"/>
  <c r="S505" i="44" s="1"/>
  <c r="F504" i="44"/>
  <c r="F502" i="44"/>
  <c r="T495" i="44"/>
  <c r="F501" i="44" s="1"/>
  <c r="F492" i="44"/>
  <c r="F491" i="44"/>
  <c r="S491" i="44" s="1"/>
  <c r="F490" i="44"/>
  <c r="F488" i="44"/>
  <c r="T481" i="44"/>
  <c r="F487" i="44" s="1"/>
  <c r="F476" i="44"/>
  <c r="F475" i="44"/>
  <c r="S475" i="44" s="1"/>
  <c r="F474" i="44"/>
  <c r="F471" i="44"/>
  <c r="T463" i="44"/>
  <c r="F470" i="44" s="1"/>
  <c r="P470" i="44" s="1"/>
  <c r="S459" i="44"/>
  <c r="T447" i="44"/>
  <c r="F454" i="44" s="1"/>
  <c r="H272" i="44"/>
  <c r="G272" i="44"/>
  <c r="F272" i="44"/>
  <c r="H255" i="44"/>
  <c r="G255" i="44"/>
  <c r="F255" i="44"/>
  <c r="H238" i="44"/>
  <c r="K228" i="44" s="1"/>
  <c r="G238" i="44"/>
  <c r="J228" i="44" s="1"/>
  <c r="F238" i="44"/>
  <c r="I228" i="44" s="1"/>
  <c r="H188" i="44"/>
  <c r="G188" i="44"/>
  <c r="F188" i="44"/>
  <c r="K142" i="44"/>
  <c r="K146" i="44" s="1"/>
  <c r="J142" i="44"/>
  <c r="J143" i="44" s="1"/>
  <c r="I142" i="44"/>
  <c r="I145" i="44" s="1"/>
  <c r="H148" i="44"/>
  <c r="G148" i="44"/>
  <c r="F148" i="44"/>
  <c r="L173" i="44"/>
  <c r="K173" i="44"/>
  <c r="J173" i="44"/>
  <c r="L160" i="44"/>
  <c r="K160" i="44"/>
  <c r="J160" i="44"/>
  <c r="G454" i="44" l="1"/>
  <c r="O454" i="44"/>
  <c r="H454" i="44"/>
  <c r="P454" i="44"/>
  <c r="I454" i="44"/>
  <c r="Q454" i="44"/>
  <c r="J454" i="44"/>
  <c r="R454" i="44"/>
  <c r="K454" i="44"/>
  <c r="S454" i="44"/>
  <c r="L454" i="44"/>
  <c r="M454" i="44"/>
  <c r="N454" i="44"/>
  <c r="J455" i="44"/>
  <c r="R455" i="44"/>
  <c r="K455" i="44"/>
  <c r="S455" i="44"/>
  <c r="L455" i="44"/>
  <c r="M455" i="44"/>
  <c r="N455" i="44"/>
  <c r="G455" i="44"/>
  <c r="O455" i="44"/>
  <c r="H455" i="44"/>
  <c r="P455" i="44"/>
  <c r="I455" i="44"/>
  <c r="Q455" i="44"/>
  <c r="K311" i="44"/>
  <c r="K366" i="44" s="1"/>
  <c r="K345" i="44"/>
  <c r="I311" i="44"/>
  <c r="I366" i="44" s="1"/>
  <c r="I345" i="44"/>
  <c r="J345" i="44"/>
  <c r="J311" i="44"/>
  <c r="J366" i="44" s="1"/>
  <c r="I232" i="44"/>
  <c r="I237" i="44"/>
  <c r="I229" i="44"/>
  <c r="I234" i="44"/>
  <c r="I233" i="44"/>
  <c r="I235" i="44"/>
  <c r="I231" i="44"/>
  <c r="I236" i="44"/>
  <c r="I230" i="44"/>
  <c r="I179" i="44"/>
  <c r="I244" i="44"/>
  <c r="I212" i="44"/>
  <c r="J195" i="44"/>
  <c r="J244" i="44"/>
  <c r="J212" i="44"/>
  <c r="J237" i="44"/>
  <c r="J229" i="44"/>
  <c r="J234" i="44"/>
  <c r="J231" i="44"/>
  <c r="J230" i="44"/>
  <c r="J236" i="44"/>
  <c r="J233" i="44"/>
  <c r="J235" i="44"/>
  <c r="J232" i="44"/>
  <c r="O506" i="44"/>
  <c r="K195" i="44"/>
  <c r="K244" i="44"/>
  <c r="K212" i="44"/>
  <c r="I144" i="44"/>
  <c r="K234" i="44"/>
  <c r="K231" i="44"/>
  <c r="K236" i="44"/>
  <c r="K235" i="44"/>
  <c r="K232" i="44"/>
  <c r="K229" i="44"/>
  <c r="K233" i="44"/>
  <c r="K230" i="44"/>
  <c r="K237" i="44"/>
  <c r="J144" i="44"/>
  <c r="L492" i="44"/>
  <c r="S492" i="44"/>
  <c r="O492" i="44"/>
  <c r="K492" i="44"/>
  <c r="G492" i="44"/>
  <c r="P517" i="44"/>
  <c r="R517" i="44"/>
  <c r="O517" i="44"/>
  <c r="K517" i="44"/>
  <c r="J517" i="44"/>
  <c r="G517" i="44"/>
  <c r="S517" i="44"/>
  <c r="L476" i="44"/>
  <c r="G476" i="44"/>
  <c r="S476" i="44"/>
  <c r="O476" i="44"/>
  <c r="K476" i="44"/>
  <c r="P501" i="44"/>
  <c r="S501" i="44"/>
  <c r="R501" i="44"/>
  <c r="O501" i="44"/>
  <c r="K501" i="44"/>
  <c r="J501" i="44"/>
  <c r="G501" i="44"/>
  <c r="P531" i="44"/>
  <c r="K531" i="44"/>
  <c r="J531" i="44"/>
  <c r="G531" i="44"/>
  <c r="S531" i="44"/>
  <c r="R531" i="44"/>
  <c r="O531" i="44"/>
  <c r="L536" i="44"/>
  <c r="O536" i="44"/>
  <c r="G536" i="44"/>
  <c r="L460" i="44"/>
  <c r="K460" i="44"/>
  <c r="G460" i="44"/>
  <c r="S460" i="44"/>
  <c r="O460" i="44"/>
  <c r="P487" i="44"/>
  <c r="S487" i="44"/>
  <c r="R487" i="44"/>
  <c r="O487" i="44"/>
  <c r="K487" i="44"/>
  <c r="J487" i="44"/>
  <c r="G487" i="44"/>
  <c r="L522" i="44"/>
  <c r="O522" i="44"/>
  <c r="G522" i="44"/>
  <c r="I146" i="44"/>
  <c r="J147" i="44"/>
  <c r="K470" i="44"/>
  <c r="J179" i="44"/>
  <c r="I195" i="44"/>
  <c r="O470" i="44"/>
  <c r="K179" i="44"/>
  <c r="R470" i="44"/>
  <c r="G506" i="44"/>
  <c r="S470" i="44"/>
  <c r="K506" i="44"/>
  <c r="G470" i="44"/>
  <c r="J470" i="44"/>
  <c r="R490" i="44"/>
  <c r="J490" i="44"/>
  <c r="Q490" i="44"/>
  <c r="I490" i="44"/>
  <c r="P490" i="44"/>
  <c r="H490" i="44"/>
  <c r="O490" i="44"/>
  <c r="G490" i="44"/>
  <c r="F550" i="44"/>
  <c r="N490" i="44"/>
  <c r="M490" i="44"/>
  <c r="L490" i="44"/>
  <c r="S490" i="44"/>
  <c r="K490" i="44"/>
  <c r="Q502" i="44"/>
  <c r="I502" i="44"/>
  <c r="P502" i="44"/>
  <c r="H502" i="44"/>
  <c r="O502" i="44"/>
  <c r="G502" i="44"/>
  <c r="F562" i="44"/>
  <c r="N502" i="44"/>
  <c r="M502" i="44"/>
  <c r="L502" i="44"/>
  <c r="S502" i="44"/>
  <c r="K502" i="44"/>
  <c r="R502" i="44"/>
  <c r="J502" i="44"/>
  <c r="R504" i="44"/>
  <c r="J504" i="44"/>
  <c r="Q504" i="44"/>
  <c r="I504" i="44"/>
  <c r="P504" i="44"/>
  <c r="H504" i="44"/>
  <c r="O504" i="44"/>
  <c r="G504" i="44"/>
  <c r="F564" i="44"/>
  <c r="N504" i="44"/>
  <c r="M504" i="44"/>
  <c r="L504" i="44"/>
  <c r="S504" i="44"/>
  <c r="K504" i="44"/>
  <c r="Q518" i="44"/>
  <c r="I518" i="44"/>
  <c r="P518" i="44"/>
  <c r="H518" i="44"/>
  <c r="O518" i="44"/>
  <c r="G518" i="44"/>
  <c r="N518" i="44"/>
  <c r="M518" i="44"/>
  <c r="L518" i="44"/>
  <c r="S518" i="44"/>
  <c r="K518" i="44"/>
  <c r="R518" i="44"/>
  <c r="J518" i="44"/>
  <c r="Q532" i="44"/>
  <c r="I532" i="44"/>
  <c r="P532" i="44"/>
  <c r="H532" i="44"/>
  <c r="O532" i="44"/>
  <c r="G532" i="44"/>
  <c r="N532" i="44"/>
  <c r="M532" i="44"/>
  <c r="L532" i="44"/>
  <c r="S532" i="44"/>
  <c r="K532" i="44"/>
  <c r="R532" i="44"/>
  <c r="J532" i="44"/>
  <c r="R520" i="44"/>
  <c r="J520" i="44"/>
  <c r="Q520" i="44"/>
  <c r="I520" i="44"/>
  <c r="P520" i="44"/>
  <c r="H520" i="44"/>
  <c r="O520" i="44"/>
  <c r="G520" i="44"/>
  <c r="N520" i="44"/>
  <c r="M520" i="44"/>
  <c r="L520" i="44"/>
  <c r="S520" i="44"/>
  <c r="K520" i="44"/>
  <c r="R534" i="44"/>
  <c r="J534" i="44"/>
  <c r="Q534" i="44"/>
  <c r="I534" i="44"/>
  <c r="P534" i="44"/>
  <c r="H534" i="44"/>
  <c r="O534" i="44"/>
  <c r="G534" i="44"/>
  <c r="N534" i="44"/>
  <c r="M534" i="44"/>
  <c r="L534" i="44"/>
  <c r="S534" i="44"/>
  <c r="K534" i="44"/>
  <c r="R458" i="44"/>
  <c r="J458" i="44"/>
  <c r="I458" i="44"/>
  <c r="Q458" i="44"/>
  <c r="P458" i="44"/>
  <c r="H458" i="44"/>
  <c r="O458" i="44"/>
  <c r="G458" i="44"/>
  <c r="M458" i="44"/>
  <c r="N458" i="44"/>
  <c r="L458" i="44"/>
  <c r="S458" i="44"/>
  <c r="K458" i="44"/>
  <c r="Q471" i="44"/>
  <c r="I471" i="44"/>
  <c r="P471" i="44"/>
  <c r="H471" i="44"/>
  <c r="O471" i="44"/>
  <c r="G471" i="44"/>
  <c r="N471" i="44"/>
  <c r="L471" i="44"/>
  <c r="M471" i="44"/>
  <c r="S471" i="44"/>
  <c r="K471" i="44"/>
  <c r="R471" i="44"/>
  <c r="J471" i="44"/>
  <c r="R474" i="44"/>
  <c r="J474" i="44"/>
  <c r="I474" i="44"/>
  <c r="P474" i="44"/>
  <c r="H474" i="44"/>
  <c r="O474" i="44"/>
  <c r="G474" i="44"/>
  <c r="M474" i="44"/>
  <c r="N474" i="44"/>
  <c r="L474" i="44"/>
  <c r="S474" i="44"/>
  <c r="K474" i="44"/>
  <c r="Q474" i="44"/>
  <c r="Q488" i="44"/>
  <c r="I488" i="44"/>
  <c r="P488" i="44"/>
  <c r="H488" i="44"/>
  <c r="O488" i="44"/>
  <c r="G488" i="44"/>
  <c r="F548" i="44"/>
  <c r="N488" i="44"/>
  <c r="M488" i="44"/>
  <c r="L488" i="44"/>
  <c r="S488" i="44"/>
  <c r="K488" i="44"/>
  <c r="R488" i="44"/>
  <c r="J488" i="44"/>
  <c r="L459" i="44"/>
  <c r="M460" i="44"/>
  <c r="I470" i="44"/>
  <c r="Q470" i="44"/>
  <c r="L475" i="44"/>
  <c r="M476" i="44"/>
  <c r="I487" i="44"/>
  <c r="Q487" i="44"/>
  <c r="L491" i="44"/>
  <c r="M492" i="44"/>
  <c r="I501" i="44"/>
  <c r="Q501" i="44"/>
  <c r="L505" i="44"/>
  <c r="M506" i="44"/>
  <c r="I517" i="44"/>
  <c r="Q517" i="44"/>
  <c r="L521" i="44"/>
  <c r="M522" i="44"/>
  <c r="I531" i="44"/>
  <c r="Q531" i="44"/>
  <c r="L535" i="44"/>
  <c r="M536" i="44"/>
  <c r="M459" i="44"/>
  <c r="N460" i="44"/>
  <c r="M475" i="44"/>
  <c r="N476" i="44"/>
  <c r="M491" i="44"/>
  <c r="N492" i="44"/>
  <c r="M505" i="44"/>
  <c r="N506" i="44"/>
  <c r="M521" i="44"/>
  <c r="N522" i="44"/>
  <c r="M535" i="44"/>
  <c r="N536" i="44"/>
  <c r="F552" i="44"/>
  <c r="F566" i="44"/>
  <c r="N491" i="44"/>
  <c r="N505" i="44"/>
  <c r="N521" i="44"/>
  <c r="N535" i="44"/>
  <c r="F551" i="44"/>
  <c r="F565" i="44"/>
  <c r="N475" i="44"/>
  <c r="G459" i="44"/>
  <c r="O459" i="44"/>
  <c r="H460" i="44"/>
  <c r="P460" i="44"/>
  <c r="L470" i="44"/>
  <c r="G475" i="44"/>
  <c r="O475" i="44"/>
  <c r="H476" i="44"/>
  <c r="P476" i="44"/>
  <c r="L487" i="44"/>
  <c r="G491" i="44"/>
  <c r="O491" i="44"/>
  <c r="H492" i="44"/>
  <c r="P492" i="44"/>
  <c r="L501" i="44"/>
  <c r="G505" i="44"/>
  <c r="O505" i="44"/>
  <c r="H506" i="44"/>
  <c r="P506" i="44"/>
  <c r="L517" i="44"/>
  <c r="G521" i="44"/>
  <c r="O521" i="44"/>
  <c r="H522" i="44"/>
  <c r="P522" i="44"/>
  <c r="L531" i="44"/>
  <c r="G535" i="44"/>
  <c r="O535" i="44"/>
  <c r="H536" i="44"/>
  <c r="P536" i="44"/>
  <c r="N459" i="44"/>
  <c r="H459" i="44"/>
  <c r="P459" i="44"/>
  <c r="I460" i="44"/>
  <c r="Q460" i="44"/>
  <c r="M470" i="44"/>
  <c r="H475" i="44"/>
  <c r="P475" i="44"/>
  <c r="I476" i="44"/>
  <c r="Q476" i="44"/>
  <c r="M487" i="44"/>
  <c r="H491" i="44"/>
  <c r="P491" i="44"/>
  <c r="I492" i="44"/>
  <c r="Q492" i="44"/>
  <c r="M501" i="44"/>
  <c r="H505" i="44"/>
  <c r="P505" i="44"/>
  <c r="I506" i="44"/>
  <c r="Q506" i="44"/>
  <c r="M517" i="44"/>
  <c r="H521" i="44"/>
  <c r="P521" i="44"/>
  <c r="I522" i="44"/>
  <c r="Q522" i="44"/>
  <c r="M531" i="44"/>
  <c r="H535" i="44"/>
  <c r="P535" i="44"/>
  <c r="I536" i="44"/>
  <c r="Q536" i="44"/>
  <c r="I459" i="44"/>
  <c r="Q459" i="44"/>
  <c r="J460" i="44"/>
  <c r="R460" i="44"/>
  <c r="N470" i="44"/>
  <c r="I475" i="44"/>
  <c r="Q475" i="44"/>
  <c r="J476" i="44"/>
  <c r="R476" i="44"/>
  <c r="N487" i="44"/>
  <c r="I491" i="44"/>
  <c r="Q491" i="44"/>
  <c r="J492" i="44"/>
  <c r="R492" i="44"/>
  <c r="N501" i="44"/>
  <c r="I505" i="44"/>
  <c r="Q505" i="44"/>
  <c r="J506" i="44"/>
  <c r="R506" i="44"/>
  <c r="N517" i="44"/>
  <c r="I521" i="44"/>
  <c r="Q521" i="44"/>
  <c r="J522" i="44"/>
  <c r="R522" i="44"/>
  <c r="N531" i="44"/>
  <c r="I535" i="44"/>
  <c r="Q535" i="44"/>
  <c r="J536" i="44"/>
  <c r="R536" i="44"/>
  <c r="F547" i="44"/>
  <c r="F561" i="44"/>
  <c r="J475" i="44"/>
  <c r="R475" i="44"/>
  <c r="J491" i="44"/>
  <c r="R491" i="44"/>
  <c r="J505" i="44"/>
  <c r="R505" i="44"/>
  <c r="S506" i="44"/>
  <c r="J521" i="44"/>
  <c r="R521" i="44"/>
  <c r="K522" i="44"/>
  <c r="S522" i="44"/>
  <c r="J535" i="44"/>
  <c r="R535" i="44"/>
  <c r="K536" i="44"/>
  <c r="S536" i="44"/>
  <c r="J459" i="44"/>
  <c r="R459" i="44"/>
  <c r="K459" i="44"/>
  <c r="H470" i="44"/>
  <c r="K475" i="44"/>
  <c r="H487" i="44"/>
  <c r="K491" i="44"/>
  <c r="H501" i="44"/>
  <c r="K505" i="44"/>
  <c r="H517" i="44"/>
  <c r="K521" i="44"/>
  <c r="H531" i="44"/>
  <c r="K535" i="44"/>
  <c r="J145" i="44"/>
  <c r="I143" i="44"/>
  <c r="J146" i="44"/>
  <c r="I147" i="44"/>
  <c r="K145" i="44"/>
  <c r="K147" i="44"/>
  <c r="K143" i="44"/>
  <c r="K144" i="44"/>
  <c r="O130" i="44"/>
  <c r="O135" i="44" s="1"/>
  <c r="N130" i="44"/>
  <c r="N135" i="44" s="1"/>
  <c r="M130" i="44"/>
  <c r="M132" i="44" s="1"/>
  <c r="P124" i="44"/>
  <c r="O124" i="44"/>
  <c r="N124" i="44"/>
  <c r="P110" i="44"/>
  <c r="O110" i="44"/>
  <c r="N110" i="44"/>
  <c r="L98" i="44"/>
  <c r="K98" i="44"/>
  <c r="J98" i="44"/>
  <c r="H51" i="44"/>
  <c r="G51" i="44"/>
  <c r="F51" i="44"/>
  <c r="K24" i="44"/>
  <c r="J24" i="44"/>
  <c r="I24" i="44"/>
  <c r="K14" i="44"/>
  <c r="J14" i="44"/>
  <c r="I14" i="44"/>
  <c r="AB656" i="45"/>
  <c r="AC656" i="45"/>
  <c r="AD656" i="45"/>
  <c r="AB657" i="45"/>
  <c r="AC657" i="45"/>
  <c r="AD657" i="45"/>
  <c r="AB658" i="45"/>
  <c r="AC658" i="45"/>
  <c r="AD658" i="45"/>
  <c r="AB659" i="45"/>
  <c r="AC659" i="45"/>
  <c r="AD659" i="45"/>
  <c r="AB660" i="45"/>
  <c r="AC660" i="45"/>
  <c r="AD660" i="45"/>
  <c r="AB661" i="45"/>
  <c r="AC661" i="45"/>
  <c r="AD661" i="45"/>
  <c r="AB662" i="45"/>
  <c r="AC662" i="45"/>
  <c r="AD662" i="45"/>
  <c r="AB663" i="45"/>
  <c r="AC663" i="45"/>
  <c r="AD663" i="45"/>
  <c r="AB664" i="45"/>
  <c r="AC664" i="45"/>
  <c r="AD664" i="45"/>
  <c r="AB665" i="45"/>
  <c r="AC665" i="45"/>
  <c r="AD665" i="45"/>
  <c r="F666" i="45"/>
  <c r="L655" i="45" s="1"/>
  <c r="G666" i="45"/>
  <c r="M655" i="45" s="1"/>
  <c r="H666" i="45"/>
  <c r="N655" i="45" s="1"/>
  <c r="N656" i="45" s="1"/>
  <c r="I666" i="45"/>
  <c r="O655" i="45" s="1"/>
  <c r="J666" i="45"/>
  <c r="P655" i="45" s="1"/>
  <c r="K666" i="45"/>
  <c r="Q689" i="45" s="1"/>
  <c r="AB667" i="45"/>
  <c r="AC667" i="45"/>
  <c r="AD667" i="45"/>
  <c r="AB669" i="45"/>
  <c r="AC669" i="45"/>
  <c r="AD669" i="45"/>
  <c r="AB675" i="45"/>
  <c r="AC675" i="45"/>
  <c r="AD675" i="45"/>
  <c r="AB676" i="45"/>
  <c r="AC676" i="45"/>
  <c r="AD676" i="45"/>
  <c r="AB677" i="45"/>
  <c r="AC677" i="45"/>
  <c r="AD677" i="45"/>
  <c r="AB678" i="45"/>
  <c r="AC678" i="45"/>
  <c r="AD678" i="45"/>
  <c r="AB679" i="45"/>
  <c r="AC679" i="45"/>
  <c r="AD679" i="45"/>
  <c r="AB680" i="45"/>
  <c r="AC680" i="45"/>
  <c r="AD680" i="45"/>
  <c r="AB681" i="45"/>
  <c r="AC681" i="45"/>
  <c r="AD681" i="45"/>
  <c r="F682" i="45"/>
  <c r="L674" i="45" s="1"/>
  <c r="G682" i="45"/>
  <c r="M674" i="45" s="1"/>
  <c r="M675" i="45" s="1"/>
  <c r="H682" i="45"/>
  <c r="N674" i="45" s="1"/>
  <c r="I682" i="45"/>
  <c r="O674" i="45" s="1"/>
  <c r="J682" i="45"/>
  <c r="P674" i="45" s="1"/>
  <c r="K682" i="45"/>
  <c r="Q674" i="45" s="1"/>
  <c r="Q676" i="45" s="1"/>
  <c r="AE676" i="45" s="1"/>
  <c r="AB683" i="45"/>
  <c r="AC683" i="45"/>
  <c r="AD683" i="45"/>
  <c r="AB690" i="45"/>
  <c r="AC690" i="45"/>
  <c r="AD690" i="45"/>
  <c r="AB691" i="45"/>
  <c r="AC691" i="45"/>
  <c r="AD691" i="45"/>
  <c r="AB692" i="45"/>
  <c r="AC692" i="45"/>
  <c r="AD692" i="45"/>
  <c r="AB693" i="45"/>
  <c r="AC693" i="45"/>
  <c r="AD693" i="45"/>
  <c r="AB694" i="45"/>
  <c r="AC694" i="45"/>
  <c r="AD694" i="45"/>
  <c r="AB695" i="45"/>
  <c r="AC695" i="45"/>
  <c r="AD695" i="45"/>
  <c r="AB696" i="45"/>
  <c r="AC696" i="45"/>
  <c r="AD696" i="45"/>
  <c r="AB697" i="45"/>
  <c r="AC697" i="45"/>
  <c r="AD697" i="45"/>
  <c r="AB698" i="45"/>
  <c r="AC698" i="45"/>
  <c r="AD698" i="45"/>
  <c r="AB699" i="45"/>
  <c r="AC699" i="45"/>
  <c r="AD699" i="45"/>
  <c r="F700" i="45"/>
  <c r="G700" i="45"/>
  <c r="H700" i="45"/>
  <c r="I700" i="45"/>
  <c r="J700" i="45"/>
  <c r="K700" i="45"/>
  <c r="AB701" i="45"/>
  <c r="AC701" i="45"/>
  <c r="AD701" i="45"/>
  <c r="AB703" i="45"/>
  <c r="AC703" i="45"/>
  <c r="AD703" i="45"/>
  <c r="AB709" i="45"/>
  <c r="AC709" i="45"/>
  <c r="AD709" i="45"/>
  <c r="AB710" i="45"/>
  <c r="AC710" i="45"/>
  <c r="AD710" i="45"/>
  <c r="AB711" i="45"/>
  <c r="AC711" i="45"/>
  <c r="AD711" i="45"/>
  <c r="AB712" i="45"/>
  <c r="AC712" i="45"/>
  <c r="AD712" i="45"/>
  <c r="AB713" i="45"/>
  <c r="AB716" i="45" s="1"/>
  <c r="AC713" i="45"/>
  <c r="AD713" i="45"/>
  <c r="AB714" i="45"/>
  <c r="AC714" i="45"/>
  <c r="AD714" i="45"/>
  <c r="AB715" i="45"/>
  <c r="AC715" i="45"/>
  <c r="AD715" i="45"/>
  <c r="F716" i="45"/>
  <c r="L708" i="45" s="1"/>
  <c r="L709" i="45" s="1"/>
  <c r="G716" i="45"/>
  <c r="M708" i="45" s="1"/>
  <c r="M709" i="45" s="1"/>
  <c r="H716" i="45"/>
  <c r="N708" i="45" s="1"/>
  <c r="I716" i="45"/>
  <c r="O708" i="45" s="1"/>
  <c r="J716" i="45"/>
  <c r="P708" i="45" s="1"/>
  <c r="AG708" i="45" s="1"/>
  <c r="K716" i="45"/>
  <c r="Q708" i="45" s="1"/>
  <c r="Q709" i="45" s="1"/>
  <c r="AB717" i="45"/>
  <c r="AC717" i="45"/>
  <c r="AD717" i="45"/>
  <c r="AA725" i="45"/>
  <c r="AB725" i="45"/>
  <c r="AC725" i="45"/>
  <c r="AG725" i="45"/>
  <c r="AH725" i="45"/>
  <c r="AI725" i="45"/>
  <c r="AA726" i="45"/>
  <c r="AB726" i="45"/>
  <c r="AC726" i="45"/>
  <c r="AG726" i="45"/>
  <c r="AH726" i="45"/>
  <c r="AI726" i="45"/>
  <c r="AA727" i="45"/>
  <c r="AB727" i="45"/>
  <c r="AC727" i="45"/>
  <c r="AG727" i="45"/>
  <c r="AH727" i="45"/>
  <c r="AI727" i="45"/>
  <c r="AA728" i="45"/>
  <c r="AB728" i="45"/>
  <c r="AC728" i="45"/>
  <c r="AG728" i="45"/>
  <c r="AH728" i="45"/>
  <c r="AI728" i="45"/>
  <c r="AA729" i="45"/>
  <c r="AB729" i="45"/>
  <c r="AC729" i="45"/>
  <c r="AG729" i="45"/>
  <c r="AH729" i="45"/>
  <c r="AI729" i="45"/>
  <c r="AA730" i="45"/>
  <c r="AB730" i="45"/>
  <c r="AC730" i="45"/>
  <c r="AG730" i="45"/>
  <c r="AH730" i="45"/>
  <c r="AI730" i="45"/>
  <c r="AA731" i="45"/>
  <c r="AB731" i="45"/>
  <c r="AC731" i="45"/>
  <c r="AG731" i="45"/>
  <c r="AH731" i="45"/>
  <c r="AI731" i="45"/>
  <c r="AA732" i="45"/>
  <c r="AB732" i="45"/>
  <c r="AC732" i="45"/>
  <c r="AG732" i="45"/>
  <c r="AH732" i="45"/>
  <c r="AI732" i="45"/>
  <c r="AA733" i="45"/>
  <c r="AB733" i="45"/>
  <c r="AC733" i="45"/>
  <c r="AG733" i="45"/>
  <c r="AH733" i="45"/>
  <c r="AI733" i="45"/>
  <c r="AA734" i="45"/>
  <c r="AB734" i="45"/>
  <c r="AC734" i="45"/>
  <c r="AG734" i="45"/>
  <c r="AH734" i="45"/>
  <c r="AI734" i="45"/>
  <c r="E735" i="45"/>
  <c r="K724" i="45" s="1"/>
  <c r="F735" i="45"/>
  <c r="L724" i="45" s="1"/>
  <c r="L728" i="45" s="1"/>
  <c r="G735" i="45"/>
  <c r="M724" i="45" s="1"/>
  <c r="H735" i="45"/>
  <c r="N724" i="45" s="1"/>
  <c r="I735" i="45"/>
  <c r="O724" i="45" s="1"/>
  <c r="J735" i="45"/>
  <c r="P724" i="45" s="1"/>
  <c r="P731" i="45" s="1"/>
  <c r="AD731" i="45" s="1"/>
  <c r="Q735" i="45"/>
  <c r="R735" i="45"/>
  <c r="S735" i="45"/>
  <c r="T735" i="45"/>
  <c r="U735" i="45"/>
  <c r="V735" i="45"/>
  <c r="AA742" i="45"/>
  <c r="AB742" i="45"/>
  <c r="AC742" i="45"/>
  <c r="AG742" i="45"/>
  <c r="AH742" i="45"/>
  <c r="AI742" i="45"/>
  <c r="AA743" i="45"/>
  <c r="AB743" i="45"/>
  <c r="AC743" i="45"/>
  <c r="AG743" i="45"/>
  <c r="AH743" i="45"/>
  <c r="AI743" i="45"/>
  <c r="AA744" i="45"/>
  <c r="AB744" i="45"/>
  <c r="AC744" i="45"/>
  <c r="AG744" i="45"/>
  <c r="AH744" i="45"/>
  <c r="AI744" i="45"/>
  <c r="AA745" i="45"/>
  <c r="AB745" i="45"/>
  <c r="AC745" i="45"/>
  <c r="AG745" i="45"/>
  <c r="AH745" i="45"/>
  <c r="AI745" i="45"/>
  <c r="AA746" i="45"/>
  <c r="AB746" i="45"/>
  <c r="AC746" i="45"/>
  <c r="AG746" i="45"/>
  <c r="AH746" i="45"/>
  <c r="AI746" i="45"/>
  <c r="AA747" i="45"/>
  <c r="AB747" i="45"/>
  <c r="AC747" i="45"/>
  <c r="AG747" i="45"/>
  <c r="AH747" i="45"/>
  <c r="AI747" i="45"/>
  <c r="AA748" i="45"/>
  <c r="AB748" i="45"/>
  <c r="AC748" i="45"/>
  <c r="AG748" i="45"/>
  <c r="AH748" i="45"/>
  <c r="AI748" i="45"/>
  <c r="AA749" i="45"/>
  <c r="AB749" i="45"/>
  <c r="AC749" i="45"/>
  <c r="AG749" i="45"/>
  <c r="AH749" i="45"/>
  <c r="AI749" i="45"/>
  <c r="AA750" i="45"/>
  <c r="AB750" i="45"/>
  <c r="AC750" i="45"/>
  <c r="AG750" i="45"/>
  <c r="AH750" i="45"/>
  <c r="AI750" i="45"/>
  <c r="AA751" i="45"/>
  <c r="AB751" i="45"/>
  <c r="AC751" i="45"/>
  <c r="AG751" i="45"/>
  <c r="AH751" i="45"/>
  <c r="AI751" i="45"/>
  <c r="AA752" i="45"/>
  <c r="AB752" i="45"/>
  <c r="AC752" i="45"/>
  <c r="AG752" i="45"/>
  <c r="AH752" i="45"/>
  <c r="AI752" i="45"/>
  <c r="AA753" i="45"/>
  <c r="AB753" i="45"/>
  <c r="AC753" i="45"/>
  <c r="AG753" i="45"/>
  <c r="AH753" i="45"/>
  <c r="AI753" i="45"/>
  <c r="E754" i="45"/>
  <c r="K741" i="45" s="1"/>
  <c r="F754" i="45"/>
  <c r="L741" i="45" s="1"/>
  <c r="G754" i="45"/>
  <c r="M741" i="45" s="1"/>
  <c r="H754" i="45"/>
  <c r="N741" i="45" s="1"/>
  <c r="I754" i="45"/>
  <c r="O741" i="45" s="1"/>
  <c r="J754" i="45"/>
  <c r="P741" i="45" s="1"/>
  <c r="Q754" i="45"/>
  <c r="R754" i="45"/>
  <c r="S754" i="45"/>
  <c r="T754" i="45"/>
  <c r="U754" i="45"/>
  <c r="V754" i="45"/>
  <c r="AA761" i="45"/>
  <c r="AB761" i="45"/>
  <c r="AG761" i="45"/>
  <c r="AH761" i="45"/>
  <c r="AI761" i="45"/>
  <c r="AA762" i="45"/>
  <c r="AB762" i="45"/>
  <c r="AG762" i="45"/>
  <c r="AH762" i="45"/>
  <c r="AI762" i="45"/>
  <c r="AA763" i="45"/>
  <c r="AB763" i="45"/>
  <c r="AG763" i="45"/>
  <c r="AH763" i="45"/>
  <c r="AI763" i="45"/>
  <c r="AA764" i="45"/>
  <c r="AB764" i="45"/>
  <c r="AG764" i="45"/>
  <c r="AH764" i="45"/>
  <c r="AI764" i="45"/>
  <c r="AA765" i="45"/>
  <c r="AB765" i="45"/>
  <c r="AG765" i="45"/>
  <c r="AH765" i="45"/>
  <c r="AI765" i="45"/>
  <c r="E766" i="45"/>
  <c r="K760" i="45" s="1"/>
  <c r="F766" i="45"/>
  <c r="L760" i="45" s="1"/>
  <c r="G766" i="45"/>
  <c r="M760" i="45" s="1"/>
  <c r="H766" i="45"/>
  <c r="N760" i="45" s="1"/>
  <c r="N762" i="45" s="1"/>
  <c r="I766" i="45"/>
  <c r="O760" i="45" s="1"/>
  <c r="J766" i="45"/>
  <c r="P760" i="45" s="1"/>
  <c r="Q766" i="45"/>
  <c r="R766" i="45"/>
  <c r="S766" i="45"/>
  <c r="T766" i="45"/>
  <c r="U766" i="45"/>
  <c r="V766" i="45"/>
  <c r="AA773" i="45"/>
  <c r="AB773" i="45"/>
  <c r="AC773" i="45"/>
  <c r="AG773" i="45"/>
  <c r="AH773" i="45"/>
  <c r="AI773" i="45"/>
  <c r="AA774" i="45"/>
  <c r="AB774" i="45"/>
  <c r="AC774" i="45"/>
  <c r="AG774" i="45"/>
  <c r="AH774" i="45"/>
  <c r="AI774" i="45"/>
  <c r="AA775" i="45"/>
  <c r="AB775" i="45"/>
  <c r="AC775" i="45"/>
  <c r="AG775" i="45"/>
  <c r="AH775" i="45"/>
  <c r="AI775" i="45"/>
  <c r="E776" i="45"/>
  <c r="F776" i="45"/>
  <c r="G776" i="45"/>
  <c r="H776" i="45"/>
  <c r="I776" i="45"/>
  <c r="J776" i="45"/>
  <c r="Q776" i="45"/>
  <c r="R776" i="45"/>
  <c r="S776" i="45"/>
  <c r="T776" i="45"/>
  <c r="U776" i="45"/>
  <c r="V776" i="45"/>
  <c r="M781" i="45"/>
  <c r="M784" i="45" s="1"/>
  <c r="AE784" i="45" s="1"/>
  <c r="AA782" i="45"/>
  <c r="AB782" i="45"/>
  <c r="AC782" i="45"/>
  <c r="AG782" i="45"/>
  <c r="AH782" i="45"/>
  <c r="AI782" i="45"/>
  <c r="AA783" i="45"/>
  <c r="AB783" i="45"/>
  <c r="AC783" i="45"/>
  <c r="AG783" i="45"/>
  <c r="AH783" i="45"/>
  <c r="AI783" i="45"/>
  <c r="AA784" i="45"/>
  <c r="AB784" i="45"/>
  <c r="AC784" i="45"/>
  <c r="AG784" i="45"/>
  <c r="AH784" i="45"/>
  <c r="AI784" i="45"/>
  <c r="E785" i="45"/>
  <c r="K781" i="45" s="1"/>
  <c r="F785" i="45"/>
  <c r="L781" i="45" s="1"/>
  <c r="H785" i="45"/>
  <c r="N781" i="45" s="1"/>
  <c r="I785" i="45"/>
  <c r="O781" i="45" s="1"/>
  <c r="J785" i="45"/>
  <c r="P781" i="45" s="1"/>
  <c r="Q785" i="45"/>
  <c r="R785" i="45"/>
  <c r="S785" i="45"/>
  <c r="T785" i="45"/>
  <c r="U785" i="45"/>
  <c r="V785" i="45"/>
  <c r="AA785" i="45"/>
  <c r="AB791" i="45"/>
  <c r="AC791" i="45"/>
  <c r="AD791" i="45"/>
  <c r="AB792" i="45"/>
  <c r="AC792" i="45"/>
  <c r="AD792" i="45"/>
  <c r="AB793" i="45"/>
  <c r="AC793" i="45"/>
  <c r="AD793" i="45"/>
  <c r="AD794" i="45" s="1"/>
  <c r="F794" i="45"/>
  <c r="L790" i="45" s="1"/>
  <c r="G794" i="45"/>
  <c r="M790" i="45" s="1"/>
  <c r="H794" i="45"/>
  <c r="N790" i="45" s="1"/>
  <c r="I794" i="45"/>
  <c r="O790" i="45" s="1"/>
  <c r="O791" i="45" s="1"/>
  <c r="J794" i="45"/>
  <c r="P790" i="45" s="1"/>
  <c r="K794" i="45"/>
  <c r="Q790" i="45" s="1"/>
  <c r="AA797" i="45"/>
  <c r="AB797" i="45"/>
  <c r="AC797" i="45"/>
  <c r="AA798" i="45"/>
  <c r="AB798" i="45"/>
  <c r="AC798" i="45"/>
  <c r="AA799" i="45"/>
  <c r="AB799" i="45"/>
  <c r="AC799" i="45"/>
  <c r="AD620" i="45"/>
  <c r="AC620" i="45"/>
  <c r="AB620" i="45"/>
  <c r="K619" i="45"/>
  <c r="J619" i="45"/>
  <c r="I619" i="45"/>
  <c r="H619" i="45"/>
  <c r="G619" i="45"/>
  <c r="F619" i="45"/>
  <c r="AD618" i="45"/>
  <c r="AC618" i="45"/>
  <c r="AB618" i="45"/>
  <c r="AD617" i="45"/>
  <c r="AC617" i="45"/>
  <c r="AB617" i="45"/>
  <c r="AD616" i="45"/>
  <c r="AC616" i="45"/>
  <c r="AB616" i="45"/>
  <c r="AD615" i="45"/>
  <c r="AC615" i="45"/>
  <c r="AB615" i="45"/>
  <c r="AD614" i="45"/>
  <c r="AC614" i="45"/>
  <c r="AB614" i="45"/>
  <c r="AD613" i="45"/>
  <c r="AC613" i="45"/>
  <c r="AB613" i="45"/>
  <c r="AD634" i="45"/>
  <c r="AC634" i="45"/>
  <c r="AB634" i="45"/>
  <c r="K633" i="45"/>
  <c r="J633" i="45"/>
  <c r="I633" i="45"/>
  <c r="H633" i="45"/>
  <c r="G633" i="45"/>
  <c r="F633" i="45"/>
  <c r="AD632" i="45"/>
  <c r="AC632" i="45"/>
  <c r="AB632" i="45"/>
  <c r="AD631" i="45"/>
  <c r="AC631" i="45"/>
  <c r="AB631" i="45"/>
  <c r="AD630" i="45"/>
  <c r="AC630" i="45"/>
  <c r="AB630" i="45"/>
  <c r="AD629" i="45"/>
  <c r="AC629" i="45"/>
  <c r="AB629" i="45"/>
  <c r="AD628" i="45"/>
  <c r="AC628" i="45"/>
  <c r="AB628" i="45"/>
  <c r="AD627" i="45"/>
  <c r="AC627" i="45"/>
  <c r="AB627" i="45"/>
  <c r="AD648" i="45"/>
  <c r="AC648" i="45"/>
  <c r="AB648" i="45"/>
  <c r="K647" i="45"/>
  <c r="J647" i="45"/>
  <c r="I647" i="45"/>
  <c r="H647" i="45"/>
  <c r="G647" i="45"/>
  <c r="F647" i="45"/>
  <c r="AD646" i="45"/>
  <c r="AC646" i="45"/>
  <c r="AB646" i="45"/>
  <c r="AD645" i="45"/>
  <c r="AC645" i="45"/>
  <c r="AB645" i="45"/>
  <c r="AD644" i="45"/>
  <c r="AC644" i="45"/>
  <c r="AB644" i="45"/>
  <c r="AD643" i="45"/>
  <c r="AC643" i="45"/>
  <c r="AB643" i="45"/>
  <c r="AD642" i="45"/>
  <c r="AC642" i="45"/>
  <c r="AB642" i="45"/>
  <c r="AD641" i="45"/>
  <c r="AC641" i="45"/>
  <c r="AB641" i="45"/>
  <c r="V607" i="45"/>
  <c r="U607" i="45"/>
  <c r="T607" i="45"/>
  <c r="S607" i="45"/>
  <c r="R607" i="45"/>
  <c r="Q607" i="45"/>
  <c r="J607" i="45"/>
  <c r="I607" i="45"/>
  <c r="H607" i="45"/>
  <c r="G607" i="45"/>
  <c r="F607" i="45"/>
  <c r="E607" i="45"/>
  <c r="AI606" i="45"/>
  <c r="AH606" i="45"/>
  <c r="AG606" i="45"/>
  <c r="AC606" i="45"/>
  <c r="AB606" i="45"/>
  <c r="AA606" i="45"/>
  <c r="P606" i="45"/>
  <c r="AD606" i="45" s="1"/>
  <c r="O606" i="45"/>
  <c r="AF606" i="45" s="1"/>
  <c r="N606" i="45"/>
  <c r="M606" i="45"/>
  <c r="AE606" i="45" s="1"/>
  <c r="L606" i="45"/>
  <c r="K606" i="45"/>
  <c r="AI605" i="45"/>
  <c r="AH605" i="45"/>
  <c r="AG605" i="45"/>
  <c r="AC605" i="45"/>
  <c r="AB605" i="45"/>
  <c r="AA605" i="45"/>
  <c r="P605" i="45"/>
  <c r="AD605" i="45" s="1"/>
  <c r="O605" i="45"/>
  <c r="AF605" i="45" s="1"/>
  <c r="N605" i="45"/>
  <c r="M605" i="45"/>
  <c r="AE605" i="45" s="1"/>
  <c r="L605" i="45"/>
  <c r="K605" i="45"/>
  <c r="AI604" i="45"/>
  <c r="AH604" i="45"/>
  <c r="AG604" i="45"/>
  <c r="AC604" i="45"/>
  <c r="AB604" i="45"/>
  <c r="AA604" i="45"/>
  <c r="P604" i="45"/>
  <c r="AD604" i="45" s="1"/>
  <c r="O604" i="45"/>
  <c r="AF604" i="45" s="1"/>
  <c r="N604" i="45"/>
  <c r="M604" i="45"/>
  <c r="AE604" i="45" s="1"/>
  <c r="L604" i="45"/>
  <c r="K604" i="45"/>
  <c r="AI603" i="45"/>
  <c r="AH603" i="45"/>
  <c r="AG603" i="45"/>
  <c r="AC603" i="45"/>
  <c r="AB603" i="45"/>
  <c r="AA603" i="45"/>
  <c r="P603" i="45"/>
  <c r="AD603" i="45" s="1"/>
  <c r="O603" i="45"/>
  <c r="AF603" i="45" s="1"/>
  <c r="N603" i="45"/>
  <c r="M603" i="45"/>
  <c r="AE603" i="45" s="1"/>
  <c r="L603" i="45"/>
  <c r="K603" i="45"/>
  <c r="AI602" i="45"/>
  <c r="AH602" i="45"/>
  <c r="AG602" i="45"/>
  <c r="AC602" i="45"/>
  <c r="AB602" i="45"/>
  <c r="AA602" i="45"/>
  <c r="P602" i="45"/>
  <c r="AD602" i="45" s="1"/>
  <c r="O602" i="45"/>
  <c r="AF602" i="45" s="1"/>
  <c r="N602" i="45"/>
  <c r="M602" i="45"/>
  <c r="AE602" i="45" s="1"/>
  <c r="L602" i="45"/>
  <c r="K602" i="45"/>
  <c r="AI601" i="45"/>
  <c r="AH601" i="45"/>
  <c r="AG601" i="45"/>
  <c r="AC601" i="45"/>
  <c r="AB601" i="45"/>
  <c r="AA601" i="45"/>
  <c r="P601" i="45"/>
  <c r="AD601" i="45" s="1"/>
  <c r="O601" i="45"/>
  <c r="AF601" i="45" s="1"/>
  <c r="N601" i="45"/>
  <c r="M601" i="45"/>
  <c r="AE601" i="45" s="1"/>
  <c r="L601" i="45"/>
  <c r="K601" i="45"/>
  <c r="AI600" i="45"/>
  <c r="AH600" i="45"/>
  <c r="AG600" i="45"/>
  <c r="AC600" i="45"/>
  <c r="AB600" i="45"/>
  <c r="AA600" i="45"/>
  <c r="P600" i="45"/>
  <c r="AD600" i="45" s="1"/>
  <c r="O600" i="45"/>
  <c r="AF600" i="45" s="1"/>
  <c r="N600" i="45"/>
  <c r="M600" i="45"/>
  <c r="AE600" i="45" s="1"/>
  <c r="L600" i="45"/>
  <c r="K600" i="45"/>
  <c r="AI599" i="45"/>
  <c r="AH599" i="45"/>
  <c r="AG599" i="45"/>
  <c r="AC599" i="45"/>
  <c r="AB599" i="45"/>
  <c r="AA599" i="45"/>
  <c r="P599" i="45"/>
  <c r="AD599" i="45" s="1"/>
  <c r="O599" i="45"/>
  <c r="AF599" i="45" s="1"/>
  <c r="N599" i="45"/>
  <c r="M599" i="45"/>
  <c r="AE599" i="45" s="1"/>
  <c r="L599" i="45"/>
  <c r="K599" i="45"/>
  <c r="AI598" i="45"/>
  <c r="AH598" i="45"/>
  <c r="AG598" i="45"/>
  <c r="AC598" i="45"/>
  <c r="AB598" i="45"/>
  <c r="AA598" i="45"/>
  <c r="P598" i="45"/>
  <c r="AD598" i="45" s="1"/>
  <c r="O598" i="45"/>
  <c r="AF598" i="45" s="1"/>
  <c r="N598" i="45"/>
  <c r="M598" i="45"/>
  <c r="AE598" i="45" s="1"/>
  <c r="L598" i="45"/>
  <c r="K598" i="45"/>
  <c r="AI597" i="45"/>
  <c r="AH597" i="45"/>
  <c r="AG597" i="45"/>
  <c r="AC597" i="45"/>
  <c r="AB597" i="45"/>
  <c r="AA597" i="45"/>
  <c r="P597" i="45"/>
  <c r="AD597" i="45" s="1"/>
  <c r="O597" i="45"/>
  <c r="AF597" i="45" s="1"/>
  <c r="N597" i="45"/>
  <c r="M597" i="45"/>
  <c r="AE597" i="45" s="1"/>
  <c r="L597" i="45"/>
  <c r="K597" i="45"/>
  <c r="AI596" i="45"/>
  <c r="AH596" i="45"/>
  <c r="AG596" i="45"/>
  <c r="AC596" i="45"/>
  <c r="AB596" i="45"/>
  <c r="AA596" i="45"/>
  <c r="P596" i="45"/>
  <c r="AD596" i="45" s="1"/>
  <c r="O596" i="45"/>
  <c r="AF596" i="45" s="1"/>
  <c r="N596" i="45"/>
  <c r="M596" i="45"/>
  <c r="AE596" i="45" s="1"/>
  <c r="L596" i="45"/>
  <c r="K596" i="45"/>
  <c r="AI595" i="45"/>
  <c r="AH595" i="45"/>
  <c r="AG595" i="45"/>
  <c r="AC595" i="45"/>
  <c r="AB595" i="45"/>
  <c r="AA595" i="45"/>
  <c r="P595" i="45"/>
  <c r="AD595" i="45" s="1"/>
  <c r="O595" i="45"/>
  <c r="AF595" i="45" s="1"/>
  <c r="N595" i="45"/>
  <c r="M595" i="45"/>
  <c r="L595" i="45"/>
  <c r="K595" i="45"/>
  <c r="AI594" i="45"/>
  <c r="AH594" i="45"/>
  <c r="AG594" i="45"/>
  <c r="AC594" i="45"/>
  <c r="AB594" i="45"/>
  <c r="AA594" i="45"/>
  <c r="P594" i="45"/>
  <c r="AD594" i="45" s="1"/>
  <c r="O594" i="45"/>
  <c r="AF594" i="45" s="1"/>
  <c r="N594" i="45"/>
  <c r="M594" i="45"/>
  <c r="AE594" i="45" s="1"/>
  <c r="L594" i="45"/>
  <c r="K594" i="45"/>
  <c r="AI593" i="45"/>
  <c r="AH593" i="45"/>
  <c r="AG593" i="45"/>
  <c r="AC593" i="45"/>
  <c r="AB593" i="45"/>
  <c r="AA593" i="45"/>
  <c r="P593" i="45"/>
  <c r="AD593" i="45" s="1"/>
  <c r="O593" i="45"/>
  <c r="AF593" i="45" s="1"/>
  <c r="N593" i="45"/>
  <c r="M593" i="45"/>
  <c r="AE593" i="45" s="1"/>
  <c r="L593" i="45"/>
  <c r="K593" i="45"/>
  <c r="AI592" i="45"/>
  <c r="AH592" i="45"/>
  <c r="AG592" i="45"/>
  <c r="AC592" i="45"/>
  <c r="AB592" i="45"/>
  <c r="AA592" i="45"/>
  <c r="P592" i="45"/>
  <c r="O592" i="45"/>
  <c r="AF592" i="45" s="1"/>
  <c r="N592" i="45"/>
  <c r="M592" i="45"/>
  <c r="AE592" i="45" s="1"/>
  <c r="L592" i="45"/>
  <c r="K592" i="45"/>
  <c r="AF591" i="45"/>
  <c r="AE591" i="45"/>
  <c r="AD591" i="45"/>
  <c r="S378" i="45"/>
  <c r="K390" i="45" s="1"/>
  <c r="S377" i="45"/>
  <c r="K389" i="45" s="1"/>
  <c r="S376" i="45"/>
  <c r="K388" i="45" s="1"/>
  <c r="P388" i="45" s="1"/>
  <c r="S375" i="45"/>
  <c r="K387" i="45" s="1"/>
  <c r="S374" i="45"/>
  <c r="K386" i="45" s="1"/>
  <c r="S373" i="45"/>
  <c r="K385" i="45" s="1"/>
  <c r="S372" i="45"/>
  <c r="K384" i="45" s="1"/>
  <c r="L384" i="45" s="1"/>
  <c r="S371" i="45"/>
  <c r="K383" i="45" s="1"/>
  <c r="R383" i="45" s="1"/>
  <c r="S370" i="45"/>
  <c r="K382" i="45" s="1"/>
  <c r="S369" i="45"/>
  <c r="K381" i="45" s="1"/>
  <c r="P381" i="45" s="1"/>
  <c r="S368" i="45"/>
  <c r="K380" i="45" s="1"/>
  <c r="Q380" i="45" s="1"/>
  <c r="S367" i="45"/>
  <c r="K379" i="45" s="1"/>
  <c r="R379" i="45" s="1"/>
  <c r="P347" i="45"/>
  <c r="H362" i="45" s="1"/>
  <c r="P346" i="45"/>
  <c r="H361" i="45" s="1"/>
  <c r="P345" i="45"/>
  <c r="H360" i="45" s="1"/>
  <c r="P344" i="45"/>
  <c r="H359" i="45" s="1"/>
  <c r="P343" i="45"/>
  <c r="H358" i="45" s="1"/>
  <c r="P342" i="45"/>
  <c r="H357" i="45" s="1"/>
  <c r="P341" i="45"/>
  <c r="H356" i="45" s="1"/>
  <c r="P340" i="45"/>
  <c r="H355" i="45" s="1"/>
  <c r="P339" i="45"/>
  <c r="H354" i="45" s="1"/>
  <c r="P338" i="45"/>
  <c r="H353" i="45" s="1"/>
  <c r="P337" i="45"/>
  <c r="H352" i="45" s="1"/>
  <c r="P336" i="45"/>
  <c r="H351" i="45" s="1"/>
  <c r="P335" i="45"/>
  <c r="H350" i="45" s="1"/>
  <c r="O350" i="45" s="1"/>
  <c r="P334" i="45"/>
  <c r="H349" i="45" s="1"/>
  <c r="P333" i="45"/>
  <c r="H348" i="45" s="1"/>
  <c r="P315" i="45"/>
  <c r="H330" i="45" s="1"/>
  <c r="L330" i="45" s="1"/>
  <c r="P314" i="45"/>
  <c r="H329" i="45" s="1"/>
  <c r="P313" i="45"/>
  <c r="H328" i="45" s="1"/>
  <c r="P312" i="45"/>
  <c r="H327" i="45" s="1"/>
  <c r="L327" i="45" s="1"/>
  <c r="P311" i="45"/>
  <c r="H326" i="45" s="1"/>
  <c r="L326" i="45" s="1"/>
  <c r="P310" i="45"/>
  <c r="H325" i="45" s="1"/>
  <c r="P309" i="45"/>
  <c r="H324" i="45" s="1"/>
  <c r="L324" i="45" s="1"/>
  <c r="P308" i="45"/>
  <c r="H323" i="45" s="1"/>
  <c r="P307" i="45"/>
  <c r="H322" i="45" s="1"/>
  <c r="L322" i="45" s="1"/>
  <c r="P306" i="45"/>
  <c r="H321" i="45" s="1"/>
  <c r="P305" i="45"/>
  <c r="H320" i="45" s="1"/>
  <c r="K320" i="45" s="1"/>
  <c r="P304" i="45"/>
  <c r="H319" i="45" s="1"/>
  <c r="P303" i="45"/>
  <c r="H318" i="45" s="1"/>
  <c r="L318" i="45" s="1"/>
  <c r="P302" i="45"/>
  <c r="H317" i="45" s="1"/>
  <c r="P301" i="45"/>
  <c r="H316" i="45" s="1"/>
  <c r="O316" i="45" s="1"/>
  <c r="P282" i="45"/>
  <c r="H297" i="45" s="1"/>
  <c r="P281" i="45"/>
  <c r="H296" i="45" s="1"/>
  <c r="P280" i="45"/>
  <c r="H295" i="45" s="1"/>
  <c r="I295" i="45" s="1"/>
  <c r="P279" i="45"/>
  <c r="H294" i="45" s="1"/>
  <c r="O294" i="45" s="1"/>
  <c r="P278" i="45"/>
  <c r="H293" i="45" s="1"/>
  <c r="I293" i="45" s="1"/>
  <c r="P277" i="45"/>
  <c r="H292" i="45" s="1"/>
  <c r="P276" i="45"/>
  <c r="H291" i="45" s="1"/>
  <c r="M291" i="45" s="1"/>
  <c r="P275" i="45"/>
  <c r="H290" i="45" s="1"/>
  <c r="P274" i="45"/>
  <c r="H289" i="45" s="1"/>
  <c r="O289" i="45" s="1"/>
  <c r="P273" i="45"/>
  <c r="H288" i="45" s="1"/>
  <c r="P272" i="45"/>
  <c r="H287" i="45" s="1"/>
  <c r="P271" i="45"/>
  <c r="H286" i="45" s="1"/>
  <c r="N286" i="45" s="1"/>
  <c r="P270" i="45"/>
  <c r="H285" i="45" s="1"/>
  <c r="M285" i="45" s="1"/>
  <c r="P269" i="45"/>
  <c r="H284" i="45" s="1"/>
  <c r="J284" i="45" s="1"/>
  <c r="P268" i="45"/>
  <c r="H283" i="45" s="1"/>
  <c r="I283" i="45" s="1"/>
  <c r="P249" i="45"/>
  <c r="H264" i="45" s="1"/>
  <c r="L264" i="45" s="1"/>
  <c r="P248" i="45"/>
  <c r="H263" i="45" s="1"/>
  <c r="P247" i="45"/>
  <c r="H262" i="45" s="1"/>
  <c r="P246" i="45"/>
  <c r="H261" i="45" s="1"/>
  <c r="P245" i="45"/>
  <c r="H260" i="45" s="1"/>
  <c r="L260" i="45" s="1"/>
  <c r="P244" i="45"/>
  <c r="H259" i="45" s="1"/>
  <c r="N259" i="45" s="1"/>
  <c r="P243" i="45"/>
  <c r="H258" i="45" s="1"/>
  <c r="L258" i="45" s="1"/>
  <c r="P242" i="45"/>
  <c r="H257" i="45" s="1"/>
  <c r="J257" i="45" s="1"/>
  <c r="P241" i="45"/>
  <c r="H256" i="45" s="1"/>
  <c r="L256" i="45" s="1"/>
  <c r="P240" i="45"/>
  <c r="H255" i="45" s="1"/>
  <c r="P239" i="45"/>
  <c r="H254" i="45" s="1"/>
  <c r="K254" i="45" s="1"/>
  <c r="P238" i="45"/>
  <c r="H253" i="45" s="1"/>
  <c r="N253" i="45" s="1"/>
  <c r="P237" i="45"/>
  <c r="H252" i="45" s="1"/>
  <c r="L252" i="45" s="1"/>
  <c r="P236" i="45"/>
  <c r="H251" i="45" s="1"/>
  <c r="P235" i="45"/>
  <c r="H250" i="45" s="1"/>
  <c r="P216" i="45"/>
  <c r="H231" i="45" s="1"/>
  <c r="O231" i="45" s="1"/>
  <c r="P215" i="45"/>
  <c r="H230" i="45" s="1"/>
  <c r="J230" i="45" s="1"/>
  <c r="P214" i="45"/>
  <c r="H229" i="45" s="1"/>
  <c r="I229" i="45" s="1"/>
  <c r="P213" i="45"/>
  <c r="H228" i="45" s="1"/>
  <c r="P212" i="45"/>
  <c r="H227" i="45" s="1"/>
  <c r="K227" i="45" s="1"/>
  <c r="P211" i="45"/>
  <c r="H226" i="45" s="1"/>
  <c r="P210" i="45"/>
  <c r="H225" i="45" s="1"/>
  <c r="P209" i="45"/>
  <c r="H224" i="45" s="1"/>
  <c r="P208" i="45"/>
  <c r="H223" i="45" s="1"/>
  <c r="I223" i="45" s="1"/>
  <c r="P207" i="45"/>
  <c r="H222" i="45" s="1"/>
  <c r="P206" i="45"/>
  <c r="H221" i="45" s="1"/>
  <c r="O221" i="45" s="1"/>
  <c r="P205" i="45"/>
  <c r="H220" i="45" s="1"/>
  <c r="O220" i="45" s="1"/>
  <c r="P204" i="45"/>
  <c r="H219" i="45" s="1"/>
  <c r="L219" i="45" s="1"/>
  <c r="P203" i="45"/>
  <c r="H218" i="45" s="1"/>
  <c r="L218" i="45" s="1"/>
  <c r="P202" i="45"/>
  <c r="H217" i="45" s="1"/>
  <c r="I217" i="45" s="1"/>
  <c r="P184" i="45"/>
  <c r="H199" i="45" s="1"/>
  <c r="O199" i="45" s="1"/>
  <c r="P183" i="45"/>
  <c r="H198" i="45" s="1"/>
  <c r="O198" i="45" s="1"/>
  <c r="P182" i="45"/>
  <c r="H197" i="45" s="1"/>
  <c r="P181" i="45"/>
  <c r="H196" i="45" s="1"/>
  <c r="L196" i="45" s="1"/>
  <c r="P180" i="45"/>
  <c r="H195" i="45" s="1"/>
  <c r="O195" i="45" s="1"/>
  <c r="P179" i="45"/>
  <c r="H194" i="45" s="1"/>
  <c r="P178" i="45"/>
  <c r="H193" i="45" s="1"/>
  <c r="L193" i="45" s="1"/>
  <c r="P177" i="45"/>
  <c r="H192" i="45" s="1"/>
  <c r="N192" i="45" s="1"/>
  <c r="H191" i="45"/>
  <c r="N191" i="45" s="1"/>
  <c r="H190" i="45"/>
  <c r="H189" i="45"/>
  <c r="H188" i="45"/>
  <c r="I188" i="45" s="1"/>
  <c r="H187" i="45"/>
  <c r="K187" i="45" s="1"/>
  <c r="H186" i="45"/>
  <c r="H185" i="45"/>
  <c r="V151" i="45"/>
  <c r="U151" i="45"/>
  <c r="T151" i="45"/>
  <c r="S151" i="45"/>
  <c r="R151" i="45"/>
  <c r="Q151" i="45"/>
  <c r="J151" i="45"/>
  <c r="P143" i="45" s="1"/>
  <c r="I151" i="45"/>
  <c r="O143" i="45" s="1"/>
  <c r="O144" i="45" s="1"/>
  <c r="H151" i="45"/>
  <c r="N143" i="45" s="1"/>
  <c r="G151" i="45"/>
  <c r="M143" i="45" s="1"/>
  <c r="F151" i="45"/>
  <c r="L143" i="45" s="1"/>
  <c r="L147" i="45" s="1"/>
  <c r="E151" i="45"/>
  <c r="K143" i="45" s="1"/>
  <c r="AI150" i="45"/>
  <c r="AH150" i="45"/>
  <c r="AG150" i="45"/>
  <c r="AC150" i="45"/>
  <c r="AB150" i="45"/>
  <c r="AA150" i="45"/>
  <c r="AI149" i="45"/>
  <c r="AH149" i="45"/>
  <c r="AG149" i="45"/>
  <c r="AC149" i="45"/>
  <c r="AB149" i="45"/>
  <c r="AA149" i="45"/>
  <c r="AI148" i="45"/>
  <c r="AH148" i="45"/>
  <c r="AG148" i="45"/>
  <c r="AC148" i="45"/>
  <c r="AB148" i="45"/>
  <c r="AA148" i="45"/>
  <c r="AI147" i="45"/>
  <c r="AH147" i="45"/>
  <c r="AG147" i="45"/>
  <c r="AC147" i="45"/>
  <c r="AB147" i="45"/>
  <c r="AA147" i="45"/>
  <c r="AI146" i="45"/>
  <c r="AH146" i="45"/>
  <c r="AG146" i="45"/>
  <c r="AC146" i="45"/>
  <c r="AB146" i="45"/>
  <c r="AA146" i="45"/>
  <c r="AI145" i="45"/>
  <c r="AH145" i="45"/>
  <c r="AG145" i="45"/>
  <c r="AC145" i="45"/>
  <c r="AB145" i="45"/>
  <c r="AA145" i="45"/>
  <c r="AI144" i="45"/>
  <c r="AH144" i="45"/>
  <c r="AG144" i="45"/>
  <c r="AC144" i="45"/>
  <c r="AB144" i="45"/>
  <c r="AA144" i="45"/>
  <c r="AD137" i="45"/>
  <c r="AC137" i="45"/>
  <c r="AB137" i="45"/>
  <c r="K136" i="45"/>
  <c r="J136" i="45"/>
  <c r="I136" i="45"/>
  <c r="H136" i="45"/>
  <c r="G136" i="45"/>
  <c r="F136" i="45"/>
  <c r="AD135" i="45"/>
  <c r="AC135" i="45"/>
  <c r="AB135" i="45"/>
  <c r="AD134" i="45"/>
  <c r="AC134" i="45"/>
  <c r="AB134" i="45"/>
  <c r="AD133" i="45"/>
  <c r="AC133" i="45"/>
  <c r="AB133" i="45"/>
  <c r="AD132" i="45"/>
  <c r="AC132" i="45"/>
  <c r="AB132" i="45"/>
  <c r="AD131" i="45"/>
  <c r="AC131" i="45"/>
  <c r="AB131" i="45"/>
  <c r="AD130" i="45"/>
  <c r="AC130" i="45"/>
  <c r="AB130" i="45"/>
  <c r="AD129" i="45"/>
  <c r="AC129" i="45"/>
  <c r="AB129" i="45"/>
  <c r="AD128" i="45"/>
  <c r="AC128" i="45"/>
  <c r="AB128" i="45"/>
  <c r="K120" i="45"/>
  <c r="AB120" i="45" s="1"/>
  <c r="J120" i="45"/>
  <c r="I120" i="45"/>
  <c r="H120" i="45"/>
  <c r="G120" i="45"/>
  <c r="F120" i="45"/>
  <c r="AD119" i="45"/>
  <c r="AC119" i="45"/>
  <c r="AB119" i="45"/>
  <c r="K118" i="45"/>
  <c r="J118" i="45"/>
  <c r="I118" i="45"/>
  <c r="H118" i="45"/>
  <c r="G118" i="45"/>
  <c r="F118" i="45"/>
  <c r="AD117" i="45"/>
  <c r="AC117" i="45"/>
  <c r="AB117" i="45"/>
  <c r="AD116" i="45"/>
  <c r="AC116" i="45"/>
  <c r="AB116" i="45"/>
  <c r="AD115" i="45"/>
  <c r="AC115" i="45"/>
  <c r="AB115" i="45"/>
  <c r="AD114" i="45"/>
  <c r="AC114" i="45"/>
  <c r="AB114" i="45"/>
  <c r="AD113" i="45"/>
  <c r="AC113" i="45"/>
  <c r="AB113" i="45"/>
  <c r="AD112" i="45"/>
  <c r="AC112" i="45"/>
  <c r="AB112" i="45"/>
  <c r="AD111" i="45"/>
  <c r="AC111" i="45"/>
  <c r="AB111" i="45"/>
  <c r="AD110" i="45"/>
  <c r="AC110" i="45"/>
  <c r="AB110" i="45"/>
  <c r="AD109" i="45"/>
  <c r="AC109" i="45"/>
  <c r="AB109" i="45"/>
  <c r="K101" i="45"/>
  <c r="AB101" i="45" s="1"/>
  <c r="J101" i="45"/>
  <c r="I101" i="45"/>
  <c r="H101" i="45"/>
  <c r="G101" i="45"/>
  <c r="F101" i="45"/>
  <c r="AD100" i="45"/>
  <c r="AC100" i="45"/>
  <c r="AB100" i="45"/>
  <c r="K99" i="45"/>
  <c r="J99" i="45"/>
  <c r="I99" i="45"/>
  <c r="H99" i="45"/>
  <c r="G99" i="45"/>
  <c r="F99" i="45"/>
  <c r="AD98" i="45"/>
  <c r="AC98" i="45"/>
  <c r="AB98" i="45"/>
  <c r="AD97" i="45"/>
  <c r="AC97" i="45"/>
  <c r="AB97" i="45"/>
  <c r="AD96" i="45"/>
  <c r="AC96" i="45"/>
  <c r="AB96" i="45"/>
  <c r="AD95" i="45"/>
  <c r="AC95" i="45"/>
  <c r="AB95" i="45"/>
  <c r="AD94" i="45"/>
  <c r="AC94" i="45"/>
  <c r="AB94" i="45"/>
  <c r="AD93" i="45"/>
  <c r="AC93" i="45"/>
  <c r="AB93" i="45"/>
  <c r="AD92" i="45"/>
  <c r="AC92" i="45"/>
  <c r="AB92" i="45"/>
  <c r="AD91" i="45"/>
  <c r="AC91" i="45"/>
  <c r="AB91" i="45"/>
  <c r="AD90" i="45"/>
  <c r="AC90" i="45"/>
  <c r="AB90" i="45"/>
  <c r="V84" i="45"/>
  <c r="U84" i="45"/>
  <c r="T84" i="45"/>
  <c r="S84" i="45"/>
  <c r="R84" i="45"/>
  <c r="Q84" i="45"/>
  <c r="J84" i="45"/>
  <c r="P74" i="45" s="1"/>
  <c r="AD74" i="45" s="1"/>
  <c r="I84" i="45"/>
  <c r="O74" i="45" s="1"/>
  <c r="O80" i="45" s="1"/>
  <c r="AF80" i="45" s="1"/>
  <c r="H84" i="45"/>
  <c r="N74" i="45" s="1"/>
  <c r="N80" i="45" s="1"/>
  <c r="G84" i="45"/>
  <c r="M74" i="45" s="1"/>
  <c r="M80" i="45" s="1"/>
  <c r="AE80" i="45" s="1"/>
  <c r="F84" i="45"/>
  <c r="L74" i="45" s="1"/>
  <c r="L83" i="45" s="1"/>
  <c r="E84" i="45"/>
  <c r="K74" i="45" s="1"/>
  <c r="K79" i="45" s="1"/>
  <c r="AI83" i="45"/>
  <c r="AH83" i="45"/>
  <c r="AG83" i="45"/>
  <c r="AC83" i="45"/>
  <c r="AB83" i="45"/>
  <c r="AA83" i="45"/>
  <c r="AI82" i="45"/>
  <c r="AH82" i="45"/>
  <c r="AG82" i="45"/>
  <c r="AC82" i="45"/>
  <c r="AB82" i="45"/>
  <c r="AA82" i="45"/>
  <c r="AI81" i="45"/>
  <c r="AH81" i="45"/>
  <c r="AG81" i="45"/>
  <c r="AC81" i="45"/>
  <c r="AB81" i="45"/>
  <c r="AA81" i="45"/>
  <c r="AI80" i="45"/>
  <c r="AH80" i="45"/>
  <c r="AG80" i="45"/>
  <c r="AC80" i="45"/>
  <c r="AB80" i="45"/>
  <c r="AA80" i="45"/>
  <c r="AI79" i="45"/>
  <c r="AH79" i="45"/>
  <c r="AG79" i="45"/>
  <c r="AC79" i="45"/>
  <c r="AB79" i="45"/>
  <c r="AA79" i="45"/>
  <c r="AI78" i="45"/>
  <c r="AH78" i="45"/>
  <c r="AG78" i="45"/>
  <c r="AC78" i="45"/>
  <c r="AB78" i="45"/>
  <c r="AA78" i="45"/>
  <c r="AI77" i="45"/>
  <c r="AH77" i="45"/>
  <c r="AG77" i="45"/>
  <c r="AC77" i="45"/>
  <c r="AB77" i="45"/>
  <c r="AA77" i="45"/>
  <c r="AI76" i="45"/>
  <c r="AH76" i="45"/>
  <c r="AG76" i="45"/>
  <c r="AC76" i="45"/>
  <c r="AB76" i="45"/>
  <c r="AA76" i="45"/>
  <c r="AI75" i="45"/>
  <c r="AH75" i="45"/>
  <c r="AG75" i="45"/>
  <c r="AC75" i="45"/>
  <c r="AB75" i="45"/>
  <c r="AA75" i="45"/>
  <c r="AF73" i="45"/>
  <c r="AE73" i="45"/>
  <c r="AD73" i="45"/>
  <c r="V68" i="45"/>
  <c r="U68" i="45"/>
  <c r="T68" i="45"/>
  <c r="S68" i="45"/>
  <c r="R68" i="45"/>
  <c r="Q68" i="45"/>
  <c r="J68" i="45"/>
  <c r="P60" i="45" s="1"/>
  <c r="P63" i="45" s="1"/>
  <c r="AD63" i="45" s="1"/>
  <c r="I68" i="45"/>
  <c r="O60" i="45" s="1"/>
  <c r="H68" i="45"/>
  <c r="N60" i="45" s="1"/>
  <c r="N63" i="45" s="1"/>
  <c r="G68" i="45"/>
  <c r="M60" i="45" s="1"/>
  <c r="F68" i="45"/>
  <c r="L60" i="45" s="1"/>
  <c r="L65" i="45" s="1"/>
  <c r="E68" i="45"/>
  <c r="K60" i="45" s="1"/>
  <c r="AI67" i="45"/>
  <c r="AH67" i="45"/>
  <c r="AG67" i="45"/>
  <c r="AC67" i="45"/>
  <c r="AB67" i="45"/>
  <c r="AA67" i="45"/>
  <c r="AI66" i="45"/>
  <c r="AH66" i="45"/>
  <c r="AG66" i="45"/>
  <c r="AC66" i="45"/>
  <c r="AB66" i="45"/>
  <c r="AA66" i="45"/>
  <c r="AI65" i="45"/>
  <c r="AH65" i="45"/>
  <c r="AG65" i="45"/>
  <c r="AC65" i="45"/>
  <c r="AB65" i="45"/>
  <c r="AA65" i="45"/>
  <c r="AI64" i="45"/>
  <c r="AH64" i="45"/>
  <c r="AG64" i="45"/>
  <c r="AC64" i="45"/>
  <c r="AB64" i="45"/>
  <c r="AA64" i="45"/>
  <c r="AI63" i="45"/>
  <c r="AH63" i="45"/>
  <c r="AG63" i="45"/>
  <c r="AC63" i="45"/>
  <c r="AB63" i="45"/>
  <c r="AA63" i="45"/>
  <c r="AI62" i="45"/>
  <c r="AH62" i="45"/>
  <c r="AG62" i="45"/>
  <c r="AC62" i="45"/>
  <c r="AB62" i="45"/>
  <c r="AA62" i="45"/>
  <c r="AI61" i="45"/>
  <c r="AH61" i="45"/>
  <c r="AG61" i="45"/>
  <c r="AC61" i="45"/>
  <c r="AB61" i="45"/>
  <c r="AA61" i="45"/>
  <c r="AF59" i="45"/>
  <c r="AE59" i="45"/>
  <c r="AD59" i="45"/>
  <c r="AD54" i="45"/>
  <c r="AC54" i="45"/>
  <c r="AB54" i="45"/>
  <c r="AD53" i="45"/>
  <c r="AC53" i="45"/>
  <c r="AB53" i="45"/>
  <c r="AD52" i="45"/>
  <c r="AC52" i="45"/>
  <c r="AB52" i="45"/>
  <c r="K51" i="45"/>
  <c r="J51" i="45"/>
  <c r="I51" i="45"/>
  <c r="H51" i="45"/>
  <c r="G51" i="45"/>
  <c r="F51" i="45"/>
  <c r="AD50" i="45"/>
  <c r="AC50" i="45"/>
  <c r="AB50" i="45"/>
  <c r="AD49" i="45"/>
  <c r="AC49" i="45"/>
  <c r="AB49" i="45"/>
  <c r="AD48" i="45"/>
  <c r="AC48" i="45"/>
  <c r="AB48" i="45"/>
  <c r="AD47" i="45"/>
  <c r="AC47" i="45"/>
  <c r="AB47" i="45"/>
  <c r="AD46" i="45"/>
  <c r="AC46" i="45"/>
  <c r="AB46" i="45"/>
  <c r="AD45" i="45"/>
  <c r="AC45" i="45"/>
  <c r="AB45" i="45"/>
  <c r="AD44" i="45"/>
  <c r="AC44" i="45"/>
  <c r="AB44" i="45"/>
  <c r="AD38" i="45"/>
  <c r="AC38" i="45"/>
  <c r="AB38" i="45"/>
  <c r="AD37" i="45"/>
  <c r="AC37" i="45"/>
  <c r="AB37" i="45"/>
  <c r="AD36" i="45"/>
  <c r="AC36" i="45"/>
  <c r="AB36" i="45"/>
  <c r="K35" i="45"/>
  <c r="J35" i="45"/>
  <c r="I35" i="45"/>
  <c r="H35" i="45"/>
  <c r="G35" i="45"/>
  <c r="F35" i="45"/>
  <c r="AD34" i="45"/>
  <c r="AC34" i="45"/>
  <c r="AB34" i="45"/>
  <c r="AD33" i="45"/>
  <c r="AC33" i="45"/>
  <c r="AB33" i="45"/>
  <c r="AD32" i="45"/>
  <c r="AC32" i="45"/>
  <c r="AB32" i="45"/>
  <c r="AD31" i="45"/>
  <c r="AC31" i="45"/>
  <c r="AB31" i="45"/>
  <c r="AD30" i="45"/>
  <c r="AC30" i="45"/>
  <c r="AB30" i="45"/>
  <c r="AD29" i="45"/>
  <c r="AC29" i="45"/>
  <c r="AB29" i="45"/>
  <c r="AD28" i="45"/>
  <c r="AC28" i="45"/>
  <c r="AB28" i="45"/>
  <c r="AD27" i="45"/>
  <c r="AC27" i="45"/>
  <c r="AB27" i="45"/>
  <c r="AD26" i="45"/>
  <c r="AC26" i="45"/>
  <c r="AB26" i="45"/>
  <c r="AD25" i="45"/>
  <c r="AC25" i="45"/>
  <c r="AB25" i="45"/>
  <c r="AD19" i="45"/>
  <c r="AC19" i="45"/>
  <c r="AB19" i="45"/>
  <c r="AD18" i="45"/>
  <c r="AC18" i="45"/>
  <c r="AB18" i="45"/>
  <c r="AD17" i="45"/>
  <c r="AC17" i="45"/>
  <c r="AB17" i="45"/>
  <c r="K16" i="45"/>
  <c r="Q626" i="45" s="1"/>
  <c r="J16" i="45"/>
  <c r="P127" i="45" s="1"/>
  <c r="P135" i="45" s="1"/>
  <c r="AG135" i="45" s="1"/>
  <c r="I16" i="45"/>
  <c r="O108" i="45" s="1"/>
  <c r="H16" i="45"/>
  <c r="N89" i="45" s="1"/>
  <c r="G16" i="45"/>
  <c r="M612" i="45" s="1"/>
  <c r="F16" i="45"/>
  <c r="L127" i="45" s="1"/>
  <c r="AD15" i="45"/>
  <c r="AC15" i="45"/>
  <c r="AB15" i="45"/>
  <c r="AD14" i="45"/>
  <c r="AC14" i="45"/>
  <c r="AB14" i="45"/>
  <c r="AD13" i="45"/>
  <c r="AC13" i="45"/>
  <c r="AB13" i="45"/>
  <c r="AD12" i="45"/>
  <c r="AC12" i="45"/>
  <c r="AB12" i="45"/>
  <c r="AD11" i="45"/>
  <c r="AC11" i="45"/>
  <c r="AB11" i="45"/>
  <c r="AD10" i="45"/>
  <c r="AC10" i="45"/>
  <c r="AB10" i="45"/>
  <c r="AD9" i="45"/>
  <c r="AC9" i="45"/>
  <c r="AB9" i="45"/>
  <c r="AD8" i="45"/>
  <c r="AC8" i="45"/>
  <c r="AB8" i="45"/>
  <c r="AD7" i="45"/>
  <c r="AC7" i="45"/>
  <c r="AB7" i="45"/>
  <c r="AD6" i="45"/>
  <c r="AC6" i="45"/>
  <c r="AB6" i="45"/>
  <c r="AB1005" i="41"/>
  <c r="AA1005" i="41"/>
  <c r="Z1005" i="41"/>
  <c r="AB1004" i="41"/>
  <c r="AA1004" i="41"/>
  <c r="Z1004" i="41"/>
  <c r="AB1003" i="41"/>
  <c r="AA1003" i="41"/>
  <c r="Z1003" i="41"/>
  <c r="AB995" i="41"/>
  <c r="AA995" i="41"/>
  <c r="Z995" i="41"/>
  <c r="AB994" i="41"/>
  <c r="AA994" i="41"/>
  <c r="Z994" i="41"/>
  <c r="AB993" i="41"/>
  <c r="AA993" i="41"/>
  <c r="Z993" i="41"/>
  <c r="Z941" i="41"/>
  <c r="AA941" i="41"/>
  <c r="AB941" i="41"/>
  <c r="Z942" i="41"/>
  <c r="AA942" i="41"/>
  <c r="AB942" i="41"/>
  <c r="Z943" i="41"/>
  <c r="AA943" i="41"/>
  <c r="AB943" i="41"/>
  <c r="Z944" i="41"/>
  <c r="AA944" i="41"/>
  <c r="AB944" i="41"/>
  <c r="Z945" i="41"/>
  <c r="AA945" i="41"/>
  <c r="AB945" i="41"/>
  <c r="Z946" i="41"/>
  <c r="AA946" i="41"/>
  <c r="AB946" i="41"/>
  <c r="Z947" i="41"/>
  <c r="AA947" i="41"/>
  <c r="AB947" i="41"/>
  <c r="Z948" i="41"/>
  <c r="AA948" i="41"/>
  <c r="AB948" i="41"/>
  <c r="Z949" i="41"/>
  <c r="AA949" i="41"/>
  <c r="AB949" i="41"/>
  <c r="F950" i="41"/>
  <c r="G950" i="41"/>
  <c r="H950" i="41"/>
  <c r="I950" i="41"/>
  <c r="J950" i="41"/>
  <c r="K950" i="41"/>
  <c r="Z951" i="41"/>
  <c r="AA951" i="41"/>
  <c r="AB951" i="41"/>
  <c r="Z958" i="41"/>
  <c r="AA958" i="41"/>
  <c r="AB958" i="41"/>
  <c r="Z959" i="41"/>
  <c r="AA959" i="41"/>
  <c r="AB959" i="41"/>
  <c r="Z960" i="41"/>
  <c r="AA960" i="41"/>
  <c r="AB960" i="41"/>
  <c r="Z961" i="41"/>
  <c r="AA961" i="41"/>
  <c r="AB961" i="41"/>
  <c r="Z962" i="41"/>
  <c r="AA962" i="41"/>
  <c r="AB962" i="41"/>
  <c r="Z963" i="41"/>
  <c r="AA963" i="41"/>
  <c r="AB963" i="41"/>
  <c r="Z964" i="41"/>
  <c r="AA964" i="41"/>
  <c r="AB964" i="41"/>
  <c r="Z965" i="41"/>
  <c r="AA965" i="41"/>
  <c r="AB965" i="41"/>
  <c r="Z966" i="41"/>
  <c r="AA966" i="41"/>
  <c r="AB966" i="41"/>
  <c r="F967" i="41"/>
  <c r="G967" i="41"/>
  <c r="H967" i="41"/>
  <c r="I967" i="41"/>
  <c r="J967" i="41"/>
  <c r="K967" i="41"/>
  <c r="Z968" i="41"/>
  <c r="AA968" i="41"/>
  <c r="AB968" i="41"/>
  <c r="Z975" i="41"/>
  <c r="AA975" i="41"/>
  <c r="AB975" i="41"/>
  <c r="Z976" i="41"/>
  <c r="AA976" i="41"/>
  <c r="AB976" i="41"/>
  <c r="Z977" i="41"/>
  <c r="AA977" i="41"/>
  <c r="AB977" i="41"/>
  <c r="Z978" i="41"/>
  <c r="AA978" i="41"/>
  <c r="AB978" i="41"/>
  <c r="Z979" i="41"/>
  <c r="AA979" i="41"/>
  <c r="AB979" i="41"/>
  <c r="Z980" i="41"/>
  <c r="AA980" i="41"/>
  <c r="AB980" i="41"/>
  <c r="Z981" i="41"/>
  <c r="AA981" i="41"/>
  <c r="AB981" i="41"/>
  <c r="Z982" i="41"/>
  <c r="AA982" i="41"/>
  <c r="AB982" i="41"/>
  <c r="Z983" i="41"/>
  <c r="AA983" i="41"/>
  <c r="AB983" i="41"/>
  <c r="F984" i="41"/>
  <c r="G984" i="41"/>
  <c r="H984" i="41"/>
  <c r="I984" i="41"/>
  <c r="J984" i="41"/>
  <c r="K984" i="41"/>
  <c r="Z985" i="41"/>
  <c r="AA985" i="41"/>
  <c r="AB985" i="41"/>
  <c r="Z874" i="41"/>
  <c r="AA874" i="41"/>
  <c r="AB874" i="41"/>
  <c r="Z875" i="41"/>
  <c r="AA875" i="41"/>
  <c r="AB875" i="41"/>
  <c r="Z876" i="41"/>
  <c r="AA876" i="41"/>
  <c r="AB876" i="41"/>
  <c r="Z877" i="41"/>
  <c r="AA877" i="41"/>
  <c r="AB877" i="41"/>
  <c r="Z878" i="41"/>
  <c r="AA878" i="41"/>
  <c r="AB878" i="41"/>
  <c r="Z879" i="41"/>
  <c r="AA879" i="41"/>
  <c r="AB879" i="41"/>
  <c r="Z880" i="41"/>
  <c r="AA880" i="41"/>
  <c r="AB880" i="41"/>
  <c r="Z881" i="41"/>
  <c r="AA881" i="41"/>
  <c r="AB881" i="41"/>
  <c r="F882" i="41"/>
  <c r="L914" i="41" s="1"/>
  <c r="L916" i="41" s="1"/>
  <c r="G882" i="41"/>
  <c r="M903" i="41" s="1"/>
  <c r="H882" i="41"/>
  <c r="N873" i="41" s="1"/>
  <c r="I882" i="41"/>
  <c r="O873" i="41" s="1"/>
  <c r="J882" i="41"/>
  <c r="P891" i="41" s="1"/>
  <c r="AE891" i="41" s="1"/>
  <c r="K882" i="41"/>
  <c r="Q903" i="41" s="1"/>
  <c r="Z883" i="41"/>
  <c r="AA883" i="41"/>
  <c r="AB883" i="41"/>
  <c r="Z885" i="41"/>
  <c r="AA885" i="41"/>
  <c r="AB885" i="41"/>
  <c r="Z892" i="41"/>
  <c r="AA892" i="41"/>
  <c r="AB892" i="41"/>
  <c r="Z893" i="41"/>
  <c r="AA893" i="41"/>
  <c r="AB893" i="41"/>
  <c r="Z894" i="41"/>
  <c r="AA894" i="41"/>
  <c r="AB894" i="41"/>
  <c r="Z895" i="41"/>
  <c r="AA895" i="41"/>
  <c r="AB895" i="41"/>
  <c r="Z896" i="41"/>
  <c r="AA896" i="41"/>
  <c r="AB896" i="41"/>
  <c r="F897" i="41"/>
  <c r="G897" i="41"/>
  <c r="H897" i="41"/>
  <c r="I897" i="41"/>
  <c r="J897" i="41"/>
  <c r="K897" i="41"/>
  <c r="Z904" i="41"/>
  <c r="AA904" i="41"/>
  <c r="AB904" i="41"/>
  <c r="Z905" i="41"/>
  <c r="AA905" i="41"/>
  <c r="AB905" i="41"/>
  <c r="Z906" i="41"/>
  <c r="AA906" i="41"/>
  <c r="AB906" i="41"/>
  <c r="Z907" i="41"/>
  <c r="AA907" i="41"/>
  <c r="AB907" i="41"/>
  <c r="F908" i="41"/>
  <c r="G908" i="41"/>
  <c r="H908" i="41"/>
  <c r="I908" i="41"/>
  <c r="J908" i="41"/>
  <c r="K908" i="41"/>
  <c r="Z915" i="41"/>
  <c r="AA915" i="41"/>
  <c r="AB915" i="41"/>
  <c r="Z916" i="41"/>
  <c r="AA916" i="41"/>
  <c r="AB916" i="41"/>
  <c r="Z917" i="41"/>
  <c r="AA917" i="41"/>
  <c r="AB917" i="41"/>
  <c r="F918" i="41"/>
  <c r="G918" i="41"/>
  <c r="H918" i="41"/>
  <c r="I918" i="41"/>
  <c r="J918" i="41"/>
  <c r="K918" i="41"/>
  <c r="Z924" i="41"/>
  <c r="AA924" i="41"/>
  <c r="AB924" i="41"/>
  <c r="Z925" i="41"/>
  <c r="AA925" i="41"/>
  <c r="AB925" i="41"/>
  <c r="Z926" i="41"/>
  <c r="AA926" i="41"/>
  <c r="AB926" i="41"/>
  <c r="Z927" i="41"/>
  <c r="AA927" i="41"/>
  <c r="AB927" i="41"/>
  <c r="Z928" i="41"/>
  <c r="AA928" i="41"/>
  <c r="AB928" i="41"/>
  <c r="Z929" i="41"/>
  <c r="AA929" i="41"/>
  <c r="AB929" i="41"/>
  <c r="Z930" i="41"/>
  <c r="AA930" i="41"/>
  <c r="AB930" i="41"/>
  <c r="Z931" i="41"/>
  <c r="AA931" i="41"/>
  <c r="AB931" i="41"/>
  <c r="F932" i="41"/>
  <c r="G932" i="41"/>
  <c r="H932" i="41"/>
  <c r="I932" i="41"/>
  <c r="J932" i="41"/>
  <c r="K932" i="41"/>
  <c r="Z933" i="41"/>
  <c r="AA933" i="41"/>
  <c r="AB933" i="41"/>
  <c r="Z935" i="41"/>
  <c r="AA935" i="41"/>
  <c r="AB935" i="41"/>
  <c r="AB848" i="41"/>
  <c r="AA848" i="41"/>
  <c r="Z848" i="41"/>
  <c r="AB846" i="41"/>
  <c r="AA846" i="41"/>
  <c r="Z846" i="41"/>
  <c r="K845" i="41"/>
  <c r="J845" i="41"/>
  <c r="I845" i="41"/>
  <c r="H845" i="41"/>
  <c r="G845" i="41"/>
  <c r="F845" i="41"/>
  <c r="AB837" i="41"/>
  <c r="AA837" i="41"/>
  <c r="Z837" i="41"/>
  <c r="AB774" i="41"/>
  <c r="AA774" i="41"/>
  <c r="Z774" i="41"/>
  <c r="AB772" i="41"/>
  <c r="AA772" i="41"/>
  <c r="Z772" i="41"/>
  <c r="K771" i="41"/>
  <c r="J771" i="41"/>
  <c r="I771" i="41"/>
  <c r="H771" i="41"/>
  <c r="G771" i="41"/>
  <c r="F771" i="41"/>
  <c r="AB770" i="41"/>
  <c r="AA770" i="41"/>
  <c r="Z770" i="41"/>
  <c r="AB769" i="41"/>
  <c r="AA769" i="41"/>
  <c r="Z769" i="41"/>
  <c r="AB768" i="41"/>
  <c r="AA768" i="41"/>
  <c r="Z768" i="41"/>
  <c r="AB767" i="41"/>
  <c r="AA767" i="41"/>
  <c r="Z767" i="41"/>
  <c r="AB766" i="41"/>
  <c r="AA766" i="41"/>
  <c r="Z766" i="41"/>
  <c r="AB765" i="41"/>
  <c r="AA765" i="41"/>
  <c r="Z765" i="41"/>
  <c r="AB764" i="41"/>
  <c r="AA764" i="41"/>
  <c r="Z764" i="41"/>
  <c r="AB763" i="41"/>
  <c r="AA763" i="41"/>
  <c r="Z763" i="41"/>
  <c r="AB811" i="41"/>
  <c r="AA811" i="41"/>
  <c r="Z811" i="41"/>
  <c r="AB809" i="41"/>
  <c r="AA809" i="41"/>
  <c r="Z809" i="41"/>
  <c r="K808" i="41"/>
  <c r="J808" i="41"/>
  <c r="I808" i="41"/>
  <c r="H808" i="41"/>
  <c r="G808" i="41"/>
  <c r="F808" i="41"/>
  <c r="AB800" i="41"/>
  <c r="AA800" i="41"/>
  <c r="Z800" i="41"/>
  <c r="J280" i="44" l="1"/>
  <c r="J331" i="44"/>
  <c r="J264" i="44"/>
  <c r="J296" i="44"/>
  <c r="I372" i="44"/>
  <c r="I374" i="44"/>
  <c r="I368" i="44"/>
  <c r="I369" i="44"/>
  <c r="I367" i="44"/>
  <c r="I373" i="44"/>
  <c r="I370" i="44"/>
  <c r="I371" i="44"/>
  <c r="I184" i="44"/>
  <c r="I296" i="44"/>
  <c r="I280" i="44"/>
  <c r="I331" i="44"/>
  <c r="I264" i="44"/>
  <c r="K370" i="44"/>
  <c r="K367" i="44"/>
  <c r="K368" i="44"/>
  <c r="K374" i="44"/>
  <c r="K369" i="44"/>
  <c r="K373" i="44"/>
  <c r="K371" i="44"/>
  <c r="K372" i="44"/>
  <c r="K280" i="44"/>
  <c r="K264" i="44"/>
  <c r="K331" i="44"/>
  <c r="K296" i="44"/>
  <c r="J373" i="44"/>
  <c r="J372" i="44"/>
  <c r="J368" i="44"/>
  <c r="J369" i="44"/>
  <c r="J370" i="44"/>
  <c r="J367" i="44"/>
  <c r="J374" i="44"/>
  <c r="J371" i="44"/>
  <c r="AB794" i="45"/>
  <c r="AC785" i="45"/>
  <c r="N689" i="45"/>
  <c r="AF689" i="45" s="1"/>
  <c r="AC776" i="45"/>
  <c r="AC794" i="45"/>
  <c r="AB666" i="45"/>
  <c r="AI776" i="45"/>
  <c r="AI785" i="45"/>
  <c r="AA776" i="45"/>
  <c r="AH785" i="45"/>
  <c r="AC735" i="45"/>
  <c r="J43" i="44"/>
  <c r="K43" i="44"/>
  <c r="K50" i="44" s="1"/>
  <c r="I181" i="44"/>
  <c r="I185" i="44"/>
  <c r="J45" i="44"/>
  <c r="J50" i="44"/>
  <c r="J47" i="44"/>
  <c r="J49" i="44"/>
  <c r="J46" i="44"/>
  <c r="J48" i="44"/>
  <c r="J315" i="44"/>
  <c r="J314" i="44"/>
  <c r="J316" i="44"/>
  <c r="J318" i="44"/>
  <c r="J320" i="44"/>
  <c r="J312" i="44"/>
  <c r="J321" i="44"/>
  <c r="J317" i="44"/>
  <c r="J319" i="44"/>
  <c r="J313" i="44"/>
  <c r="K45" i="44"/>
  <c r="J354" i="44"/>
  <c r="J346" i="44"/>
  <c r="J347" i="44"/>
  <c r="J351" i="44"/>
  <c r="J348" i="44"/>
  <c r="J353" i="44"/>
  <c r="J352" i="44"/>
  <c r="J350" i="44"/>
  <c r="J355" i="44"/>
  <c r="J349" i="44"/>
  <c r="I349" i="44"/>
  <c r="I354" i="44"/>
  <c r="I346" i="44"/>
  <c r="I351" i="44"/>
  <c r="I348" i="44"/>
  <c r="I353" i="44"/>
  <c r="I355" i="44"/>
  <c r="I350" i="44"/>
  <c r="I347" i="44"/>
  <c r="I352" i="44"/>
  <c r="I318" i="44"/>
  <c r="I315" i="44"/>
  <c r="I320" i="44"/>
  <c r="I312" i="44"/>
  <c r="I317" i="44"/>
  <c r="I319" i="44"/>
  <c r="I316" i="44"/>
  <c r="I321" i="44"/>
  <c r="I313" i="44"/>
  <c r="I314" i="44"/>
  <c r="K351" i="44"/>
  <c r="K348" i="44"/>
  <c r="K353" i="44"/>
  <c r="K349" i="44"/>
  <c r="K350" i="44"/>
  <c r="K355" i="44"/>
  <c r="K347" i="44"/>
  <c r="K352" i="44"/>
  <c r="K354" i="44"/>
  <c r="K346" i="44"/>
  <c r="K320" i="44"/>
  <c r="K312" i="44"/>
  <c r="K317" i="44"/>
  <c r="K319" i="44"/>
  <c r="K314" i="44"/>
  <c r="K315" i="44"/>
  <c r="K316" i="44"/>
  <c r="K313" i="44"/>
  <c r="K321" i="44"/>
  <c r="K318" i="44"/>
  <c r="AH776" i="45"/>
  <c r="AI766" i="45"/>
  <c r="AA766" i="45"/>
  <c r="AB766" i="45"/>
  <c r="P762" i="45"/>
  <c r="AD762" i="45" s="1"/>
  <c r="P763" i="45"/>
  <c r="AD763" i="45" s="1"/>
  <c r="P744" i="45"/>
  <c r="AD744" i="45" s="1"/>
  <c r="P743" i="45"/>
  <c r="AD743" i="45" s="1"/>
  <c r="P742" i="45"/>
  <c r="P746" i="45"/>
  <c r="P745" i="45"/>
  <c r="AD745" i="45" s="1"/>
  <c r="O744" i="45"/>
  <c r="AF744" i="45" s="1"/>
  <c r="O743" i="45"/>
  <c r="AF743" i="45" s="1"/>
  <c r="O742" i="45"/>
  <c r="AF742" i="45" s="1"/>
  <c r="O746" i="45"/>
  <c r="AF746" i="45" s="1"/>
  <c r="O745" i="45"/>
  <c r="AF745" i="45" s="1"/>
  <c r="N743" i="45"/>
  <c r="N742" i="45"/>
  <c r="N746" i="45"/>
  <c r="N745" i="45"/>
  <c r="N744" i="45"/>
  <c r="M743" i="45"/>
  <c r="AE743" i="45" s="1"/>
  <c r="M742" i="45"/>
  <c r="AE742" i="45" s="1"/>
  <c r="M746" i="45"/>
  <c r="M745" i="45"/>
  <c r="M744" i="45"/>
  <c r="AE744" i="45" s="1"/>
  <c r="L742" i="45"/>
  <c r="L746" i="45"/>
  <c r="L745" i="45"/>
  <c r="L744" i="45"/>
  <c r="L743" i="45"/>
  <c r="K742" i="45"/>
  <c r="K746" i="45"/>
  <c r="K745" i="45"/>
  <c r="K744" i="45"/>
  <c r="K743" i="45"/>
  <c r="L747" i="45"/>
  <c r="L751" i="45"/>
  <c r="L750" i="45"/>
  <c r="M731" i="45"/>
  <c r="AE731" i="45" s="1"/>
  <c r="M730" i="45"/>
  <c r="AE730" i="45" s="1"/>
  <c r="M725" i="45"/>
  <c r="AE725" i="45" s="1"/>
  <c r="M733" i="45"/>
  <c r="AE733" i="45" s="1"/>
  <c r="M732" i="45"/>
  <c r="AE732" i="45" s="1"/>
  <c r="AC716" i="45"/>
  <c r="AC700" i="45"/>
  <c r="AD700" i="45"/>
  <c r="AB682" i="45"/>
  <c r="N698" i="45"/>
  <c r="AF698" i="45" s="1"/>
  <c r="N694" i="45"/>
  <c r="AF694" i="45" s="1"/>
  <c r="AC666" i="45"/>
  <c r="N691" i="45"/>
  <c r="AF691" i="45" s="1"/>
  <c r="N695" i="45"/>
  <c r="AF695" i="45" s="1"/>
  <c r="N699" i="45"/>
  <c r="AF699" i="45" s="1"/>
  <c r="N690" i="45"/>
  <c r="AF690" i="45" s="1"/>
  <c r="K144" i="45"/>
  <c r="K148" i="45"/>
  <c r="K145" i="45"/>
  <c r="K146" i="45"/>
  <c r="K147" i="45"/>
  <c r="K67" i="45"/>
  <c r="K61" i="45"/>
  <c r="K65" i="45"/>
  <c r="K62" i="45"/>
  <c r="K66" i="45"/>
  <c r="K63" i="45"/>
  <c r="K64" i="45"/>
  <c r="I238" i="44"/>
  <c r="I182" i="44"/>
  <c r="I180" i="44"/>
  <c r="I183" i="44"/>
  <c r="I186" i="44"/>
  <c r="K238" i="44"/>
  <c r="I187" i="44"/>
  <c r="J148" i="44"/>
  <c r="I202" i="44"/>
  <c r="I199" i="44"/>
  <c r="I196" i="44"/>
  <c r="I197" i="44"/>
  <c r="I201" i="44"/>
  <c r="I198" i="44"/>
  <c r="I203" i="44"/>
  <c r="I200" i="44"/>
  <c r="J214" i="44"/>
  <c r="J219" i="44"/>
  <c r="J216" i="44"/>
  <c r="J215" i="44"/>
  <c r="J220" i="44"/>
  <c r="J217" i="44"/>
  <c r="J221" i="44"/>
  <c r="J213" i="44"/>
  <c r="J218" i="44"/>
  <c r="T470" i="44"/>
  <c r="J248" i="44"/>
  <c r="J253" i="44"/>
  <c r="J245" i="44"/>
  <c r="J250" i="44"/>
  <c r="J249" i="44"/>
  <c r="J251" i="44"/>
  <c r="J247" i="44"/>
  <c r="J252" i="44"/>
  <c r="J254" i="44"/>
  <c r="J246" i="44"/>
  <c r="J199" i="44"/>
  <c r="J196" i="44"/>
  <c r="J201" i="44"/>
  <c r="J198" i="44"/>
  <c r="J203" i="44"/>
  <c r="J200" i="44"/>
  <c r="J197" i="44"/>
  <c r="J202" i="44"/>
  <c r="K219" i="44"/>
  <c r="K216" i="44"/>
  <c r="K221" i="44"/>
  <c r="K213" i="44"/>
  <c r="K214" i="44"/>
  <c r="K218" i="44"/>
  <c r="K215" i="44"/>
  <c r="K220" i="44"/>
  <c r="K217" i="44"/>
  <c r="I217" i="44"/>
  <c r="I214" i="44"/>
  <c r="I219" i="44"/>
  <c r="I218" i="44"/>
  <c r="I215" i="44"/>
  <c r="I216" i="44"/>
  <c r="I221" i="44"/>
  <c r="I213" i="44"/>
  <c r="I220" i="44"/>
  <c r="K253" i="44"/>
  <c r="K245" i="44"/>
  <c r="K250" i="44"/>
  <c r="K247" i="44"/>
  <c r="K254" i="44"/>
  <c r="K246" i="44"/>
  <c r="K252" i="44"/>
  <c r="K249" i="44"/>
  <c r="K251" i="44"/>
  <c r="K248" i="44"/>
  <c r="I251" i="44"/>
  <c r="I248" i="44"/>
  <c r="I253" i="44"/>
  <c r="I245" i="44"/>
  <c r="I252" i="44"/>
  <c r="I246" i="44"/>
  <c r="I250" i="44"/>
  <c r="I247" i="44"/>
  <c r="I249" i="44"/>
  <c r="I254" i="44"/>
  <c r="K196" i="44"/>
  <c r="K201" i="44"/>
  <c r="K199" i="44"/>
  <c r="K198" i="44"/>
  <c r="K203" i="44"/>
  <c r="K200" i="44"/>
  <c r="K197" i="44"/>
  <c r="K202" i="44"/>
  <c r="J238" i="44"/>
  <c r="I148" i="44"/>
  <c r="T501" i="44"/>
  <c r="T536" i="44"/>
  <c r="T460" i="44"/>
  <c r="T517" i="44"/>
  <c r="T487" i="44"/>
  <c r="T454" i="44"/>
  <c r="K186" i="44"/>
  <c r="K183" i="44"/>
  <c r="K180" i="44"/>
  <c r="K185" i="44"/>
  <c r="K182" i="44"/>
  <c r="K187" i="44"/>
  <c r="K184" i="44"/>
  <c r="K181" i="44"/>
  <c r="T506" i="44"/>
  <c r="T531" i="44"/>
  <c r="T476" i="44"/>
  <c r="J184" i="44"/>
  <c r="J181" i="44"/>
  <c r="J186" i="44"/>
  <c r="J183" i="44"/>
  <c r="J180" i="44"/>
  <c r="J185" i="44"/>
  <c r="J182" i="44"/>
  <c r="J187" i="44"/>
  <c r="T522" i="44"/>
  <c r="T492" i="44"/>
  <c r="T458" i="44"/>
  <c r="K148" i="44"/>
  <c r="T475" i="44"/>
  <c r="S565" i="44"/>
  <c r="K565" i="44"/>
  <c r="R565" i="44"/>
  <c r="J565" i="44"/>
  <c r="Q565" i="44"/>
  <c r="I565" i="44"/>
  <c r="P565" i="44"/>
  <c r="H565" i="44"/>
  <c r="O565" i="44"/>
  <c r="G565" i="44"/>
  <c r="N565" i="44"/>
  <c r="M565" i="44"/>
  <c r="L565" i="44"/>
  <c r="T488" i="44"/>
  <c r="T504" i="44"/>
  <c r="T521" i="44"/>
  <c r="S551" i="44"/>
  <c r="K551" i="44"/>
  <c r="R551" i="44"/>
  <c r="J551" i="44"/>
  <c r="Q551" i="44"/>
  <c r="I551" i="44"/>
  <c r="P551" i="44"/>
  <c r="H551" i="44"/>
  <c r="O551" i="44"/>
  <c r="G551" i="44"/>
  <c r="N551" i="44"/>
  <c r="M551" i="44"/>
  <c r="L551" i="44"/>
  <c r="Q562" i="44"/>
  <c r="I562" i="44"/>
  <c r="P562" i="44"/>
  <c r="H562" i="44"/>
  <c r="O562" i="44"/>
  <c r="G562" i="44"/>
  <c r="N562" i="44"/>
  <c r="M562" i="44"/>
  <c r="L562" i="44"/>
  <c r="S562" i="44"/>
  <c r="K562" i="44"/>
  <c r="R562" i="44"/>
  <c r="J562" i="44"/>
  <c r="P561" i="44"/>
  <c r="H561" i="44"/>
  <c r="O561" i="44"/>
  <c r="G561" i="44"/>
  <c r="N561" i="44"/>
  <c r="M561" i="44"/>
  <c r="L561" i="44"/>
  <c r="S561" i="44"/>
  <c r="K561" i="44"/>
  <c r="R561" i="44"/>
  <c r="J561" i="44"/>
  <c r="Q561" i="44"/>
  <c r="I561" i="44"/>
  <c r="T502" i="44"/>
  <c r="P547" i="44"/>
  <c r="H547" i="44"/>
  <c r="O547" i="44"/>
  <c r="G547" i="44"/>
  <c r="N547" i="44"/>
  <c r="M547" i="44"/>
  <c r="L547" i="44"/>
  <c r="S547" i="44"/>
  <c r="K547" i="44"/>
  <c r="R547" i="44"/>
  <c r="J547" i="44"/>
  <c r="Q547" i="44"/>
  <c r="I547" i="44"/>
  <c r="T491" i="44"/>
  <c r="T520" i="44"/>
  <c r="T455" i="44"/>
  <c r="T535" i="44"/>
  <c r="T471" i="44"/>
  <c r="T518" i="44"/>
  <c r="T459" i="44"/>
  <c r="R550" i="44"/>
  <c r="J550" i="44"/>
  <c r="Q550" i="44"/>
  <c r="I550" i="44"/>
  <c r="P550" i="44"/>
  <c r="H550" i="44"/>
  <c r="O550" i="44"/>
  <c r="G550" i="44"/>
  <c r="N550" i="44"/>
  <c r="M550" i="44"/>
  <c r="L550" i="44"/>
  <c r="S550" i="44"/>
  <c r="K550" i="44"/>
  <c r="T505" i="44"/>
  <c r="L566" i="44"/>
  <c r="S566" i="44"/>
  <c r="K566" i="44"/>
  <c r="R566" i="44"/>
  <c r="J566" i="44"/>
  <c r="Q566" i="44"/>
  <c r="I566" i="44"/>
  <c r="P566" i="44"/>
  <c r="H566" i="44"/>
  <c r="O566" i="44"/>
  <c r="G566" i="44"/>
  <c r="N566" i="44"/>
  <c r="M566" i="44"/>
  <c r="T474" i="44"/>
  <c r="T534" i="44"/>
  <c r="T490" i="44"/>
  <c r="L552" i="44"/>
  <c r="S552" i="44"/>
  <c r="K552" i="44"/>
  <c r="R552" i="44"/>
  <c r="J552" i="44"/>
  <c r="Q552" i="44"/>
  <c r="I552" i="44"/>
  <c r="P552" i="44"/>
  <c r="H552" i="44"/>
  <c r="O552" i="44"/>
  <c r="G552" i="44"/>
  <c r="N552" i="44"/>
  <c r="M552" i="44"/>
  <c r="Q548" i="44"/>
  <c r="I548" i="44"/>
  <c r="P548" i="44"/>
  <c r="H548" i="44"/>
  <c r="O548" i="44"/>
  <c r="G548" i="44"/>
  <c r="N548" i="44"/>
  <c r="M548" i="44"/>
  <c r="L548" i="44"/>
  <c r="S548" i="44"/>
  <c r="K548" i="44"/>
  <c r="R548" i="44"/>
  <c r="J548" i="44"/>
  <c r="T532" i="44"/>
  <c r="R564" i="44"/>
  <c r="J564" i="44"/>
  <c r="Q564" i="44"/>
  <c r="I564" i="44"/>
  <c r="P564" i="44"/>
  <c r="H564" i="44"/>
  <c r="O564" i="44"/>
  <c r="G564" i="44"/>
  <c r="N564" i="44"/>
  <c r="M564" i="44"/>
  <c r="L564" i="44"/>
  <c r="S564" i="44"/>
  <c r="K564" i="44"/>
  <c r="N131" i="44"/>
  <c r="N133" i="44"/>
  <c r="M133" i="44"/>
  <c r="M134" i="44"/>
  <c r="N134" i="44"/>
  <c r="M135" i="44"/>
  <c r="M131" i="44"/>
  <c r="O133" i="44"/>
  <c r="O131" i="44"/>
  <c r="O134" i="44"/>
  <c r="N132" i="44"/>
  <c r="O132" i="44"/>
  <c r="K44" i="44"/>
  <c r="J44" i="44"/>
  <c r="I43" i="44"/>
  <c r="M748" i="45"/>
  <c r="AE748" i="45" s="1"/>
  <c r="M749" i="45"/>
  <c r="AE749" i="45" s="1"/>
  <c r="M747" i="45"/>
  <c r="AE747" i="45" s="1"/>
  <c r="M751" i="45"/>
  <c r="AE751" i="45" s="1"/>
  <c r="M752" i="45"/>
  <c r="AE752" i="45" s="1"/>
  <c r="M753" i="45"/>
  <c r="AE753" i="45" s="1"/>
  <c r="N729" i="45"/>
  <c r="N734" i="45"/>
  <c r="N726" i="45"/>
  <c r="N782" i="45"/>
  <c r="N783" i="45"/>
  <c r="N784" i="45"/>
  <c r="L764" i="45"/>
  <c r="L762" i="45"/>
  <c r="L763" i="45"/>
  <c r="L765" i="45"/>
  <c r="L761" i="45"/>
  <c r="K763" i="45"/>
  <c r="K762" i="45"/>
  <c r="K764" i="45"/>
  <c r="K772" i="45"/>
  <c r="O763" i="45"/>
  <c r="O762" i="45"/>
  <c r="O764" i="45"/>
  <c r="O765" i="45"/>
  <c r="AC765" i="45" s="1"/>
  <c r="O772" i="45"/>
  <c r="M783" i="45"/>
  <c r="AE783" i="45" s="1"/>
  <c r="P765" i="45"/>
  <c r="AD765" i="45" s="1"/>
  <c r="AH735" i="45"/>
  <c r="N696" i="45"/>
  <c r="AF696" i="45" s="1"/>
  <c r="O689" i="45"/>
  <c r="O691" i="45" s="1"/>
  <c r="O753" i="45"/>
  <c r="AF753" i="45" s="1"/>
  <c r="AH754" i="45"/>
  <c r="AC754" i="45"/>
  <c r="AG754" i="45"/>
  <c r="AG785" i="45"/>
  <c r="AG776" i="45"/>
  <c r="K753" i="45"/>
  <c r="M726" i="45"/>
  <c r="AE726" i="45" s="1"/>
  <c r="AE724" i="45"/>
  <c r="N697" i="45"/>
  <c r="AF697" i="45" s="1"/>
  <c r="AH766" i="45"/>
  <c r="L752" i="45"/>
  <c r="O751" i="45"/>
  <c r="AF751" i="45" s="1"/>
  <c r="AB754" i="45"/>
  <c r="M729" i="45"/>
  <c r="AE729" i="45" s="1"/>
  <c r="M728" i="45"/>
  <c r="AE728" i="45" s="1"/>
  <c r="N692" i="45"/>
  <c r="AF692" i="45" s="1"/>
  <c r="AD666" i="45"/>
  <c r="AB785" i="45"/>
  <c r="L731" i="45"/>
  <c r="AG735" i="45"/>
  <c r="AB700" i="45"/>
  <c r="AB776" i="45"/>
  <c r="AG766" i="45"/>
  <c r="AD682" i="45"/>
  <c r="AE781" i="45"/>
  <c r="K751" i="45"/>
  <c r="K750" i="45"/>
  <c r="K749" i="45"/>
  <c r="M734" i="45"/>
  <c r="AE734" i="45" s="1"/>
  <c r="N693" i="45"/>
  <c r="AF693" i="45" s="1"/>
  <c r="AC682" i="45"/>
  <c r="L791" i="45"/>
  <c r="L793" i="45"/>
  <c r="L792" i="45"/>
  <c r="K782" i="45"/>
  <c r="K784" i="45"/>
  <c r="K783" i="45"/>
  <c r="O728" i="45"/>
  <c r="AF728" i="45" s="1"/>
  <c r="O725" i="45"/>
  <c r="O733" i="45"/>
  <c r="AF733" i="45" s="1"/>
  <c r="O732" i="45"/>
  <c r="AF732" i="45" s="1"/>
  <c r="O729" i="45"/>
  <c r="AF729" i="45" s="1"/>
  <c r="AF724" i="45"/>
  <c r="O727" i="45"/>
  <c r="AF727" i="45" s="1"/>
  <c r="O730" i="45"/>
  <c r="AF730" i="45" s="1"/>
  <c r="O731" i="45"/>
  <c r="AF731" i="45" s="1"/>
  <c r="O726" i="45"/>
  <c r="AF726" i="45" s="1"/>
  <c r="O734" i="45"/>
  <c r="AF734" i="45" s="1"/>
  <c r="Q792" i="45"/>
  <c r="AE792" i="45" s="1"/>
  <c r="AE790" i="45"/>
  <c r="Q791" i="45"/>
  <c r="Q793" i="45"/>
  <c r="AE793" i="45" s="1"/>
  <c r="AE709" i="45"/>
  <c r="P792" i="45"/>
  <c r="AG792" i="45" s="1"/>
  <c r="P791" i="45"/>
  <c r="P793" i="45"/>
  <c r="AG793" i="45" s="1"/>
  <c r="AG790" i="45"/>
  <c r="P784" i="45"/>
  <c r="AD784" i="45" s="1"/>
  <c r="P783" i="45"/>
  <c r="AD783" i="45" s="1"/>
  <c r="AD781" i="45"/>
  <c r="P782" i="45"/>
  <c r="P753" i="45"/>
  <c r="AD753" i="45" s="1"/>
  <c r="P749" i="45"/>
  <c r="AD749" i="45" s="1"/>
  <c r="AD742" i="45"/>
  <c r="P751" i="45"/>
  <c r="AD751" i="45" s="1"/>
  <c r="P748" i="45"/>
  <c r="AD748" i="45" s="1"/>
  <c r="AD746" i="45"/>
  <c r="P750" i="45"/>
  <c r="AD750" i="45" s="1"/>
  <c r="AD741" i="45"/>
  <c r="P752" i="45"/>
  <c r="AD752" i="45" s="1"/>
  <c r="P747" i="45"/>
  <c r="O784" i="45"/>
  <c r="AF784" i="45" s="1"/>
  <c r="O783" i="45"/>
  <c r="AF783" i="45" s="1"/>
  <c r="O782" i="45"/>
  <c r="AF781" i="45"/>
  <c r="N791" i="45"/>
  <c r="N793" i="45"/>
  <c r="AF793" i="45" s="1"/>
  <c r="AF790" i="45"/>
  <c r="N792" i="45"/>
  <c r="AF792" i="45" s="1"/>
  <c r="K732" i="45"/>
  <c r="K729" i="45"/>
  <c r="K728" i="45"/>
  <c r="K725" i="45"/>
  <c r="K733" i="45"/>
  <c r="K727" i="45"/>
  <c r="K730" i="45"/>
  <c r="K726" i="45"/>
  <c r="K731" i="45"/>
  <c r="K734" i="45"/>
  <c r="M791" i="45"/>
  <c r="M793" i="45"/>
  <c r="M792" i="45"/>
  <c r="L783" i="45"/>
  <c r="L782" i="45"/>
  <c r="L784" i="45"/>
  <c r="M761" i="45"/>
  <c r="AE760" i="45"/>
  <c r="M772" i="45"/>
  <c r="M763" i="45"/>
  <c r="AE763" i="45" s="1"/>
  <c r="M765" i="45"/>
  <c r="AE765" i="45" s="1"/>
  <c r="M762" i="45"/>
  <c r="AE762" i="45" s="1"/>
  <c r="M764" i="45"/>
  <c r="AE764" i="45" s="1"/>
  <c r="O792" i="45"/>
  <c r="L772" i="45"/>
  <c r="AF765" i="45"/>
  <c r="N765" i="45"/>
  <c r="AF760" i="45"/>
  <c r="AF741" i="45"/>
  <c r="O747" i="45"/>
  <c r="O752" i="45"/>
  <c r="AF752" i="45" s="1"/>
  <c r="O748" i="45"/>
  <c r="AF748" i="45" s="1"/>
  <c r="O749" i="45"/>
  <c r="AF749" i="45" s="1"/>
  <c r="L748" i="45"/>
  <c r="AA754" i="45"/>
  <c r="L732" i="45"/>
  <c r="P715" i="45"/>
  <c r="AG715" i="45" s="1"/>
  <c r="P714" i="45"/>
  <c r="AG714" i="45" s="1"/>
  <c r="P713" i="45"/>
  <c r="AG713" i="45" s="1"/>
  <c r="P712" i="45"/>
  <c r="AG712" i="45" s="1"/>
  <c r="P711" i="45"/>
  <c r="AG711" i="45" s="1"/>
  <c r="P710" i="45"/>
  <c r="AG710" i="45" s="1"/>
  <c r="P709" i="45"/>
  <c r="O676" i="45"/>
  <c r="O678" i="45"/>
  <c r="O680" i="45"/>
  <c r="O675" i="45"/>
  <c r="O677" i="45"/>
  <c r="O679" i="45"/>
  <c r="O681" i="45"/>
  <c r="L656" i="45"/>
  <c r="L658" i="45"/>
  <c r="L660" i="45"/>
  <c r="L662" i="45"/>
  <c r="L664" i="45"/>
  <c r="L657" i="45"/>
  <c r="L659" i="45"/>
  <c r="L661" i="45"/>
  <c r="L663" i="45"/>
  <c r="L665" i="45"/>
  <c r="AD760" i="45"/>
  <c r="N751" i="45"/>
  <c r="N747" i="45"/>
  <c r="N749" i="45"/>
  <c r="N727" i="45"/>
  <c r="N732" i="45"/>
  <c r="N731" i="45"/>
  <c r="N728" i="45"/>
  <c r="M715" i="45"/>
  <c r="M714" i="45"/>
  <c r="M713" i="45"/>
  <c r="M712" i="45"/>
  <c r="M711" i="45"/>
  <c r="M710" i="45"/>
  <c r="AF674" i="45"/>
  <c r="N676" i="45"/>
  <c r="AF676" i="45" s="1"/>
  <c r="N678" i="45"/>
  <c r="AF678" i="45" s="1"/>
  <c r="N680" i="45"/>
  <c r="AF680" i="45" s="1"/>
  <c r="N675" i="45"/>
  <c r="N677" i="45"/>
  <c r="AF677" i="45" s="1"/>
  <c r="N679" i="45"/>
  <c r="AF679" i="45" s="1"/>
  <c r="N681" i="45"/>
  <c r="AF681" i="45" s="1"/>
  <c r="P729" i="45"/>
  <c r="AD729" i="45" s="1"/>
  <c r="P726" i="45"/>
  <c r="AD726" i="45" s="1"/>
  <c r="P734" i="45"/>
  <c r="AD734" i="45" s="1"/>
  <c r="AD724" i="45"/>
  <c r="P725" i="45"/>
  <c r="P733" i="45"/>
  <c r="AD733" i="45" s="1"/>
  <c r="P730" i="45"/>
  <c r="AD730" i="45" s="1"/>
  <c r="P728" i="45"/>
  <c r="AD728" i="45" s="1"/>
  <c r="AB735" i="45"/>
  <c r="L715" i="45"/>
  <c r="L714" i="45"/>
  <c r="L713" i="45"/>
  <c r="L712" i="45"/>
  <c r="L711" i="45"/>
  <c r="L710" i="45"/>
  <c r="K765" i="45"/>
  <c r="N763" i="45"/>
  <c r="P761" i="45"/>
  <c r="N752" i="45"/>
  <c r="AA735" i="45"/>
  <c r="AE708" i="45"/>
  <c r="L675" i="45"/>
  <c r="L677" i="45"/>
  <c r="L679" i="45"/>
  <c r="L681" i="45"/>
  <c r="L676" i="45"/>
  <c r="L678" i="45"/>
  <c r="L680" i="45"/>
  <c r="AE689" i="45"/>
  <c r="Q690" i="45"/>
  <c r="Q692" i="45"/>
  <c r="AE692" i="45" s="1"/>
  <c r="Q694" i="45"/>
  <c r="AE694" i="45" s="1"/>
  <c r="Q696" i="45"/>
  <c r="AE696" i="45" s="1"/>
  <c r="Q698" i="45"/>
  <c r="AE698" i="45" s="1"/>
  <c r="Q691" i="45"/>
  <c r="AE691" i="45" s="1"/>
  <c r="Q693" i="45"/>
  <c r="AE693" i="45" s="1"/>
  <c r="Q695" i="45"/>
  <c r="AE695" i="45" s="1"/>
  <c r="Q697" i="45"/>
  <c r="AE697" i="45" s="1"/>
  <c r="Q699" i="45"/>
  <c r="AE699" i="45" s="1"/>
  <c r="O793" i="45"/>
  <c r="P772" i="45"/>
  <c r="O761" i="45"/>
  <c r="K748" i="45"/>
  <c r="K752" i="45"/>
  <c r="O750" i="45"/>
  <c r="AF750" i="45" s="1"/>
  <c r="K747" i="45"/>
  <c r="AI754" i="45"/>
  <c r="AE745" i="45"/>
  <c r="M750" i="45"/>
  <c r="AE750" i="45" s="1"/>
  <c r="AE741" i="45"/>
  <c r="AE746" i="45"/>
  <c r="N733" i="45"/>
  <c r="P727" i="45"/>
  <c r="AD727" i="45" s="1"/>
  <c r="AI735" i="45"/>
  <c r="N725" i="45"/>
  <c r="AD716" i="45"/>
  <c r="AF708" i="45"/>
  <c r="N710" i="45"/>
  <c r="AF710" i="45" s="1"/>
  <c r="N712" i="45"/>
  <c r="AF712" i="45" s="1"/>
  <c r="N714" i="45"/>
  <c r="AF714" i="45" s="1"/>
  <c r="N709" i="45"/>
  <c r="N711" i="45"/>
  <c r="AF711" i="45" s="1"/>
  <c r="N713" i="45"/>
  <c r="AF713" i="45" s="1"/>
  <c r="N715" i="45"/>
  <c r="AF715" i="45" s="1"/>
  <c r="AG655" i="45"/>
  <c r="P657" i="45"/>
  <c r="AG657" i="45" s="1"/>
  <c r="P659" i="45"/>
  <c r="AG659" i="45" s="1"/>
  <c r="P661" i="45"/>
  <c r="AG661" i="45" s="1"/>
  <c r="P663" i="45"/>
  <c r="AG663" i="45" s="1"/>
  <c r="P665" i="45"/>
  <c r="AG665" i="45" s="1"/>
  <c r="P656" i="45"/>
  <c r="P658" i="45"/>
  <c r="AG658" i="45" s="1"/>
  <c r="P660" i="45"/>
  <c r="AG660" i="45" s="1"/>
  <c r="P662" i="45"/>
  <c r="AG662" i="45" s="1"/>
  <c r="P664" i="45"/>
  <c r="AG664" i="45" s="1"/>
  <c r="M782" i="45"/>
  <c r="P764" i="45"/>
  <c r="AD764" i="45" s="1"/>
  <c r="N761" i="45"/>
  <c r="N750" i="45"/>
  <c r="L749" i="45"/>
  <c r="L753" i="45"/>
  <c r="N730" i="45"/>
  <c r="O657" i="45"/>
  <c r="O659" i="45"/>
  <c r="O661" i="45"/>
  <c r="O663" i="45"/>
  <c r="O665" i="45"/>
  <c r="O656" i="45"/>
  <c r="O658" i="45"/>
  <c r="O660" i="45"/>
  <c r="O662" i="45"/>
  <c r="O664" i="45"/>
  <c r="AB619" i="45"/>
  <c r="N772" i="45"/>
  <c r="N753" i="45"/>
  <c r="N748" i="45"/>
  <c r="L725" i="45"/>
  <c r="L733" i="45"/>
  <c r="L730" i="45"/>
  <c r="L729" i="45"/>
  <c r="L726" i="45"/>
  <c r="L734" i="45"/>
  <c r="P732" i="45"/>
  <c r="AD732" i="45" s="1"/>
  <c r="L727" i="45"/>
  <c r="AC619" i="45"/>
  <c r="N764" i="45"/>
  <c r="K761" i="45"/>
  <c r="O709" i="45"/>
  <c r="O711" i="45"/>
  <c r="O713" i="45"/>
  <c r="O715" i="45"/>
  <c r="O710" i="45"/>
  <c r="O712" i="45"/>
  <c r="O714" i="45"/>
  <c r="Q715" i="45"/>
  <c r="AE715" i="45" s="1"/>
  <c r="Q714" i="45"/>
  <c r="AE714" i="45" s="1"/>
  <c r="Q713" i="45"/>
  <c r="AE713" i="45" s="1"/>
  <c r="Q712" i="45"/>
  <c r="AE712" i="45" s="1"/>
  <c r="Q711" i="45"/>
  <c r="AE711" i="45" s="1"/>
  <c r="Q710" i="45"/>
  <c r="AE710" i="45" s="1"/>
  <c r="AG674" i="45"/>
  <c r="P676" i="45"/>
  <c r="AG676" i="45" s="1"/>
  <c r="P678" i="45"/>
  <c r="AG678" i="45" s="1"/>
  <c r="P680" i="45"/>
  <c r="AG680" i="45" s="1"/>
  <c r="P675" i="45"/>
  <c r="P677" i="45"/>
  <c r="AG677" i="45" s="1"/>
  <c r="P679" i="45"/>
  <c r="AG679" i="45" s="1"/>
  <c r="P681" i="45"/>
  <c r="AG681" i="45" s="1"/>
  <c r="M656" i="45"/>
  <c r="M658" i="45"/>
  <c r="M660" i="45"/>
  <c r="M662" i="45"/>
  <c r="M664" i="45"/>
  <c r="M657" i="45"/>
  <c r="M659" i="45"/>
  <c r="M661" i="45"/>
  <c r="M663" i="45"/>
  <c r="M665" i="45"/>
  <c r="AF656" i="45"/>
  <c r="M727" i="45"/>
  <c r="O698" i="45"/>
  <c r="O696" i="45"/>
  <c r="O694" i="45"/>
  <c r="O690" i="45"/>
  <c r="P689" i="45"/>
  <c r="Q681" i="45"/>
  <c r="AE681" i="45" s="1"/>
  <c r="M680" i="45"/>
  <c r="Q679" i="45"/>
  <c r="AE679" i="45" s="1"/>
  <c r="M678" i="45"/>
  <c r="Q677" i="45"/>
  <c r="AE677" i="45" s="1"/>
  <c r="M676" i="45"/>
  <c r="Q675" i="45"/>
  <c r="AE674" i="45"/>
  <c r="N665" i="45"/>
  <c r="AF665" i="45" s="1"/>
  <c r="N663" i="45"/>
  <c r="AF663" i="45" s="1"/>
  <c r="N661" i="45"/>
  <c r="AF661" i="45" s="1"/>
  <c r="N659" i="45"/>
  <c r="AF659" i="45" s="1"/>
  <c r="N657" i="45"/>
  <c r="AF657" i="45" s="1"/>
  <c r="AF655" i="45"/>
  <c r="Q655" i="45"/>
  <c r="M689" i="45"/>
  <c r="O699" i="45"/>
  <c r="O695" i="45"/>
  <c r="O693" i="45"/>
  <c r="L689" i="45"/>
  <c r="M681" i="45"/>
  <c r="Q680" i="45"/>
  <c r="AE680" i="45" s="1"/>
  <c r="M679" i="45"/>
  <c r="Q678" i="45"/>
  <c r="AE678" i="45" s="1"/>
  <c r="M677" i="45"/>
  <c r="N664" i="45"/>
  <c r="AF664" i="45" s="1"/>
  <c r="N662" i="45"/>
  <c r="AF662" i="45" s="1"/>
  <c r="N660" i="45"/>
  <c r="AF660" i="45" s="1"/>
  <c r="N658" i="45"/>
  <c r="AF658" i="45" s="1"/>
  <c r="AC633" i="45"/>
  <c r="AD633" i="45"/>
  <c r="AD619" i="45"/>
  <c r="M618" i="45"/>
  <c r="M614" i="45"/>
  <c r="M615" i="45"/>
  <c r="M613" i="45"/>
  <c r="M616" i="45"/>
  <c r="M617" i="45"/>
  <c r="Q632" i="45"/>
  <c r="AE632" i="45" s="1"/>
  <c r="Q628" i="45"/>
  <c r="AE628" i="45" s="1"/>
  <c r="AE626" i="45"/>
  <c r="Q629" i="45"/>
  <c r="Q630" i="45"/>
  <c r="AE630" i="45" s="1"/>
  <c r="Q631" i="45"/>
  <c r="AE631" i="45" s="1"/>
  <c r="Q627" i="45"/>
  <c r="AE627" i="45" s="1"/>
  <c r="O146" i="45"/>
  <c r="AF146" i="45" s="1"/>
  <c r="L626" i="45"/>
  <c r="O612" i="45"/>
  <c r="M626" i="45"/>
  <c r="AB633" i="45"/>
  <c r="P612" i="45"/>
  <c r="N626" i="45"/>
  <c r="Q612" i="45"/>
  <c r="O626" i="45"/>
  <c r="P626" i="45"/>
  <c r="L612" i="45"/>
  <c r="P79" i="45"/>
  <c r="AD79" i="45" s="1"/>
  <c r="N612" i="45"/>
  <c r="K150" i="45"/>
  <c r="N5" i="45"/>
  <c r="N8" i="45" s="1"/>
  <c r="AF8" i="45" s="1"/>
  <c r="O150" i="45"/>
  <c r="AF150" i="45" s="1"/>
  <c r="K78" i="45"/>
  <c r="P83" i="45"/>
  <c r="AD83" i="45" s="1"/>
  <c r="M256" i="45"/>
  <c r="K322" i="45"/>
  <c r="AC68" i="45"/>
  <c r="L5" i="45"/>
  <c r="L14" i="45" s="1"/>
  <c r="O5" i="45"/>
  <c r="O7" i="45" s="1"/>
  <c r="AD35" i="45"/>
  <c r="AD118" i="45"/>
  <c r="J290" i="45"/>
  <c r="O290" i="45"/>
  <c r="L290" i="45"/>
  <c r="P149" i="45"/>
  <c r="AD149" i="45" s="1"/>
  <c r="P144" i="45"/>
  <c r="N82" i="45"/>
  <c r="N230" i="45"/>
  <c r="N260" i="45"/>
  <c r="N607" i="45"/>
  <c r="AD16" i="45"/>
  <c r="N75" i="45"/>
  <c r="N81" i="45"/>
  <c r="J199" i="45"/>
  <c r="K252" i="45"/>
  <c r="O260" i="45"/>
  <c r="O43" i="45"/>
  <c r="O47" i="45" s="1"/>
  <c r="M252" i="45"/>
  <c r="K264" i="45"/>
  <c r="N24" i="45"/>
  <c r="N27" i="45" s="1"/>
  <c r="AF27" i="45" s="1"/>
  <c r="AB51" i="45"/>
  <c r="N79" i="45"/>
  <c r="AB118" i="45"/>
  <c r="AB136" i="45"/>
  <c r="AD136" i="45"/>
  <c r="N187" i="45"/>
  <c r="I256" i="45"/>
  <c r="M264" i="45"/>
  <c r="I320" i="45"/>
  <c r="AC99" i="45"/>
  <c r="N10" i="45"/>
  <c r="AF10" i="45" s="1"/>
  <c r="AD51" i="45"/>
  <c r="AG84" i="45"/>
  <c r="I192" i="45"/>
  <c r="M223" i="45"/>
  <c r="N256" i="45"/>
  <c r="O6" i="45"/>
  <c r="AA68" i="45"/>
  <c r="AI151" i="45"/>
  <c r="J192" i="45"/>
  <c r="O223" i="45"/>
  <c r="M330" i="45"/>
  <c r="N83" i="45"/>
  <c r="L145" i="45"/>
  <c r="N195" i="45"/>
  <c r="O227" i="45"/>
  <c r="I260" i="45"/>
  <c r="AA607" i="45"/>
  <c r="P923" i="41"/>
  <c r="AE923" i="41" s="1"/>
  <c r="O255" i="45"/>
  <c r="L255" i="45"/>
  <c r="K255" i="45"/>
  <c r="O263" i="45"/>
  <c r="N263" i="45"/>
  <c r="J263" i="45"/>
  <c r="O321" i="45"/>
  <c r="L321" i="45"/>
  <c r="K321" i="45"/>
  <c r="N329" i="45"/>
  <c r="O329" i="45"/>
  <c r="J329" i="45"/>
  <c r="M357" i="45"/>
  <c r="N357" i="45"/>
  <c r="I357" i="45"/>
  <c r="M147" i="45"/>
  <c r="AE147" i="45" s="1"/>
  <c r="M150" i="45"/>
  <c r="AE150" i="45" s="1"/>
  <c r="M149" i="45"/>
  <c r="AE149" i="45" s="1"/>
  <c r="M148" i="45"/>
  <c r="AE148" i="45" s="1"/>
  <c r="M145" i="45"/>
  <c r="AE145" i="45" s="1"/>
  <c r="M144" i="45"/>
  <c r="AE144" i="45" s="1"/>
  <c r="O190" i="45"/>
  <c r="L190" i="45"/>
  <c r="K190" i="45"/>
  <c r="O224" i="45"/>
  <c r="L224" i="45"/>
  <c r="K224" i="45"/>
  <c r="J224" i="45"/>
  <c r="M250" i="45"/>
  <c r="O250" i="45"/>
  <c r="O297" i="45"/>
  <c r="L297" i="45"/>
  <c r="K297" i="45"/>
  <c r="N351" i="45"/>
  <c r="O351" i="45"/>
  <c r="J351" i="45"/>
  <c r="O359" i="45"/>
  <c r="L359" i="45"/>
  <c r="K359" i="45"/>
  <c r="N226" i="45"/>
  <c r="M226" i="45"/>
  <c r="I226" i="45"/>
  <c r="J251" i="45"/>
  <c r="O251" i="45"/>
  <c r="N251" i="45"/>
  <c r="L251" i="45"/>
  <c r="K251" i="45"/>
  <c r="L130" i="45"/>
  <c r="L132" i="45"/>
  <c r="L128" i="45"/>
  <c r="O61" i="45"/>
  <c r="AF61" i="45" s="1"/>
  <c r="AF60" i="45"/>
  <c r="O317" i="45"/>
  <c r="N317" i="45"/>
  <c r="L317" i="45"/>
  <c r="K317" i="45"/>
  <c r="J317" i="45"/>
  <c r="O186" i="45"/>
  <c r="L186" i="45"/>
  <c r="K186" i="45"/>
  <c r="O228" i="45"/>
  <c r="K228" i="45"/>
  <c r="L228" i="45"/>
  <c r="N292" i="45"/>
  <c r="M292" i="45"/>
  <c r="I292" i="45"/>
  <c r="O354" i="45"/>
  <c r="I354" i="45"/>
  <c r="O362" i="45"/>
  <c r="K362" i="45"/>
  <c r="O355" i="45"/>
  <c r="L355" i="45"/>
  <c r="K355" i="45"/>
  <c r="J355" i="45"/>
  <c r="P5" i="45"/>
  <c r="AG5" i="45" s="1"/>
  <c r="AG68" i="45"/>
  <c r="AC84" i="45"/>
  <c r="L144" i="45"/>
  <c r="AC151" i="45"/>
  <c r="AG151" i="45"/>
  <c r="M187" i="45"/>
  <c r="K256" i="45"/>
  <c r="K260" i="45"/>
  <c r="J264" i="45"/>
  <c r="O286" i="45"/>
  <c r="K290" i="45"/>
  <c r="O293" i="45"/>
  <c r="M318" i="45"/>
  <c r="J322" i="45"/>
  <c r="K326" i="45"/>
  <c r="K330" i="45"/>
  <c r="P384" i="45"/>
  <c r="AD647" i="45"/>
  <c r="L24" i="45"/>
  <c r="L30" i="45" s="1"/>
  <c r="L43" i="45"/>
  <c r="L45" i="45" s="1"/>
  <c r="I254" i="45"/>
  <c r="N318" i="45"/>
  <c r="N326" i="45"/>
  <c r="L388" i="45"/>
  <c r="AI68" i="45"/>
  <c r="P67" i="45"/>
  <c r="AD67" i="45" s="1"/>
  <c r="L108" i="45"/>
  <c r="L115" i="45" s="1"/>
  <c r="K294" i="45"/>
  <c r="M322" i="45"/>
  <c r="O326" i="45"/>
  <c r="N330" i="45"/>
  <c r="Q388" i="45"/>
  <c r="O24" i="45"/>
  <c r="O26" i="45" s="1"/>
  <c r="P43" i="45"/>
  <c r="AG43" i="45" s="1"/>
  <c r="L66" i="45"/>
  <c r="AI84" i="45"/>
  <c r="P108" i="45"/>
  <c r="AG108" i="45" s="1"/>
  <c r="AH151" i="45"/>
  <c r="L148" i="45"/>
  <c r="M188" i="45"/>
  <c r="M219" i="45"/>
  <c r="K231" i="45"/>
  <c r="O256" i="45"/>
  <c r="N264" i="45"/>
  <c r="I289" i="45"/>
  <c r="L294" i="45"/>
  <c r="N322" i="45"/>
  <c r="O330" i="45"/>
  <c r="P24" i="45"/>
  <c r="AG24" i="45" s="1"/>
  <c r="AC35" i="45"/>
  <c r="L62" i="45"/>
  <c r="L76" i="45"/>
  <c r="L77" i="45"/>
  <c r="M81" i="45"/>
  <c r="AE81" i="45" s="1"/>
  <c r="M82" i="45"/>
  <c r="AE82" i="45" s="1"/>
  <c r="P145" i="45"/>
  <c r="AD145" i="45" s="1"/>
  <c r="O147" i="45"/>
  <c r="AF147" i="45" s="1"/>
  <c r="L149" i="45"/>
  <c r="N188" i="45"/>
  <c r="J195" i="45"/>
  <c r="L231" i="45"/>
  <c r="I252" i="45"/>
  <c r="N257" i="45"/>
  <c r="O264" i="45"/>
  <c r="L284" i="45"/>
  <c r="M289" i="45"/>
  <c r="O322" i="45"/>
  <c r="L380" i="45"/>
  <c r="L607" i="45"/>
  <c r="AI607" i="45"/>
  <c r="AC16" i="45"/>
  <c r="P62" i="45"/>
  <c r="AD62" i="45" s="1"/>
  <c r="M76" i="45"/>
  <c r="AE76" i="45" s="1"/>
  <c r="M77" i="45"/>
  <c r="AE77" i="45" s="1"/>
  <c r="AB68" i="45"/>
  <c r="AA84" i="45"/>
  <c r="N77" i="45"/>
  <c r="N78" i="45"/>
  <c r="AC118" i="45"/>
  <c r="AB151" i="45"/>
  <c r="I318" i="45"/>
  <c r="I326" i="45"/>
  <c r="AB607" i="45"/>
  <c r="AC607" i="45"/>
  <c r="AB647" i="45"/>
  <c r="AD99" i="45"/>
  <c r="I187" i="45"/>
  <c r="N252" i="45"/>
  <c r="J256" i="45"/>
  <c r="J260" i="45"/>
  <c r="K293" i="45"/>
  <c r="K318" i="45"/>
  <c r="I322" i="45"/>
  <c r="J326" i="45"/>
  <c r="J330" i="45"/>
  <c r="M384" i="45"/>
  <c r="M607" i="45"/>
  <c r="Q991" i="41"/>
  <c r="O1001" i="41"/>
  <c r="P1001" i="41"/>
  <c r="Q1001" i="41"/>
  <c r="L991" i="41"/>
  <c r="Z984" i="41"/>
  <c r="AB967" i="41"/>
  <c r="M991" i="41"/>
  <c r="N991" i="41"/>
  <c r="L1001" i="41"/>
  <c r="O991" i="41"/>
  <c r="M1001" i="41"/>
  <c r="P991" i="41"/>
  <c r="N1001" i="41"/>
  <c r="N96" i="45"/>
  <c r="AF96" i="45" s="1"/>
  <c r="N92" i="45"/>
  <c r="AF92" i="45" s="1"/>
  <c r="N94" i="45"/>
  <c r="AF94" i="45" s="1"/>
  <c r="N93" i="45"/>
  <c r="AF93" i="45" s="1"/>
  <c r="N97" i="45"/>
  <c r="AF97" i="45" s="1"/>
  <c r="N90" i="45"/>
  <c r="N95" i="45"/>
  <c r="AF95" i="45" s="1"/>
  <c r="AF89" i="45"/>
  <c r="N98" i="45"/>
  <c r="AF98" i="45" s="1"/>
  <c r="N91" i="45"/>
  <c r="AF91" i="45" s="1"/>
  <c r="O116" i="45"/>
  <c r="O112" i="45"/>
  <c r="O117" i="45"/>
  <c r="O115" i="45"/>
  <c r="O111" i="45"/>
  <c r="O114" i="45"/>
  <c r="O110" i="45"/>
  <c r="O113" i="45"/>
  <c r="O109" i="45"/>
  <c r="N43" i="45"/>
  <c r="L64" i="45"/>
  <c r="L63" i="45"/>
  <c r="L61" i="45"/>
  <c r="N61" i="45"/>
  <c r="M79" i="45"/>
  <c r="AE79" i="45" s="1"/>
  <c r="AE74" i="45"/>
  <c r="M83" i="45"/>
  <c r="AE83" i="45" s="1"/>
  <c r="M75" i="45"/>
  <c r="M78" i="45"/>
  <c r="AE78" i="45" s="1"/>
  <c r="AB84" i="45"/>
  <c r="AC120" i="45"/>
  <c r="K82" i="45"/>
  <c r="L12" i="45"/>
  <c r="L10" i="45"/>
  <c r="L13" i="45"/>
  <c r="L11" i="45"/>
  <c r="Q640" i="45"/>
  <c r="Q108" i="45"/>
  <c r="Q89" i="45"/>
  <c r="Q24" i="45"/>
  <c r="Q127" i="45"/>
  <c r="Q43" i="45"/>
  <c r="Q5" i="45"/>
  <c r="N66" i="45"/>
  <c r="N62" i="45"/>
  <c r="M65" i="45"/>
  <c r="AE65" i="45" s="1"/>
  <c r="M66" i="45"/>
  <c r="AE66" i="45" s="1"/>
  <c r="M67" i="45"/>
  <c r="AE67" i="45" s="1"/>
  <c r="M62" i="45"/>
  <c r="AE62" i="45" s="1"/>
  <c r="AD120" i="45"/>
  <c r="N197" i="45"/>
  <c r="J197" i="45"/>
  <c r="I197" i="45"/>
  <c r="O197" i="45"/>
  <c r="K197" i="45"/>
  <c r="M197" i="45"/>
  <c r="L197" i="45"/>
  <c r="P44" i="45"/>
  <c r="O67" i="45"/>
  <c r="AF67" i="45" s="1"/>
  <c r="O63" i="45"/>
  <c r="AF63" i="45" s="1"/>
  <c r="O64" i="45"/>
  <c r="AF64" i="45" s="1"/>
  <c r="O65" i="45"/>
  <c r="AF65" i="45" s="1"/>
  <c r="O66" i="45"/>
  <c r="AF66" i="45" s="1"/>
  <c r="O81" i="45"/>
  <c r="AF81" i="45" s="1"/>
  <c r="O77" i="45"/>
  <c r="AF77" i="45" s="1"/>
  <c r="O76" i="45"/>
  <c r="AF76" i="45" s="1"/>
  <c r="O82" i="45"/>
  <c r="AF82" i="45" s="1"/>
  <c r="O83" i="45"/>
  <c r="AF83" i="45" s="1"/>
  <c r="K83" i="45"/>
  <c r="O319" i="45"/>
  <c r="K319" i="45"/>
  <c r="L319" i="45"/>
  <c r="J319" i="45"/>
  <c r="N319" i="45"/>
  <c r="M319" i="45"/>
  <c r="I319" i="45"/>
  <c r="N15" i="45"/>
  <c r="AF15" i="45" s="1"/>
  <c r="AD101" i="45"/>
  <c r="P64" i="45"/>
  <c r="AD64" i="45" s="1"/>
  <c r="P61" i="45"/>
  <c r="AD60" i="45"/>
  <c r="M64" i="45"/>
  <c r="AE64" i="45" s="1"/>
  <c r="P66" i="45"/>
  <c r="AD66" i="45" s="1"/>
  <c r="AH84" i="45"/>
  <c r="O78" i="45"/>
  <c r="AF78" i="45" s="1"/>
  <c r="P82" i="45"/>
  <c r="AD82" i="45" s="1"/>
  <c r="P78" i="45"/>
  <c r="AD78" i="45" s="1"/>
  <c r="P81" i="45"/>
  <c r="AD81" i="45" s="1"/>
  <c r="P77" i="45"/>
  <c r="AD77" i="45" s="1"/>
  <c r="P80" i="45"/>
  <c r="AD80" i="45" s="1"/>
  <c r="P75" i="45"/>
  <c r="P76" i="45"/>
  <c r="AD76" i="45" s="1"/>
  <c r="AB99" i="45"/>
  <c r="AF144" i="45"/>
  <c r="AB16" i="45"/>
  <c r="O15" i="45"/>
  <c r="N33" i="45"/>
  <c r="AF33" i="45" s="1"/>
  <c r="AE60" i="45"/>
  <c r="O62" i="45"/>
  <c r="AF62" i="45" s="1"/>
  <c r="N64" i="45"/>
  <c r="L67" i="45"/>
  <c r="AF74" i="45"/>
  <c r="N12" i="45"/>
  <c r="AF12" i="45" s="1"/>
  <c r="M640" i="45"/>
  <c r="M108" i="45"/>
  <c r="M127" i="45"/>
  <c r="M43" i="45"/>
  <c r="M5" i="45"/>
  <c r="M24" i="45"/>
  <c r="N67" i="45"/>
  <c r="N185" i="45"/>
  <c r="J185" i="45"/>
  <c r="L185" i="45"/>
  <c r="K185" i="45"/>
  <c r="I185" i="45"/>
  <c r="O185" i="45"/>
  <c r="M185" i="45"/>
  <c r="AF5" i="45"/>
  <c r="N640" i="45"/>
  <c r="N127" i="45"/>
  <c r="N108" i="45"/>
  <c r="N26" i="45"/>
  <c r="AF26" i="45" s="1"/>
  <c r="N65" i="45"/>
  <c r="O75" i="45"/>
  <c r="O79" i="45"/>
  <c r="AF79" i="45" s="1"/>
  <c r="K77" i="45"/>
  <c r="K81" i="45"/>
  <c r="K80" i="45"/>
  <c r="K75" i="45"/>
  <c r="K76" i="45"/>
  <c r="N9" i="45"/>
  <c r="AF9" i="45" s="1"/>
  <c r="O640" i="45"/>
  <c r="O89" i="45"/>
  <c r="O127" i="45"/>
  <c r="AB35" i="45"/>
  <c r="L44" i="45"/>
  <c r="AC51" i="45"/>
  <c r="M61" i="45"/>
  <c r="M63" i="45"/>
  <c r="AE63" i="45" s="1"/>
  <c r="P65" i="45"/>
  <c r="AD65" i="45" s="1"/>
  <c r="L78" i="45"/>
  <c r="L82" i="45"/>
  <c r="L81" i="45"/>
  <c r="L79" i="45"/>
  <c r="L80" i="45"/>
  <c r="L75" i="45"/>
  <c r="M89" i="45"/>
  <c r="AC101" i="45"/>
  <c r="P640" i="45"/>
  <c r="P89" i="45"/>
  <c r="P128" i="45"/>
  <c r="L131" i="45"/>
  <c r="M146" i="45"/>
  <c r="O196" i="45"/>
  <c r="K196" i="45"/>
  <c r="N196" i="45"/>
  <c r="M196" i="45"/>
  <c r="I196" i="45"/>
  <c r="I195" i="45"/>
  <c r="K226" i="45"/>
  <c r="O226" i="45"/>
  <c r="J226" i="45"/>
  <c r="L226" i="45"/>
  <c r="J289" i="45"/>
  <c r="N289" i="45"/>
  <c r="L289" i="45"/>
  <c r="K289" i="45"/>
  <c r="L352" i="45"/>
  <c r="M352" i="45"/>
  <c r="K352" i="45"/>
  <c r="J352" i="45"/>
  <c r="I352" i="45"/>
  <c r="O352" i="45"/>
  <c r="N352" i="45"/>
  <c r="L360" i="45"/>
  <c r="O360" i="45"/>
  <c r="N360" i="45"/>
  <c r="M360" i="45"/>
  <c r="K360" i="45"/>
  <c r="J360" i="45"/>
  <c r="I360" i="45"/>
  <c r="P129" i="45"/>
  <c r="AG129" i="45" s="1"/>
  <c r="N148" i="45"/>
  <c r="N144" i="45"/>
  <c r="N146" i="45"/>
  <c r="N189" i="45"/>
  <c r="J189" i="45"/>
  <c r="M189" i="45"/>
  <c r="L189" i="45"/>
  <c r="L217" i="45"/>
  <c r="M217" i="45"/>
  <c r="K217" i="45"/>
  <c r="L225" i="45"/>
  <c r="I225" i="45"/>
  <c r="O225" i="45"/>
  <c r="N225" i="45"/>
  <c r="J225" i="45"/>
  <c r="J217" i="45"/>
  <c r="O222" i="45"/>
  <c r="K222" i="45"/>
  <c r="N222" i="45"/>
  <c r="J222" i="45"/>
  <c r="I222" i="45"/>
  <c r="J262" i="45"/>
  <c r="N262" i="45"/>
  <c r="I262" i="45"/>
  <c r="O262" i="45"/>
  <c r="K262" i="45"/>
  <c r="L287" i="45"/>
  <c r="M287" i="45"/>
  <c r="I287" i="45"/>
  <c r="N287" i="45"/>
  <c r="L295" i="45"/>
  <c r="O295" i="45"/>
  <c r="K295" i="45"/>
  <c r="J295" i="45"/>
  <c r="M295" i="45"/>
  <c r="J361" i="45"/>
  <c r="O361" i="45"/>
  <c r="N361" i="45"/>
  <c r="K361" i="45"/>
  <c r="M361" i="45"/>
  <c r="L361" i="45"/>
  <c r="I361" i="45"/>
  <c r="AC136" i="45"/>
  <c r="P130" i="45"/>
  <c r="AG130" i="45" s="1"/>
  <c r="L133" i="45"/>
  <c r="P150" i="45"/>
  <c r="AD150" i="45" s="1"/>
  <c r="P146" i="45"/>
  <c r="AD146" i="45" s="1"/>
  <c r="AA151" i="45"/>
  <c r="O149" i="45"/>
  <c r="AF149" i="45" s="1"/>
  <c r="AF143" i="45"/>
  <c r="O145" i="45"/>
  <c r="AF145" i="45" s="1"/>
  <c r="K193" i="45"/>
  <c r="M198" i="45"/>
  <c r="I198" i="45"/>
  <c r="K198" i="45"/>
  <c r="L198" i="45"/>
  <c r="K218" i="45"/>
  <c r="O218" i="45"/>
  <c r="N218" i="45"/>
  <c r="M218" i="45"/>
  <c r="I218" i="45"/>
  <c r="N217" i="45"/>
  <c r="I220" i="45"/>
  <c r="M220" i="45"/>
  <c r="K220" i="45"/>
  <c r="L220" i="45"/>
  <c r="L222" i="45"/>
  <c r="K261" i="45"/>
  <c r="O261" i="45"/>
  <c r="N261" i="45"/>
  <c r="M261" i="45"/>
  <c r="I261" i="45"/>
  <c r="L262" i="45"/>
  <c r="K296" i="45"/>
  <c r="O296" i="45"/>
  <c r="M296" i="45"/>
  <c r="L296" i="45"/>
  <c r="J287" i="45"/>
  <c r="K291" i="45"/>
  <c r="N295" i="45"/>
  <c r="K323" i="45"/>
  <c r="O323" i="45"/>
  <c r="L323" i="45"/>
  <c r="M323" i="45"/>
  <c r="J316" i="45"/>
  <c r="N316" i="45"/>
  <c r="K316" i="45"/>
  <c r="L316" i="45"/>
  <c r="I325" i="45"/>
  <c r="M325" i="45"/>
  <c r="O325" i="45"/>
  <c r="L325" i="45"/>
  <c r="K325" i="45"/>
  <c r="J325" i="45"/>
  <c r="N328" i="45"/>
  <c r="J328" i="45"/>
  <c r="I328" i="45"/>
  <c r="O328" i="45"/>
  <c r="L328" i="45"/>
  <c r="K328" i="45"/>
  <c r="P131" i="45"/>
  <c r="AG131" i="45" s="1"/>
  <c r="L134" i="45"/>
  <c r="AD143" i="45"/>
  <c r="O148" i="45"/>
  <c r="AF148" i="45" s="1"/>
  <c r="L191" i="45"/>
  <c r="J191" i="45"/>
  <c r="O191" i="45"/>
  <c r="K191" i="45"/>
  <c r="L199" i="45"/>
  <c r="M199" i="45"/>
  <c r="I199" i="45"/>
  <c r="N199" i="45"/>
  <c r="M186" i="45"/>
  <c r="I186" i="45"/>
  <c r="J187" i="45"/>
  <c r="I189" i="45"/>
  <c r="I191" i="45"/>
  <c r="J198" i="45"/>
  <c r="J227" i="45"/>
  <c r="N227" i="45"/>
  <c r="L227" i="45"/>
  <c r="M227" i="45"/>
  <c r="O217" i="45"/>
  <c r="J220" i="45"/>
  <c r="M222" i="45"/>
  <c r="J254" i="45"/>
  <c r="N254" i="45"/>
  <c r="M254" i="45"/>
  <c r="L254" i="45"/>
  <c r="O254" i="45"/>
  <c r="K258" i="45"/>
  <c r="M262" i="45"/>
  <c r="N285" i="45"/>
  <c r="J285" i="45"/>
  <c r="I285" i="45"/>
  <c r="O285" i="45"/>
  <c r="K285" i="45"/>
  <c r="K287" i="45"/>
  <c r="I296" i="45"/>
  <c r="J324" i="45"/>
  <c r="N324" i="45"/>
  <c r="M324" i="45"/>
  <c r="I324" i="45"/>
  <c r="O324" i="45"/>
  <c r="I316" i="45"/>
  <c r="I323" i="45"/>
  <c r="N325" i="45"/>
  <c r="M328" i="45"/>
  <c r="L382" i="45"/>
  <c r="Q382" i="45"/>
  <c r="P382" i="45"/>
  <c r="M382" i="45"/>
  <c r="R382" i="45"/>
  <c r="O382" i="45"/>
  <c r="N382" i="45"/>
  <c r="L390" i="45"/>
  <c r="Q390" i="45"/>
  <c r="P390" i="45"/>
  <c r="M390" i="45"/>
  <c r="R390" i="45"/>
  <c r="O390" i="45"/>
  <c r="N390" i="45"/>
  <c r="AF607" i="45"/>
  <c r="L640" i="45"/>
  <c r="L89" i="45"/>
  <c r="AH68" i="45"/>
  <c r="AG127" i="45"/>
  <c r="P132" i="45"/>
  <c r="AG132" i="45" s="1"/>
  <c r="L135" i="45"/>
  <c r="AE143" i="45"/>
  <c r="N145" i="45"/>
  <c r="P148" i="45"/>
  <c r="AD148" i="45" s="1"/>
  <c r="N150" i="45"/>
  <c r="K192" i="45"/>
  <c r="O192" i="45"/>
  <c r="L192" i="45"/>
  <c r="M192" i="45"/>
  <c r="J186" i="45"/>
  <c r="K189" i="45"/>
  <c r="M191" i="45"/>
  <c r="J196" i="45"/>
  <c r="N198" i="45"/>
  <c r="J218" i="45"/>
  <c r="N220" i="45"/>
  <c r="N223" i="45"/>
  <c r="J223" i="45"/>
  <c r="L223" i="45"/>
  <c r="K223" i="45"/>
  <c r="I227" i="45"/>
  <c r="I263" i="45"/>
  <c r="M263" i="45"/>
  <c r="K263" i="45"/>
  <c r="L263" i="45"/>
  <c r="L285" i="45"/>
  <c r="O287" i="45"/>
  <c r="O292" i="45"/>
  <c r="K292" i="45"/>
  <c r="J292" i="45"/>
  <c r="L292" i="45"/>
  <c r="J296" i="45"/>
  <c r="M316" i="45"/>
  <c r="J323" i="45"/>
  <c r="L348" i="45"/>
  <c r="O348" i="45"/>
  <c r="N348" i="45"/>
  <c r="M348" i="45"/>
  <c r="K348" i="45"/>
  <c r="J348" i="45"/>
  <c r="I348" i="45"/>
  <c r="L356" i="45"/>
  <c r="I356" i="45"/>
  <c r="O356" i="45"/>
  <c r="N356" i="45"/>
  <c r="M356" i="45"/>
  <c r="K356" i="45"/>
  <c r="J356" i="45"/>
  <c r="P133" i="45"/>
  <c r="AG133" i="45" s="1"/>
  <c r="AD144" i="45"/>
  <c r="N147" i="45"/>
  <c r="J193" i="45"/>
  <c r="N193" i="45"/>
  <c r="M193" i="45"/>
  <c r="I193" i="45"/>
  <c r="O193" i="45"/>
  <c r="O189" i="45"/>
  <c r="I194" i="45"/>
  <c r="M194" i="45"/>
  <c r="O194" i="45"/>
  <c r="K194" i="45"/>
  <c r="J194" i="45"/>
  <c r="L221" i="45"/>
  <c r="M221" i="45"/>
  <c r="I221" i="45"/>
  <c r="N221" i="45"/>
  <c r="L229" i="45"/>
  <c r="O229" i="45"/>
  <c r="K229" i="45"/>
  <c r="J229" i="45"/>
  <c r="M229" i="45"/>
  <c r="K253" i="45"/>
  <c r="O253" i="45"/>
  <c r="L253" i="45"/>
  <c r="J253" i="45"/>
  <c r="L283" i="45"/>
  <c r="M283" i="45"/>
  <c r="K283" i="45"/>
  <c r="L291" i="45"/>
  <c r="I291" i="45"/>
  <c r="O291" i="45"/>
  <c r="N291" i="45"/>
  <c r="J291" i="45"/>
  <c r="J283" i="45"/>
  <c r="K288" i="45"/>
  <c r="O288" i="45"/>
  <c r="N288" i="45"/>
  <c r="J288" i="45"/>
  <c r="I288" i="45"/>
  <c r="N296" i="45"/>
  <c r="N323" i="45"/>
  <c r="K349" i="45"/>
  <c r="O349" i="45"/>
  <c r="N349" i="45"/>
  <c r="M349" i="45"/>
  <c r="L349" i="45"/>
  <c r="J349" i="45"/>
  <c r="I349" i="45"/>
  <c r="L129" i="45"/>
  <c r="P134" i="45"/>
  <c r="AG134" i="45" s="1"/>
  <c r="K149" i="45"/>
  <c r="L194" i="45"/>
  <c r="O230" i="45"/>
  <c r="K230" i="45"/>
  <c r="M230" i="45"/>
  <c r="L230" i="45"/>
  <c r="J221" i="45"/>
  <c r="K225" i="45"/>
  <c r="N229" i="45"/>
  <c r="O257" i="45"/>
  <c r="K257" i="45"/>
  <c r="L257" i="45"/>
  <c r="M257" i="45"/>
  <c r="N250" i="45"/>
  <c r="J250" i="45"/>
  <c r="K250" i="45"/>
  <c r="L250" i="45"/>
  <c r="I253" i="45"/>
  <c r="M259" i="45"/>
  <c r="I259" i="45"/>
  <c r="O259" i="45"/>
  <c r="K259" i="45"/>
  <c r="J259" i="45"/>
  <c r="J261" i="45"/>
  <c r="O284" i="45"/>
  <c r="K284" i="45"/>
  <c r="N284" i="45"/>
  <c r="M284" i="45"/>
  <c r="I284" i="45"/>
  <c r="N283" i="45"/>
  <c r="M286" i="45"/>
  <c r="I286" i="45"/>
  <c r="K286" i="45"/>
  <c r="L286" i="45"/>
  <c r="L288" i="45"/>
  <c r="O327" i="45"/>
  <c r="K327" i="45"/>
  <c r="N327" i="45"/>
  <c r="M327" i="45"/>
  <c r="J327" i="45"/>
  <c r="I327" i="45"/>
  <c r="J358" i="45"/>
  <c r="N358" i="45"/>
  <c r="L358" i="45"/>
  <c r="K358" i="45"/>
  <c r="I358" i="45"/>
  <c r="O358" i="45"/>
  <c r="M358" i="45"/>
  <c r="Q385" i="45"/>
  <c r="N385" i="45"/>
  <c r="M385" i="45"/>
  <c r="R385" i="45"/>
  <c r="P385" i="45"/>
  <c r="O385" i="45"/>
  <c r="L385" i="45"/>
  <c r="L146" i="45"/>
  <c r="L150" i="45"/>
  <c r="P147" i="45"/>
  <c r="AD147" i="45" s="1"/>
  <c r="N149" i="45"/>
  <c r="O187" i="45"/>
  <c r="L187" i="45"/>
  <c r="L195" i="45"/>
  <c r="M195" i="45"/>
  <c r="K195" i="45"/>
  <c r="N186" i="45"/>
  <c r="O188" i="45"/>
  <c r="K188" i="45"/>
  <c r="L188" i="45"/>
  <c r="J188" i="45"/>
  <c r="N194" i="45"/>
  <c r="K199" i="45"/>
  <c r="J219" i="45"/>
  <c r="N219" i="45"/>
  <c r="I219" i="45"/>
  <c r="O219" i="45"/>
  <c r="K219" i="45"/>
  <c r="K221" i="45"/>
  <c r="M225" i="45"/>
  <c r="I230" i="45"/>
  <c r="N258" i="45"/>
  <c r="J258" i="45"/>
  <c r="M258" i="45"/>
  <c r="I258" i="45"/>
  <c r="O258" i="45"/>
  <c r="I250" i="45"/>
  <c r="M253" i="45"/>
  <c r="I257" i="45"/>
  <c r="L259" i="45"/>
  <c r="L261" i="45"/>
  <c r="N293" i="45"/>
  <c r="J293" i="45"/>
  <c r="L293" i="45"/>
  <c r="M293" i="45"/>
  <c r="O283" i="45"/>
  <c r="J286" i="45"/>
  <c r="M288" i="45"/>
  <c r="N320" i="45"/>
  <c r="J320" i="45"/>
  <c r="M320" i="45"/>
  <c r="L320" i="45"/>
  <c r="O320" i="45"/>
  <c r="K324" i="45"/>
  <c r="P386" i="45"/>
  <c r="M386" i="45"/>
  <c r="L386" i="45"/>
  <c r="Q386" i="45"/>
  <c r="O386" i="45"/>
  <c r="N386" i="45"/>
  <c r="R386" i="45"/>
  <c r="N76" i="45"/>
  <c r="J190" i="45"/>
  <c r="M224" i="45"/>
  <c r="I224" i="45"/>
  <c r="I231" i="45"/>
  <c r="O252" i="45"/>
  <c r="J255" i="45"/>
  <c r="I290" i="45"/>
  <c r="M290" i="45"/>
  <c r="I297" i="45"/>
  <c r="O318" i="45"/>
  <c r="J321" i="45"/>
  <c r="L329" i="45"/>
  <c r="K350" i="45"/>
  <c r="L351" i="45"/>
  <c r="M355" i="45"/>
  <c r="I355" i="45"/>
  <c r="L357" i="45"/>
  <c r="Q379" i="45"/>
  <c r="O381" i="45"/>
  <c r="M383" i="45"/>
  <c r="L350" i="45"/>
  <c r="N354" i="45"/>
  <c r="J354" i="45"/>
  <c r="N383" i="45"/>
  <c r="AG607" i="45"/>
  <c r="M350" i="45"/>
  <c r="O353" i="45"/>
  <c r="K353" i="45"/>
  <c r="O379" i="45"/>
  <c r="L379" i="45"/>
  <c r="P379" i="45"/>
  <c r="O387" i="45"/>
  <c r="L387" i="45"/>
  <c r="P387" i="45"/>
  <c r="Q383" i="45"/>
  <c r="M387" i="45"/>
  <c r="M389" i="45"/>
  <c r="R389" i="45"/>
  <c r="Q389" i="45"/>
  <c r="N389" i="45"/>
  <c r="AE595" i="45"/>
  <c r="AE607" i="45" s="1"/>
  <c r="N190" i="45"/>
  <c r="I228" i="45"/>
  <c r="M228" i="45"/>
  <c r="M231" i="45"/>
  <c r="N255" i="45"/>
  <c r="M294" i="45"/>
  <c r="I294" i="45"/>
  <c r="M297" i="45"/>
  <c r="N321" i="45"/>
  <c r="I353" i="45"/>
  <c r="K354" i="45"/>
  <c r="I359" i="45"/>
  <c r="M359" i="45"/>
  <c r="N380" i="45"/>
  <c r="R380" i="45"/>
  <c r="O380" i="45"/>
  <c r="N388" i="45"/>
  <c r="R388" i="45"/>
  <c r="O388" i="45"/>
  <c r="M380" i="45"/>
  <c r="N387" i="45"/>
  <c r="L389" i="45"/>
  <c r="O607" i="45"/>
  <c r="N224" i="45"/>
  <c r="J228" i="45"/>
  <c r="M251" i="45"/>
  <c r="I251" i="45"/>
  <c r="J252" i="45"/>
  <c r="M260" i="45"/>
  <c r="I264" i="45"/>
  <c r="N290" i="45"/>
  <c r="J294" i="45"/>
  <c r="I317" i="45"/>
  <c r="M317" i="45"/>
  <c r="J318" i="45"/>
  <c r="M326" i="45"/>
  <c r="I330" i="45"/>
  <c r="J353" i="45"/>
  <c r="L354" i="45"/>
  <c r="N355" i="45"/>
  <c r="J359" i="45"/>
  <c r="P380" i="45"/>
  <c r="Q387" i="45"/>
  <c r="O389" i="45"/>
  <c r="P607" i="45"/>
  <c r="M329" i="45"/>
  <c r="I329" i="45"/>
  <c r="I351" i="45"/>
  <c r="M351" i="45"/>
  <c r="L353" i="45"/>
  <c r="M354" i="45"/>
  <c r="K357" i="45"/>
  <c r="O357" i="45"/>
  <c r="I362" i="45"/>
  <c r="N362" i="45"/>
  <c r="M362" i="45"/>
  <c r="J362" i="45"/>
  <c r="R387" i="45"/>
  <c r="P389" i="45"/>
  <c r="J350" i="45"/>
  <c r="N350" i="45"/>
  <c r="M353" i="45"/>
  <c r="P383" i="45"/>
  <c r="O383" i="45"/>
  <c r="L383" i="45"/>
  <c r="M379" i="45"/>
  <c r="M381" i="45"/>
  <c r="R381" i="45"/>
  <c r="Q381" i="45"/>
  <c r="N381" i="45"/>
  <c r="M190" i="45"/>
  <c r="I190" i="45"/>
  <c r="N228" i="45"/>
  <c r="N231" i="45"/>
  <c r="J231" i="45"/>
  <c r="I255" i="45"/>
  <c r="M255" i="45"/>
  <c r="N294" i="45"/>
  <c r="J297" i="45"/>
  <c r="N297" i="45"/>
  <c r="M321" i="45"/>
  <c r="I321" i="45"/>
  <c r="K329" i="45"/>
  <c r="I350" i="45"/>
  <c r="K351" i="45"/>
  <c r="N353" i="45"/>
  <c r="J357" i="45"/>
  <c r="N359" i="45"/>
  <c r="L362" i="45"/>
  <c r="R384" i="45"/>
  <c r="O384" i="45"/>
  <c r="N384" i="45"/>
  <c r="N379" i="45"/>
  <c r="L381" i="45"/>
  <c r="Q384" i="45"/>
  <c r="M388" i="45"/>
  <c r="K607" i="45"/>
  <c r="AC647" i="45"/>
  <c r="AD592" i="45"/>
  <c r="AD607" i="45" s="1"/>
  <c r="AH607" i="45"/>
  <c r="AA984" i="41"/>
  <c r="L923" i="41"/>
  <c r="L925" i="41" s="1"/>
  <c r="P914" i="41"/>
  <c r="AE914" i="41" s="1"/>
  <c r="Z950" i="41"/>
  <c r="L940" i="41"/>
  <c r="P940" i="41"/>
  <c r="L974" i="41"/>
  <c r="AA950" i="41"/>
  <c r="P974" i="41"/>
  <c r="AA918" i="41"/>
  <c r="N940" i="41"/>
  <c r="P957" i="41"/>
  <c r="AB932" i="41"/>
  <c r="O940" i="41"/>
  <c r="Q957" i="41"/>
  <c r="AB950" i="41"/>
  <c r="Q940" i="41"/>
  <c r="Q942" i="41" s="1"/>
  <c r="AC942" i="41" s="1"/>
  <c r="M974" i="41"/>
  <c r="M976" i="41" s="1"/>
  <c r="AB984" i="41"/>
  <c r="L957" i="41"/>
  <c r="N974" i="41"/>
  <c r="AD974" i="41" s="1"/>
  <c r="AA967" i="41"/>
  <c r="M957" i="41"/>
  <c r="O974" i="41"/>
  <c r="Z967" i="41"/>
  <c r="N957" i="41"/>
  <c r="M940" i="41"/>
  <c r="O957" i="41"/>
  <c r="O959" i="41" s="1"/>
  <c r="Q974" i="41"/>
  <c r="Q979" i="41" s="1"/>
  <c r="AC979" i="41" s="1"/>
  <c r="AA932" i="41"/>
  <c r="N923" i="41"/>
  <c r="N930" i="41" s="1"/>
  <c r="AD930" i="41" s="1"/>
  <c r="O903" i="41"/>
  <c r="O905" i="41" s="1"/>
  <c r="AA845" i="41"/>
  <c r="AB897" i="41"/>
  <c r="Z918" i="41"/>
  <c r="O891" i="41"/>
  <c r="O895" i="41" s="1"/>
  <c r="AA882" i="41"/>
  <c r="O923" i="41"/>
  <c r="O930" i="41" s="1"/>
  <c r="Z882" i="41"/>
  <c r="Q914" i="41"/>
  <c r="Q916" i="41" s="1"/>
  <c r="AC916" i="41" s="1"/>
  <c r="N891" i="41"/>
  <c r="AD891" i="41" s="1"/>
  <c r="AB771" i="41"/>
  <c r="N914" i="41"/>
  <c r="N915" i="41" s="1"/>
  <c r="AA908" i="41"/>
  <c r="Z908" i="41"/>
  <c r="N903" i="41"/>
  <c r="AB845" i="41"/>
  <c r="Z845" i="41"/>
  <c r="AC903" i="41"/>
  <c r="Q904" i="41"/>
  <c r="Q906" i="41"/>
  <c r="AC906" i="41" s="1"/>
  <c r="Q905" i="41"/>
  <c r="AC905" i="41" s="1"/>
  <c r="Q907" i="41"/>
  <c r="AC907" i="41" s="1"/>
  <c r="Z771" i="41"/>
  <c r="AA771" i="41"/>
  <c r="AB908" i="41"/>
  <c r="M905" i="41"/>
  <c r="M907" i="41"/>
  <c r="M904" i="41"/>
  <c r="M906" i="41"/>
  <c r="P892" i="41"/>
  <c r="P894" i="41"/>
  <c r="AE894" i="41" s="1"/>
  <c r="P896" i="41"/>
  <c r="AE896" i="41" s="1"/>
  <c r="P893" i="41"/>
  <c r="AE893" i="41" s="1"/>
  <c r="P895" i="41"/>
  <c r="AE895" i="41" s="1"/>
  <c r="Q891" i="41"/>
  <c r="Q873" i="41"/>
  <c r="Q923" i="41"/>
  <c r="L917" i="41"/>
  <c r="L915" i="41"/>
  <c r="AA897" i="41"/>
  <c r="AB882" i="41"/>
  <c r="Z932" i="41"/>
  <c r="P924" i="41"/>
  <c r="P926" i="41"/>
  <c r="AE926" i="41" s="1"/>
  <c r="P928" i="41"/>
  <c r="AE928" i="41" s="1"/>
  <c r="P930" i="41"/>
  <c r="AE930" i="41" s="1"/>
  <c r="P925" i="41"/>
  <c r="AE925" i="41" s="1"/>
  <c r="P927" i="41"/>
  <c r="AE927" i="41" s="1"/>
  <c r="P929" i="41"/>
  <c r="AE929" i="41" s="1"/>
  <c r="P931" i="41"/>
  <c r="AE931" i="41" s="1"/>
  <c r="Z897" i="41"/>
  <c r="AB918" i="41"/>
  <c r="M891" i="41"/>
  <c r="M873" i="41"/>
  <c r="M914" i="41"/>
  <c r="M923" i="41"/>
  <c r="P903" i="41"/>
  <c r="O875" i="41"/>
  <c r="O877" i="41"/>
  <c r="O879" i="41"/>
  <c r="O881" i="41"/>
  <c r="O874" i="41"/>
  <c r="O876" i="41"/>
  <c r="O878" i="41"/>
  <c r="O880" i="41"/>
  <c r="L873" i="41"/>
  <c r="L903" i="41"/>
  <c r="L891" i="41"/>
  <c r="N874" i="41"/>
  <c r="N876" i="41"/>
  <c r="AD876" i="41" s="1"/>
  <c r="N878" i="41"/>
  <c r="AD878" i="41" s="1"/>
  <c r="N880" i="41"/>
  <c r="AD880" i="41" s="1"/>
  <c r="AD873" i="41"/>
  <c r="N875" i="41"/>
  <c r="AD875" i="41" s="1"/>
  <c r="N877" i="41"/>
  <c r="AD877" i="41" s="1"/>
  <c r="N879" i="41"/>
  <c r="AD879" i="41" s="1"/>
  <c r="N881" i="41"/>
  <c r="AD881" i="41" s="1"/>
  <c r="P873" i="41"/>
  <c r="O914" i="41"/>
  <c r="Z808" i="41"/>
  <c r="AB808" i="41"/>
  <c r="AA808" i="41"/>
  <c r="I413" i="44" l="1"/>
  <c r="I333" i="44"/>
  <c r="I411" i="44"/>
  <c r="I332" i="44"/>
  <c r="I410" i="44"/>
  <c r="I336" i="44"/>
  <c r="I412" i="44"/>
  <c r="I409" i="44"/>
  <c r="I414" i="44"/>
  <c r="I335" i="44"/>
  <c r="I334" i="44"/>
  <c r="I415" i="44"/>
  <c r="I408" i="44"/>
  <c r="I337" i="44"/>
  <c r="K47" i="44"/>
  <c r="I284" i="44"/>
  <c r="I285" i="44"/>
  <c r="I282" i="44"/>
  <c r="I281" i="44"/>
  <c r="I286" i="44"/>
  <c r="I283" i="44"/>
  <c r="I287" i="44"/>
  <c r="I303" i="44"/>
  <c r="I300" i="44"/>
  <c r="I301" i="44"/>
  <c r="I297" i="44"/>
  <c r="I298" i="44"/>
  <c r="I302" i="44"/>
  <c r="I299" i="44"/>
  <c r="K298" i="44"/>
  <c r="K302" i="44"/>
  <c r="K299" i="44"/>
  <c r="K303" i="44"/>
  <c r="K297" i="44"/>
  <c r="K300" i="44"/>
  <c r="K301" i="44"/>
  <c r="K412" i="44"/>
  <c r="K337" i="44"/>
  <c r="K409" i="44"/>
  <c r="K336" i="44"/>
  <c r="K332" i="44"/>
  <c r="K335" i="44"/>
  <c r="K333" i="44"/>
  <c r="K334" i="44"/>
  <c r="K414" i="44"/>
  <c r="K411" i="44"/>
  <c r="K410" i="44"/>
  <c r="K415" i="44"/>
  <c r="K408" i="44"/>
  <c r="K413" i="44"/>
  <c r="J302" i="44"/>
  <c r="J299" i="44"/>
  <c r="J303" i="44"/>
  <c r="J300" i="44"/>
  <c r="J297" i="44"/>
  <c r="J304" i="44" s="1"/>
  <c r="J301" i="44"/>
  <c r="J298" i="44"/>
  <c r="J375" i="44"/>
  <c r="K266" i="44"/>
  <c r="K271" i="44"/>
  <c r="K268" i="44"/>
  <c r="K265" i="44"/>
  <c r="K269" i="44"/>
  <c r="K270" i="44"/>
  <c r="K267" i="44"/>
  <c r="K375" i="44"/>
  <c r="J268" i="44"/>
  <c r="J265" i="44"/>
  <c r="J271" i="44"/>
  <c r="J269" i="44"/>
  <c r="J270" i="44"/>
  <c r="J267" i="44"/>
  <c r="J266" i="44"/>
  <c r="K283" i="44"/>
  <c r="K287" i="44"/>
  <c r="K284" i="44"/>
  <c r="K285" i="44"/>
  <c r="K282" i="44"/>
  <c r="K286" i="44"/>
  <c r="K281" i="44"/>
  <c r="J413" i="44"/>
  <c r="J336" i="44"/>
  <c r="J332" i="44"/>
  <c r="J409" i="44"/>
  <c r="J414" i="44"/>
  <c r="J410" i="44"/>
  <c r="J337" i="44"/>
  <c r="J412" i="44"/>
  <c r="J411" i="44"/>
  <c r="J333" i="44"/>
  <c r="J334" i="44"/>
  <c r="J408" i="44"/>
  <c r="J415" i="44"/>
  <c r="J335" i="44"/>
  <c r="I270" i="44"/>
  <c r="I265" i="44"/>
  <c r="I268" i="44"/>
  <c r="I267" i="44"/>
  <c r="I269" i="44"/>
  <c r="I266" i="44"/>
  <c r="I271" i="44"/>
  <c r="I375" i="44"/>
  <c r="J286" i="44"/>
  <c r="J281" i="44"/>
  <c r="J283" i="44"/>
  <c r="J287" i="44"/>
  <c r="J284" i="44"/>
  <c r="J285" i="44"/>
  <c r="J282" i="44"/>
  <c r="P30" i="45"/>
  <c r="AG30" i="45" s="1"/>
  <c r="N29" i="45"/>
  <c r="AF29" i="45" s="1"/>
  <c r="P28" i="45"/>
  <c r="AG28" i="45" s="1"/>
  <c r="N32" i="45"/>
  <c r="AF32" i="45" s="1"/>
  <c r="P10" i="45"/>
  <c r="AG10" i="45" s="1"/>
  <c r="P11" i="45"/>
  <c r="AG11" i="45" s="1"/>
  <c r="P25" i="45"/>
  <c r="O30" i="45"/>
  <c r="L785" i="45"/>
  <c r="K46" i="44"/>
  <c r="K49" i="44"/>
  <c r="K48" i="44"/>
  <c r="K322" i="44"/>
  <c r="K356" i="44"/>
  <c r="J356" i="44"/>
  <c r="I322" i="44"/>
  <c r="I48" i="44"/>
  <c r="I45" i="44"/>
  <c r="I50" i="44"/>
  <c r="I47" i="44"/>
  <c r="I49" i="44"/>
  <c r="I46" i="44"/>
  <c r="J322" i="44"/>
  <c r="I356" i="44"/>
  <c r="O794" i="45"/>
  <c r="AF700" i="45"/>
  <c r="L928" i="41"/>
  <c r="I188" i="44"/>
  <c r="Q948" i="41"/>
  <c r="AC948" i="41" s="1"/>
  <c r="Q943" i="41"/>
  <c r="AC943" i="41" s="1"/>
  <c r="AC914" i="41"/>
  <c r="Q945" i="41"/>
  <c r="AC945" i="41" s="1"/>
  <c r="I204" i="44"/>
  <c r="K204" i="44"/>
  <c r="K222" i="44"/>
  <c r="I222" i="44"/>
  <c r="J255" i="44"/>
  <c r="I255" i="44"/>
  <c r="J222" i="44"/>
  <c r="K255" i="44"/>
  <c r="T551" i="44"/>
  <c r="T565" i="44"/>
  <c r="K188" i="44"/>
  <c r="J204" i="44"/>
  <c r="J188" i="44"/>
  <c r="T561" i="44"/>
  <c r="T564" i="44"/>
  <c r="T548" i="44"/>
  <c r="T552" i="44"/>
  <c r="T566" i="44"/>
  <c r="T550" i="44"/>
  <c r="T547" i="44"/>
  <c r="T562" i="44"/>
  <c r="O136" i="44"/>
  <c r="M136" i="44"/>
  <c r="N136" i="44"/>
  <c r="I44" i="44"/>
  <c r="J51" i="44"/>
  <c r="P112" i="45"/>
  <c r="AG112" i="45" s="1"/>
  <c r="P12" i="45"/>
  <c r="AG12" i="45" s="1"/>
  <c r="L15" i="45"/>
  <c r="O44" i="45"/>
  <c r="O697" i="45"/>
  <c r="L794" i="45"/>
  <c r="AC763" i="45"/>
  <c r="AF763" i="45"/>
  <c r="L766" i="45"/>
  <c r="K773" i="45"/>
  <c r="K774" i="45"/>
  <c r="K775" i="45"/>
  <c r="L735" i="45"/>
  <c r="N700" i="45"/>
  <c r="L111" i="45"/>
  <c r="N13" i="45"/>
  <c r="AF13" i="45" s="1"/>
  <c r="N25" i="45"/>
  <c r="M682" i="45"/>
  <c r="O692" i="45"/>
  <c r="O773" i="45"/>
  <c r="O775" i="45"/>
  <c r="AF775" i="45" s="1"/>
  <c r="AF772" i="45"/>
  <c r="O774" i="45"/>
  <c r="AF774" i="45" s="1"/>
  <c r="N785" i="45"/>
  <c r="L716" i="45"/>
  <c r="M716" i="45"/>
  <c r="L754" i="45"/>
  <c r="AF764" i="45"/>
  <c r="AC764" i="45"/>
  <c r="AF762" i="45"/>
  <c r="AC762" i="45"/>
  <c r="L46" i="45"/>
  <c r="P9" i="45"/>
  <c r="AG9" i="45" s="1"/>
  <c r="P49" i="45"/>
  <c r="AG49" i="45" s="1"/>
  <c r="L7" i="45"/>
  <c r="O12" i="45"/>
  <c r="M691" i="45"/>
  <c r="M693" i="45"/>
  <c r="M695" i="45"/>
  <c r="M697" i="45"/>
  <c r="M699" i="45"/>
  <c r="M690" i="45"/>
  <c r="M692" i="45"/>
  <c r="M694" i="45"/>
  <c r="M696" i="45"/>
  <c r="M698" i="45"/>
  <c r="P690" i="45"/>
  <c r="P692" i="45"/>
  <c r="AG692" i="45" s="1"/>
  <c r="P694" i="45"/>
  <c r="AG694" i="45" s="1"/>
  <c r="P696" i="45"/>
  <c r="AG696" i="45" s="1"/>
  <c r="P698" i="45"/>
  <c r="AG698" i="45" s="1"/>
  <c r="AG689" i="45"/>
  <c r="P691" i="45"/>
  <c r="AG691" i="45" s="1"/>
  <c r="P693" i="45"/>
  <c r="AG693" i="45" s="1"/>
  <c r="P695" i="45"/>
  <c r="AG695" i="45" s="1"/>
  <c r="P697" i="45"/>
  <c r="AG697" i="45" s="1"/>
  <c r="P699" i="45"/>
  <c r="AG699" i="45" s="1"/>
  <c r="N666" i="45"/>
  <c r="K766" i="45"/>
  <c r="AF709" i="45"/>
  <c r="AF716" i="45" s="1"/>
  <c r="N716" i="45"/>
  <c r="K754" i="45"/>
  <c r="P775" i="45"/>
  <c r="AD775" i="45" s="1"/>
  <c r="P774" i="45"/>
  <c r="AD774" i="45" s="1"/>
  <c r="AD772" i="45"/>
  <c r="P773" i="45"/>
  <c r="AF791" i="45"/>
  <c r="AF794" i="45" s="1"/>
  <c r="N794" i="45"/>
  <c r="Q657" i="45"/>
  <c r="AE657" i="45" s="1"/>
  <c r="Q659" i="45"/>
  <c r="AE659" i="45" s="1"/>
  <c r="Q661" i="45"/>
  <c r="AE661" i="45" s="1"/>
  <c r="Q663" i="45"/>
  <c r="AE663" i="45" s="1"/>
  <c r="Q665" i="45"/>
  <c r="AE665" i="45" s="1"/>
  <c r="AE655" i="45"/>
  <c r="Q656" i="45"/>
  <c r="Q658" i="45"/>
  <c r="AE658" i="45" s="1"/>
  <c r="Q660" i="45"/>
  <c r="AE660" i="45" s="1"/>
  <c r="Q662" i="45"/>
  <c r="AE662" i="45" s="1"/>
  <c r="Q664" i="45"/>
  <c r="AE664" i="45" s="1"/>
  <c r="Q682" i="45"/>
  <c r="AE675" i="45"/>
  <c r="AE682" i="45" s="1"/>
  <c r="AE782" i="45"/>
  <c r="AE785" i="45" s="1"/>
  <c r="M785" i="45"/>
  <c r="AE754" i="45"/>
  <c r="K735" i="45"/>
  <c r="M754" i="45"/>
  <c r="AG791" i="45"/>
  <c r="AG794" i="45" s="1"/>
  <c r="P794" i="45"/>
  <c r="M666" i="45"/>
  <c r="O682" i="45"/>
  <c r="M774" i="45"/>
  <c r="AE774" i="45" s="1"/>
  <c r="M773" i="45"/>
  <c r="AE772" i="45"/>
  <c r="M775" i="45"/>
  <c r="AE775" i="45" s="1"/>
  <c r="M794" i="45"/>
  <c r="L691" i="45"/>
  <c r="L693" i="45"/>
  <c r="L695" i="45"/>
  <c r="L697" i="45"/>
  <c r="L699" i="45"/>
  <c r="L690" i="45"/>
  <c r="L692" i="45"/>
  <c r="L694" i="45"/>
  <c r="L696" i="45"/>
  <c r="L698" i="45"/>
  <c r="O666" i="45"/>
  <c r="AE690" i="45"/>
  <c r="AE700" i="45" s="1"/>
  <c r="Q700" i="45"/>
  <c r="L682" i="45"/>
  <c r="L773" i="45"/>
  <c r="L775" i="45"/>
  <c r="L774" i="45"/>
  <c r="AF782" i="45"/>
  <c r="AF785" i="45" s="1"/>
  <c r="O785" i="45"/>
  <c r="AD782" i="45"/>
  <c r="AD785" i="45" s="1"/>
  <c r="P785" i="45"/>
  <c r="AE716" i="45"/>
  <c r="O735" i="45"/>
  <c r="AF725" i="45"/>
  <c r="AF735" i="45" s="1"/>
  <c r="O11" i="45"/>
  <c r="N11" i="45"/>
  <c r="AF11" i="45" s="1"/>
  <c r="L6" i="45"/>
  <c r="O48" i="45"/>
  <c r="AE761" i="45"/>
  <c r="AE766" i="45" s="1"/>
  <c r="M766" i="45"/>
  <c r="Q716" i="45"/>
  <c r="K785" i="45"/>
  <c r="N775" i="45"/>
  <c r="N774" i="45"/>
  <c r="N773" i="45"/>
  <c r="AE727" i="45"/>
  <c r="AE735" i="45" s="1"/>
  <c r="M735" i="45"/>
  <c r="P682" i="45"/>
  <c r="AG675" i="45"/>
  <c r="AG682" i="45" s="1"/>
  <c r="P666" i="45"/>
  <c r="AG656" i="45"/>
  <c r="AG666" i="45" s="1"/>
  <c r="N735" i="45"/>
  <c r="AD725" i="45"/>
  <c r="AD735" i="45" s="1"/>
  <c r="P735" i="45"/>
  <c r="L666" i="45"/>
  <c r="AG709" i="45"/>
  <c r="AG716" i="45" s="1"/>
  <c r="P716" i="45"/>
  <c r="AF747" i="45"/>
  <c r="AF754" i="45" s="1"/>
  <c r="O754" i="45"/>
  <c r="AD747" i="45"/>
  <c r="AD754" i="45" s="1"/>
  <c r="P754" i="45"/>
  <c r="AE791" i="45"/>
  <c r="AE794" i="45" s="1"/>
  <c r="Q794" i="45"/>
  <c r="AF666" i="45"/>
  <c r="O716" i="45"/>
  <c r="N766" i="45"/>
  <c r="AF761" i="45"/>
  <c r="O766" i="45"/>
  <c r="AC761" i="45"/>
  <c r="AD761" i="45"/>
  <c r="AD766" i="45" s="1"/>
  <c r="P766" i="45"/>
  <c r="AF675" i="45"/>
  <c r="AF682" i="45" s="1"/>
  <c r="N682" i="45"/>
  <c r="N754" i="45"/>
  <c r="L116" i="45"/>
  <c r="P34" i="45"/>
  <c r="AG34" i="45" s="1"/>
  <c r="N30" i="45"/>
  <c r="AF30" i="45" s="1"/>
  <c r="O28" i="45"/>
  <c r="P45" i="45"/>
  <c r="AG45" i="45" s="1"/>
  <c r="L8" i="45"/>
  <c r="P318" i="45"/>
  <c r="L113" i="45"/>
  <c r="L50" i="45"/>
  <c r="N7" i="45"/>
  <c r="AF7" i="45" s="1"/>
  <c r="N28" i="45"/>
  <c r="AF28" i="45" s="1"/>
  <c r="L9" i="45"/>
  <c r="Q633" i="45"/>
  <c r="M619" i="45"/>
  <c r="P48" i="45"/>
  <c r="AG48" i="45" s="1"/>
  <c r="L112" i="45"/>
  <c r="L47" i="45"/>
  <c r="P29" i="45"/>
  <c r="AG29" i="45" s="1"/>
  <c r="O33" i="45"/>
  <c r="O46" i="45"/>
  <c r="O49" i="45"/>
  <c r="O13" i="45"/>
  <c r="L618" i="45"/>
  <c r="L614" i="45"/>
  <c r="L613" i="45"/>
  <c r="L615" i="45"/>
  <c r="L616" i="45"/>
  <c r="L617" i="45"/>
  <c r="O615" i="45"/>
  <c r="O616" i="45"/>
  <c r="O617" i="45"/>
  <c r="O613" i="45"/>
  <c r="O618" i="45"/>
  <c r="O614" i="45"/>
  <c r="L114" i="45"/>
  <c r="L117" i="45"/>
  <c r="L49" i="45"/>
  <c r="P26" i="45"/>
  <c r="AG26" i="45" s="1"/>
  <c r="P31" i="45"/>
  <c r="AG31" i="45" s="1"/>
  <c r="P6" i="45"/>
  <c r="AG6" i="45" s="1"/>
  <c r="O32" i="45"/>
  <c r="O45" i="45"/>
  <c r="O9" i="45"/>
  <c r="AG626" i="45"/>
  <c r="P632" i="45"/>
  <c r="AG632" i="45" s="1"/>
  <c r="P628" i="45"/>
  <c r="AG628" i="45" s="1"/>
  <c r="P629" i="45"/>
  <c r="AG629" i="45" s="1"/>
  <c r="P630" i="45"/>
  <c r="AG630" i="45" s="1"/>
  <c r="P631" i="45"/>
  <c r="AG631" i="45" s="1"/>
  <c r="P627" i="45"/>
  <c r="L630" i="45"/>
  <c r="L631" i="45"/>
  <c r="L627" i="45"/>
  <c r="L632" i="45"/>
  <c r="L628" i="45"/>
  <c r="L629" i="45"/>
  <c r="O631" i="45"/>
  <c r="O627" i="45"/>
  <c r="O632" i="45"/>
  <c r="O628" i="45"/>
  <c r="O629" i="45"/>
  <c r="O630" i="45"/>
  <c r="AE612" i="45"/>
  <c r="Q616" i="45"/>
  <c r="AE616" i="45" s="1"/>
  <c r="Q617" i="45"/>
  <c r="AE617" i="45" s="1"/>
  <c r="Q618" i="45"/>
  <c r="AE618" i="45" s="1"/>
  <c r="Q614" i="45"/>
  <c r="AE614" i="45" s="1"/>
  <c r="Q615" i="45"/>
  <c r="AE615" i="45" s="1"/>
  <c r="Q613" i="45"/>
  <c r="L109" i="45"/>
  <c r="L48" i="45"/>
  <c r="P32" i="45"/>
  <c r="AG32" i="45" s="1"/>
  <c r="L34" i="45"/>
  <c r="P14" i="45"/>
  <c r="AG14" i="45" s="1"/>
  <c r="AE629" i="45"/>
  <c r="AE633" i="45" s="1"/>
  <c r="AF626" i="45"/>
  <c r="N631" i="45"/>
  <c r="AF631" i="45" s="1"/>
  <c r="N627" i="45"/>
  <c r="N632" i="45"/>
  <c r="AF632" i="45" s="1"/>
  <c r="N628" i="45"/>
  <c r="AF628" i="45" s="1"/>
  <c r="N629" i="45"/>
  <c r="AF629" i="45" s="1"/>
  <c r="N630" i="45"/>
  <c r="AF630" i="45" s="1"/>
  <c r="AG612" i="45"/>
  <c r="P616" i="45"/>
  <c r="AG616" i="45" s="1"/>
  <c r="P617" i="45"/>
  <c r="AG617" i="45" s="1"/>
  <c r="P618" i="45"/>
  <c r="AG618" i="45" s="1"/>
  <c r="P614" i="45"/>
  <c r="AG614" i="45" s="1"/>
  <c r="P613" i="45"/>
  <c r="P615" i="45"/>
  <c r="AG615" i="45" s="1"/>
  <c r="AF612" i="45"/>
  <c r="N615" i="45"/>
  <c r="AF615" i="45" s="1"/>
  <c r="N616" i="45"/>
  <c r="AF616" i="45" s="1"/>
  <c r="N613" i="45"/>
  <c r="N617" i="45"/>
  <c r="AF617" i="45" s="1"/>
  <c r="N618" i="45"/>
  <c r="AF618" i="45" s="1"/>
  <c r="N614" i="45"/>
  <c r="AF614" i="45" s="1"/>
  <c r="P264" i="45"/>
  <c r="L110" i="45"/>
  <c r="P27" i="45"/>
  <c r="AG27" i="45" s="1"/>
  <c r="O50" i="45"/>
  <c r="P13" i="45"/>
  <c r="AG13" i="45" s="1"/>
  <c r="M630" i="45"/>
  <c r="M631" i="45"/>
  <c r="M627" i="45"/>
  <c r="M632" i="45"/>
  <c r="M628" i="45"/>
  <c r="M629" i="45"/>
  <c r="P326" i="45"/>
  <c r="L25" i="45"/>
  <c r="P46" i="45"/>
  <c r="AG46" i="45" s="1"/>
  <c r="N6" i="45"/>
  <c r="AF6" i="45" s="1"/>
  <c r="L27" i="45"/>
  <c r="N14" i="45"/>
  <c r="AF14" i="45" s="1"/>
  <c r="N84" i="45"/>
  <c r="L29" i="45"/>
  <c r="L33" i="45"/>
  <c r="P47" i="45"/>
  <c r="AG47" i="45" s="1"/>
  <c r="L26" i="45"/>
  <c r="L28" i="45"/>
  <c r="L32" i="45"/>
  <c r="L151" i="45"/>
  <c r="P330" i="45"/>
  <c r="P260" i="45"/>
  <c r="P109" i="45"/>
  <c r="AG109" i="45" s="1"/>
  <c r="P114" i="45"/>
  <c r="AG114" i="45" s="1"/>
  <c r="P252" i="45"/>
  <c r="P111" i="45"/>
  <c r="AG111" i="45" s="1"/>
  <c r="P116" i="45"/>
  <c r="AG116" i="45" s="1"/>
  <c r="P256" i="45"/>
  <c r="O14" i="45"/>
  <c r="P113" i="45"/>
  <c r="AG113" i="45" s="1"/>
  <c r="P115" i="45"/>
  <c r="AG115" i="45" s="1"/>
  <c r="P357" i="45"/>
  <c r="N31" i="45"/>
  <c r="AF31" i="45" s="1"/>
  <c r="O10" i="45"/>
  <c r="P117" i="45"/>
  <c r="AG117" i="45" s="1"/>
  <c r="O8" i="45"/>
  <c r="P110" i="45"/>
  <c r="AG110" i="45" s="1"/>
  <c r="P354" i="45"/>
  <c r="P251" i="45"/>
  <c r="N34" i="45"/>
  <c r="AF34" i="45" s="1"/>
  <c r="AF24" i="45"/>
  <c r="P320" i="45"/>
  <c r="P219" i="45"/>
  <c r="P295" i="45"/>
  <c r="P322" i="45"/>
  <c r="S380" i="45"/>
  <c r="P360" i="45"/>
  <c r="O964" i="41"/>
  <c r="N982" i="41"/>
  <c r="AD982" i="41" s="1"/>
  <c r="AC940" i="41"/>
  <c r="Q944" i="41"/>
  <c r="AC944" i="41" s="1"/>
  <c r="Q946" i="41"/>
  <c r="AC946" i="41" s="1"/>
  <c r="N981" i="41"/>
  <c r="AD981" i="41" s="1"/>
  <c r="L929" i="41"/>
  <c r="L927" i="41"/>
  <c r="M982" i="41"/>
  <c r="Q947" i="41"/>
  <c r="AC947" i="41" s="1"/>
  <c r="M981" i="41"/>
  <c r="N976" i="41"/>
  <c r="AD976" i="41" s="1"/>
  <c r="N980" i="41"/>
  <c r="AD980" i="41" s="1"/>
  <c r="N979" i="41"/>
  <c r="AD979" i="41" s="1"/>
  <c r="S384" i="45"/>
  <c r="P350" i="45"/>
  <c r="P255" i="45"/>
  <c r="P348" i="45"/>
  <c r="P217" i="45"/>
  <c r="L31" i="45"/>
  <c r="P7" i="45"/>
  <c r="AG7" i="45" s="1"/>
  <c r="P197" i="45"/>
  <c r="O34" i="45"/>
  <c r="O25" i="45"/>
  <c r="O27" i="45"/>
  <c r="O29" i="45"/>
  <c r="O31" i="45"/>
  <c r="P187" i="45"/>
  <c r="P188" i="45"/>
  <c r="P289" i="45"/>
  <c r="S383" i="45"/>
  <c r="P292" i="45"/>
  <c r="P263" i="45"/>
  <c r="P192" i="45"/>
  <c r="P316" i="45"/>
  <c r="P328" i="45"/>
  <c r="S388" i="45"/>
  <c r="P190" i="45"/>
  <c r="P293" i="45"/>
  <c r="K151" i="45"/>
  <c r="P229" i="45"/>
  <c r="P226" i="45"/>
  <c r="P33" i="45"/>
  <c r="AG33" i="45" s="1"/>
  <c r="K68" i="45"/>
  <c r="P8" i="45"/>
  <c r="AG8" i="45" s="1"/>
  <c r="P15" i="45"/>
  <c r="AG15" i="45" s="1"/>
  <c r="P50" i="45"/>
  <c r="AG50" i="45" s="1"/>
  <c r="P231" i="45"/>
  <c r="S385" i="45"/>
  <c r="P283" i="45"/>
  <c r="P254" i="45"/>
  <c r="P329" i="45"/>
  <c r="P349" i="45"/>
  <c r="P223" i="45"/>
  <c r="S382" i="45"/>
  <c r="P191" i="45"/>
  <c r="L136" i="45"/>
  <c r="P916" i="41"/>
  <c r="AE916" i="41" s="1"/>
  <c r="L926" i="41"/>
  <c r="P915" i="41"/>
  <c r="AE915" i="41" s="1"/>
  <c r="M983" i="41"/>
  <c r="O926" i="41"/>
  <c r="N924" i="41"/>
  <c r="AD924" i="41" s="1"/>
  <c r="O928" i="41"/>
  <c r="P1003" i="41"/>
  <c r="AE1003" i="41" s="1"/>
  <c r="P1004" i="41"/>
  <c r="AE1004" i="41" s="1"/>
  <c r="P1005" i="41"/>
  <c r="AE1005" i="41" s="1"/>
  <c r="O965" i="41"/>
  <c r="M995" i="41"/>
  <c r="M993" i="41"/>
  <c r="M994" i="41"/>
  <c r="O958" i="41"/>
  <c r="N1003" i="41"/>
  <c r="AD1003" i="41" s="1"/>
  <c r="N1004" i="41"/>
  <c r="AD1004" i="41" s="1"/>
  <c r="N1005" i="41"/>
  <c r="AD1005" i="41" s="1"/>
  <c r="O960" i="41"/>
  <c r="P993" i="41"/>
  <c r="AE993" i="41" s="1"/>
  <c r="P994" i="41"/>
  <c r="AE994" i="41" s="1"/>
  <c r="P995" i="41"/>
  <c r="AE995" i="41" s="1"/>
  <c r="L994" i="41"/>
  <c r="L995" i="41"/>
  <c r="L993" i="41"/>
  <c r="O962" i="41"/>
  <c r="M1003" i="41"/>
  <c r="M1004" i="41"/>
  <c r="M1005" i="41"/>
  <c r="Q1004" i="41"/>
  <c r="AC1004" i="41" s="1"/>
  <c r="Q1005" i="41"/>
  <c r="AC1005" i="41" s="1"/>
  <c r="Q1003" i="41"/>
  <c r="AC1003" i="41" s="1"/>
  <c r="O961" i="41"/>
  <c r="O966" i="41"/>
  <c r="L1005" i="41"/>
  <c r="L1003" i="41"/>
  <c r="L1004" i="41"/>
  <c r="O1003" i="41"/>
  <c r="O1004" i="41"/>
  <c r="O1005" i="41"/>
  <c r="O993" i="41"/>
  <c r="O994" i="41"/>
  <c r="O995" i="41"/>
  <c r="O963" i="41"/>
  <c r="N995" i="41"/>
  <c r="AD995" i="41" s="1"/>
  <c r="N993" i="41"/>
  <c r="AD993" i="41" s="1"/>
  <c r="N994" i="41"/>
  <c r="AD994" i="41" s="1"/>
  <c r="Q993" i="41"/>
  <c r="AC993" i="41" s="1"/>
  <c r="Q994" i="41"/>
  <c r="AC994" i="41" s="1"/>
  <c r="Q995" i="41"/>
  <c r="AC995" i="41" s="1"/>
  <c r="P353" i="45"/>
  <c r="P227" i="45"/>
  <c r="S381" i="45"/>
  <c r="P317" i="45"/>
  <c r="P327" i="45"/>
  <c r="P288" i="45"/>
  <c r="P194" i="45"/>
  <c r="AD151" i="45"/>
  <c r="P356" i="45"/>
  <c r="L97" i="45"/>
  <c r="L93" i="45"/>
  <c r="L90" i="45"/>
  <c r="L98" i="45"/>
  <c r="L95" i="45"/>
  <c r="L91" i="45"/>
  <c r="L96" i="45"/>
  <c r="L92" i="45"/>
  <c r="L94" i="45"/>
  <c r="P324" i="45"/>
  <c r="P285" i="45"/>
  <c r="P199" i="45"/>
  <c r="P220" i="45"/>
  <c r="P195" i="45"/>
  <c r="M96" i="45"/>
  <c r="M98" i="45"/>
  <c r="M95" i="45"/>
  <c r="M91" i="45"/>
  <c r="M97" i="45"/>
  <c r="M93" i="45"/>
  <c r="M90" i="45"/>
  <c r="M92" i="45"/>
  <c r="M94" i="45"/>
  <c r="O98" i="45"/>
  <c r="O97" i="45"/>
  <c r="O95" i="45"/>
  <c r="O93" i="45"/>
  <c r="O91" i="45"/>
  <c r="O90" i="45"/>
  <c r="O96" i="45"/>
  <c r="O94" i="45"/>
  <c r="O92" i="45"/>
  <c r="N129" i="45"/>
  <c r="AF129" i="45" s="1"/>
  <c r="N128" i="45"/>
  <c r="N135" i="45"/>
  <c r="AF135" i="45" s="1"/>
  <c r="N134" i="45"/>
  <c r="AF134" i="45" s="1"/>
  <c r="N133" i="45"/>
  <c r="AF133" i="45" s="1"/>
  <c r="AF127" i="45"/>
  <c r="N132" i="45"/>
  <c r="AF132" i="45" s="1"/>
  <c r="N131" i="45"/>
  <c r="AF131" i="45" s="1"/>
  <c r="N130" i="45"/>
  <c r="AF130" i="45" s="1"/>
  <c r="O151" i="45"/>
  <c r="P319" i="45"/>
  <c r="Q12" i="45"/>
  <c r="AE12" i="45" s="1"/>
  <c r="Q8" i="45"/>
  <c r="AE8" i="45" s="1"/>
  <c r="Q15" i="45"/>
  <c r="AE15" i="45" s="1"/>
  <c r="Q11" i="45"/>
  <c r="AE11" i="45" s="1"/>
  <c r="Q7" i="45"/>
  <c r="AE7" i="45" s="1"/>
  <c r="AE5" i="45"/>
  <c r="Q14" i="45"/>
  <c r="AE14" i="45" s="1"/>
  <c r="Q10" i="45"/>
  <c r="AE10" i="45" s="1"/>
  <c r="Q6" i="45"/>
  <c r="Q13" i="45"/>
  <c r="AE13" i="45" s="1"/>
  <c r="Q9" i="45"/>
  <c r="AE9" i="45" s="1"/>
  <c r="Q645" i="45"/>
  <c r="AE645" i="45" s="1"/>
  <c r="Q643" i="45"/>
  <c r="AE643" i="45" s="1"/>
  <c r="Q641" i="45"/>
  <c r="AE640" i="45"/>
  <c r="Q646" i="45"/>
  <c r="AE646" i="45" s="1"/>
  <c r="Q644" i="45"/>
  <c r="AE644" i="45" s="1"/>
  <c r="Q642" i="45"/>
  <c r="AE642" i="45" s="1"/>
  <c r="N68" i="45"/>
  <c r="O118" i="45"/>
  <c r="P351" i="45"/>
  <c r="P228" i="45"/>
  <c r="P258" i="45"/>
  <c r="P286" i="45"/>
  <c r="P291" i="45"/>
  <c r="P221" i="45"/>
  <c r="P198" i="45"/>
  <c r="P196" i="45"/>
  <c r="P136" i="45"/>
  <c r="AG128" i="45"/>
  <c r="AG136" i="45" s="1"/>
  <c r="L84" i="45"/>
  <c r="M68" i="45"/>
  <c r="AE61" i="45"/>
  <c r="AE68" i="45" s="1"/>
  <c r="O84" i="45"/>
  <c r="AF75" i="45"/>
  <c r="AF84" i="45" s="1"/>
  <c r="P151" i="45"/>
  <c r="Q47" i="45"/>
  <c r="AE47" i="45" s="1"/>
  <c r="Q50" i="45"/>
  <c r="AE50" i="45" s="1"/>
  <c r="Q46" i="45"/>
  <c r="AE46" i="45" s="1"/>
  <c r="Q49" i="45"/>
  <c r="AE49" i="45" s="1"/>
  <c r="Q45" i="45"/>
  <c r="AE45" i="45" s="1"/>
  <c r="AE43" i="45"/>
  <c r="Q48" i="45"/>
  <c r="AE48" i="45" s="1"/>
  <c r="Q44" i="45"/>
  <c r="L68" i="45"/>
  <c r="P218" i="45"/>
  <c r="P287" i="45"/>
  <c r="AG25" i="45"/>
  <c r="N644" i="45"/>
  <c r="AF644" i="45" s="1"/>
  <c r="N643" i="45"/>
  <c r="AF643" i="45" s="1"/>
  <c r="N642" i="45"/>
  <c r="AF642" i="45" s="1"/>
  <c r="N641" i="45"/>
  <c r="N646" i="45"/>
  <c r="AF646" i="45" s="1"/>
  <c r="AF640" i="45"/>
  <c r="N645" i="45"/>
  <c r="AF645" i="45" s="1"/>
  <c r="M31" i="45"/>
  <c r="M27" i="45"/>
  <c r="M34" i="45"/>
  <c r="M30" i="45"/>
  <c r="M26" i="45"/>
  <c r="M33" i="45"/>
  <c r="M29" i="45"/>
  <c r="M25" i="45"/>
  <c r="M32" i="45"/>
  <c r="M28" i="45"/>
  <c r="M646" i="45"/>
  <c r="M644" i="45"/>
  <c r="M642" i="45"/>
  <c r="M645" i="45"/>
  <c r="M643" i="45"/>
  <c r="M641" i="45"/>
  <c r="N16" i="45"/>
  <c r="P294" i="45"/>
  <c r="P224" i="45"/>
  <c r="S386" i="45"/>
  <c r="P358" i="45"/>
  <c r="P193" i="45"/>
  <c r="L645" i="45"/>
  <c r="L644" i="45"/>
  <c r="L643" i="45"/>
  <c r="L642" i="45"/>
  <c r="L641" i="45"/>
  <c r="L646" i="45"/>
  <c r="S390" i="45"/>
  <c r="P189" i="45"/>
  <c r="P352" i="45"/>
  <c r="AG89" i="45"/>
  <c r="P98" i="45"/>
  <c r="AG98" i="45" s="1"/>
  <c r="P95" i="45"/>
  <c r="AG95" i="45" s="1"/>
  <c r="P94" i="45"/>
  <c r="AG94" i="45" s="1"/>
  <c r="P96" i="45"/>
  <c r="AG96" i="45" s="1"/>
  <c r="P92" i="45"/>
  <c r="AG92" i="45" s="1"/>
  <c r="P93" i="45"/>
  <c r="AG93" i="45" s="1"/>
  <c r="P97" i="45"/>
  <c r="AG97" i="45" s="1"/>
  <c r="P90" i="45"/>
  <c r="P91" i="45"/>
  <c r="AG91" i="45" s="1"/>
  <c r="AF68" i="45"/>
  <c r="P185" i="45"/>
  <c r="M13" i="45"/>
  <c r="M9" i="45"/>
  <c r="M12" i="45"/>
  <c r="M8" i="45"/>
  <c r="M15" i="45"/>
  <c r="M11" i="45"/>
  <c r="M7" i="45"/>
  <c r="M14" i="45"/>
  <c r="M10" i="45"/>
  <c r="M6" i="45"/>
  <c r="P84" i="45"/>
  <c r="AD75" i="45"/>
  <c r="AD84" i="45" s="1"/>
  <c r="Q134" i="45"/>
  <c r="AE134" i="45" s="1"/>
  <c r="Q132" i="45"/>
  <c r="AE132" i="45" s="1"/>
  <c r="Q130" i="45"/>
  <c r="AE130" i="45" s="1"/>
  <c r="Q128" i="45"/>
  <c r="AE127" i="45"/>
  <c r="Q135" i="45"/>
  <c r="AE135" i="45" s="1"/>
  <c r="Q133" i="45"/>
  <c r="AE133" i="45" s="1"/>
  <c r="Q131" i="45"/>
  <c r="AE131" i="45" s="1"/>
  <c r="Q129" i="45"/>
  <c r="AE129" i="45" s="1"/>
  <c r="AE75" i="45"/>
  <c r="AE84" i="45" s="1"/>
  <c r="M84" i="45"/>
  <c r="N99" i="45"/>
  <c r="AF90" i="45"/>
  <c r="AF99" i="45" s="1"/>
  <c r="P362" i="45"/>
  <c r="S389" i="45"/>
  <c r="P321" i="45"/>
  <c r="S387" i="45"/>
  <c r="P284" i="45"/>
  <c r="P296" i="45"/>
  <c r="P361" i="45"/>
  <c r="P222" i="45"/>
  <c r="O643" i="45"/>
  <c r="O642" i="45"/>
  <c r="O641" i="45"/>
  <c r="O646" i="45"/>
  <c r="O645" i="45"/>
  <c r="O644" i="45"/>
  <c r="K84" i="45"/>
  <c r="M48" i="45"/>
  <c r="M44" i="45"/>
  <c r="M47" i="45"/>
  <c r="M50" i="45"/>
  <c r="M46" i="45"/>
  <c r="M49" i="45"/>
  <c r="M45" i="45"/>
  <c r="Q33" i="45"/>
  <c r="AE33" i="45" s="1"/>
  <c r="Q29" i="45"/>
  <c r="AE29" i="45" s="1"/>
  <c r="Q25" i="45"/>
  <c r="Q32" i="45"/>
  <c r="AE32" i="45" s="1"/>
  <c r="Q28" i="45"/>
  <c r="AE28" i="45" s="1"/>
  <c r="Q31" i="45"/>
  <c r="AE31" i="45" s="1"/>
  <c r="Q27" i="45"/>
  <c r="AE27" i="45" s="1"/>
  <c r="Q34" i="45"/>
  <c r="AE34" i="45" s="1"/>
  <c r="Q30" i="45"/>
  <c r="AE30" i="45" s="1"/>
  <c r="Q26" i="45"/>
  <c r="AE26" i="45" s="1"/>
  <c r="AE24" i="45"/>
  <c r="P359" i="45"/>
  <c r="P297" i="45"/>
  <c r="P257" i="45"/>
  <c r="P230" i="45"/>
  <c r="P259" i="45"/>
  <c r="P323" i="45"/>
  <c r="P186" i="45"/>
  <c r="P225" i="45"/>
  <c r="P642" i="45"/>
  <c r="AG642" i="45" s="1"/>
  <c r="P641" i="45"/>
  <c r="P646" i="45"/>
  <c r="AG646" i="45" s="1"/>
  <c r="P645" i="45"/>
  <c r="AG645" i="45" s="1"/>
  <c r="AG640" i="45"/>
  <c r="P644" i="45"/>
  <c r="AG644" i="45" s="1"/>
  <c r="P643" i="45"/>
  <c r="AG643" i="45" s="1"/>
  <c r="Q98" i="45"/>
  <c r="AE98" i="45" s="1"/>
  <c r="Q95" i="45"/>
  <c r="AE95" i="45" s="1"/>
  <c r="Q91" i="45"/>
  <c r="AE91" i="45" s="1"/>
  <c r="Q97" i="45"/>
  <c r="AE97" i="45" s="1"/>
  <c r="Q93" i="45"/>
  <c r="AE93" i="45" s="1"/>
  <c r="Q90" i="45"/>
  <c r="Q96" i="45"/>
  <c r="AE96" i="45" s="1"/>
  <c r="Q92" i="45"/>
  <c r="AE92" i="45" s="1"/>
  <c r="Q94" i="45"/>
  <c r="AE94" i="45" s="1"/>
  <c r="AE89" i="45"/>
  <c r="P355" i="45"/>
  <c r="P325" i="45"/>
  <c r="N113" i="45"/>
  <c r="AF113" i="45" s="1"/>
  <c r="N109" i="45"/>
  <c r="N116" i="45"/>
  <c r="AF116" i="45" s="1"/>
  <c r="AF108" i="45"/>
  <c r="N117" i="45"/>
  <c r="AF117" i="45" s="1"/>
  <c r="N115" i="45"/>
  <c r="AF115" i="45" s="1"/>
  <c r="N111" i="45"/>
  <c r="AF111" i="45" s="1"/>
  <c r="N114" i="45"/>
  <c r="AF114" i="45" s="1"/>
  <c r="N112" i="45"/>
  <c r="AF112" i="45" s="1"/>
  <c r="N110" i="45"/>
  <c r="AF110" i="45" s="1"/>
  <c r="M135" i="45"/>
  <c r="M133" i="45"/>
  <c r="M131" i="45"/>
  <c r="M129" i="45"/>
  <c r="M134" i="45"/>
  <c r="M132" i="45"/>
  <c r="M130" i="45"/>
  <c r="M128" i="45"/>
  <c r="AF25" i="45"/>
  <c r="AD61" i="45"/>
  <c r="AD68" i="45" s="1"/>
  <c r="P68" i="45"/>
  <c r="Q116" i="45"/>
  <c r="AE116" i="45" s="1"/>
  <c r="Q112" i="45"/>
  <c r="AE112" i="45" s="1"/>
  <c r="Q117" i="45"/>
  <c r="AE117" i="45" s="1"/>
  <c r="Q115" i="45"/>
  <c r="AE115" i="45" s="1"/>
  <c r="Q114" i="45"/>
  <c r="AE114" i="45" s="1"/>
  <c r="Q110" i="45"/>
  <c r="AE110" i="45" s="1"/>
  <c r="AE108" i="45"/>
  <c r="Q113" i="45"/>
  <c r="AE113" i="45" s="1"/>
  <c r="Q111" i="45"/>
  <c r="AE111" i="45" s="1"/>
  <c r="Q109" i="45"/>
  <c r="N48" i="45"/>
  <c r="AF48" i="45" s="1"/>
  <c r="N44" i="45"/>
  <c r="N47" i="45"/>
  <c r="AF47" i="45" s="1"/>
  <c r="AF43" i="45"/>
  <c r="N50" i="45"/>
  <c r="AF50" i="45" s="1"/>
  <c r="N46" i="45"/>
  <c r="AF46" i="45" s="1"/>
  <c r="N49" i="45"/>
  <c r="AF49" i="45" s="1"/>
  <c r="N45" i="45"/>
  <c r="AF45" i="45" s="1"/>
  <c r="S379" i="45"/>
  <c r="P290" i="45"/>
  <c r="P250" i="45"/>
  <c r="P253" i="45"/>
  <c r="P261" i="45"/>
  <c r="P262" i="45"/>
  <c r="N151" i="45"/>
  <c r="AE146" i="45"/>
  <c r="AE151" i="45" s="1"/>
  <c r="M151" i="45"/>
  <c r="O128" i="45"/>
  <c r="O135" i="45"/>
  <c r="O134" i="45"/>
  <c r="O133" i="45"/>
  <c r="O132" i="45"/>
  <c r="O131" i="45"/>
  <c r="O130" i="45"/>
  <c r="O129" i="45"/>
  <c r="M113" i="45"/>
  <c r="M109" i="45"/>
  <c r="M116" i="45"/>
  <c r="M112" i="45"/>
  <c r="M117" i="45"/>
  <c r="M115" i="45"/>
  <c r="M111" i="45"/>
  <c r="M114" i="45"/>
  <c r="M110" i="45"/>
  <c r="AF151" i="45"/>
  <c r="AG44" i="45"/>
  <c r="O68" i="45"/>
  <c r="L930" i="41"/>
  <c r="O904" i="41"/>
  <c r="L924" i="41"/>
  <c r="L931" i="41"/>
  <c r="M975" i="41"/>
  <c r="P917" i="41"/>
  <c r="AE917" i="41" s="1"/>
  <c r="N977" i="41"/>
  <c r="AD977" i="41" s="1"/>
  <c r="M977" i="41"/>
  <c r="N978" i="41"/>
  <c r="AD978" i="41" s="1"/>
  <c r="Q949" i="41"/>
  <c r="AC949" i="41" s="1"/>
  <c r="M979" i="41"/>
  <c r="N983" i="41"/>
  <c r="AD983" i="41" s="1"/>
  <c r="M978" i="41"/>
  <c r="AC974" i="41"/>
  <c r="Q975" i="41"/>
  <c r="AC975" i="41" s="1"/>
  <c r="Q977" i="41"/>
  <c r="AC977" i="41" s="1"/>
  <c r="Q983" i="41"/>
  <c r="AC983" i="41" s="1"/>
  <c r="Q980" i="41"/>
  <c r="AC980" i="41" s="1"/>
  <c r="Q976" i="41"/>
  <c r="AC976" i="41" s="1"/>
  <c r="Q978" i="41"/>
  <c r="AC978" i="41" s="1"/>
  <c r="Q982" i="41"/>
  <c r="AC982" i="41" s="1"/>
  <c r="Q981" i="41"/>
  <c r="AC981" i="41" s="1"/>
  <c r="M980" i="41"/>
  <c r="Q941" i="41"/>
  <c r="N975" i="41"/>
  <c r="AD975" i="41" s="1"/>
  <c r="O942" i="41"/>
  <c r="O944" i="41"/>
  <c r="O946" i="41"/>
  <c r="O948" i="41"/>
  <c r="O941" i="41"/>
  <c r="O943" i="41"/>
  <c r="O945" i="41"/>
  <c r="O947" i="41"/>
  <c r="O949" i="41"/>
  <c r="N916" i="41"/>
  <c r="AD916" i="41" s="1"/>
  <c r="AD923" i="41"/>
  <c r="M941" i="41"/>
  <c r="M943" i="41"/>
  <c r="M945" i="41"/>
  <c r="M947" i="41"/>
  <c r="M949" i="41"/>
  <c r="M942" i="41"/>
  <c r="M944" i="41"/>
  <c r="M946" i="41"/>
  <c r="M948" i="41"/>
  <c r="AC957" i="41"/>
  <c r="Q958" i="41"/>
  <c r="Q960" i="41"/>
  <c r="AC960" i="41" s="1"/>
  <c r="Q962" i="41"/>
  <c r="AC962" i="41" s="1"/>
  <c r="Q964" i="41"/>
  <c r="AC964" i="41" s="1"/>
  <c r="Q966" i="41"/>
  <c r="AC966" i="41" s="1"/>
  <c r="Q959" i="41"/>
  <c r="AC959" i="41" s="1"/>
  <c r="Q961" i="41"/>
  <c r="AC961" i="41" s="1"/>
  <c r="Q963" i="41"/>
  <c r="AC963" i="41" s="1"/>
  <c r="Q965" i="41"/>
  <c r="AC965" i="41" s="1"/>
  <c r="AD914" i="41"/>
  <c r="N941" i="41"/>
  <c r="N943" i="41"/>
  <c r="AD943" i="41" s="1"/>
  <c r="N945" i="41"/>
  <c r="AD945" i="41" s="1"/>
  <c r="N947" i="41"/>
  <c r="AD947" i="41" s="1"/>
  <c r="N949" i="41"/>
  <c r="AD949" i="41" s="1"/>
  <c r="AD940" i="41"/>
  <c r="N942" i="41"/>
  <c r="AD942" i="41" s="1"/>
  <c r="N944" i="41"/>
  <c r="AD944" i="41" s="1"/>
  <c r="N946" i="41"/>
  <c r="AD946" i="41" s="1"/>
  <c r="N948" i="41"/>
  <c r="AD948" i="41" s="1"/>
  <c r="O975" i="41"/>
  <c r="O977" i="41"/>
  <c r="O979" i="41"/>
  <c r="O981" i="41"/>
  <c r="O983" i="41"/>
  <c r="O976" i="41"/>
  <c r="O978" i="41"/>
  <c r="O980" i="41"/>
  <c r="O982" i="41"/>
  <c r="L976" i="41"/>
  <c r="L978" i="41"/>
  <c r="L980" i="41"/>
  <c r="L982" i="41"/>
  <c r="L983" i="41"/>
  <c r="L975" i="41"/>
  <c r="L977" i="41"/>
  <c r="L979" i="41"/>
  <c r="L981" i="41"/>
  <c r="N917" i="41"/>
  <c r="AD917" i="41" s="1"/>
  <c r="AE940" i="41"/>
  <c r="P942" i="41"/>
  <c r="AE942" i="41" s="1"/>
  <c r="P944" i="41"/>
  <c r="AE944" i="41" s="1"/>
  <c r="P946" i="41"/>
  <c r="AE946" i="41" s="1"/>
  <c r="P948" i="41"/>
  <c r="AE948" i="41" s="1"/>
  <c r="P941" i="41"/>
  <c r="P943" i="41"/>
  <c r="AE943" i="41" s="1"/>
  <c r="P945" i="41"/>
  <c r="AE945" i="41" s="1"/>
  <c r="P947" i="41"/>
  <c r="AE947" i="41" s="1"/>
  <c r="P949" i="41"/>
  <c r="AE949" i="41" s="1"/>
  <c r="AD957" i="41"/>
  <c r="N959" i="41"/>
  <c r="AD959" i="41" s="1"/>
  <c r="N961" i="41"/>
  <c r="AD961" i="41" s="1"/>
  <c r="N963" i="41"/>
  <c r="AD963" i="41" s="1"/>
  <c r="N965" i="41"/>
  <c r="AD965" i="41" s="1"/>
  <c r="N958" i="41"/>
  <c r="N960" i="41"/>
  <c r="AD960" i="41" s="1"/>
  <c r="N962" i="41"/>
  <c r="AD962" i="41" s="1"/>
  <c r="N964" i="41"/>
  <c r="AD964" i="41" s="1"/>
  <c r="N966" i="41"/>
  <c r="AD966" i="41" s="1"/>
  <c r="AE957" i="41"/>
  <c r="P959" i="41"/>
  <c r="AE959" i="41" s="1"/>
  <c r="P961" i="41"/>
  <c r="AE961" i="41" s="1"/>
  <c r="P963" i="41"/>
  <c r="AE963" i="41" s="1"/>
  <c r="P965" i="41"/>
  <c r="AE965" i="41" s="1"/>
  <c r="P958" i="41"/>
  <c r="P960" i="41"/>
  <c r="AE960" i="41" s="1"/>
  <c r="P962" i="41"/>
  <c r="AE962" i="41" s="1"/>
  <c r="P964" i="41"/>
  <c r="AE964" i="41" s="1"/>
  <c r="P966" i="41"/>
  <c r="AE966" i="41" s="1"/>
  <c r="L958" i="41"/>
  <c r="L960" i="41"/>
  <c r="L962" i="41"/>
  <c r="L964" i="41"/>
  <c r="L966" i="41"/>
  <c r="L959" i="41"/>
  <c r="L961" i="41"/>
  <c r="L963" i="41"/>
  <c r="L965" i="41"/>
  <c r="N928" i="41"/>
  <c r="AD928" i="41" s="1"/>
  <c r="L941" i="41"/>
  <c r="L943" i="41"/>
  <c r="L945" i="41"/>
  <c r="L947" i="41"/>
  <c r="L949" i="41"/>
  <c r="L942" i="41"/>
  <c r="L944" i="41"/>
  <c r="L946" i="41"/>
  <c r="L948" i="41"/>
  <c r="M959" i="41"/>
  <c r="M961" i="41"/>
  <c r="M963" i="41"/>
  <c r="M965" i="41"/>
  <c r="M958" i="41"/>
  <c r="M960" i="41"/>
  <c r="M962" i="41"/>
  <c r="M964" i="41"/>
  <c r="M966" i="41"/>
  <c r="P975" i="41"/>
  <c r="P977" i="41"/>
  <c r="AE977" i="41" s="1"/>
  <c r="P979" i="41"/>
  <c r="AE979" i="41" s="1"/>
  <c r="P981" i="41"/>
  <c r="AE981" i="41" s="1"/>
  <c r="P983" i="41"/>
  <c r="AE983" i="41" s="1"/>
  <c r="AE974" i="41"/>
  <c r="P982" i="41"/>
  <c r="AE982" i="41" s="1"/>
  <c r="P976" i="41"/>
  <c r="AE976" i="41" s="1"/>
  <c r="P978" i="41"/>
  <c r="AE978" i="41" s="1"/>
  <c r="P980" i="41"/>
  <c r="AE980" i="41" s="1"/>
  <c r="O924" i="41"/>
  <c r="O929" i="41"/>
  <c r="O925" i="41"/>
  <c r="O927" i="41"/>
  <c r="O931" i="41"/>
  <c r="O906" i="41"/>
  <c r="O907" i="41"/>
  <c r="O893" i="41"/>
  <c r="O896" i="41"/>
  <c r="O894" i="41"/>
  <c r="O892" i="41"/>
  <c r="L918" i="41"/>
  <c r="N926" i="41"/>
  <c r="AD926" i="41" s="1"/>
  <c r="N925" i="41"/>
  <c r="AD925" i="41" s="1"/>
  <c r="N927" i="41"/>
  <c r="AD927" i="41" s="1"/>
  <c r="N929" i="41"/>
  <c r="AD929" i="41" s="1"/>
  <c r="N931" i="41"/>
  <c r="AD931" i="41" s="1"/>
  <c r="N893" i="41"/>
  <c r="AD893" i="41" s="1"/>
  <c r="N894" i="41"/>
  <c r="AD894" i="41" s="1"/>
  <c r="N892" i="41"/>
  <c r="AD892" i="41" s="1"/>
  <c r="N907" i="41"/>
  <c r="AD907" i="41" s="1"/>
  <c r="AD903" i="41"/>
  <c r="N904" i="41"/>
  <c r="N906" i="41"/>
  <c r="AD906" i="41" s="1"/>
  <c r="N905" i="41"/>
  <c r="AD905" i="41" s="1"/>
  <c r="N895" i="41"/>
  <c r="AD895" i="41" s="1"/>
  <c r="N896" i="41"/>
  <c r="AD896" i="41" s="1"/>
  <c r="Q915" i="41"/>
  <c r="AC915" i="41" s="1"/>
  <c r="Q917" i="41"/>
  <c r="AC917" i="41" s="1"/>
  <c r="Q924" i="41"/>
  <c r="Q928" i="41"/>
  <c r="AC928" i="41" s="1"/>
  <c r="AC923" i="41"/>
  <c r="Q925" i="41"/>
  <c r="AC925" i="41" s="1"/>
  <c r="Q929" i="41"/>
  <c r="AC929" i="41" s="1"/>
  <c r="Q926" i="41"/>
  <c r="AC926" i="41" s="1"/>
  <c r="Q930" i="41"/>
  <c r="AC930" i="41" s="1"/>
  <c r="Q927" i="41"/>
  <c r="AC927" i="41" s="1"/>
  <c r="Q931" i="41"/>
  <c r="AC931" i="41" s="1"/>
  <c r="L893" i="41"/>
  <c r="L895" i="41"/>
  <c r="L892" i="41"/>
  <c r="L894" i="41"/>
  <c r="L896" i="41"/>
  <c r="O882" i="41"/>
  <c r="M926" i="41"/>
  <c r="M930" i="41"/>
  <c r="M927" i="41"/>
  <c r="M931" i="41"/>
  <c r="M924" i="41"/>
  <c r="M928" i="41"/>
  <c r="M925" i="41"/>
  <c r="M929" i="41"/>
  <c r="AE924" i="41"/>
  <c r="AE932" i="41" s="1"/>
  <c r="P932" i="41"/>
  <c r="AC904" i="41"/>
  <c r="AC908" i="41" s="1"/>
  <c r="Q908" i="41"/>
  <c r="O917" i="41"/>
  <c r="O915" i="41"/>
  <c r="O916" i="41"/>
  <c r="AE873" i="41"/>
  <c r="P874" i="41"/>
  <c r="P879" i="41"/>
  <c r="AE879" i="41" s="1"/>
  <c r="P876" i="41"/>
  <c r="AE876" i="41" s="1"/>
  <c r="P881" i="41"/>
  <c r="AE881" i="41" s="1"/>
  <c r="P878" i="41"/>
  <c r="AE878" i="41" s="1"/>
  <c r="P875" i="41"/>
  <c r="AE875" i="41" s="1"/>
  <c r="P880" i="41"/>
  <c r="AE880" i="41" s="1"/>
  <c r="P877" i="41"/>
  <c r="AE877" i="41" s="1"/>
  <c r="L904" i="41"/>
  <c r="L906" i="41"/>
  <c r="L907" i="41"/>
  <c r="L905" i="41"/>
  <c r="M915" i="41"/>
  <c r="M916" i="41"/>
  <c r="M917" i="41"/>
  <c r="AC873" i="41"/>
  <c r="Q874" i="41"/>
  <c r="Q875" i="41"/>
  <c r="AC875" i="41" s="1"/>
  <c r="Q876" i="41"/>
  <c r="AC876" i="41" s="1"/>
  <c r="Q877" i="41"/>
  <c r="AC877" i="41" s="1"/>
  <c r="Q878" i="41"/>
  <c r="AC878" i="41" s="1"/>
  <c r="Q879" i="41"/>
  <c r="AC879" i="41" s="1"/>
  <c r="Q880" i="41"/>
  <c r="AC880" i="41" s="1"/>
  <c r="Q881" i="41"/>
  <c r="AC881" i="41" s="1"/>
  <c r="AE892" i="41"/>
  <c r="AE897" i="41" s="1"/>
  <c r="P897" i="41"/>
  <c r="L874" i="41"/>
  <c r="L875" i="41"/>
  <c r="L876" i="41"/>
  <c r="L877" i="41"/>
  <c r="L878" i="41"/>
  <c r="L879" i="41"/>
  <c r="L880" i="41"/>
  <c r="L881" i="41"/>
  <c r="M908" i="41"/>
  <c r="Q895" i="41"/>
  <c r="AC895" i="41" s="1"/>
  <c r="AC891" i="41"/>
  <c r="Q893" i="41"/>
  <c r="AC893" i="41" s="1"/>
  <c r="Q892" i="41"/>
  <c r="Q894" i="41"/>
  <c r="AC894" i="41" s="1"/>
  <c r="Q896" i="41"/>
  <c r="AC896" i="41" s="1"/>
  <c r="M874" i="41"/>
  <c r="M879" i="41"/>
  <c r="M876" i="41"/>
  <c r="M881" i="41"/>
  <c r="M878" i="41"/>
  <c r="M875" i="41"/>
  <c r="M880" i="41"/>
  <c r="M877" i="41"/>
  <c r="AD874" i="41"/>
  <c r="AD882" i="41" s="1"/>
  <c r="N882" i="41"/>
  <c r="AD915" i="41"/>
  <c r="P905" i="41"/>
  <c r="AE905" i="41" s="1"/>
  <c r="AE903" i="41"/>
  <c r="P906" i="41"/>
  <c r="AE906" i="41" s="1"/>
  <c r="P907" i="41"/>
  <c r="AE907" i="41" s="1"/>
  <c r="P904" i="41"/>
  <c r="M892" i="41"/>
  <c r="M893" i="41"/>
  <c r="M894" i="41"/>
  <c r="M895" i="41"/>
  <c r="M896" i="41"/>
  <c r="O700" i="45" l="1"/>
  <c r="O51" i="45"/>
  <c r="L16" i="45"/>
  <c r="K51" i="44"/>
  <c r="K304" i="44"/>
  <c r="K416" i="44"/>
  <c r="K338" i="44"/>
  <c r="I304" i="44"/>
  <c r="I288" i="44"/>
  <c r="I416" i="44"/>
  <c r="K288" i="44"/>
  <c r="I338" i="44"/>
  <c r="K272" i="44"/>
  <c r="J338" i="44"/>
  <c r="J416" i="44"/>
  <c r="J272" i="44"/>
  <c r="J288" i="44"/>
  <c r="I272" i="44"/>
  <c r="AF16" i="45"/>
  <c r="L776" i="45"/>
  <c r="AC766" i="45"/>
  <c r="K776" i="45"/>
  <c r="AF766" i="45"/>
  <c r="L932" i="41"/>
  <c r="O967" i="41"/>
  <c r="I51" i="44"/>
  <c r="L700" i="45"/>
  <c r="AF773" i="45"/>
  <c r="AF776" i="45" s="1"/>
  <c r="O776" i="45"/>
  <c r="AG690" i="45"/>
  <c r="AG700" i="45" s="1"/>
  <c r="P700" i="45"/>
  <c r="AE773" i="45"/>
  <c r="AE776" i="45" s="1"/>
  <c r="M776" i="45"/>
  <c r="N776" i="45"/>
  <c r="AE656" i="45"/>
  <c r="AE666" i="45" s="1"/>
  <c r="Q666" i="45"/>
  <c r="AD773" i="45"/>
  <c r="AD776" i="45" s="1"/>
  <c r="P776" i="45"/>
  <c r="M700" i="45"/>
  <c r="L51" i="45"/>
  <c r="L118" i="45"/>
  <c r="M633" i="45"/>
  <c r="AF613" i="45"/>
  <c r="AF619" i="45" s="1"/>
  <c r="N619" i="45"/>
  <c r="AE613" i="45"/>
  <c r="AE619" i="45" s="1"/>
  <c r="Q619" i="45"/>
  <c r="L633" i="45"/>
  <c r="P118" i="45"/>
  <c r="O633" i="45"/>
  <c r="P633" i="45"/>
  <c r="AG627" i="45"/>
  <c r="AG633" i="45" s="1"/>
  <c r="AG613" i="45"/>
  <c r="AG619" i="45" s="1"/>
  <c r="P619" i="45"/>
  <c r="O619" i="45"/>
  <c r="L619" i="45"/>
  <c r="AF627" i="45"/>
  <c r="AF633" i="45" s="1"/>
  <c r="N633" i="45"/>
  <c r="AG51" i="45"/>
  <c r="N35" i="45"/>
  <c r="L35" i="45"/>
  <c r="AG118" i="45"/>
  <c r="AF35" i="45"/>
  <c r="O16" i="45"/>
  <c r="P35" i="45"/>
  <c r="O35" i="45"/>
  <c r="P51" i="45"/>
  <c r="AG35" i="45"/>
  <c r="AE918" i="41"/>
  <c r="O136" i="45"/>
  <c r="M51" i="45"/>
  <c r="AG16" i="45"/>
  <c r="P16" i="45"/>
  <c r="AD984" i="41"/>
  <c r="N984" i="41"/>
  <c r="Q118" i="45"/>
  <c r="AE109" i="45"/>
  <c r="AE118" i="45" s="1"/>
  <c r="M136" i="45"/>
  <c r="M16" i="45"/>
  <c r="N118" i="45"/>
  <c r="AF109" i="45"/>
  <c r="AF118" i="45" s="1"/>
  <c r="AE25" i="45"/>
  <c r="AE35" i="45" s="1"/>
  <c r="Q35" i="45"/>
  <c r="L647" i="45"/>
  <c r="M647" i="45"/>
  <c r="M35" i="45"/>
  <c r="AE641" i="45"/>
  <c r="AE647" i="45" s="1"/>
  <c r="Q647" i="45"/>
  <c r="AG90" i="45"/>
  <c r="AG99" i="45" s="1"/>
  <c r="P99" i="45"/>
  <c r="L99" i="45"/>
  <c r="M118" i="45"/>
  <c r="AG641" i="45"/>
  <c r="AG647" i="45" s="1"/>
  <c r="P647" i="45"/>
  <c r="AF641" i="45"/>
  <c r="AF647" i="45" s="1"/>
  <c r="N647" i="45"/>
  <c r="O99" i="45"/>
  <c r="Q99" i="45"/>
  <c r="AE90" i="45"/>
  <c r="AE99" i="45" s="1"/>
  <c r="AE128" i="45"/>
  <c r="AE136" i="45" s="1"/>
  <c r="Q136" i="45"/>
  <c r="Q51" i="45"/>
  <c r="AE44" i="45"/>
  <c r="AE51" i="45" s="1"/>
  <c r="N136" i="45"/>
  <c r="AF128" i="45"/>
  <c r="AF136" i="45" s="1"/>
  <c r="N51" i="45"/>
  <c r="AF44" i="45"/>
  <c r="AF51" i="45" s="1"/>
  <c r="O647" i="45"/>
  <c r="AE6" i="45"/>
  <c r="AE16" i="45" s="1"/>
  <c r="Q16" i="45"/>
  <c r="M99" i="45"/>
  <c r="N918" i="41"/>
  <c r="P918" i="41"/>
  <c r="Q950" i="41"/>
  <c r="M984" i="41"/>
  <c r="AC984" i="41"/>
  <c r="Q984" i="41"/>
  <c r="O908" i="41"/>
  <c r="AC941" i="41"/>
  <c r="AC950" i="41" s="1"/>
  <c r="AD918" i="41"/>
  <c r="AE941" i="41"/>
  <c r="AE950" i="41" s="1"/>
  <c r="P950" i="41"/>
  <c r="L984" i="41"/>
  <c r="O932" i="41"/>
  <c r="AE975" i="41"/>
  <c r="AE984" i="41" s="1"/>
  <c r="P984" i="41"/>
  <c r="AD941" i="41"/>
  <c r="AD950" i="41" s="1"/>
  <c r="N950" i="41"/>
  <c r="O897" i="41"/>
  <c r="L950" i="41"/>
  <c r="Q967" i="41"/>
  <c r="AC958" i="41"/>
  <c r="AC967" i="41" s="1"/>
  <c r="P967" i="41"/>
  <c r="AE958" i="41"/>
  <c r="AE967" i="41" s="1"/>
  <c r="O950" i="41"/>
  <c r="M950" i="41"/>
  <c r="M967" i="41"/>
  <c r="AD958" i="41"/>
  <c r="AD967" i="41" s="1"/>
  <c r="N967" i="41"/>
  <c r="O984" i="41"/>
  <c r="L967" i="41"/>
  <c r="AD932" i="41"/>
  <c r="N932" i="41"/>
  <c r="AC918" i="41"/>
  <c r="AD897" i="41"/>
  <c r="N897" i="41"/>
  <c r="Q918" i="41"/>
  <c r="N908" i="41"/>
  <c r="AD904" i="41"/>
  <c r="AD908" i="41" s="1"/>
  <c r="O918" i="41"/>
  <c r="L882" i="41"/>
  <c r="Q897" i="41"/>
  <c r="AC892" i="41"/>
  <c r="AC897" i="41" s="1"/>
  <c r="Q882" i="41"/>
  <c r="AC874" i="41"/>
  <c r="AC882" i="41" s="1"/>
  <c r="L908" i="41"/>
  <c r="P882" i="41"/>
  <c r="AE874" i="41"/>
  <c r="AE882" i="41" s="1"/>
  <c r="M882" i="41"/>
  <c r="M932" i="41"/>
  <c r="L897" i="41"/>
  <c r="AC924" i="41"/>
  <c r="AC932" i="41" s="1"/>
  <c r="Q932" i="41"/>
  <c r="M897" i="41"/>
  <c r="M918" i="41"/>
  <c r="AE904" i="41"/>
  <c r="AE908" i="41" s="1"/>
  <c r="P908" i="41"/>
  <c r="H695" i="41" l="1"/>
  <c r="G695" i="41"/>
  <c r="F695" i="41"/>
  <c r="H681" i="41"/>
  <c r="G681" i="41"/>
  <c r="F681" i="41"/>
  <c r="H653" i="41"/>
  <c r="G653" i="41"/>
  <c r="F653" i="41"/>
  <c r="H640" i="41"/>
  <c r="G640" i="41"/>
  <c r="F640" i="41"/>
  <c r="K133" i="41"/>
  <c r="J133" i="41"/>
  <c r="I133" i="41"/>
  <c r="H197" i="41"/>
  <c r="G197" i="41"/>
  <c r="F197" i="41"/>
  <c r="K190" i="41"/>
  <c r="K191" i="41" s="1"/>
  <c r="J190" i="41"/>
  <c r="J192" i="41" s="1"/>
  <c r="I190" i="41"/>
  <c r="I195" i="41" s="1"/>
  <c r="H183" i="41"/>
  <c r="G183" i="41"/>
  <c r="F183" i="41"/>
  <c r="K176" i="41"/>
  <c r="K178" i="41" s="1"/>
  <c r="J176" i="41"/>
  <c r="J177" i="41" s="1"/>
  <c r="I176" i="41"/>
  <c r="H168" i="41"/>
  <c r="G168" i="41"/>
  <c r="F168" i="41"/>
  <c r="K161" i="41"/>
  <c r="J161" i="41"/>
  <c r="J167" i="41" s="1"/>
  <c r="I161" i="41"/>
  <c r="I165" i="41" s="1"/>
  <c r="H154" i="41"/>
  <c r="G154" i="41"/>
  <c r="F154" i="41"/>
  <c r="K147" i="41"/>
  <c r="K152" i="41" s="1"/>
  <c r="J147" i="41"/>
  <c r="J152" i="41" s="1"/>
  <c r="I147" i="41"/>
  <c r="I150" i="41" s="1"/>
  <c r="H125" i="41"/>
  <c r="G125" i="41"/>
  <c r="F125" i="41"/>
  <c r="K118" i="41"/>
  <c r="J118" i="41"/>
  <c r="J121" i="41" s="1"/>
  <c r="I118" i="41"/>
  <c r="K105" i="41"/>
  <c r="J105" i="41"/>
  <c r="I105" i="41"/>
  <c r="I106" i="41" s="1"/>
  <c r="I99" i="41"/>
  <c r="H99" i="41"/>
  <c r="G99" i="41"/>
  <c r="H89" i="41"/>
  <c r="G89" i="41"/>
  <c r="F89" i="41"/>
  <c r="K88" i="41"/>
  <c r="J86" i="41"/>
  <c r="I87" i="41"/>
  <c r="K78" i="41"/>
  <c r="J76" i="41"/>
  <c r="I78" i="41"/>
  <c r="H79" i="41"/>
  <c r="G79" i="41"/>
  <c r="F79" i="41"/>
  <c r="H66" i="41"/>
  <c r="G66" i="41"/>
  <c r="F66" i="41"/>
  <c r="K58" i="41"/>
  <c r="J58" i="41"/>
  <c r="I58" i="41"/>
  <c r="K43" i="41"/>
  <c r="J43" i="41"/>
  <c r="I43" i="41"/>
  <c r="L32" i="41"/>
  <c r="K32" i="41"/>
  <c r="J32" i="41"/>
  <c r="L20" i="41"/>
  <c r="K20" i="41"/>
  <c r="J20" i="41"/>
  <c r="J60" i="41" l="1"/>
  <c r="J65" i="41"/>
  <c r="J62" i="41"/>
  <c r="J64" i="41"/>
  <c r="J63" i="41"/>
  <c r="J61" i="41"/>
  <c r="I46" i="41"/>
  <c r="I48" i="41"/>
  <c r="I50" i="41"/>
  <c r="I49" i="41"/>
  <c r="I45" i="41"/>
  <c r="I47" i="41"/>
  <c r="I63" i="41"/>
  <c r="I60" i="41"/>
  <c r="I64" i="41"/>
  <c r="I61" i="41"/>
  <c r="I65" i="41"/>
  <c r="I62" i="41"/>
  <c r="J45" i="41"/>
  <c r="J48" i="41"/>
  <c r="J50" i="41"/>
  <c r="J47" i="41"/>
  <c r="J49" i="41"/>
  <c r="J46" i="41"/>
  <c r="K65" i="41"/>
  <c r="K61" i="41"/>
  <c r="K62" i="41"/>
  <c r="K64" i="41"/>
  <c r="K63" i="41"/>
  <c r="K60" i="41"/>
  <c r="K48" i="41"/>
  <c r="K50" i="41"/>
  <c r="K47" i="41"/>
  <c r="K45" i="41"/>
  <c r="K49" i="41"/>
  <c r="K46" i="41"/>
  <c r="I192" i="41"/>
  <c r="I151" i="41"/>
  <c r="I149" i="41"/>
  <c r="J148" i="41"/>
  <c r="K177" i="41"/>
  <c r="I123" i="41"/>
  <c r="K162" i="41"/>
  <c r="K166" i="41"/>
  <c r="K121" i="41"/>
  <c r="K148" i="41"/>
  <c r="K165" i="41"/>
  <c r="I182" i="41"/>
  <c r="J123" i="41"/>
  <c r="K192" i="41"/>
  <c r="K151" i="41"/>
  <c r="K194" i="41"/>
  <c r="I164" i="41"/>
  <c r="J120" i="41"/>
  <c r="J165" i="41"/>
  <c r="I180" i="41"/>
  <c r="J150" i="41"/>
  <c r="J153" i="41"/>
  <c r="K150" i="41"/>
  <c r="I122" i="41"/>
  <c r="J122" i="41"/>
  <c r="I148" i="41"/>
  <c r="J151" i="41"/>
  <c r="I163" i="41"/>
  <c r="I181" i="41"/>
  <c r="K193" i="41"/>
  <c r="J196" i="41"/>
  <c r="I119" i="41"/>
  <c r="J119" i="41"/>
  <c r="J149" i="41"/>
  <c r="I166" i="41"/>
  <c r="I177" i="41"/>
  <c r="K182" i="41"/>
  <c r="K196" i="41"/>
  <c r="K153" i="41"/>
  <c r="K179" i="41"/>
  <c r="I167" i="41"/>
  <c r="J193" i="41"/>
  <c r="K119" i="41"/>
  <c r="I124" i="41"/>
  <c r="J163" i="41"/>
  <c r="K167" i="41"/>
  <c r="J180" i="41"/>
  <c r="J195" i="41"/>
  <c r="I120" i="41"/>
  <c r="K122" i="41"/>
  <c r="J124" i="41"/>
  <c r="I153" i="41"/>
  <c r="K163" i="41"/>
  <c r="J166" i="41"/>
  <c r="I178" i="41"/>
  <c r="K180" i="41"/>
  <c r="J182" i="41"/>
  <c r="I193" i="41"/>
  <c r="K195" i="41"/>
  <c r="K120" i="41"/>
  <c r="J181" i="41"/>
  <c r="J178" i="41"/>
  <c r="I152" i="41"/>
  <c r="J164" i="41"/>
  <c r="I191" i="41"/>
  <c r="I121" i="41"/>
  <c r="K123" i="41"/>
  <c r="K149" i="41"/>
  <c r="I162" i="41"/>
  <c r="K164" i="41"/>
  <c r="I179" i="41"/>
  <c r="K181" i="41"/>
  <c r="J191" i="41"/>
  <c r="I194" i="41"/>
  <c r="K124" i="41"/>
  <c r="J162" i="41"/>
  <c r="J179" i="41"/>
  <c r="J194" i="41"/>
  <c r="I196" i="41"/>
  <c r="I86" i="41"/>
  <c r="I88" i="41"/>
  <c r="K76" i="41"/>
  <c r="I76" i="41"/>
  <c r="I77" i="41"/>
  <c r="K86" i="41"/>
  <c r="J77" i="41"/>
  <c r="J87" i="41"/>
  <c r="K77" i="41"/>
  <c r="K87" i="41"/>
  <c r="J78" i="41"/>
  <c r="J88" i="41"/>
  <c r="I59" i="41"/>
  <c r="J59" i="41"/>
  <c r="K59" i="41"/>
  <c r="J125" i="41" l="1"/>
  <c r="J154" i="41"/>
  <c r="I154" i="41"/>
  <c r="J183" i="41"/>
  <c r="I183" i="41"/>
  <c r="I197" i="41"/>
  <c r="J168" i="41"/>
  <c r="I168" i="41"/>
  <c r="K154" i="41"/>
  <c r="I125" i="41"/>
  <c r="K183" i="41"/>
  <c r="K197" i="41"/>
  <c r="K125" i="41"/>
  <c r="K168" i="41"/>
  <c r="J197" i="41"/>
  <c r="I89" i="41"/>
  <c r="K89" i="41"/>
  <c r="K79" i="41"/>
  <c r="J89" i="41"/>
  <c r="I66" i="41"/>
  <c r="I79" i="41"/>
  <c r="J79" i="41"/>
  <c r="J66" i="41"/>
  <c r="K66" i="41"/>
  <c r="J36" i="41" l="1"/>
  <c r="L35" i="41"/>
  <c r="K35" i="41"/>
  <c r="J35" i="41"/>
  <c r="L34" i="41"/>
  <c r="L33" i="41"/>
  <c r="K33" i="41"/>
  <c r="J33" i="41"/>
  <c r="I37" i="41"/>
  <c r="G37" i="41"/>
  <c r="L36" i="41"/>
  <c r="K34" i="41"/>
  <c r="J34" i="41"/>
  <c r="L25" i="41"/>
  <c r="K25" i="41"/>
  <c r="J22" i="41"/>
  <c r="I26" i="41"/>
  <c r="H26" i="41"/>
  <c r="G26" i="41"/>
  <c r="L14" i="41"/>
  <c r="K14" i="41"/>
  <c r="J14" i="41"/>
  <c r="N1216" i="26"/>
  <c r="M1216" i="26"/>
  <c r="L1216" i="26"/>
  <c r="K1216" i="26"/>
  <c r="J1216" i="26"/>
  <c r="I1216" i="26"/>
  <c r="AE1215" i="26"/>
  <c r="AD1215" i="26"/>
  <c r="AC1215" i="26"/>
  <c r="AE1214" i="26"/>
  <c r="AD1214" i="26"/>
  <c r="AC1214" i="26"/>
  <c r="AE1213" i="26"/>
  <c r="AD1213" i="26"/>
  <c r="AC1213" i="26"/>
  <c r="AE1212" i="26"/>
  <c r="AD1212" i="26"/>
  <c r="AC1212" i="26"/>
  <c r="N6" i="41" l="1"/>
  <c r="K94" i="41"/>
  <c r="J94" i="41"/>
  <c r="M6" i="41"/>
  <c r="O6" i="41"/>
  <c r="L94" i="41"/>
  <c r="L571" i="44"/>
  <c r="L436" i="44"/>
  <c r="M571" i="44"/>
  <c r="M436" i="44"/>
  <c r="N571" i="44"/>
  <c r="N436" i="44"/>
  <c r="M12" i="41"/>
  <c r="M165" i="44"/>
  <c r="M154" i="44"/>
  <c r="Q103" i="44"/>
  <c r="Q115" i="44"/>
  <c r="M91" i="44"/>
  <c r="N9" i="41"/>
  <c r="N154" i="44"/>
  <c r="N165" i="44"/>
  <c r="R103" i="44"/>
  <c r="R115" i="44"/>
  <c r="N91" i="44"/>
  <c r="O7" i="41"/>
  <c r="O154" i="44"/>
  <c r="O165" i="44"/>
  <c r="S115" i="44"/>
  <c r="O91" i="44"/>
  <c r="S103" i="44"/>
  <c r="K36" i="41"/>
  <c r="K22" i="41"/>
  <c r="L22" i="41"/>
  <c r="K23" i="41"/>
  <c r="L23" i="41"/>
  <c r="K24" i="41"/>
  <c r="L24" i="41"/>
  <c r="K21" i="41"/>
  <c r="L21" i="41"/>
  <c r="J23" i="41"/>
  <c r="J21" i="41"/>
  <c r="J25" i="41"/>
  <c r="J24" i="41"/>
  <c r="M7" i="41"/>
  <c r="M9" i="41"/>
  <c r="M11" i="41"/>
  <c r="M13" i="41"/>
  <c r="M8" i="41"/>
  <c r="AE1216" i="26"/>
  <c r="AC1216" i="26"/>
  <c r="AD1216" i="26"/>
  <c r="J95" i="41" l="1"/>
  <c r="J98" i="41"/>
  <c r="J96" i="41"/>
  <c r="J97" i="41"/>
  <c r="L97" i="41"/>
  <c r="L95" i="41"/>
  <c r="L98" i="41"/>
  <c r="L96" i="41"/>
  <c r="K97" i="41"/>
  <c r="K95" i="41"/>
  <c r="K98" i="41"/>
  <c r="K96" i="41"/>
  <c r="N580" i="44"/>
  <c r="N576" i="44"/>
  <c r="N581" i="44"/>
  <c r="N577" i="44"/>
  <c r="N573" i="44"/>
  <c r="N582" i="44"/>
  <c r="N578" i="44"/>
  <c r="N574" i="44"/>
  <c r="N579" i="44"/>
  <c r="N575" i="44"/>
  <c r="M579" i="44"/>
  <c r="M575" i="44"/>
  <c r="M580" i="44"/>
  <c r="M576" i="44"/>
  <c r="M581" i="44"/>
  <c r="M577" i="44"/>
  <c r="M573" i="44"/>
  <c r="M582" i="44"/>
  <c r="M578" i="44"/>
  <c r="M574" i="44"/>
  <c r="L582" i="44"/>
  <c r="L578" i="44"/>
  <c r="L574" i="44"/>
  <c r="L579" i="44"/>
  <c r="L575" i="44"/>
  <c r="L580" i="44"/>
  <c r="L576" i="44"/>
  <c r="L581" i="44"/>
  <c r="L577" i="44"/>
  <c r="L573" i="44"/>
  <c r="N427" i="44"/>
  <c r="N429" i="44"/>
  <c r="N430" i="44"/>
  <c r="N425" i="44"/>
  <c r="N428" i="44"/>
  <c r="N426" i="44"/>
  <c r="M430" i="44"/>
  <c r="M428" i="44"/>
  <c r="M425" i="44"/>
  <c r="M427" i="44"/>
  <c r="M426" i="44"/>
  <c r="M429" i="44"/>
  <c r="L425" i="44"/>
  <c r="L429" i="44"/>
  <c r="L430" i="44"/>
  <c r="L426" i="44"/>
  <c r="L427" i="44"/>
  <c r="L428" i="44"/>
  <c r="M10" i="41"/>
  <c r="N400" i="44"/>
  <c r="N396" i="44"/>
  <c r="N395" i="44"/>
  <c r="N398" i="44"/>
  <c r="N397" i="44"/>
  <c r="N399" i="44"/>
  <c r="N572" i="44"/>
  <c r="M395" i="44"/>
  <c r="M398" i="44"/>
  <c r="M397" i="44"/>
  <c r="M396" i="44"/>
  <c r="M399" i="44"/>
  <c r="M400" i="44"/>
  <c r="L396" i="44"/>
  <c r="L400" i="44"/>
  <c r="L399" i="44"/>
  <c r="L397" i="44"/>
  <c r="L395" i="44"/>
  <c r="L398" i="44"/>
  <c r="N439" i="44"/>
  <c r="N437" i="44"/>
  <c r="N440" i="44"/>
  <c r="N438" i="44"/>
  <c r="N441" i="44"/>
  <c r="M438" i="44"/>
  <c r="M440" i="44"/>
  <c r="M437" i="44"/>
  <c r="M441" i="44"/>
  <c r="M439" i="44"/>
  <c r="M572" i="44"/>
  <c r="L439" i="44"/>
  <c r="L437" i="44"/>
  <c r="L441" i="44"/>
  <c r="L438" i="44"/>
  <c r="L440" i="44"/>
  <c r="N388" i="44"/>
  <c r="N384" i="44"/>
  <c r="N385" i="44"/>
  <c r="N387" i="44"/>
  <c r="N386" i="44"/>
  <c r="M387" i="44"/>
  <c r="M388" i="44"/>
  <c r="M384" i="44"/>
  <c r="M385" i="44"/>
  <c r="M386" i="44"/>
  <c r="L385" i="44"/>
  <c r="L388" i="44"/>
  <c r="L386" i="44"/>
  <c r="L384" i="44"/>
  <c r="L387" i="44"/>
  <c r="L572" i="44"/>
  <c r="N12" i="41"/>
  <c r="N7" i="41"/>
  <c r="O11" i="41"/>
  <c r="O9" i="41"/>
  <c r="O12" i="41"/>
  <c r="S123" i="44"/>
  <c r="S118" i="44"/>
  <c r="S122" i="44"/>
  <c r="S121" i="44"/>
  <c r="S117" i="44"/>
  <c r="S116" i="44"/>
  <c r="S120" i="44"/>
  <c r="S119" i="44"/>
  <c r="N10" i="41"/>
  <c r="O10" i="41"/>
  <c r="N93" i="44"/>
  <c r="N97" i="44"/>
  <c r="N94" i="44"/>
  <c r="N92" i="44"/>
  <c r="N96" i="44"/>
  <c r="N95" i="44"/>
  <c r="R120" i="44"/>
  <c r="R118" i="44"/>
  <c r="R122" i="44"/>
  <c r="R116" i="44"/>
  <c r="R119" i="44"/>
  <c r="R121" i="44"/>
  <c r="R117" i="44"/>
  <c r="R123" i="44"/>
  <c r="M159" i="44"/>
  <c r="M158" i="44"/>
  <c r="M155" i="44"/>
  <c r="M157" i="44"/>
  <c r="M156" i="44"/>
  <c r="M97" i="44"/>
  <c r="M93" i="44"/>
  <c r="M92" i="44"/>
  <c r="M96" i="44"/>
  <c r="M95" i="44"/>
  <c r="M94" i="44"/>
  <c r="Q123" i="44"/>
  <c r="Q120" i="44"/>
  <c r="Q121" i="44"/>
  <c r="Q119" i="44"/>
  <c r="Q122" i="44"/>
  <c r="Q116" i="44"/>
  <c r="Q117" i="44"/>
  <c r="Q118" i="44"/>
  <c r="N13" i="41"/>
  <c r="Q105" i="44"/>
  <c r="Q109" i="44"/>
  <c r="Q108" i="44"/>
  <c r="Q104" i="44"/>
  <c r="Q106" i="44"/>
  <c r="Q107" i="44"/>
  <c r="O13" i="41"/>
  <c r="N8" i="41"/>
  <c r="N11" i="41"/>
  <c r="S109" i="44"/>
  <c r="S108" i="44"/>
  <c r="S104" i="44"/>
  <c r="S107" i="44"/>
  <c r="S106" i="44"/>
  <c r="S105" i="44"/>
  <c r="R107" i="44"/>
  <c r="R106" i="44"/>
  <c r="R105" i="44"/>
  <c r="R109" i="44"/>
  <c r="R108" i="44"/>
  <c r="R104" i="44"/>
  <c r="M172" i="44"/>
  <c r="M166" i="44"/>
  <c r="M168" i="44"/>
  <c r="M171" i="44"/>
  <c r="M170" i="44"/>
  <c r="M169" i="44"/>
  <c r="M167" i="44"/>
  <c r="N159" i="44"/>
  <c r="N155" i="44"/>
  <c r="N158" i="44"/>
  <c r="N157" i="44"/>
  <c r="N156" i="44"/>
  <c r="O166" i="44"/>
  <c r="O167" i="44"/>
  <c r="O169" i="44"/>
  <c r="O168" i="44"/>
  <c r="O170" i="44"/>
  <c r="O171" i="44"/>
  <c r="O172" i="44"/>
  <c r="O156" i="44"/>
  <c r="O155" i="44"/>
  <c r="O159" i="44"/>
  <c r="O157" i="44"/>
  <c r="O158" i="44"/>
  <c r="O8" i="41"/>
  <c r="O94" i="44"/>
  <c r="O95" i="44"/>
  <c r="O93" i="44"/>
  <c r="O97" i="44"/>
  <c r="O92" i="44"/>
  <c r="O96" i="44"/>
  <c r="N169" i="44"/>
  <c r="N166" i="44"/>
  <c r="N167" i="44"/>
  <c r="N170" i="44"/>
  <c r="N168" i="44"/>
  <c r="N171" i="44"/>
  <c r="N172" i="44"/>
  <c r="K37" i="41"/>
  <c r="J37" i="41"/>
  <c r="L26" i="41"/>
  <c r="K26" i="41"/>
  <c r="L37" i="41"/>
  <c r="J26" i="41"/>
  <c r="M583" i="44" l="1"/>
  <c r="N431" i="44"/>
  <c r="K99" i="41"/>
  <c r="L99" i="41"/>
  <c r="J99" i="41"/>
  <c r="L583" i="44"/>
  <c r="M401" i="44"/>
  <c r="M442" i="44"/>
  <c r="L401" i="44"/>
  <c r="N583" i="44"/>
  <c r="N401" i="44"/>
  <c r="L442" i="44"/>
  <c r="N442" i="44"/>
  <c r="L431" i="44"/>
  <c r="M431" i="44"/>
  <c r="N389" i="44"/>
  <c r="M389" i="44"/>
  <c r="L389" i="44"/>
  <c r="Q110" i="44"/>
  <c r="S110" i="44"/>
  <c r="M98" i="44"/>
  <c r="N98" i="44"/>
  <c r="S124" i="44"/>
  <c r="O173" i="44"/>
  <c r="R124" i="44"/>
  <c r="M160" i="44"/>
  <c r="O160" i="44"/>
  <c r="N173" i="44"/>
  <c r="N160" i="44"/>
  <c r="O98" i="44"/>
  <c r="M173" i="44"/>
  <c r="R110" i="44"/>
  <c r="Q124" i="44"/>
  <c r="M826" i="26"/>
  <c r="H838" i="26" s="1"/>
  <c r="M825" i="26"/>
  <c r="H837" i="26" s="1"/>
  <c r="M824" i="26"/>
  <c r="H836" i="26" s="1"/>
  <c r="M823" i="26"/>
  <c r="H835" i="26" s="1"/>
  <c r="M822" i="26"/>
  <c r="H834" i="26" s="1"/>
  <c r="M821" i="26"/>
  <c r="H833" i="26" s="1"/>
  <c r="M820" i="26"/>
  <c r="H832" i="26" s="1"/>
  <c r="M819" i="26"/>
  <c r="H831" i="26" s="1"/>
  <c r="M818" i="26"/>
  <c r="H830" i="26" s="1"/>
  <c r="M817" i="26"/>
  <c r="H829" i="26" s="1"/>
  <c r="M816" i="26"/>
  <c r="H828" i="26" s="1"/>
  <c r="M815" i="26"/>
  <c r="H827" i="26" s="1"/>
  <c r="H810" i="26"/>
  <c r="H809" i="26"/>
  <c r="H808" i="26"/>
  <c r="H807" i="26"/>
  <c r="H806" i="26"/>
  <c r="H805" i="26"/>
  <c r="H804" i="26"/>
  <c r="H803" i="26"/>
  <c r="H802" i="26"/>
  <c r="H801" i="26"/>
  <c r="H800" i="26"/>
  <c r="H799" i="26"/>
  <c r="M798" i="26"/>
  <c r="M797" i="26"/>
  <c r="M796" i="26"/>
  <c r="M795" i="26"/>
  <c r="M794" i="26"/>
  <c r="M793" i="26"/>
  <c r="M792" i="26"/>
  <c r="M791" i="26"/>
  <c r="M790" i="26"/>
  <c r="M789" i="26"/>
  <c r="M788" i="26"/>
  <c r="M787" i="26"/>
  <c r="H784" i="26"/>
  <c r="H783" i="26"/>
  <c r="H782" i="26"/>
  <c r="H781" i="26"/>
  <c r="H780" i="26"/>
  <c r="M779" i="26"/>
  <c r="M778" i="26"/>
  <c r="M777" i="26"/>
  <c r="M776" i="26"/>
  <c r="M775" i="26"/>
  <c r="M774" i="26"/>
  <c r="AE274" i="26"/>
  <c r="AD274" i="26"/>
  <c r="AC274" i="26"/>
  <c r="AE273" i="26"/>
  <c r="AD273" i="26"/>
  <c r="AC273" i="26"/>
  <c r="AE272" i="26"/>
  <c r="AD272" i="26"/>
  <c r="AC272" i="26"/>
  <c r="AE271" i="26"/>
  <c r="AD271" i="26"/>
  <c r="AC271" i="26"/>
  <c r="AE270" i="26"/>
  <c r="AD270" i="26"/>
  <c r="AC270" i="26"/>
  <c r="AE269" i="26"/>
  <c r="AD269" i="26"/>
  <c r="AC269" i="26"/>
  <c r="AE268" i="26"/>
  <c r="AD268" i="26"/>
  <c r="AC268" i="26"/>
  <c r="N275" i="26"/>
  <c r="M275" i="26"/>
  <c r="L275" i="26"/>
  <c r="K275" i="26"/>
  <c r="J275" i="26"/>
  <c r="I275" i="26"/>
  <c r="AE267" i="26"/>
  <c r="AD267" i="26"/>
  <c r="AC267" i="26"/>
  <c r="K261" i="26"/>
  <c r="J261" i="26"/>
  <c r="I261" i="26"/>
  <c r="H261" i="26"/>
  <c r="G261" i="26"/>
  <c r="F261" i="26"/>
  <c r="AB260" i="26"/>
  <c r="AA260" i="26"/>
  <c r="Z260" i="26"/>
  <c r="AB259" i="26"/>
  <c r="AA259" i="26"/>
  <c r="Z259" i="26"/>
  <c r="AB258" i="26"/>
  <c r="AA258" i="26"/>
  <c r="Z258" i="26"/>
  <c r="AB257" i="26"/>
  <c r="AA257" i="26"/>
  <c r="Z257" i="26"/>
  <c r="AE250" i="26"/>
  <c r="AD250" i="26"/>
  <c r="AC250" i="26"/>
  <c r="AE249" i="26"/>
  <c r="AD249" i="26"/>
  <c r="AC249" i="26"/>
  <c r="AE248" i="26"/>
  <c r="AD248" i="26"/>
  <c r="AC248" i="26"/>
  <c r="AE247" i="26"/>
  <c r="AD247" i="26"/>
  <c r="AC247" i="26"/>
  <c r="AE246" i="26"/>
  <c r="AD246" i="26"/>
  <c r="AC246" i="26"/>
  <c r="AE245" i="26"/>
  <c r="AD245" i="26"/>
  <c r="AC245" i="26"/>
  <c r="N251" i="26"/>
  <c r="M251" i="26"/>
  <c r="L251" i="26"/>
  <c r="K251" i="26"/>
  <c r="J251" i="26"/>
  <c r="I251" i="26"/>
  <c r="AE244" i="26"/>
  <c r="AD244" i="26"/>
  <c r="AC244" i="26"/>
  <c r="AB237" i="26"/>
  <c r="AA237" i="26"/>
  <c r="Z237" i="26"/>
  <c r="AB236" i="26"/>
  <c r="AA236" i="26"/>
  <c r="Z236" i="26"/>
  <c r="AB235" i="26"/>
  <c r="AA235" i="26"/>
  <c r="Z235" i="26"/>
  <c r="K238" i="26"/>
  <c r="J238" i="26"/>
  <c r="I238" i="26"/>
  <c r="H238" i="26"/>
  <c r="G238" i="26"/>
  <c r="F238" i="26"/>
  <c r="AB234" i="26"/>
  <c r="AA234" i="26"/>
  <c r="Z234" i="26"/>
  <c r="K228" i="26"/>
  <c r="J228" i="26"/>
  <c r="I228" i="26"/>
  <c r="H228" i="26"/>
  <c r="G228" i="26"/>
  <c r="F228" i="26"/>
  <c r="AB227" i="26"/>
  <c r="AA227" i="26"/>
  <c r="Z227" i="26"/>
  <c r="AB226" i="26"/>
  <c r="AA226" i="26"/>
  <c r="Z226" i="26"/>
  <c r="AB225" i="26"/>
  <c r="AA225" i="26"/>
  <c r="Z225" i="26"/>
  <c r="G153" i="26"/>
  <c r="I148" i="26"/>
  <c r="I151" i="26" s="1"/>
  <c r="J148" i="26"/>
  <c r="J152" i="26" s="1"/>
  <c r="AB185" i="26"/>
  <c r="AA185" i="26"/>
  <c r="Z185" i="26"/>
  <c r="K184" i="26"/>
  <c r="J184" i="26"/>
  <c r="I184" i="26"/>
  <c r="H184" i="26"/>
  <c r="G184" i="26"/>
  <c r="F184" i="26"/>
  <c r="AB183" i="26"/>
  <c r="AA183" i="26"/>
  <c r="Z183" i="26"/>
  <c r="AB182" i="26"/>
  <c r="AA182" i="26"/>
  <c r="Z182" i="26"/>
  <c r="AB181" i="26"/>
  <c r="AA181" i="26"/>
  <c r="Z181" i="26"/>
  <c r="AB180" i="26"/>
  <c r="AA180" i="26"/>
  <c r="Z180" i="26"/>
  <c r="AB179" i="26"/>
  <c r="AA179" i="26"/>
  <c r="Z179" i="26"/>
  <c r="AB178" i="26"/>
  <c r="AA178" i="26"/>
  <c r="Z178" i="26"/>
  <c r="H153" i="26"/>
  <c r="L132" i="26"/>
  <c r="L134" i="26" s="1"/>
  <c r="K132" i="26"/>
  <c r="K139" i="26" s="1"/>
  <c r="K781" i="26" l="1"/>
  <c r="L781" i="26"/>
  <c r="I781" i="26"/>
  <c r="J781" i="26"/>
  <c r="K782" i="26"/>
  <c r="I782" i="26"/>
  <c r="J782" i="26"/>
  <c r="L782" i="26"/>
  <c r="K783" i="26"/>
  <c r="L783" i="26"/>
  <c r="I783" i="26"/>
  <c r="J783" i="26"/>
  <c r="K784" i="26"/>
  <c r="I784" i="26"/>
  <c r="J784" i="26"/>
  <c r="L784" i="26"/>
  <c r="J626" i="44"/>
  <c r="I626" i="44"/>
  <c r="I762" i="26"/>
  <c r="J762" i="26"/>
  <c r="L766" i="26"/>
  <c r="J766" i="26"/>
  <c r="I770" i="26"/>
  <c r="J770" i="26"/>
  <c r="I780" i="26"/>
  <c r="J780" i="26"/>
  <c r="I801" i="26"/>
  <c r="J801" i="26"/>
  <c r="L805" i="26"/>
  <c r="J805" i="26"/>
  <c r="I809" i="26"/>
  <c r="J809" i="26"/>
  <c r="I829" i="26"/>
  <c r="J829" i="26"/>
  <c r="L833" i="26"/>
  <c r="J833" i="26"/>
  <c r="I837" i="26"/>
  <c r="J837" i="26"/>
  <c r="K763" i="26"/>
  <c r="J763" i="26"/>
  <c r="K767" i="26"/>
  <c r="J767" i="26"/>
  <c r="K771" i="26"/>
  <c r="J771" i="26"/>
  <c r="K802" i="26"/>
  <c r="J802" i="26"/>
  <c r="K806" i="26"/>
  <c r="J806" i="26"/>
  <c r="K810" i="26"/>
  <c r="J810" i="26"/>
  <c r="K830" i="26"/>
  <c r="J830" i="26"/>
  <c r="K834" i="26"/>
  <c r="J834" i="26"/>
  <c r="K838" i="26"/>
  <c r="J838" i="26"/>
  <c r="I760" i="26"/>
  <c r="J760" i="26"/>
  <c r="L764" i="26"/>
  <c r="J764" i="26"/>
  <c r="I768" i="26"/>
  <c r="J768" i="26"/>
  <c r="I799" i="26"/>
  <c r="J799" i="26"/>
  <c r="L803" i="26"/>
  <c r="J803" i="26"/>
  <c r="L807" i="26"/>
  <c r="J807" i="26"/>
  <c r="L827" i="26"/>
  <c r="J827" i="26"/>
  <c r="L831" i="26"/>
  <c r="J831" i="26"/>
  <c r="L835" i="26"/>
  <c r="J835" i="26"/>
  <c r="L761" i="26"/>
  <c r="J761" i="26"/>
  <c r="L765" i="26"/>
  <c r="J765" i="26"/>
  <c r="L769" i="26"/>
  <c r="J769" i="26"/>
  <c r="L800" i="26"/>
  <c r="J800" i="26"/>
  <c r="L804" i="26"/>
  <c r="J804" i="26"/>
  <c r="L808" i="26"/>
  <c r="J808" i="26"/>
  <c r="L828" i="26"/>
  <c r="J828" i="26"/>
  <c r="L832" i="26"/>
  <c r="J832" i="26"/>
  <c r="L836" i="26"/>
  <c r="J836" i="26"/>
  <c r="K801" i="26"/>
  <c r="AA261" i="26"/>
  <c r="L838" i="26"/>
  <c r="L763" i="26"/>
  <c r="L834" i="26"/>
  <c r="L760" i="26"/>
  <c r="K836" i="26"/>
  <c r="I767" i="26"/>
  <c r="L767" i="26"/>
  <c r="K770" i="26"/>
  <c r="K799" i="26"/>
  <c r="I761" i="26"/>
  <c r="L802" i="26"/>
  <c r="I806" i="26"/>
  <c r="I808" i="26"/>
  <c r="I828" i="26"/>
  <c r="I832" i="26"/>
  <c r="I835" i="26"/>
  <c r="K837" i="26"/>
  <c r="Z261" i="26"/>
  <c r="K761" i="26"/>
  <c r="I765" i="26"/>
  <c r="K768" i="26"/>
  <c r="L771" i="26"/>
  <c r="L799" i="26"/>
  <c r="L806" i="26"/>
  <c r="K808" i="26"/>
  <c r="K828" i="26"/>
  <c r="K832" i="26"/>
  <c r="K835" i="26"/>
  <c r="K765" i="26"/>
  <c r="L768" i="26"/>
  <c r="AB261" i="26"/>
  <c r="I800" i="26"/>
  <c r="I804" i="26"/>
  <c r="I807" i="26"/>
  <c r="K809" i="26"/>
  <c r="I827" i="26"/>
  <c r="K829" i="26"/>
  <c r="K762" i="26"/>
  <c r="I769" i="26"/>
  <c r="K800" i="26"/>
  <c r="K804" i="26"/>
  <c r="K807" i="26"/>
  <c r="K827" i="26"/>
  <c r="AD275" i="26"/>
  <c r="K760" i="26"/>
  <c r="K769" i="26"/>
  <c r="K780" i="26"/>
  <c r="L810" i="26"/>
  <c r="L830" i="26"/>
  <c r="I834" i="26"/>
  <c r="I836" i="26"/>
  <c r="L762" i="26"/>
  <c r="I764" i="26"/>
  <c r="L770" i="26"/>
  <c r="L780" i="26"/>
  <c r="L801" i="26"/>
  <c r="I803" i="26"/>
  <c r="L809" i="26"/>
  <c r="L829" i="26"/>
  <c r="I831" i="26"/>
  <c r="L837" i="26"/>
  <c r="K764" i="26"/>
  <c r="K803" i="26"/>
  <c r="K831" i="26"/>
  <c r="I766" i="26"/>
  <c r="I805" i="26"/>
  <c r="I833" i="26"/>
  <c r="I763" i="26"/>
  <c r="K766" i="26"/>
  <c r="I771" i="26"/>
  <c r="I802" i="26"/>
  <c r="K805" i="26"/>
  <c r="I810" i="26"/>
  <c r="I830" i="26"/>
  <c r="K833" i="26"/>
  <c r="I838" i="26"/>
  <c r="AE275" i="26"/>
  <c r="AC275" i="26"/>
  <c r="AC251" i="26"/>
  <c r="Z238" i="26"/>
  <c r="AA238" i="26"/>
  <c r="AD251" i="26"/>
  <c r="AE251" i="26"/>
  <c r="AB238" i="26"/>
  <c r="Z228" i="26"/>
  <c r="AA228" i="26"/>
  <c r="AB228" i="26"/>
  <c r="I152" i="26"/>
  <c r="AA184" i="26"/>
  <c r="AB184" i="26"/>
  <c r="Z184" i="26"/>
  <c r="L139" i="26"/>
  <c r="I149" i="26"/>
  <c r="I150" i="26"/>
  <c r="L135" i="26"/>
  <c r="K133" i="26"/>
  <c r="K141" i="26"/>
  <c r="L141" i="26"/>
  <c r="K140" i="26"/>
  <c r="K137" i="26"/>
  <c r="L133" i="26"/>
  <c r="L137" i="26"/>
  <c r="K134" i="26"/>
  <c r="K138" i="26"/>
  <c r="J149" i="26"/>
  <c r="L140" i="26"/>
  <c r="L138" i="26"/>
  <c r="J150" i="26"/>
  <c r="K136" i="26"/>
  <c r="L136" i="26"/>
  <c r="K135" i="26"/>
  <c r="J151" i="26"/>
  <c r="I142" i="26"/>
  <c r="J142" i="26"/>
  <c r="M80" i="26"/>
  <c r="L80" i="26"/>
  <c r="K80" i="26"/>
  <c r="J80" i="26"/>
  <c r="I80" i="26"/>
  <c r="H80" i="26"/>
  <c r="AD79" i="26"/>
  <c r="AC79" i="26"/>
  <c r="AB79" i="26"/>
  <c r="AD78" i="26"/>
  <c r="AC78" i="26"/>
  <c r="AB78" i="26"/>
  <c r="AD77" i="26"/>
  <c r="AC77" i="26"/>
  <c r="AB77" i="26"/>
  <c r="AD76" i="26"/>
  <c r="AC76" i="26"/>
  <c r="AB76" i="26"/>
  <c r="AD75" i="26"/>
  <c r="AC75" i="26"/>
  <c r="AB75" i="26"/>
  <c r="AD68" i="26"/>
  <c r="AC68" i="26"/>
  <c r="AB68" i="26"/>
  <c r="AD67" i="26"/>
  <c r="AC67" i="26"/>
  <c r="AB67" i="26"/>
  <c r="AD66" i="26"/>
  <c r="AC66" i="26"/>
  <c r="AB66" i="26"/>
  <c r="AD65" i="26"/>
  <c r="AC65" i="26"/>
  <c r="AB65" i="26"/>
  <c r="AD64" i="26"/>
  <c r="AC64" i="26"/>
  <c r="AB64" i="26"/>
  <c r="AD63" i="26"/>
  <c r="AC63" i="26"/>
  <c r="AB63" i="26"/>
  <c r="AD62" i="26"/>
  <c r="AC62" i="26"/>
  <c r="AB62" i="26"/>
  <c r="AD61" i="26"/>
  <c r="AC61" i="26"/>
  <c r="AB61" i="26"/>
  <c r="M69" i="26"/>
  <c r="L69" i="26"/>
  <c r="K69" i="26"/>
  <c r="J69" i="26"/>
  <c r="I69" i="26"/>
  <c r="H69" i="26"/>
  <c r="AD60" i="26"/>
  <c r="AC60" i="26"/>
  <c r="AB60" i="26"/>
  <c r="M801" i="26" l="1"/>
  <c r="M802" i="26"/>
  <c r="M770" i="26"/>
  <c r="M830" i="26"/>
  <c r="M784" i="26"/>
  <c r="M767" i="26"/>
  <c r="M829" i="26"/>
  <c r="M782" i="26"/>
  <c r="M760" i="26"/>
  <c r="M771" i="26"/>
  <c r="M834" i="26"/>
  <c r="M763" i="26"/>
  <c r="M837" i="26"/>
  <c r="M765" i="26"/>
  <c r="M781" i="26"/>
  <c r="M809" i="26"/>
  <c r="M762" i="26"/>
  <c r="M800" i="26"/>
  <c r="M808" i="26"/>
  <c r="M799" i="26"/>
  <c r="M838" i="26"/>
  <c r="M828" i="26"/>
  <c r="M780" i="26"/>
  <c r="M805" i="26"/>
  <c r="M769" i="26"/>
  <c r="M766" i="26"/>
  <c r="M783" i="26"/>
  <c r="M836" i="26"/>
  <c r="M804" i="26"/>
  <c r="M768" i="26"/>
  <c r="M832" i="26"/>
  <c r="M806" i="26"/>
  <c r="M810" i="26"/>
  <c r="M827" i="26"/>
  <c r="M807" i="26"/>
  <c r="M835" i="26"/>
  <c r="M761" i="26"/>
  <c r="M831" i="26"/>
  <c r="M833" i="26"/>
  <c r="M764" i="26"/>
  <c r="M803" i="26"/>
  <c r="I153" i="26"/>
  <c r="J153" i="26"/>
  <c r="L142" i="26"/>
  <c r="K142" i="26"/>
  <c r="AD80" i="26"/>
  <c r="AB80" i="26"/>
  <c r="AC80" i="26"/>
  <c r="AB69" i="26"/>
  <c r="AC69" i="26"/>
  <c r="AD69" i="26"/>
  <c r="Z1149" i="26" l="1"/>
  <c r="AA1149" i="26"/>
  <c r="AB1149" i="26"/>
  <c r="Z1130" i="26"/>
  <c r="AA1130" i="26"/>
  <c r="AB1130" i="26"/>
  <c r="AB52" i="26" l="1"/>
  <c r="AA52" i="26"/>
  <c r="Z52" i="26"/>
  <c r="AB51" i="26"/>
  <c r="AA51" i="26"/>
  <c r="Z51" i="26"/>
  <c r="AB50" i="26"/>
  <c r="AA50" i="26"/>
  <c r="Z50" i="26"/>
  <c r="AB49" i="26"/>
  <c r="AA49" i="26"/>
  <c r="Z49" i="26"/>
  <c r="AB48" i="26"/>
  <c r="AA48" i="26"/>
  <c r="Z48" i="26"/>
  <c r="AB47" i="26"/>
  <c r="AA47" i="26"/>
  <c r="Z47" i="26"/>
  <c r="AB46" i="26"/>
  <c r="AA46" i="26"/>
  <c r="Z46" i="26"/>
  <c r="AB45" i="26"/>
  <c r="AA45" i="26"/>
  <c r="Z45" i="26"/>
  <c r="F996" i="41" l="1"/>
  <c r="G996" i="41"/>
  <c r="H996" i="41"/>
  <c r="M350" i="26"/>
  <c r="M351" i="26"/>
  <c r="M352" i="26"/>
  <c r="M353" i="26"/>
  <c r="K294" i="26"/>
  <c r="J294" i="26"/>
  <c r="I294" i="26"/>
  <c r="H294" i="26"/>
  <c r="G294" i="26"/>
  <c r="F294" i="26"/>
  <c r="AB293" i="26"/>
  <c r="AA293" i="26"/>
  <c r="Z293" i="26"/>
  <c r="AB292" i="26"/>
  <c r="AA292" i="26"/>
  <c r="Z292" i="26"/>
  <c r="AB294" i="26" l="1"/>
  <c r="AA294" i="26"/>
  <c r="Z294" i="26"/>
  <c r="AC704" i="41" l="1"/>
  <c r="AD704" i="41"/>
  <c r="AE704" i="41"/>
  <c r="AC705" i="41"/>
  <c r="AD705" i="41"/>
  <c r="AE705" i="41"/>
  <c r="AC706" i="41"/>
  <c r="AD706" i="41"/>
  <c r="AE706" i="41"/>
  <c r="AC707" i="41"/>
  <c r="AD707" i="41"/>
  <c r="AE707" i="41"/>
  <c r="AC708" i="41"/>
  <c r="AD708" i="41"/>
  <c r="AE708" i="41"/>
  <c r="I709" i="41"/>
  <c r="J709" i="41"/>
  <c r="K709" i="41"/>
  <c r="L709" i="41"/>
  <c r="M709" i="41"/>
  <c r="N709" i="41"/>
  <c r="O715" i="41"/>
  <c r="O718" i="41" s="1"/>
  <c r="P715" i="41"/>
  <c r="P716" i="41" s="1"/>
  <c r="Q715" i="41"/>
  <c r="R715" i="41"/>
  <c r="R716" i="41" s="1"/>
  <c r="S715" i="41"/>
  <c r="S716" i="41" s="1"/>
  <c r="AH716" i="41" s="1"/>
  <c r="T715" i="41"/>
  <c r="AC716" i="41"/>
  <c r="AD716" i="41"/>
  <c r="AE716" i="41"/>
  <c r="AC717" i="41"/>
  <c r="AD717" i="41"/>
  <c r="AE717" i="41"/>
  <c r="AC718" i="41"/>
  <c r="AD718" i="41"/>
  <c r="AE718" i="41"/>
  <c r="AC719" i="41"/>
  <c r="AD719" i="41"/>
  <c r="AE719" i="41"/>
  <c r="I720" i="41"/>
  <c r="J720" i="41"/>
  <c r="K720" i="41"/>
  <c r="L720" i="41"/>
  <c r="M720" i="41"/>
  <c r="N720" i="41"/>
  <c r="Z726" i="41"/>
  <c r="AA726" i="41"/>
  <c r="AB726" i="41"/>
  <c r="Z727" i="41"/>
  <c r="AA727" i="41"/>
  <c r="AB727" i="41"/>
  <c r="Z728" i="41"/>
  <c r="AA728" i="41"/>
  <c r="AB728" i="41"/>
  <c r="Z729" i="41"/>
  <c r="AA729" i="41"/>
  <c r="AB729" i="41"/>
  <c r="Z730" i="41"/>
  <c r="AA730" i="41"/>
  <c r="AB730" i="41"/>
  <c r="Z731" i="41"/>
  <c r="AA731" i="41"/>
  <c r="AB731" i="41"/>
  <c r="Z732" i="41"/>
  <c r="AA732" i="41"/>
  <c r="AB732" i="41"/>
  <c r="Z733" i="41"/>
  <c r="AA733" i="41"/>
  <c r="AB733" i="41"/>
  <c r="F734" i="41"/>
  <c r="G734" i="41"/>
  <c r="H734" i="41"/>
  <c r="I734" i="41"/>
  <c r="J734" i="41"/>
  <c r="K734" i="41"/>
  <c r="Z735" i="41"/>
  <c r="AA735" i="41"/>
  <c r="AB735" i="41"/>
  <c r="Z737" i="41"/>
  <c r="AA737" i="41"/>
  <c r="AB737" i="41"/>
  <c r="Z992" i="41"/>
  <c r="AA992" i="41"/>
  <c r="AB992" i="41"/>
  <c r="I996" i="41"/>
  <c r="J996" i="41"/>
  <c r="K996" i="41"/>
  <c r="Z1002" i="41"/>
  <c r="AA1002" i="41"/>
  <c r="AB1002" i="41"/>
  <c r="F1006" i="41"/>
  <c r="G1006" i="41"/>
  <c r="H1006" i="41"/>
  <c r="I1006" i="41"/>
  <c r="J1006" i="41"/>
  <c r="K1006" i="41"/>
  <c r="F51" i="41"/>
  <c r="G51" i="41"/>
  <c r="H51" i="41"/>
  <c r="F112" i="41"/>
  <c r="G112" i="41"/>
  <c r="H112" i="41"/>
  <c r="F139" i="41"/>
  <c r="G139" i="41"/>
  <c r="H139" i="41"/>
  <c r="F213" i="41"/>
  <c r="L29" i="44" s="1"/>
  <c r="G213" i="41"/>
  <c r="M29" i="44" s="1"/>
  <c r="H213" i="41"/>
  <c r="N29" i="44" s="1"/>
  <c r="F227" i="41"/>
  <c r="G227" i="41"/>
  <c r="H227" i="41"/>
  <c r="F242" i="41"/>
  <c r="G242" i="41"/>
  <c r="H242" i="41"/>
  <c r="J249" i="41"/>
  <c r="F258" i="41"/>
  <c r="G258" i="41"/>
  <c r="H258" i="41"/>
  <c r="F273" i="41"/>
  <c r="G273" i="41"/>
  <c r="H273" i="41"/>
  <c r="F289" i="41"/>
  <c r="G289" i="41"/>
  <c r="H289" i="41"/>
  <c r="F335" i="41"/>
  <c r="G335" i="41"/>
  <c r="H335" i="41"/>
  <c r="F348" i="41"/>
  <c r="G348" i="41"/>
  <c r="H348" i="41"/>
  <c r="F361" i="41"/>
  <c r="G361" i="41"/>
  <c r="H361" i="41"/>
  <c r="F375" i="41"/>
  <c r="G375" i="41"/>
  <c r="H375" i="41"/>
  <c r="F390" i="41"/>
  <c r="G390" i="41"/>
  <c r="H390" i="41"/>
  <c r="F404" i="41"/>
  <c r="G404" i="41"/>
  <c r="H404" i="41"/>
  <c r="F435" i="41"/>
  <c r="G435" i="41"/>
  <c r="H435" i="41"/>
  <c r="F450" i="41"/>
  <c r="G450" i="41"/>
  <c r="H450" i="41"/>
  <c r="F466" i="41"/>
  <c r="G466" i="41"/>
  <c r="H466" i="41"/>
  <c r="F481" i="41"/>
  <c r="G481" i="41"/>
  <c r="H481" i="41"/>
  <c r="F498" i="41"/>
  <c r="G498" i="41"/>
  <c r="H498" i="41"/>
  <c r="F516" i="41"/>
  <c r="G516" i="41"/>
  <c r="H516" i="41"/>
  <c r="F533" i="41"/>
  <c r="G533" i="41"/>
  <c r="H533" i="41"/>
  <c r="F545" i="41"/>
  <c r="G545" i="41"/>
  <c r="H545" i="41"/>
  <c r="F559" i="41"/>
  <c r="G559" i="41"/>
  <c r="H559" i="41"/>
  <c r="F575" i="41"/>
  <c r="G575" i="41"/>
  <c r="H575" i="41"/>
  <c r="F588" i="41"/>
  <c r="G588" i="41"/>
  <c r="H588" i="41"/>
  <c r="F604" i="41"/>
  <c r="G604" i="41"/>
  <c r="H604" i="41"/>
  <c r="F615" i="41"/>
  <c r="G615" i="41"/>
  <c r="H615" i="41"/>
  <c r="F627" i="41"/>
  <c r="G627" i="41"/>
  <c r="H627" i="41"/>
  <c r="F667" i="41"/>
  <c r="G667" i="41"/>
  <c r="H667" i="41"/>
  <c r="N30" i="44" l="1"/>
  <c r="N35" i="44"/>
  <c r="N34" i="44"/>
  <c r="N31" i="44"/>
  <c r="N33" i="44"/>
  <c r="N32" i="44"/>
  <c r="M34" i="44"/>
  <c r="M33" i="44"/>
  <c r="M35" i="44"/>
  <c r="M31" i="44"/>
  <c r="M30" i="44"/>
  <c r="M32" i="44"/>
  <c r="L31" i="44"/>
  <c r="L32" i="44"/>
  <c r="L30" i="44"/>
  <c r="L35" i="44"/>
  <c r="L33" i="44"/>
  <c r="L34" i="44"/>
  <c r="J817" i="41"/>
  <c r="J818" i="41" s="1"/>
  <c r="J854" i="41"/>
  <c r="I817" i="41"/>
  <c r="I818" i="41" s="1"/>
  <c r="I854" i="41"/>
  <c r="K817" i="41"/>
  <c r="K854" i="41"/>
  <c r="K743" i="41"/>
  <c r="K750" i="41" s="1"/>
  <c r="K780" i="41"/>
  <c r="J743" i="41"/>
  <c r="J747" i="41" s="1"/>
  <c r="J780" i="41"/>
  <c r="I743" i="41"/>
  <c r="I749" i="41" s="1"/>
  <c r="I780" i="41"/>
  <c r="J748" i="41"/>
  <c r="K689" i="41"/>
  <c r="K675" i="41"/>
  <c r="K661" i="41"/>
  <c r="J689" i="41"/>
  <c r="J675" i="41"/>
  <c r="J661" i="41"/>
  <c r="I661" i="41"/>
  <c r="I689" i="41"/>
  <c r="I675" i="41"/>
  <c r="M6" i="44"/>
  <c r="M19" i="44"/>
  <c r="L6" i="44"/>
  <c r="L19" i="44"/>
  <c r="K567" i="41"/>
  <c r="K568" i="41" s="1"/>
  <c r="N19" i="44"/>
  <c r="N6" i="44"/>
  <c r="Q836" i="41"/>
  <c r="AC836" i="41" s="1"/>
  <c r="Q762" i="41"/>
  <c r="AC762" i="41" s="1"/>
  <c r="P762" i="41"/>
  <c r="AE762" i="41" s="1"/>
  <c r="P836" i="41"/>
  <c r="AE836" i="41" s="1"/>
  <c r="O762" i="41"/>
  <c r="O836" i="41"/>
  <c r="N762" i="41"/>
  <c r="AD762" i="41" s="1"/>
  <c r="N836" i="41"/>
  <c r="AD836" i="41" s="1"/>
  <c r="M836" i="41"/>
  <c r="M762" i="41"/>
  <c r="L762" i="41"/>
  <c r="L836" i="41"/>
  <c r="Q799" i="41"/>
  <c r="Q725" i="41"/>
  <c r="Q733" i="41" s="1"/>
  <c r="AC733" i="41" s="1"/>
  <c r="T703" i="41"/>
  <c r="P725" i="41"/>
  <c r="P733" i="41" s="1"/>
  <c r="AE733" i="41" s="1"/>
  <c r="P799" i="41"/>
  <c r="S703" i="41"/>
  <c r="O725" i="41"/>
  <c r="O729" i="41" s="1"/>
  <c r="R703" i="41"/>
  <c r="O799" i="41"/>
  <c r="Q703" i="41"/>
  <c r="N799" i="41"/>
  <c r="N725" i="41"/>
  <c r="P703" i="41"/>
  <c r="P706" i="41" s="1"/>
  <c r="M725" i="41"/>
  <c r="M728" i="41" s="1"/>
  <c r="M799" i="41"/>
  <c r="O703" i="41"/>
  <c r="L725" i="41"/>
  <c r="L726" i="41" s="1"/>
  <c r="L799" i="41"/>
  <c r="K249" i="41"/>
  <c r="K257" i="41" s="1"/>
  <c r="O716" i="41"/>
  <c r="I264" i="41"/>
  <c r="I265" i="41" s="1"/>
  <c r="I648" i="41"/>
  <c r="I635" i="41"/>
  <c r="O717" i="41"/>
  <c r="K233" i="41"/>
  <c r="K236" i="41" s="1"/>
  <c r="K648" i="41"/>
  <c r="K635" i="41"/>
  <c r="J488" i="41"/>
  <c r="J491" i="41" s="1"/>
  <c r="J648" i="41"/>
  <c r="J635" i="41"/>
  <c r="I551" i="41"/>
  <c r="I553" i="41" s="1"/>
  <c r="I472" i="41"/>
  <c r="I480" i="41" s="1"/>
  <c r="I354" i="41"/>
  <c r="I355" i="41" s="1"/>
  <c r="I596" i="41"/>
  <c r="I603" i="41" s="1"/>
  <c r="O719" i="41"/>
  <c r="K610" i="41"/>
  <c r="K614" i="41" s="1"/>
  <c r="K583" i="41"/>
  <c r="K586" i="41" s="1"/>
  <c r="K551" i="41"/>
  <c r="K553" i="41" s="1"/>
  <c r="K524" i="41"/>
  <c r="K528" i="41" s="1"/>
  <c r="K488" i="41"/>
  <c r="K492" i="41" s="1"/>
  <c r="K620" i="41"/>
  <c r="K596" i="41"/>
  <c r="K598" i="41" s="1"/>
  <c r="K539" i="41"/>
  <c r="K541" i="41" s="1"/>
  <c r="K506" i="41"/>
  <c r="K508" i="41" s="1"/>
  <c r="K472" i="41"/>
  <c r="K477" i="41" s="1"/>
  <c r="K441" i="41"/>
  <c r="K442" i="41" s="1"/>
  <c r="S718" i="41"/>
  <c r="AH718" i="41" s="1"/>
  <c r="I583" i="41"/>
  <c r="I587" i="41" s="1"/>
  <c r="I539" i="41"/>
  <c r="I541" i="41" s="1"/>
  <c r="I620" i="41"/>
  <c r="I567" i="41"/>
  <c r="I569" i="41" s="1"/>
  <c r="I524" i="41"/>
  <c r="I532" i="41" s="1"/>
  <c r="I397" i="41"/>
  <c r="I400" i="41" s="1"/>
  <c r="I610" i="41"/>
  <c r="I611" i="41" s="1"/>
  <c r="I506" i="41"/>
  <c r="I514" i="41" s="1"/>
  <c r="I426" i="41"/>
  <c r="I427" i="41" s="1"/>
  <c r="AD991" i="41"/>
  <c r="Q704" i="41"/>
  <c r="AG704" i="41" s="1"/>
  <c r="M992" i="41"/>
  <c r="M1002" i="41"/>
  <c r="P1002" i="41"/>
  <c r="AE1002" i="41" s="1"/>
  <c r="AE991" i="41"/>
  <c r="L1002" i="41"/>
  <c r="O704" i="41"/>
  <c r="K457" i="41"/>
  <c r="K465" i="41" s="1"/>
  <c r="K426" i="41"/>
  <c r="K432" i="41" s="1"/>
  <c r="I441" i="41"/>
  <c r="I445" i="41" s="1"/>
  <c r="I412" i="41"/>
  <c r="I414" i="41" s="1"/>
  <c r="I488" i="41"/>
  <c r="I489" i="41" s="1"/>
  <c r="K368" i="41"/>
  <c r="K369" i="41" s="1"/>
  <c r="T716" i="41"/>
  <c r="AF716" i="41" s="1"/>
  <c r="AF715" i="41"/>
  <c r="S717" i="41"/>
  <c r="AH717" i="41" s="1"/>
  <c r="AH715" i="41"/>
  <c r="K412" i="41"/>
  <c r="K414" i="41" s="1"/>
  <c r="K295" i="41"/>
  <c r="K298" i="41" s="1"/>
  <c r="K134" i="41"/>
  <c r="Q718" i="41"/>
  <c r="AG718" i="41" s="1"/>
  <c r="AG715" i="41"/>
  <c r="K383" i="41"/>
  <c r="K387" i="41" s="1"/>
  <c r="K354" i="41"/>
  <c r="K356" i="41" s="1"/>
  <c r="K326" i="41"/>
  <c r="K327" i="41" s="1"/>
  <c r="I295" i="41"/>
  <c r="AD709" i="41"/>
  <c r="K397" i="41"/>
  <c r="K398" i="41" s="1"/>
  <c r="K342" i="41"/>
  <c r="K311" i="41"/>
  <c r="K312" i="41" s="1"/>
  <c r="J256" i="41"/>
  <c r="J252" i="41"/>
  <c r="J254" i="41"/>
  <c r="J250" i="41"/>
  <c r="J257" i="41"/>
  <c r="J251" i="41"/>
  <c r="J255" i="41"/>
  <c r="J253" i="41"/>
  <c r="I383" i="41"/>
  <c r="I387" i="41" s="1"/>
  <c r="J524" i="41"/>
  <c r="J526" i="41" s="1"/>
  <c r="I326" i="41"/>
  <c r="I108" i="41"/>
  <c r="S719" i="41"/>
  <c r="Z734" i="41"/>
  <c r="AC720" i="41"/>
  <c r="AE709" i="41"/>
  <c r="J620" i="41"/>
  <c r="J596" i="41"/>
  <c r="J583" i="41"/>
  <c r="K572" i="41"/>
  <c r="J567" i="41"/>
  <c r="J574" i="41" s="1"/>
  <c r="J472" i="41"/>
  <c r="J475" i="41" s="1"/>
  <c r="J383" i="41"/>
  <c r="J384" i="41" s="1"/>
  <c r="I218" i="41"/>
  <c r="I233" i="41"/>
  <c r="I249" i="41"/>
  <c r="I311" i="41"/>
  <c r="I319" i="41" s="1"/>
  <c r="I342" i="41"/>
  <c r="I368" i="41"/>
  <c r="I457" i="41"/>
  <c r="I465" i="41" s="1"/>
  <c r="J539" i="41"/>
  <c r="J541" i="41" s="1"/>
  <c r="J506" i="41"/>
  <c r="AB996" i="41"/>
  <c r="J218" i="41"/>
  <c r="J551" i="41"/>
  <c r="J610" i="41"/>
  <c r="J457" i="41"/>
  <c r="J462" i="41" s="1"/>
  <c r="J397" i="41"/>
  <c r="J402" i="41" s="1"/>
  <c r="J280" i="41"/>
  <c r="J283" i="41" s="1"/>
  <c r="Z1006" i="41"/>
  <c r="L731" i="41"/>
  <c r="L732" i="41"/>
  <c r="AE720" i="41"/>
  <c r="AA734" i="41"/>
  <c r="Q716" i="41"/>
  <c r="AG716" i="41" s="1"/>
  <c r="Q719" i="41"/>
  <c r="AG719" i="41" s="1"/>
  <c r="I280" i="41"/>
  <c r="I283" i="41" s="1"/>
  <c r="K264" i="41"/>
  <c r="I111" i="41"/>
  <c r="Q717" i="41"/>
  <c r="AG717" i="41" s="1"/>
  <c r="I206" i="41"/>
  <c r="AA996" i="41"/>
  <c r="AC709" i="41"/>
  <c r="AD720" i="41"/>
  <c r="K206" i="41"/>
  <c r="AB1006" i="41"/>
  <c r="J441" i="41"/>
  <c r="J412" i="41"/>
  <c r="J354" i="41"/>
  <c r="J342" i="41"/>
  <c r="J326" i="41"/>
  <c r="J264" i="41"/>
  <c r="I109" i="41"/>
  <c r="J426" i="41"/>
  <c r="J368" i="41"/>
  <c r="K218" i="41"/>
  <c r="K280" i="41"/>
  <c r="J206" i="41"/>
  <c r="J233" i="41"/>
  <c r="J295" i="41"/>
  <c r="J311" i="41"/>
  <c r="I110" i="41"/>
  <c r="I107" i="41"/>
  <c r="AA1006" i="41"/>
  <c r="Z996" i="41"/>
  <c r="AB734" i="41"/>
  <c r="T719" i="41"/>
  <c r="AF719" i="41" s="1"/>
  <c r="P719" i="41"/>
  <c r="T718" i="41"/>
  <c r="AF718" i="41" s="1"/>
  <c r="P718" i="41"/>
  <c r="T717" i="41"/>
  <c r="AF717" i="41" s="1"/>
  <c r="P717" i="41"/>
  <c r="O708" i="41"/>
  <c r="L729" i="41"/>
  <c r="R719" i="41"/>
  <c r="R718" i="41"/>
  <c r="R717" i="41"/>
  <c r="L36" i="44" l="1"/>
  <c r="M36" i="44"/>
  <c r="N36" i="44"/>
  <c r="O801" i="41"/>
  <c r="O842" i="41"/>
  <c r="O840" i="41"/>
  <c r="O838" i="41"/>
  <c r="O805" i="41"/>
  <c r="O803" i="41"/>
  <c r="O844" i="41"/>
  <c r="O843" i="41"/>
  <c r="O841" i="41"/>
  <c r="O839" i="41"/>
  <c r="O807" i="41"/>
  <c r="O806" i="41"/>
  <c r="O804" i="41"/>
  <c r="O802" i="41"/>
  <c r="P844" i="41"/>
  <c r="P843" i="41"/>
  <c r="AE843" i="41" s="1"/>
  <c r="P841" i="41"/>
  <c r="AE841" i="41" s="1"/>
  <c r="P839" i="41"/>
  <c r="P807" i="41"/>
  <c r="P806" i="41"/>
  <c r="AE806" i="41" s="1"/>
  <c r="P804" i="41"/>
  <c r="AE804" i="41" s="1"/>
  <c r="P802" i="41"/>
  <c r="P842" i="41"/>
  <c r="AE842" i="41" s="1"/>
  <c r="P840" i="41"/>
  <c r="P803" i="41"/>
  <c r="P801" i="41"/>
  <c r="P838" i="41"/>
  <c r="P805" i="41"/>
  <c r="AE805" i="41" s="1"/>
  <c r="Q844" i="41"/>
  <c r="Q843" i="41"/>
  <c r="AC843" i="41" s="1"/>
  <c r="Q841" i="41"/>
  <c r="AC841" i="41" s="1"/>
  <c r="Q839" i="41"/>
  <c r="Q807" i="41"/>
  <c r="Q806" i="41"/>
  <c r="AC806" i="41" s="1"/>
  <c r="Q802" i="41"/>
  <c r="Q842" i="41"/>
  <c r="AC842" i="41" s="1"/>
  <c r="Q840" i="41"/>
  <c r="Q838" i="41"/>
  <c r="Q805" i="41"/>
  <c r="AC805" i="41" s="1"/>
  <c r="Q803" i="41"/>
  <c r="Q801" i="41"/>
  <c r="Q804" i="41"/>
  <c r="AC804" i="41" s="1"/>
  <c r="M844" i="41"/>
  <c r="M843" i="41"/>
  <c r="M841" i="41"/>
  <c r="M839" i="41"/>
  <c r="M807" i="41"/>
  <c r="M806" i="41"/>
  <c r="M804" i="41"/>
  <c r="M842" i="41"/>
  <c r="M840" i="41"/>
  <c r="M838" i="41"/>
  <c r="M805" i="41"/>
  <c r="M803" i="41"/>
  <c r="M801" i="41"/>
  <c r="M802" i="41"/>
  <c r="N844" i="41"/>
  <c r="N804" i="41"/>
  <c r="AD804" i="41" s="1"/>
  <c r="N842" i="41"/>
  <c r="AD842" i="41" s="1"/>
  <c r="N840" i="41"/>
  <c r="N838" i="41"/>
  <c r="N805" i="41"/>
  <c r="AD805" i="41" s="1"/>
  <c r="N803" i="41"/>
  <c r="N801" i="41"/>
  <c r="AD801" i="41" s="1"/>
  <c r="N841" i="41"/>
  <c r="AD841" i="41" s="1"/>
  <c r="N839" i="41"/>
  <c r="N807" i="41"/>
  <c r="N806" i="41"/>
  <c r="AD806" i="41" s="1"/>
  <c r="N843" i="41"/>
  <c r="AD843" i="41" s="1"/>
  <c r="N802" i="41"/>
  <c r="L844" i="41"/>
  <c r="L843" i="41"/>
  <c r="L841" i="41"/>
  <c r="L839" i="41"/>
  <c r="L807" i="41"/>
  <c r="L806" i="41"/>
  <c r="L804" i="41"/>
  <c r="L802" i="41"/>
  <c r="L842" i="41"/>
  <c r="L840" i="41"/>
  <c r="L838" i="41"/>
  <c r="L805" i="41"/>
  <c r="L803" i="41"/>
  <c r="L801" i="41"/>
  <c r="N11" i="44"/>
  <c r="N8" i="44"/>
  <c r="N13" i="44"/>
  <c r="N10" i="44"/>
  <c r="N12" i="44"/>
  <c r="N9" i="44"/>
  <c r="L12" i="44"/>
  <c r="L9" i="44"/>
  <c r="L11" i="44"/>
  <c r="L8" i="44"/>
  <c r="L13" i="44"/>
  <c r="L10" i="44"/>
  <c r="M9" i="44"/>
  <c r="M11" i="44"/>
  <c r="M8" i="44"/>
  <c r="M13" i="44"/>
  <c r="M10" i="44"/>
  <c r="M12" i="44"/>
  <c r="I861" i="41"/>
  <c r="I857" i="41"/>
  <c r="I862" i="41"/>
  <c r="I858" i="41"/>
  <c r="I863" i="41"/>
  <c r="I859" i="41"/>
  <c r="I860" i="41"/>
  <c r="I856" i="41"/>
  <c r="I824" i="41"/>
  <c r="I820" i="41"/>
  <c r="I825" i="41"/>
  <c r="I821" i="41"/>
  <c r="I826" i="41"/>
  <c r="I822" i="41"/>
  <c r="I823" i="41"/>
  <c r="I819" i="41"/>
  <c r="K863" i="41"/>
  <c r="K859" i="41"/>
  <c r="K860" i="41"/>
  <c r="K856" i="41"/>
  <c r="K861" i="41"/>
  <c r="K857" i="41"/>
  <c r="K862" i="41"/>
  <c r="K858" i="41"/>
  <c r="J862" i="41"/>
  <c r="J858" i="41"/>
  <c r="J863" i="41"/>
  <c r="J859" i="41"/>
  <c r="J860" i="41"/>
  <c r="J856" i="41"/>
  <c r="J861" i="41"/>
  <c r="J857" i="41"/>
  <c r="K826" i="41"/>
  <c r="K822" i="41"/>
  <c r="K823" i="41"/>
  <c r="K819" i="41"/>
  <c r="K824" i="41"/>
  <c r="K820" i="41"/>
  <c r="K825" i="41"/>
  <c r="K821" i="41"/>
  <c r="J825" i="41"/>
  <c r="J821" i="41"/>
  <c r="J826" i="41"/>
  <c r="J822" i="41"/>
  <c r="J823" i="41"/>
  <c r="J819" i="41"/>
  <c r="J824" i="41"/>
  <c r="J820" i="41"/>
  <c r="K745" i="41"/>
  <c r="K818" i="41"/>
  <c r="K749" i="41"/>
  <c r="K747" i="41"/>
  <c r="K855" i="41"/>
  <c r="I752" i="41"/>
  <c r="I855" i="41"/>
  <c r="I747" i="41"/>
  <c r="K744" i="41"/>
  <c r="I491" i="41"/>
  <c r="I751" i="41"/>
  <c r="K827" i="41"/>
  <c r="J855" i="41"/>
  <c r="I495" i="41"/>
  <c r="J752" i="41"/>
  <c r="J744" i="41"/>
  <c r="K746" i="41"/>
  <c r="K752" i="41"/>
  <c r="K751" i="41"/>
  <c r="J746" i="41"/>
  <c r="K748" i="41"/>
  <c r="J749" i="41"/>
  <c r="J751" i="41"/>
  <c r="K462" i="41"/>
  <c r="I358" i="41"/>
  <c r="I744" i="41"/>
  <c r="K403" i="41"/>
  <c r="J750" i="41"/>
  <c r="L728" i="41"/>
  <c r="I746" i="41"/>
  <c r="J745" i="41"/>
  <c r="I782" i="41"/>
  <c r="I787" i="41"/>
  <c r="I784" i="41"/>
  <c r="I786" i="41"/>
  <c r="I783" i="41"/>
  <c r="I788" i="41"/>
  <c r="I789" i="41"/>
  <c r="I785" i="41"/>
  <c r="I781" i="41"/>
  <c r="J787" i="41"/>
  <c r="J784" i="41"/>
  <c r="J781" i="41"/>
  <c r="J783" i="41"/>
  <c r="J788" i="41"/>
  <c r="J789" i="41"/>
  <c r="J786" i="41"/>
  <c r="J785" i="41"/>
  <c r="J782" i="41"/>
  <c r="I748" i="41"/>
  <c r="I745" i="41"/>
  <c r="K784" i="41"/>
  <c r="K781" i="41"/>
  <c r="K786" i="41"/>
  <c r="K789" i="41"/>
  <c r="K782" i="41"/>
  <c r="K783" i="41"/>
  <c r="K788" i="41"/>
  <c r="K785" i="41"/>
  <c r="K787" i="41"/>
  <c r="I750" i="41"/>
  <c r="L727" i="41"/>
  <c r="I497" i="41"/>
  <c r="I494" i="41"/>
  <c r="I493" i="41"/>
  <c r="I490" i="41"/>
  <c r="K460" i="41"/>
  <c r="I360" i="41"/>
  <c r="K569" i="41"/>
  <c r="L733" i="41"/>
  <c r="K571" i="41"/>
  <c r="K360" i="41"/>
  <c r="L730" i="41"/>
  <c r="K574" i="41"/>
  <c r="K570" i="41"/>
  <c r="K464" i="41"/>
  <c r="K573" i="41"/>
  <c r="I665" i="41"/>
  <c r="I666" i="41"/>
  <c r="I664" i="41"/>
  <c r="I663" i="41"/>
  <c r="J665" i="41"/>
  <c r="J666" i="41"/>
  <c r="J664" i="41"/>
  <c r="J663" i="41"/>
  <c r="K666" i="41"/>
  <c r="K664" i="41"/>
  <c r="K663" i="41"/>
  <c r="K665" i="41"/>
  <c r="K459" i="41"/>
  <c r="K463" i="41"/>
  <c r="Q732" i="41"/>
  <c r="AC732" i="41" s="1"/>
  <c r="Q731" i="41"/>
  <c r="AC731" i="41" s="1"/>
  <c r="Q730" i="41"/>
  <c r="AC730" i="41" s="1"/>
  <c r="N7" i="44"/>
  <c r="N21" i="44"/>
  <c r="N22" i="44"/>
  <c r="N20" i="44"/>
  <c r="N23" i="44"/>
  <c r="L23" i="44"/>
  <c r="L20" i="44"/>
  <c r="L21" i="44"/>
  <c r="L22" i="44"/>
  <c r="K612" i="41"/>
  <c r="L7" i="44"/>
  <c r="Q728" i="41"/>
  <c r="AC728" i="41" s="1"/>
  <c r="K386" i="41"/>
  <c r="Q729" i="41"/>
  <c r="AC729" i="41" s="1"/>
  <c r="M21" i="44"/>
  <c r="M20" i="44"/>
  <c r="M23" i="44"/>
  <c r="M22" i="44"/>
  <c r="M7" i="44"/>
  <c r="K253" i="41"/>
  <c r="I572" i="41"/>
  <c r="J288" i="41"/>
  <c r="J489" i="41"/>
  <c r="J492" i="41"/>
  <c r="I574" i="41"/>
  <c r="I570" i="41"/>
  <c r="J495" i="41"/>
  <c r="J493" i="41"/>
  <c r="K601" i="41"/>
  <c r="J490" i="41"/>
  <c r="K599" i="41"/>
  <c r="K358" i="41"/>
  <c r="I356" i="41"/>
  <c r="J497" i="41"/>
  <c r="K252" i="41"/>
  <c r="K355" i="41"/>
  <c r="K357" i="41"/>
  <c r="J494" i="41"/>
  <c r="K254" i="41"/>
  <c r="I573" i="41"/>
  <c r="K359" i="41"/>
  <c r="I568" i="41"/>
  <c r="J496" i="41"/>
  <c r="K255" i="41"/>
  <c r="K374" i="41"/>
  <c r="I429" i="41"/>
  <c r="I597" i="41"/>
  <c r="K461" i="41"/>
  <c r="O720" i="41"/>
  <c r="K458" i="41"/>
  <c r="I433" i="41"/>
  <c r="K597" i="41"/>
  <c r="I269" i="41"/>
  <c r="K250" i="41"/>
  <c r="K603" i="41"/>
  <c r="K256" i="41"/>
  <c r="K613" i="41"/>
  <c r="I431" i="41"/>
  <c r="K600" i="41"/>
  <c r="K251" i="41"/>
  <c r="K611" i="41"/>
  <c r="I428" i="41"/>
  <c r="K602" i="41"/>
  <c r="I434" i="41"/>
  <c r="K530" i="41"/>
  <c r="I600" i="41"/>
  <c r="I266" i="41"/>
  <c r="I528" i="41"/>
  <c r="I601" i="41"/>
  <c r="I267" i="41"/>
  <c r="I268" i="41"/>
  <c r="I598" i="41"/>
  <c r="I270" i="41"/>
  <c r="I599" i="41"/>
  <c r="I271" i="41"/>
  <c r="I531" i="41"/>
  <c r="K445" i="41"/>
  <c r="I602" i="41"/>
  <c r="I272" i="41"/>
  <c r="O768" i="41"/>
  <c r="O764" i="41"/>
  <c r="O770" i="41"/>
  <c r="O767" i="41"/>
  <c r="O763" i="41"/>
  <c r="O766" i="41"/>
  <c r="O769" i="41"/>
  <c r="O765" i="41"/>
  <c r="AC844" i="41"/>
  <c r="AC840" i="41"/>
  <c r="AC839" i="41"/>
  <c r="AC838" i="41"/>
  <c r="Q837" i="41"/>
  <c r="L837" i="41"/>
  <c r="N733" i="41"/>
  <c r="AD733" i="41" s="1"/>
  <c r="N769" i="41"/>
  <c r="AD769" i="41" s="1"/>
  <c r="N765" i="41"/>
  <c r="AD765" i="41" s="1"/>
  <c r="N764" i="41"/>
  <c r="AD764" i="41" s="1"/>
  <c r="N767" i="41"/>
  <c r="AD767" i="41" s="1"/>
  <c r="N763" i="41"/>
  <c r="N768" i="41"/>
  <c r="AD768" i="41" s="1"/>
  <c r="N770" i="41"/>
  <c r="AD770" i="41" s="1"/>
  <c r="N766" i="41"/>
  <c r="AD766" i="41" s="1"/>
  <c r="AE844" i="41"/>
  <c r="AE838" i="41"/>
  <c r="P837" i="41"/>
  <c r="AE840" i="41"/>
  <c r="AE839" i="41"/>
  <c r="L769" i="41"/>
  <c r="L765" i="41"/>
  <c r="L770" i="41"/>
  <c r="L767" i="41"/>
  <c r="L763" i="41"/>
  <c r="L768" i="41"/>
  <c r="L766" i="41"/>
  <c r="L764" i="41"/>
  <c r="AD844" i="41"/>
  <c r="AD840" i="41"/>
  <c r="AD839" i="41"/>
  <c r="N837" i="41"/>
  <c r="AD838" i="41"/>
  <c r="P770" i="41"/>
  <c r="AE770" i="41" s="1"/>
  <c r="P767" i="41"/>
  <c r="AE767" i="41" s="1"/>
  <c r="P763" i="41"/>
  <c r="P769" i="41"/>
  <c r="AE769" i="41" s="1"/>
  <c r="P765" i="41"/>
  <c r="AE765" i="41" s="1"/>
  <c r="P768" i="41"/>
  <c r="AE768" i="41" s="1"/>
  <c r="P766" i="41"/>
  <c r="AE766" i="41" s="1"/>
  <c r="P764" i="41"/>
  <c r="AE764" i="41" s="1"/>
  <c r="M837" i="41"/>
  <c r="M768" i="41"/>
  <c r="M764" i="41"/>
  <c r="M766" i="41"/>
  <c r="M767" i="41"/>
  <c r="M765" i="41"/>
  <c r="M770" i="41"/>
  <c r="M763" i="41"/>
  <c r="M769" i="41"/>
  <c r="O837" i="41"/>
  <c r="Q764" i="41"/>
  <c r="AC764" i="41" s="1"/>
  <c r="Q766" i="41"/>
  <c r="AC766" i="41" s="1"/>
  <c r="Q768" i="41"/>
  <c r="AC768" i="41" s="1"/>
  <c r="Q765" i="41"/>
  <c r="AC765" i="41" s="1"/>
  <c r="Q770" i="41"/>
  <c r="AC770" i="41" s="1"/>
  <c r="Q763" i="41"/>
  <c r="Q769" i="41"/>
  <c r="AC769" i="41" s="1"/>
  <c r="Q767" i="41"/>
  <c r="AC767" i="41" s="1"/>
  <c r="L800" i="41"/>
  <c r="AE799" i="41"/>
  <c r="AE807" i="41"/>
  <c r="P800" i="41"/>
  <c r="AE800" i="41" s="1"/>
  <c r="AE801" i="41"/>
  <c r="AE803" i="41"/>
  <c r="AE802" i="41"/>
  <c r="J388" i="41"/>
  <c r="J386" i="41"/>
  <c r="J389" i="41"/>
  <c r="I555" i="41"/>
  <c r="I492" i="41"/>
  <c r="AD803" i="41"/>
  <c r="AD807" i="41"/>
  <c r="N800" i="41"/>
  <c r="AD802" i="41"/>
  <c r="AD799" i="41"/>
  <c r="J387" i="41"/>
  <c r="I496" i="41"/>
  <c r="K237" i="41"/>
  <c r="I556" i="41"/>
  <c r="M800" i="41"/>
  <c r="K241" i="41"/>
  <c r="O800" i="41"/>
  <c r="AC799" i="41"/>
  <c r="AC807" i="41"/>
  <c r="Q800" i="41"/>
  <c r="AC801" i="41"/>
  <c r="AC802" i="41"/>
  <c r="AC803" i="41"/>
  <c r="J385" i="41"/>
  <c r="I475" i="41"/>
  <c r="I476" i="41"/>
  <c r="I479" i="41"/>
  <c r="M730" i="41"/>
  <c r="M727" i="41"/>
  <c r="I474" i="41"/>
  <c r="K238" i="41"/>
  <c r="I552" i="41"/>
  <c r="K315" i="41"/>
  <c r="I473" i="41"/>
  <c r="M731" i="41"/>
  <c r="I554" i="41"/>
  <c r="K234" i="41"/>
  <c r="I477" i="41"/>
  <c r="K239" i="41"/>
  <c r="K313" i="41"/>
  <c r="I478" i="41"/>
  <c r="K316" i="41"/>
  <c r="K240" i="41"/>
  <c r="I557" i="41"/>
  <c r="K318" i="41"/>
  <c r="K314" i="41"/>
  <c r="K319" i="41"/>
  <c r="K235" i="41"/>
  <c r="K662" i="41"/>
  <c r="K691" i="41"/>
  <c r="K690" i="41"/>
  <c r="K694" i="41"/>
  <c r="K692" i="41"/>
  <c r="K693" i="41"/>
  <c r="K679" i="41"/>
  <c r="K677" i="41"/>
  <c r="K676" i="41"/>
  <c r="K680" i="41"/>
  <c r="K678" i="41"/>
  <c r="I679" i="41"/>
  <c r="I678" i="41"/>
  <c r="I677" i="41"/>
  <c r="I676" i="41"/>
  <c r="I680" i="41"/>
  <c r="I690" i="41"/>
  <c r="I693" i="41"/>
  <c r="I691" i="41"/>
  <c r="I694" i="41"/>
  <c r="I692" i="41"/>
  <c r="J679" i="41"/>
  <c r="J677" i="41"/>
  <c r="J678" i="41"/>
  <c r="J676" i="41"/>
  <c r="J680" i="41"/>
  <c r="J693" i="41"/>
  <c r="J691" i="41"/>
  <c r="J690" i="41"/>
  <c r="J694" i="41"/>
  <c r="J692" i="41"/>
  <c r="I359" i="41"/>
  <c r="I357" i="41"/>
  <c r="K651" i="41"/>
  <c r="K652" i="41"/>
  <c r="K649" i="41"/>
  <c r="K650" i="41"/>
  <c r="J639" i="41"/>
  <c r="J637" i="41"/>
  <c r="J636" i="41"/>
  <c r="J638" i="41"/>
  <c r="J650" i="41"/>
  <c r="J652" i="41"/>
  <c r="J649" i="41"/>
  <c r="J651" i="41"/>
  <c r="I637" i="41"/>
  <c r="I638" i="41"/>
  <c r="I639" i="41"/>
  <c r="I636" i="41"/>
  <c r="I558" i="41"/>
  <c r="I652" i="41"/>
  <c r="I650" i="41"/>
  <c r="I649" i="41"/>
  <c r="I651" i="41"/>
  <c r="K372" i="41"/>
  <c r="K637" i="41"/>
  <c r="K639" i="41"/>
  <c r="K636" i="41"/>
  <c r="K638" i="41"/>
  <c r="I623" i="41"/>
  <c r="I625" i="41"/>
  <c r="I622" i="41"/>
  <c r="I624" i="41"/>
  <c r="I626" i="41"/>
  <c r="J623" i="41"/>
  <c r="J625" i="41"/>
  <c r="J622" i="41"/>
  <c r="J624" i="41"/>
  <c r="J626" i="41"/>
  <c r="J621" i="41"/>
  <c r="I432" i="41"/>
  <c r="K625" i="41"/>
  <c r="K622" i="41"/>
  <c r="K624" i="41"/>
  <c r="K626" i="41"/>
  <c r="K621" i="41"/>
  <c r="K623" i="41"/>
  <c r="I430" i="41"/>
  <c r="I571" i="41"/>
  <c r="I621" i="41"/>
  <c r="L992" i="41"/>
  <c r="K527" i="41"/>
  <c r="K584" i="41"/>
  <c r="N730" i="41"/>
  <c r="AD730" i="41" s="1"/>
  <c r="K585" i="41"/>
  <c r="K373" i="41"/>
  <c r="J544" i="41"/>
  <c r="K532" i="41"/>
  <c r="K476" i="41"/>
  <c r="K526" i="41"/>
  <c r="I509" i="41"/>
  <c r="K479" i="41"/>
  <c r="K475" i="41"/>
  <c r="I510" i="41"/>
  <c r="I511" i="41"/>
  <c r="K529" i="41"/>
  <c r="K473" i="41"/>
  <c r="I513" i="41"/>
  <c r="K531" i="41"/>
  <c r="K474" i="41"/>
  <c r="K480" i="41"/>
  <c r="K478" i="41"/>
  <c r="K525" i="41"/>
  <c r="J44" i="41"/>
  <c r="I515" i="41"/>
  <c r="I447" i="41"/>
  <c r="I449" i="41"/>
  <c r="I415" i="41"/>
  <c r="I448" i="41"/>
  <c r="I512" i="41"/>
  <c r="I507" i="41"/>
  <c r="I508" i="41"/>
  <c r="I442" i="41"/>
  <c r="K543" i="41"/>
  <c r="I585" i="41"/>
  <c r="I388" i="41"/>
  <c r="I525" i="41"/>
  <c r="K587" i="41"/>
  <c r="I586" i="41"/>
  <c r="K542" i="41"/>
  <c r="Q705" i="41"/>
  <c r="AG705" i="41" s="1"/>
  <c r="I584" i="41"/>
  <c r="Q706" i="41"/>
  <c r="AG706" i="41" s="1"/>
  <c r="I526" i="41"/>
  <c r="I398" i="41"/>
  <c r="Q707" i="41"/>
  <c r="AG707" i="41" s="1"/>
  <c r="I530" i="41"/>
  <c r="J542" i="41"/>
  <c r="K510" i="41"/>
  <c r="I529" i="41"/>
  <c r="K540" i="41"/>
  <c r="I317" i="41"/>
  <c r="I527" i="41"/>
  <c r="K544" i="41"/>
  <c r="Q708" i="41"/>
  <c r="AG708" i="41" s="1"/>
  <c r="P727" i="41"/>
  <c r="AE727" i="41" s="1"/>
  <c r="K413" i="41"/>
  <c r="K507" i="41"/>
  <c r="J570" i="41"/>
  <c r="K417" i="41"/>
  <c r="K511" i="41"/>
  <c r="K557" i="41"/>
  <c r="K552" i="41"/>
  <c r="K554" i="41"/>
  <c r="K418" i="41"/>
  <c r="K515" i="41"/>
  <c r="K333" i="41"/>
  <c r="K558" i="41"/>
  <c r="AG703" i="41"/>
  <c r="P729" i="41"/>
  <c r="AE729" i="41" s="1"/>
  <c r="K556" i="41"/>
  <c r="K416" i="41"/>
  <c r="K509" i="41"/>
  <c r="I402" i="41"/>
  <c r="N1002" i="41"/>
  <c r="AD1002" i="41" s="1"/>
  <c r="K512" i="41"/>
  <c r="K513" i="41"/>
  <c r="I403" i="41"/>
  <c r="I399" i="41"/>
  <c r="K514" i="41"/>
  <c r="AE1001" i="41"/>
  <c r="I401" i="41"/>
  <c r="K555" i="41"/>
  <c r="K301" i="41"/>
  <c r="K449" i="41"/>
  <c r="J398" i="41"/>
  <c r="K443" i="41"/>
  <c r="K447" i="41"/>
  <c r="K494" i="41"/>
  <c r="K493" i="41"/>
  <c r="K444" i="41"/>
  <c r="K490" i="41"/>
  <c r="K489" i="41"/>
  <c r="K495" i="41"/>
  <c r="K446" i="41"/>
  <c r="K497" i="41"/>
  <c r="J403" i="41"/>
  <c r="K491" i="41"/>
  <c r="I612" i="41"/>
  <c r="K448" i="41"/>
  <c r="K431" i="41"/>
  <c r="K496" i="41"/>
  <c r="K371" i="41"/>
  <c r="I301" i="41"/>
  <c r="K296" i="41"/>
  <c r="J479" i="41"/>
  <c r="K138" i="41"/>
  <c r="I614" i="41"/>
  <c r="K430" i="41"/>
  <c r="K135" i="41"/>
  <c r="K137" i="41"/>
  <c r="I613" i="41"/>
  <c r="K434" i="41"/>
  <c r="K136" i="41"/>
  <c r="K428" i="41"/>
  <c r="J474" i="41"/>
  <c r="J477" i="41"/>
  <c r="K433" i="41"/>
  <c r="J478" i="41"/>
  <c r="K427" i="41"/>
  <c r="Q992" i="41"/>
  <c r="AC992" i="41" s="1"/>
  <c r="K415" i="41"/>
  <c r="K429" i="41"/>
  <c r="AD1001" i="41"/>
  <c r="I44" i="41"/>
  <c r="N992" i="41"/>
  <c r="AD992" i="41" s="1"/>
  <c r="I296" i="41"/>
  <c r="I300" i="41"/>
  <c r="I540" i="41"/>
  <c r="I542" i="41"/>
  <c r="I544" i="41"/>
  <c r="I313" i="41"/>
  <c r="K402" i="41"/>
  <c r="J571" i="41"/>
  <c r="J573" i="41"/>
  <c r="J572" i="41"/>
  <c r="M733" i="41"/>
  <c r="M729" i="41"/>
  <c r="J525" i="41"/>
  <c r="K388" i="41"/>
  <c r="I662" i="41"/>
  <c r="I416" i="41"/>
  <c r="I543" i="41"/>
  <c r="O706" i="41"/>
  <c r="I318" i="41"/>
  <c r="I389" i="41"/>
  <c r="J569" i="41"/>
  <c r="J568" i="41"/>
  <c r="M732" i="41"/>
  <c r="M726" i="41"/>
  <c r="K401" i="41"/>
  <c r="P992" i="41"/>
  <c r="AE992" i="41" s="1"/>
  <c r="K384" i="41"/>
  <c r="P731" i="41"/>
  <c r="AE731" i="41" s="1"/>
  <c r="P732" i="41"/>
  <c r="AE732" i="41" s="1"/>
  <c r="I443" i="41"/>
  <c r="I444" i="41"/>
  <c r="I297" i="41"/>
  <c r="I303" i="41"/>
  <c r="I413" i="41"/>
  <c r="P728" i="41"/>
  <c r="AE728" i="41" s="1"/>
  <c r="P730" i="41"/>
  <c r="AE730" i="41" s="1"/>
  <c r="O707" i="41"/>
  <c r="I315" i="41"/>
  <c r="K399" i="41"/>
  <c r="I312" i="41"/>
  <c r="K385" i="41"/>
  <c r="I446" i="41"/>
  <c r="I298" i="41"/>
  <c r="I299" i="41"/>
  <c r="I418" i="41"/>
  <c r="K400" i="41"/>
  <c r="J529" i="41"/>
  <c r="J527" i="41"/>
  <c r="I384" i="41"/>
  <c r="J528" i="41"/>
  <c r="I386" i="41"/>
  <c r="K303" i="41"/>
  <c r="K302" i="41"/>
  <c r="K329" i="41"/>
  <c r="K297" i="41"/>
  <c r="K330" i="41"/>
  <c r="K389" i="41"/>
  <c r="I417" i="41"/>
  <c r="K317" i="41"/>
  <c r="I302" i="41"/>
  <c r="K300" i="41"/>
  <c r="M996" i="41"/>
  <c r="P726" i="41"/>
  <c r="AE726" i="41" s="1"/>
  <c r="AE725" i="41"/>
  <c r="Q726" i="41"/>
  <c r="AC726" i="41" s="1"/>
  <c r="AC725" i="41"/>
  <c r="N726" i="41"/>
  <c r="AD726" i="41" s="1"/>
  <c r="AD725" i="41"/>
  <c r="Q1002" i="41"/>
  <c r="AC1002" i="41" s="1"/>
  <c r="AC1001" i="41"/>
  <c r="AC991" i="41"/>
  <c r="Q727" i="41"/>
  <c r="AC727" i="41" s="1"/>
  <c r="O705" i="41"/>
  <c r="J543" i="41"/>
  <c r="J540" i="41"/>
  <c r="K370" i="41"/>
  <c r="K299" i="41"/>
  <c r="K332" i="41"/>
  <c r="K331" i="41"/>
  <c r="K334" i="41"/>
  <c r="I314" i="41"/>
  <c r="S720" i="41"/>
  <c r="AH719" i="41"/>
  <c r="AH720" i="41" s="1"/>
  <c r="K328" i="41"/>
  <c r="N731" i="41"/>
  <c r="AD731" i="41" s="1"/>
  <c r="J418" i="41"/>
  <c r="J414" i="41"/>
  <c r="J416" i="41"/>
  <c r="J417" i="41"/>
  <c r="J415" i="41"/>
  <c r="J413" i="41"/>
  <c r="J532" i="41"/>
  <c r="I385" i="41"/>
  <c r="I239" i="41"/>
  <c r="I238" i="41"/>
  <c r="I237" i="41"/>
  <c r="I236" i="41"/>
  <c r="I235" i="41"/>
  <c r="I240" i="41"/>
  <c r="I234" i="41"/>
  <c r="I241" i="41"/>
  <c r="K226" i="41"/>
  <c r="K221" i="41"/>
  <c r="K224" i="41"/>
  <c r="K220" i="41"/>
  <c r="K225" i="41"/>
  <c r="K223" i="41"/>
  <c r="K219" i="41"/>
  <c r="K222" i="41"/>
  <c r="J449" i="41"/>
  <c r="J445" i="41"/>
  <c r="J447" i="41"/>
  <c r="J443" i="41"/>
  <c r="J442" i="41"/>
  <c r="J448" i="41"/>
  <c r="J446" i="41"/>
  <c r="J444" i="41"/>
  <c r="J226" i="41"/>
  <c r="J225" i="41"/>
  <c r="J221" i="41"/>
  <c r="J224" i="41"/>
  <c r="J220" i="41"/>
  <c r="J223" i="41"/>
  <c r="J219" i="41"/>
  <c r="J222" i="41"/>
  <c r="I223" i="41"/>
  <c r="I222" i="41"/>
  <c r="I225" i="41"/>
  <c r="I221" i="41"/>
  <c r="I220" i="41"/>
  <c r="I224" i="41"/>
  <c r="I219" i="41"/>
  <c r="I226" i="41"/>
  <c r="J434" i="41"/>
  <c r="J430" i="41"/>
  <c r="J432" i="41"/>
  <c r="J428" i="41"/>
  <c r="J433" i="41"/>
  <c r="J431" i="41"/>
  <c r="J429" i="41"/>
  <c r="J427" i="41"/>
  <c r="J614" i="41"/>
  <c r="J612" i="41"/>
  <c r="J611" i="41"/>
  <c r="J613" i="41"/>
  <c r="J531" i="41"/>
  <c r="J530" i="41"/>
  <c r="I330" i="41"/>
  <c r="I327" i="41"/>
  <c r="I334" i="41"/>
  <c r="I331" i="41"/>
  <c r="I333" i="41"/>
  <c r="I332" i="41"/>
  <c r="I329" i="41"/>
  <c r="I328" i="41"/>
  <c r="K269" i="41"/>
  <c r="K265" i="41"/>
  <c r="K268" i="41"/>
  <c r="K271" i="41"/>
  <c r="K270" i="41"/>
  <c r="K272" i="41"/>
  <c r="K267" i="41"/>
  <c r="K266" i="41"/>
  <c r="J662" i="41"/>
  <c r="J334" i="41"/>
  <c r="J330" i="41"/>
  <c r="J332" i="41"/>
  <c r="J328" i="41"/>
  <c r="J331" i="41"/>
  <c r="J329" i="41"/>
  <c r="J327" i="41"/>
  <c r="J333" i="41"/>
  <c r="I371" i="41"/>
  <c r="I372" i="41"/>
  <c r="I373" i="41"/>
  <c r="I370" i="41"/>
  <c r="I374" i="41"/>
  <c r="I369" i="41"/>
  <c r="J371" i="41"/>
  <c r="J373" i="41"/>
  <c r="J369" i="41"/>
  <c r="J370" i="41"/>
  <c r="J374" i="41"/>
  <c r="J372" i="41"/>
  <c r="J345" i="41"/>
  <c r="J347" i="41"/>
  <c r="J343" i="41"/>
  <c r="J346" i="41"/>
  <c r="J344" i="41"/>
  <c r="I344" i="41"/>
  <c r="I345" i="41"/>
  <c r="I346" i="41"/>
  <c r="I343" i="41"/>
  <c r="I347" i="41"/>
  <c r="K347" i="41"/>
  <c r="K343" i="41"/>
  <c r="K345" i="41"/>
  <c r="K346" i="41"/>
  <c r="K344" i="41"/>
  <c r="N727" i="41"/>
  <c r="AD727" i="41" s="1"/>
  <c r="J299" i="41"/>
  <c r="J298" i="41"/>
  <c r="J303" i="41"/>
  <c r="J302" i="41"/>
  <c r="J297" i="41"/>
  <c r="J296" i="41"/>
  <c r="J301" i="41"/>
  <c r="J300" i="41"/>
  <c r="J512" i="41"/>
  <c r="J508" i="41"/>
  <c r="J514" i="41"/>
  <c r="J510" i="41"/>
  <c r="J511" i="41"/>
  <c r="J509" i="41"/>
  <c r="J515" i="41"/>
  <c r="J507" i="41"/>
  <c r="J513" i="41"/>
  <c r="J586" i="41"/>
  <c r="J584" i="41"/>
  <c r="J587" i="41"/>
  <c r="J585" i="41"/>
  <c r="J240" i="41"/>
  <c r="J236" i="41"/>
  <c r="J238" i="41"/>
  <c r="J241" i="41"/>
  <c r="J235" i="41"/>
  <c r="J237" i="41"/>
  <c r="J239" i="41"/>
  <c r="J234" i="41"/>
  <c r="J271" i="41"/>
  <c r="J267" i="41"/>
  <c r="J269" i="41"/>
  <c r="J265" i="41"/>
  <c r="J270" i="41"/>
  <c r="J268" i="41"/>
  <c r="J272" i="41"/>
  <c r="J266" i="41"/>
  <c r="I254" i="41"/>
  <c r="I250" i="41"/>
  <c r="I252" i="41"/>
  <c r="I257" i="41"/>
  <c r="I256" i="41"/>
  <c r="I255" i="41"/>
  <c r="I253" i="41"/>
  <c r="I251" i="41"/>
  <c r="J601" i="41"/>
  <c r="J597" i="41"/>
  <c r="J603" i="41"/>
  <c r="J599" i="41"/>
  <c r="J600" i="41"/>
  <c r="J598" i="41"/>
  <c r="J602" i="41"/>
  <c r="J463" i="41"/>
  <c r="I212" i="41"/>
  <c r="J458" i="41"/>
  <c r="J460" i="41"/>
  <c r="N728" i="41"/>
  <c r="AD728" i="41" s="1"/>
  <c r="I209" i="41"/>
  <c r="J286" i="41"/>
  <c r="I211" i="41"/>
  <c r="J281" i="41"/>
  <c r="J285" i="41"/>
  <c r="N729" i="41"/>
  <c r="AD729" i="41" s="1"/>
  <c r="N732" i="41"/>
  <c r="AD732" i="41" s="1"/>
  <c r="I286" i="41"/>
  <c r="J287" i="41"/>
  <c r="I207" i="41"/>
  <c r="Q720" i="41"/>
  <c r="J282" i="41"/>
  <c r="J399" i="41"/>
  <c r="J401" i="41"/>
  <c r="J400" i="41"/>
  <c r="J473" i="41"/>
  <c r="J480" i="41"/>
  <c r="J476" i="41"/>
  <c r="K575" i="41"/>
  <c r="AF703" i="41"/>
  <c r="P705" i="41"/>
  <c r="P707" i="41"/>
  <c r="P704" i="41"/>
  <c r="P708" i="41"/>
  <c r="O1002" i="41"/>
  <c r="J459" i="41"/>
  <c r="J465" i="41"/>
  <c r="J464" i="41"/>
  <c r="J461" i="41"/>
  <c r="J552" i="41"/>
  <c r="J553" i="41"/>
  <c r="J556" i="41"/>
  <c r="J558" i="41"/>
  <c r="J555" i="41"/>
  <c r="J554" i="41"/>
  <c r="J557" i="41"/>
  <c r="I316" i="41"/>
  <c r="AG720" i="41"/>
  <c r="O992" i="41"/>
  <c r="O727" i="41"/>
  <c r="O728" i="41"/>
  <c r="O726" i="41"/>
  <c r="O730" i="41"/>
  <c r="O731" i="41"/>
  <c r="O732" i="41"/>
  <c r="O733" i="41"/>
  <c r="J284" i="41"/>
  <c r="I462" i="41"/>
  <c r="I459" i="41"/>
  <c r="I461" i="41"/>
  <c r="I460" i="41"/>
  <c r="I458" i="41"/>
  <c r="I463" i="41"/>
  <c r="I464" i="41"/>
  <c r="I281" i="41"/>
  <c r="I287" i="41"/>
  <c r="I284" i="41"/>
  <c r="I282" i="41"/>
  <c r="K210" i="41"/>
  <c r="K212" i="41"/>
  <c r="R720" i="41"/>
  <c r="T720" i="41"/>
  <c r="K211" i="41"/>
  <c r="I285" i="41"/>
  <c r="AF720" i="41"/>
  <c r="P1006" i="41"/>
  <c r="K207" i="41"/>
  <c r="I288" i="41"/>
  <c r="M1006" i="41"/>
  <c r="P720" i="41"/>
  <c r="K208" i="41"/>
  <c r="K209" i="41"/>
  <c r="I210" i="41"/>
  <c r="I208" i="41"/>
  <c r="I112" i="41"/>
  <c r="AH703" i="41"/>
  <c r="K44" i="41"/>
  <c r="K108" i="41"/>
  <c r="K111" i="41"/>
  <c r="K109" i="41"/>
  <c r="K106" i="41"/>
  <c r="K107" i="41"/>
  <c r="K110" i="41"/>
  <c r="J134" i="41"/>
  <c r="J138" i="41"/>
  <c r="J136" i="41"/>
  <c r="J135" i="41"/>
  <c r="J137" i="41"/>
  <c r="I137" i="41"/>
  <c r="I134" i="41"/>
  <c r="I136" i="41"/>
  <c r="I135" i="41"/>
  <c r="I138" i="41"/>
  <c r="J210" i="41"/>
  <c r="J211" i="41"/>
  <c r="J208" i="41"/>
  <c r="J212" i="41"/>
  <c r="J207" i="41"/>
  <c r="J209" i="41"/>
  <c r="J357" i="41"/>
  <c r="J356" i="41"/>
  <c r="J360" i="41"/>
  <c r="J355" i="41"/>
  <c r="J359" i="41"/>
  <c r="J358" i="41"/>
  <c r="J314" i="41"/>
  <c r="J315" i="41"/>
  <c r="J317" i="41"/>
  <c r="J312" i="41"/>
  <c r="J316" i="41"/>
  <c r="J319" i="41"/>
  <c r="J313" i="41"/>
  <c r="J318" i="41"/>
  <c r="K284" i="41"/>
  <c r="K288" i="41"/>
  <c r="K281" i="41"/>
  <c r="K283" i="41"/>
  <c r="K285" i="41"/>
  <c r="K287" i="41"/>
  <c r="K282" i="41"/>
  <c r="K286" i="41"/>
  <c r="J107" i="41"/>
  <c r="J108" i="41"/>
  <c r="J111" i="41"/>
  <c r="J109" i="41"/>
  <c r="J110" i="41"/>
  <c r="J106" i="41"/>
  <c r="L734" i="41" l="1"/>
  <c r="K361" i="41"/>
  <c r="I864" i="41"/>
  <c r="J864" i="41"/>
  <c r="K864" i="41"/>
  <c r="J753" i="41"/>
  <c r="K753" i="41"/>
  <c r="I753" i="41"/>
  <c r="J827" i="41"/>
  <c r="I790" i="41"/>
  <c r="I827" i="41"/>
  <c r="K790" i="41"/>
  <c r="J790" i="41"/>
  <c r="K466" i="41"/>
  <c r="J498" i="41"/>
  <c r="I588" i="41"/>
  <c r="I575" i="41"/>
  <c r="N14" i="44"/>
  <c r="M14" i="44"/>
  <c r="L14" i="44"/>
  <c r="L24" i="44"/>
  <c r="M24" i="44"/>
  <c r="N24" i="44"/>
  <c r="I498" i="41"/>
  <c r="O771" i="41"/>
  <c r="AE763" i="41"/>
  <c r="AE771" i="41" s="1"/>
  <c r="P771" i="41"/>
  <c r="M845" i="41"/>
  <c r="P845" i="41"/>
  <c r="AE837" i="41"/>
  <c r="AE845" i="41" s="1"/>
  <c r="N771" i="41"/>
  <c r="AD763" i="41"/>
  <c r="AD771" i="41" s="1"/>
  <c r="AC763" i="41"/>
  <c r="AC771" i="41" s="1"/>
  <c r="Q771" i="41"/>
  <c r="Q845" i="41"/>
  <c r="AC837" i="41"/>
  <c r="AC845" i="41" s="1"/>
  <c r="O845" i="41"/>
  <c r="M771" i="41"/>
  <c r="L771" i="41"/>
  <c r="N845" i="41"/>
  <c r="AD837" i="41"/>
  <c r="AD845" i="41" s="1"/>
  <c r="L845" i="41"/>
  <c r="J390" i="41"/>
  <c r="I533" i="41"/>
  <c r="AC800" i="41"/>
  <c r="AC808" i="41" s="1"/>
  <c r="Q808" i="41"/>
  <c r="O808" i="41"/>
  <c r="AD800" i="41"/>
  <c r="AD808" i="41" s="1"/>
  <c r="N808" i="41"/>
  <c r="P808" i="41"/>
  <c r="AE808" i="41"/>
  <c r="L1006" i="41"/>
  <c r="M808" i="41"/>
  <c r="L808" i="41"/>
  <c r="I559" i="41"/>
  <c r="K588" i="41"/>
  <c r="L996" i="41"/>
  <c r="I481" i="41"/>
  <c r="I361" i="41"/>
  <c r="K390" i="41"/>
  <c r="J575" i="41"/>
  <c r="K320" i="41"/>
  <c r="K559" i="41"/>
  <c r="J681" i="41"/>
  <c r="I695" i="41"/>
  <c r="K695" i="41"/>
  <c r="J695" i="41"/>
  <c r="K681" i="41"/>
  <c r="I681" i="41"/>
  <c r="P996" i="41"/>
  <c r="K375" i="41"/>
  <c r="I653" i="41"/>
  <c r="J653" i="41"/>
  <c r="J640" i="41"/>
  <c r="I640" i="41"/>
  <c r="K640" i="41"/>
  <c r="K653" i="41"/>
  <c r="Q709" i="41"/>
  <c r="I516" i="41"/>
  <c r="O709" i="41"/>
  <c r="N996" i="41"/>
  <c r="I51" i="41"/>
  <c r="K139" i="41"/>
  <c r="K498" i="41"/>
  <c r="K516" i="41"/>
  <c r="K545" i="41"/>
  <c r="N1006" i="41"/>
  <c r="K481" i="41"/>
  <c r="K533" i="41"/>
  <c r="M734" i="41"/>
  <c r="Q1006" i="41"/>
  <c r="M14" i="41"/>
  <c r="N14" i="41"/>
  <c r="O14" i="41"/>
  <c r="K419" i="41"/>
  <c r="I404" i="41"/>
  <c r="J51" i="41"/>
  <c r="K404" i="41"/>
  <c r="I390" i="41"/>
  <c r="N734" i="41"/>
  <c r="P734" i="41"/>
  <c r="I545" i="41"/>
  <c r="J466" i="41"/>
  <c r="Q734" i="41"/>
  <c r="Q996" i="41"/>
  <c r="J404" i="41"/>
  <c r="I375" i="41"/>
  <c r="J545" i="41"/>
  <c r="J588" i="41"/>
  <c r="J304" i="41"/>
  <c r="J481" i="41"/>
  <c r="J516" i="41"/>
  <c r="J533" i="41"/>
  <c r="J289" i="41"/>
  <c r="I320" i="41"/>
  <c r="O1006" i="41"/>
  <c r="K242" i="41"/>
  <c r="K335" i="41"/>
  <c r="I273" i="41"/>
  <c r="I335" i="41"/>
  <c r="I213" i="41"/>
  <c r="K450" i="41"/>
  <c r="P709" i="41"/>
  <c r="I289" i="41"/>
  <c r="J559" i="41"/>
  <c r="I419" i="41"/>
  <c r="I258" i="41"/>
  <c r="K227" i="41"/>
  <c r="K435" i="41"/>
  <c r="K213" i="41"/>
  <c r="K348" i="41"/>
  <c r="K273" i="41"/>
  <c r="I304" i="41"/>
  <c r="I227" i="41"/>
  <c r="I242" i="41"/>
  <c r="O734" i="41"/>
  <c r="T704" i="41"/>
  <c r="AF704" i="41" s="1"/>
  <c r="T706" i="41"/>
  <c r="AF706" i="41" s="1"/>
  <c r="T708" i="41"/>
  <c r="AF708" i="41" s="1"/>
  <c r="T707" i="41"/>
  <c r="AF707" i="41" s="1"/>
  <c r="T705" i="41"/>
  <c r="AF705" i="41" s="1"/>
  <c r="I466" i="41"/>
  <c r="R704" i="41"/>
  <c r="R707" i="41"/>
  <c r="R708" i="41"/>
  <c r="R705" i="41"/>
  <c r="R706" i="41"/>
  <c r="O996" i="41"/>
  <c r="I435" i="41"/>
  <c r="I348" i="41"/>
  <c r="I615" i="41"/>
  <c r="I450" i="41"/>
  <c r="K615" i="41"/>
  <c r="K258" i="41"/>
  <c r="J112" i="41"/>
  <c r="K304" i="41"/>
  <c r="I627" i="41"/>
  <c r="K627" i="41"/>
  <c r="K604" i="41"/>
  <c r="I667" i="41"/>
  <c r="K667" i="41"/>
  <c r="J667" i="41"/>
  <c r="K112" i="41"/>
  <c r="I604" i="41"/>
  <c r="J320" i="41"/>
  <c r="J335" i="41"/>
  <c r="J435" i="41"/>
  <c r="J258" i="41"/>
  <c r="J375" i="41"/>
  <c r="J348" i="41"/>
  <c r="I139" i="41"/>
  <c r="K289" i="41"/>
  <c r="J627" i="41"/>
  <c r="J242" i="41"/>
  <c r="J139" i="41"/>
  <c r="K51" i="41"/>
  <c r="S704" i="41"/>
  <c r="AH704" i="41" s="1"/>
  <c r="S705" i="41"/>
  <c r="AH705" i="41" s="1"/>
  <c r="S706" i="41"/>
  <c r="AH706" i="41" s="1"/>
  <c r="S707" i="41"/>
  <c r="AH707" i="41" s="1"/>
  <c r="S708" i="41"/>
  <c r="AH708" i="41" s="1"/>
  <c r="J361" i="41"/>
  <c r="J615" i="41"/>
  <c r="J604" i="41"/>
  <c r="J213" i="41"/>
  <c r="J450" i="41"/>
  <c r="J419" i="41"/>
  <c r="J273" i="41"/>
  <c r="J227" i="41"/>
  <c r="AE1006" i="41" l="1"/>
  <c r="T709" i="41"/>
  <c r="R709" i="41"/>
  <c r="AC1006" i="41"/>
  <c r="AC996" i="41"/>
  <c r="AD1006" i="41"/>
  <c r="AE996" i="41"/>
  <c r="AD734" i="41"/>
  <c r="AC734" i="41"/>
  <c r="AE734" i="41"/>
  <c r="S709" i="41"/>
  <c r="AD996" i="41"/>
  <c r="AF709" i="41" l="1"/>
  <c r="AH709" i="41"/>
  <c r="AG709" i="41"/>
  <c r="H469" i="26" l="1"/>
  <c r="I100" i="1" l="1"/>
  <c r="I90" i="1"/>
  <c r="K1204" i="26" l="1"/>
  <c r="K1187" i="26"/>
  <c r="K1167" i="26"/>
  <c r="K1145" i="26"/>
  <c r="K1126" i="26"/>
  <c r="K1105" i="26"/>
  <c r="K1085" i="26" l="1"/>
  <c r="K1067" i="26"/>
  <c r="K1044" i="26"/>
  <c r="K1023" i="26"/>
  <c r="K1002" i="26"/>
  <c r="K981" i="26"/>
  <c r="K959" i="26"/>
  <c r="K940" i="26"/>
  <c r="K922" i="26" l="1"/>
  <c r="K903" i="26"/>
  <c r="M891" i="26" l="1"/>
  <c r="L694" i="26" l="1"/>
  <c r="H706" i="26" s="1"/>
  <c r="J706" i="26" s="1"/>
  <c r="L693" i="26"/>
  <c r="H705" i="26" s="1"/>
  <c r="K705" i="26" s="1"/>
  <c r="L692" i="26"/>
  <c r="H704" i="26" s="1"/>
  <c r="L691" i="26"/>
  <c r="H703" i="26" s="1"/>
  <c r="L690" i="26"/>
  <c r="H702" i="26" s="1"/>
  <c r="L689" i="26"/>
  <c r="H701" i="26" s="1"/>
  <c r="K701" i="26" s="1"/>
  <c r="L688" i="26"/>
  <c r="H700" i="26" s="1"/>
  <c r="L687" i="26"/>
  <c r="H699" i="26" s="1"/>
  <c r="L686" i="26"/>
  <c r="H698" i="26" s="1"/>
  <c r="J698" i="26" s="1"/>
  <c r="L685" i="26"/>
  <c r="H697" i="26" s="1"/>
  <c r="K697" i="26" s="1"/>
  <c r="L684" i="26"/>
  <c r="H696" i="26" s="1"/>
  <c r="L628" i="26"/>
  <c r="H640" i="26" s="1"/>
  <c r="L627" i="26"/>
  <c r="H639" i="26" s="1"/>
  <c r="L626" i="26"/>
  <c r="H638" i="26" s="1"/>
  <c r="L625" i="26"/>
  <c r="H637" i="26" s="1"/>
  <c r="L624" i="26"/>
  <c r="H636" i="26" s="1"/>
  <c r="L623" i="26"/>
  <c r="H635" i="26" s="1"/>
  <c r="L622" i="26"/>
  <c r="H634" i="26" s="1"/>
  <c r="L621" i="26"/>
  <c r="H633" i="26" s="1"/>
  <c r="L620" i="26"/>
  <c r="H632" i="26" s="1"/>
  <c r="L619" i="26"/>
  <c r="H631" i="26" s="1"/>
  <c r="L618" i="26"/>
  <c r="H630" i="26" s="1"/>
  <c r="K696" i="26" l="1"/>
  <c r="I696" i="26"/>
  <c r="J696" i="26"/>
  <c r="K704" i="26"/>
  <c r="I704" i="26"/>
  <c r="J704" i="26"/>
  <c r="K699" i="26"/>
  <c r="I699" i="26"/>
  <c r="J699" i="26"/>
  <c r="I703" i="26"/>
  <c r="J703" i="26"/>
  <c r="K703" i="26"/>
  <c r="K700" i="26"/>
  <c r="J700" i="26"/>
  <c r="I700" i="26"/>
  <c r="J702" i="26"/>
  <c r="K702" i="26"/>
  <c r="K698" i="26"/>
  <c r="K706" i="26"/>
  <c r="J697" i="26"/>
  <c r="I698" i="26"/>
  <c r="J701" i="26"/>
  <c r="I702" i="26"/>
  <c r="J705" i="26"/>
  <c r="I706" i="26"/>
  <c r="I697" i="26"/>
  <c r="I701" i="26"/>
  <c r="I705" i="26"/>
  <c r="K640" i="26"/>
  <c r="J640" i="26"/>
  <c r="I640" i="26"/>
  <c r="I633" i="26"/>
  <c r="K633" i="26"/>
  <c r="J633" i="26"/>
  <c r="I637" i="26"/>
  <c r="K637" i="26"/>
  <c r="J637" i="26"/>
  <c r="K632" i="26"/>
  <c r="J632" i="26"/>
  <c r="I632" i="26"/>
  <c r="J634" i="26"/>
  <c r="I634" i="26"/>
  <c r="K634" i="26"/>
  <c r="J638" i="26"/>
  <c r="I638" i="26"/>
  <c r="K638" i="26"/>
  <c r="K636" i="26"/>
  <c r="J636" i="26"/>
  <c r="I636" i="26"/>
  <c r="J630" i="26"/>
  <c r="I630" i="26"/>
  <c r="K630" i="26"/>
  <c r="K631" i="26"/>
  <c r="J631" i="26"/>
  <c r="I631" i="26"/>
  <c r="K635" i="26"/>
  <c r="J635" i="26"/>
  <c r="I635" i="26"/>
  <c r="K639" i="26"/>
  <c r="J639" i="26"/>
  <c r="I639" i="26"/>
  <c r="L700" i="26" l="1"/>
  <c r="L705" i="26"/>
  <c r="L701" i="26"/>
  <c r="L702" i="26"/>
  <c r="L630" i="26"/>
  <c r="L697" i="26"/>
  <c r="L699" i="26"/>
  <c r="L703" i="26"/>
  <c r="L696" i="26"/>
  <c r="L706" i="26"/>
  <c r="L698" i="26"/>
  <c r="L704" i="26"/>
  <c r="L639" i="26"/>
  <c r="L636" i="26"/>
  <c r="L638" i="26"/>
  <c r="L632" i="26"/>
  <c r="L633" i="26"/>
  <c r="L631" i="26"/>
  <c r="L637" i="26"/>
  <c r="L640" i="26"/>
  <c r="L635" i="26"/>
  <c r="L634" i="26"/>
  <c r="K286" i="26" l="1"/>
  <c r="K217" i="26" l="1"/>
  <c r="K202" i="26"/>
  <c r="K102" i="26" l="1"/>
  <c r="K92" i="26"/>
  <c r="K53" i="26"/>
  <c r="K37" i="26" l="1"/>
  <c r="K25" i="26"/>
  <c r="K13" i="26"/>
  <c r="T1211" i="26" s="1"/>
  <c r="AF1211" i="26" s="1"/>
  <c r="Q256" i="26" l="1"/>
  <c r="T243" i="26"/>
  <c r="Q233" i="26"/>
  <c r="Q177" i="26"/>
  <c r="Q180" i="26" s="1"/>
  <c r="AC180" i="26" s="1"/>
  <c r="Q224" i="26"/>
  <c r="S74" i="26"/>
  <c r="AE74" i="26" s="1"/>
  <c r="Q291" i="26"/>
  <c r="AC291" i="26" s="1"/>
  <c r="S59" i="26"/>
  <c r="AE59" i="26" s="1"/>
  <c r="Q179" i="26" l="1"/>
  <c r="AC179" i="26" s="1"/>
  <c r="AF243" i="26"/>
  <c r="T249" i="26"/>
  <c r="AF249" i="26" s="1"/>
  <c r="T245" i="26"/>
  <c r="AF245" i="26" s="1"/>
  <c r="T248" i="26"/>
  <c r="AF248" i="26" s="1"/>
  <c r="T244" i="26"/>
  <c r="T247" i="26"/>
  <c r="AF247" i="26" s="1"/>
  <c r="T250" i="26"/>
  <c r="AF250" i="26" s="1"/>
  <c r="T246" i="26"/>
  <c r="AF246" i="26" s="1"/>
  <c r="AF266" i="26"/>
  <c r="T271" i="26"/>
  <c r="AF271" i="26" s="1"/>
  <c r="T274" i="26"/>
  <c r="AF274" i="26" s="1"/>
  <c r="T269" i="26"/>
  <c r="AF269" i="26" s="1"/>
  <c r="T270" i="26"/>
  <c r="AF270" i="26" s="1"/>
  <c r="T273" i="26"/>
  <c r="AF273" i="26" s="1"/>
  <c r="T272" i="26"/>
  <c r="AF272" i="26" s="1"/>
  <c r="T267" i="26"/>
  <c r="T268" i="26"/>
  <c r="AF268" i="26" s="1"/>
  <c r="Q257" i="26"/>
  <c r="Q259" i="26"/>
  <c r="AC259" i="26" s="1"/>
  <c r="Q260" i="26"/>
  <c r="AC260" i="26" s="1"/>
  <c r="Q258" i="26"/>
  <c r="AC258" i="26" s="1"/>
  <c r="AC256" i="26"/>
  <c r="AC177" i="26"/>
  <c r="Q183" i="26"/>
  <c r="AC183" i="26" s="1"/>
  <c r="Q181" i="26"/>
  <c r="AC181" i="26" s="1"/>
  <c r="Q178" i="26"/>
  <c r="AC178" i="26" s="1"/>
  <c r="Q182" i="26"/>
  <c r="AC182" i="26" s="1"/>
  <c r="AC224" i="26"/>
  <c r="Q226" i="26"/>
  <c r="Q227" i="26"/>
  <c r="Q225" i="26"/>
  <c r="AC233" i="26"/>
  <c r="Q236" i="26"/>
  <c r="AC236" i="26" s="1"/>
  <c r="Q234" i="26"/>
  <c r="Q237" i="26"/>
  <c r="AC237" i="26" s="1"/>
  <c r="Q235" i="26"/>
  <c r="AC235" i="26" s="1"/>
  <c r="Q292" i="26"/>
  <c r="Q293" i="26"/>
  <c r="T275" i="26" l="1"/>
  <c r="Q238" i="26"/>
  <c r="T251" i="26"/>
  <c r="AC257" i="26"/>
  <c r="AC261" i="26" s="1"/>
  <c r="Q261" i="26"/>
  <c r="AF267" i="26"/>
  <c r="AF275" i="26" s="1"/>
  <c r="Q184" i="26"/>
  <c r="AC184" i="26"/>
  <c r="AF244" i="26"/>
  <c r="AF251" i="26" s="1"/>
  <c r="AC234" i="26"/>
  <c r="AC238" i="26" s="1"/>
  <c r="Z1206" i="26" l="1"/>
  <c r="Z1205" i="26"/>
  <c r="Z1203" i="26"/>
  <c r="Z1202" i="26"/>
  <c r="Z1201" i="26"/>
  <c r="Z1200" i="26"/>
  <c r="Z1199" i="26"/>
  <c r="Z1198" i="26"/>
  <c r="Z1197" i="26"/>
  <c r="Z1196" i="26"/>
  <c r="Z1189" i="26"/>
  <c r="Z1188" i="26"/>
  <c r="Z1186" i="26"/>
  <c r="Z1185" i="26"/>
  <c r="Z1184" i="26"/>
  <c r="Z1183" i="26"/>
  <c r="Z1182" i="26"/>
  <c r="Z1181" i="26"/>
  <c r="Z1180" i="26"/>
  <c r="Z1171" i="26"/>
  <c r="Z1170" i="26"/>
  <c r="Z1169" i="26"/>
  <c r="Z1168" i="26"/>
  <c r="Z1166" i="26"/>
  <c r="Z1165" i="26"/>
  <c r="Z1164" i="26"/>
  <c r="Z1163" i="26"/>
  <c r="Z1162" i="26"/>
  <c r="Z1161" i="26"/>
  <c r="Z1160" i="26"/>
  <c r="Z1159" i="26"/>
  <c r="Z1158" i="26"/>
  <c r="Z1151" i="26"/>
  <c r="Z1150" i="26"/>
  <c r="Z1148" i="26"/>
  <c r="Z1147" i="26"/>
  <c r="Z1146" i="26"/>
  <c r="Z1144" i="26"/>
  <c r="Z1143" i="26"/>
  <c r="Z1142" i="26"/>
  <c r="Z1141" i="26"/>
  <c r="Z1140" i="26"/>
  <c r="Z1139" i="26"/>
  <c r="Z1132" i="26"/>
  <c r="Z1131" i="26"/>
  <c r="Z1129" i="26"/>
  <c r="Z1128" i="26"/>
  <c r="Z1127" i="26"/>
  <c r="Z1125" i="26"/>
  <c r="Z1124" i="26"/>
  <c r="Z1123" i="26"/>
  <c r="Z1122" i="26"/>
  <c r="Z1121" i="26"/>
  <c r="Z1120" i="26"/>
  <c r="Z1119" i="26"/>
  <c r="Z1118" i="26"/>
  <c r="Z1117" i="26"/>
  <c r="Z1110" i="26"/>
  <c r="Z1109" i="26"/>
  <c r="Z1108" i="26"/>
  <c r="Z1106" i="26"/>
  <c r="Z1104" i="26"/>
  <c r="Z1103" i="26"/>
  <c r="Z1102" i="26"/>
  <c r="Z1101" i="26"/>
  <c r="Z1100" i="26"/>
  <c r="Z1099" i="26"/>
  <c r="Z1098" i="26"/>
  <c r="Z1097" i="26"/>
  <c r="Z1096" i="26"/>
  <c r="Z1095" i="26"/>
  <c r="Z1094" i="26"/>
  <c r="Z1088" i="26"/>
  <c r="Z1087" i="26"/>
  <c r="Z1086" i="26"/>
  <c r="Z1084" i="26"/>
  <c r="Z1083" i="26"/>
  <c r="Z1082" i="26"/>
  <c r="Z1081" i="26"/>
  <c r="Z1080" i="26"/>
  <c r="Z1079" i="26"/>
  <c r="Z1078" i="26"/>
  <c r="Z1077" i="26"/>
  <c r="Z1071" i="26"/>
  <c r="Z1070" i="26"/>
  <c r="Z1069" i="26"/>
  <c r="Z1068" i="26"/>
  <c r="Z1066" i="26"/>
  <c r="Z1065" i="26"/>
  <c r="Z1064" i="26"/>
  <c r="Z1063" i="26"/>
  <c r="Z1062" i="26"/>
  <c r="Z1061" i="26"/>
  <c r="Z1060" i="26"/>
  <c r="Z1059" i="26"/>
  <c r="Z1058" i="26"/>
  <c r="Z1057" i="26"/>
  <c r="Z1056" i="26"/>
  <c r="Z1049" i="26"/>
  <c r="Z1048" i="26"/>
  <c r="Z1047" i="26"/>
  <c r="Z1045" i="26"/>
  <c r="Z1043" i="26"/>
  <c r="Z1042" i="26"/>
  <c r="Z1041" i="26"/>
  <c r="Z1040" i="26"/>
  <c r="Z1039" i="26"/>
  <c r="Z1038" i="26"/>
  <c r="Z1037" i="26"/>
  <c r="Z1036" i="26"/>
  <c r="Z1035" i="26"/>
  <c r="Z1028" i="26"/>
  <c r="Z1027" i="26"/>
  <c r="Z1026" i="26"/>
  <c r="Z1024" i="26"/>
  <c r="Z1022" i="26"/>
  <c r="Z1021" i="26"/>
  <c r="Z1020" i="26"/>
  <c r="Z1019" i="26"/>
  <c r="Z1018" i="26"/>
  <c r="Z1017" i="26"/>
  <c r="Z1016" i="26"/>
  <c r="Z1015" i="26"/>
  <c r="Z1014" i="26"/>
  <c r="Z1007" i="26"/>
  <c r="Z1006" i="26"/>
  <c r="Z1005" i="26"/>
  <c r="Z1003" i="26"/>
  <c r="Z1001" i="26"/>
  <c r="Z1000" i="26"/>
  <c r="Z999" i="26"/>
  <c r="Z998" i="26"/>
  <c r="Z997" i="26"/>
  <c r="Z996" i="26"/>
  <c r="Z995" i="26"/>
  <c r="Z994" i="26"/>
  <c r="Z993" i="26"/>
  <c r="Z986" i="26"/>
  <c r="Z985" i="26"/>
  <c r="Z984" i="26"/>
  <c r="Z982" i="26"/>
  <c r="Z980" i="26"/>
  <c r="Z979" i="26"/>
  <c r="Z978" i="26"/>
  <c r="Z977" i="26"/>
  <c r="Z976" i="26"/>
  <c r="Z975" i="26"/>
  <c r="Z974" i="26"/>
  <c r="Z973" i="26"/>
  <c r="Z972" i="26"/>
  <c r="Z971" i="26"/>
  <c r="Z970" i="26"/>
  <c r="Z963" i="26"/>
  <c r="Z962" i="26"/>
  <c r="Z961" i="26"/>
  <c r="Z960" i="26"/>
  <c r="Z958" i="26"/>
  <c r="Z957" i="26"/>
  <c r="Z956" i="26"/>
  <c r="Z955" i="26"/>
  <c r="Z954" i="26"/>
  <c r="Z953" i="26"/>
  <c r="Z952" i="26"/>
  <c r="Z951" i="26"/>
  <c r="Z950" i="26"/>
  <c r="Z944" i="26"/>
  <c r="Z943" i="26"/>
  <c r="Z942" i="26"/>
  <c r="Z941" i="26"/>
  <c r="Z939" i="26"/>
  <c r="Z938" i="26"/>
  <c r="Z937" i="26"/>
  <c r="Z936" i="26"/>
  <c r="Z935" i="26"/>
  <c r="Z934" i="26"/>
  <c r="Z933" i="26"/>
  <c r="Z932" i="26"/>
  <c r="Z926" i="26"/>
  <c r="Z925" i="26"/>
  <c r="Z924" i="26"/>
  <c r="Z923" i="26"/>
  <c r="Z921" i="26"/>
  <c r="Z920" i="26"/>
  <c r="Z919" i="26"/>
  <c r="Z918" i="26"/>
  <c r="Z917" i="26"/>
  <c r="Z916" i="26"/>
  <c r="Z915" i="26"/>
  <c r="Z914" i="26"/>
  <c r="Z913" i="26"/>
  <c r="Z912" i="26"/>
  <c r="Z906" i="26"/>
  <c r="Z905" i="26"/>
  <c r="Z904" i="26"/>
  <c r="Z902" i="26"/>
  <c r="Z901" i="26"/>
  <c r="Z900" i="26"/>
  <c r="Z899" i="26"/>
  <c r="Z898" i="26"/>
  <c r="Z897" i="26"/>
  <c r="AB890" i="26"/>
  <c r="AB889" i="26"/>
  <c r="AB888" i="26"/>
  <c r="AB887" i="26"/>
  <c r="AB886" i="26"/>
  <c r="AB885" i="26"/>
  <c r="AB884" i="26"/>
  <c r="Z285" i="26"/>
  <c r="Z284" i="26"/>
  <c r="Z283" i="26"/>
  <c r="Z282" i="26"/>
  <c r="Z219" i="26"/>
  <c r="Z218" i="26"/>
  <c r="Z216" i="26"/>
  <c r="Z215" i="26"/>
  <c r="Z214" i="26"/>
  <c r="Z213" i="26"/>
  <c r="Z212" i="26"/>
  <c r="Z211" i="26"/>
  <c r="Z205" i="26"/>
  <c r="Z204" i="26"/>
  <c r="Z203" i="26"/>
  <c r="Z201" i="26"/>
  <c r="Z200" i="26"/>
  <c r="Z199" i="26"/>
  <c r="Z198" i="26"/>
  <c r="Z197" i="26"/>
  <c r="Z196" i="26"/>
  <c r="Z195" i="26"/>
  <c r="Z194" i="26"/>
  <c r="Z193" i="26"/>
  <c r="Z192" i="26"/>
  <c r="Z172" i="26"/>
  <c r="Z171" i="26"/>
  <c r="Z170" i="26"/>
  <c r="Z168" i="26"/>
  <c r="Z167" i="26"/>
  <c r="Z166" i="26"/>
  <c r="Z165" i="26"/>
  <c r="Z164" i="26"/>
  <c r="Z163" i="26"/>
  <c r="Z162" i="26"/>
  <c r="Z161" i="26"/>
  <c r="Z160" i="26"/>
  <c r="Z159" i="26"/>
  <c r="Z101" i="26" l="1"/>
  <c r="Z100" i="26"/>
  <c r="Z99" i="26"/>
  <c r="Z98" i="26"/>
  <c r="Z91" i="26"/>
  <c r="Z90" i="26"/>
  <c r="Z89" i="26"/>
  <c r="Z88" i="26"/>
  <c r="Z87" i="26"/>
  <c r="Z86" i="26"/>
  <c r="AB54" i="26"/>
  <c r="Z54" i="26"/>
  <c r="Z44" i="26"/>
  <c r="Z36" i="26"/>
  <c r="Z35" i="26"/>
  <c r="Z34" i="26"/>
  <c r="Z33" i="26"/>
  <c r="Z32" i="26"/>
  <c r="Z31" i="26"/>
  <c r="Z24" i="26"/>
  <c r="Z23" i="26"/>
  <c r="Z22" i="26"/>
  <c r="Z21" i="26"/>
  <c r="Z20" i="26"/>
  <c r="Z19" i="26"/>
  <c r="Z12" i="26"/>
  <c r="Z11" i="26"/>
  <c r="Z10" i="26"/>
  <c r="Z9" i="26"/>
  <c r="Z8" i="26"/>
  <c r="Z7" i="26"/>
  <c r="Z6" i="26"/>
  <c r="AQ99" i="1" l="1"/>
  <c r="AQ98" i="1"/>
  <c r="AQ97" i="1"/>
  <c r="AQ96" i="1"/>
  <c r="AQ89" i="1"/>
  <c r="AQ88" i="1"/>
  <c r="AQ87" i="1"/>
  <c r="AQ86" i="1"/>
  <c r="AQ85" i="1"/>
  <c r="AQ84" i="1"/>
  <c r="AQ83" i="1"/>
  <c r="AQ82" i="1"/>
  <c r="AJ76" i="1" l="1"/>
  <c r="AI76" i="1"/>
  <c r="AH76" i="1"/>
  <c r="AJ75" i="1"/>
  <c r="AI75" i="1"/>
  <c r="AH75" i="1"/>
  <c r="AJ74" i="1"/>
  <c r="AK74" i="1" s="1"/>
  <c r="AI74" i="1"/>
  <c r="AL74" i="1" s="1"/>
  <c r="AH74" i="1"/>
  <c r="AJ73" i="1"/>
  <c r="AI73" i="1"/>
  <c r="AH73" i="1"/>
  <c r="AJ72" i="1"/>
  <c r="AI72" i="1"/>
  <c r="AH72" i="1"/>
  <c r="AK72" i="1" s="1"/>
  <c r="AJ71" i="1"/>
  <c r="AI71" i="1"/>
  <c r="AH71" i="1"/>
  <c r="AJ70" i="1"/>
  <c r="AI70" i="1"/>
  <c r="AH70" i="1"/>
  <c r="AJ69" i="1"/>
  <c r="AI69" i="1"/>
  <c r="AL69" i="1" s="1"/>
  <c r="AH69" i="1"/>
  <c r="AJ68" i="1"/>
  <c r="AI68" i="1"/>
  <c r="AH68" i="1"/>
  <c r="AJ67" i="1"/>
  <c r="AI67" i="1"/>
  <c r="AH67" i="1"/>
  <c r="AK67" i="1" s="1"/>
  <c r="AJ62" i="1"/>
  <c r="AI62" i="1"/>
  <c r="AL62" i="1" s="1"/>
  <c r="AH62" i="1"/>
  <c r="AJ61" i="1"/>
  <c r="AI61" i="1"/>
  <c r="AH61" i="1"/>
  <c r="AJ60" i="1"/>
  <c r="AI60" i="1"/>
  <c r="AH60" i="1"/>
  <c r="AJ59" i="1"/>
  <c r="AI59" i="1"/>
  <c r="AH59" i="1"/>
  <c r="AJ58" i="1"/>
  <c r="AI58" i="1"/>
  <c r="AH58" i="1"/>
  <c r="AJ57" i="1"/>
  <c r="AI57" i="1"/>
  <c r="AH57" i="1"/>
  <c r="AJ56" i="1"/>
  <c r="AI56" i="1"/>
  <c r="AH56" i="1"/>
  <c r="AK47" i="1"/>
  <c r="AK46" i="1"/>
  <c r="AK38" i="1"/>
  <c r="AK35" i="1"/>
  <c r="AK30" i="1"/>
  <c r="AK29" i="1"/>
  <c r="AK27" i="1"/>
  <c r="AK22" i="1"/>
  <c r="AK19" i="1"/>
  <c r="AL14" i="1"/>
  <c r="AK76" i="1"/>
  <c r="AL75" i="1"/>
  <c r="AL73" i="1"/>
  <c r="AL71" i="1"/>
  <c r="AL70" i="1"/>
  <c r="AK70" i="1"/>
  <c r="AK68" i="1"/>
  <c r="AL61" i="1"/>
  <c r="AL59" i="1"/>
  <c r="AL58" i="1"/>
  <c r="AL50" i="1"/>
  <c r="AL49" i="1"/>
  <c r="AL46" i="1"/>
  <c r="AL42" i="1"/>
  <c r="AK40" i="1"/>
  <c r="AL38" i="1"/>
  <c r="AL34" i="1"/>
  <c r="AL32" i="1"/>
  <c r="AL30" i="1"/>
  <c r="AL26" i="1"/>
  <c r="AL22" i="1"/>
  <c r="AL18" i="1"/>
  <c r="AL10" i="1"/>
  <c r="AL6" i="1"/>
  <c r="AL56" i="1" l="1"/>
  <c r="AK14" i="1"/>
  <c r="AL57" i="1"/>
  <c r="AK62" i="1"/>
  <c r="AK59" i="1"/>
  <c r="AK43" i="1"/>
  <c r="AK17" i="1"/>
  <c r="AK20" i="1"/>
  <c r="AK25" i="1"/>
  <c r="AK28" i="1"/>
  <c r="AK33" i="1"/>
  <c r="AK36" i="1"/>
  <c r="AK41" i="1"/>
  <c r="AK44" i="1"/>
  <c r="AK49" i="1"/>
  <c r="AK13" i="1"/>
  <c r="AL16" i="1"/>
  <c r="AK21" i="1"/>
  <c r="AL24" i="1"/>
  <c r="AK32" i="1"/>
  <c r="AK37" i="1"/>
  <c r="AL40" i="1"/>
  <c r="AK45" i="1"/>
  <c r="AL48" i="1"/>
  <c r="AK11" i="1"/>
  <c r="AL15" i="1"/>
  <c r="AL39" i="1"/>
  <c r="AL47" i="1"/>
  <c r="AK50" i="1"/>
  <c r="AL68" i="1"/>
  <c r="AK71" i="1"/>
  <c r="AK75" i="1"/>
  <c r="AK10" i="1"/>
  <c r="AL23" i="1"/>
  <c r="AK48" i="1"/>
  <c r="AL4" i="1"/>
  <c r="AL8" i="1"/>
  <c r="AL12" i="1"/>
  <c r="AL20" i="1"/>
  <c r="AL28" i="1"/>
  <c r="AL36" i="1"/>
  <c r="AK39" i="1"/>
  <c r="AL44" i="1"/>
  <c r="AK16" i="1"/>
  <c r="AK24" i="1"/>
  <c r="AK6" i="1"/>
  <c r="AK8" i="1"/>
  <c r="AK12" i="1"/>
  <c r="AK18" i="1"/>
  <c r="AK26" i="1"/>
  <c r="AK34" i="1"/>
  <c r="AK42" i="1"/>
  <c r="AL5" i="1"/>
  <c r="AL9" i="1"/>
  <c r="AL13" i="1"/>
  <c r="AL17" i="1"/>
  <c r="AL21" i="1"/>
  <c r="AL25" i="1"/>
  <c r="AL29" i="1"/>
  <c r="AL33" i="1"/>
  <c r="AL37" i="1"/>
  <c r="AL41" i="1"/>
  <c r="AL45" i="1"/>
  <c r="AK58" i="1"/>
  <c r="AL60" i="1"/>
  <c r="AL7" i="1"/>
  <c r="AL19" i="1"/>
  <c r="AL31" i="1"/>
  <c r="AL27" i="1"/>
  <c r="AK15" i="1"/>
  <c r="AK23" i="1"/>
  <c r="AK31" i="1"/>
  <c r="AL35" i="1"/>
  <c r="AL43" i="1"/>
  <c r="AI51" i="1"/>
  <c r="AJ51" i="1"/>
  <c r="AK57" i="1"/>
  <c r="AK60" i="1"/>
  <c r="AK61" i="1"/>
  <c r="AK69" i="1"/>
  <c r="AK73" i="1"/>
  <c r="AL72" i="1"/>
  <c r="AL76" i="1"/>
  <c r="AL67" i="1"/>
  <c r="AK56" i="1"/>
  <c r="AK5" i="1"/>
  <c r="AK7" i="1"/>
  <c r="AK9" i="1"/>
  <c r="AH51" i="1"/>
  <c r="AL11" i="1"/>
  <c r="AK4" i="1"/>
  <c r="O81" i="1"/>
  <c r="O95" i="1"/>
  <c r="O97" i="1" l="1"/>
  <c r="AT97" i="1" s="1"/>
  <c r="AT95" i="1"/>
  <c r="O82" i="1"/>
  <c r="AT82" i="1" s="1"/>
  <c r="AT81" i="1"/>
  <c r="O89" i="1"/>
  <c r="AT89" i="1" s="1"/>
  <c r="AL51" i="1"/>
  <c r="AK51" i="1"/>
  <c r="O99" i="1"/>
  <c r="AT99" i="1" s="1"/>
  <c r="O98" i="1"/>
  <c r="AT98" i="1" s="1"/>
  <c r="O96" i="1"/>
  <c r="AT96" i="1" s="1"/>
  <c r="O85" i="1"/>
  <c r="AT85" i="1" s="1"/>
  <c r="O84" i="1"/>
  <c r="AT84" i="1" s="1"/>
  <c r="O87" i="1"/>
  <c r="AT87" i="1" s="1"/>
  <c r="O83" i="1"/>
  <c r="AT83" i="1" s="1"/>
  <c r="O88" i="1"/>
  <c r="AT88" i="1" s="1"/>
  <c r="O86" i="1"/>
  <c r="AT86" i="1" s="1"/>
  <c r="O90" i="1" l="1"/>
  <c r="O100" i="1"/>
  <c r="Q931" i="26" l="1"/>
  <c r="AC931" i="26" s="1"/>
  <c r="Q896" i="26"/>
  <c r="Q911" i="26"/>
  <c r="Q949" i="26"/>
  <c r="AC949" i="26" s="1"/>
  <c r="Q969" i="26"/>
  <c r="AC969" i="26" s="1"/>
  <c r="Q992" i="26"/>
  <c r="AC992" i="26" s="1"/>
  <c r="Q1013" i="26"/>
  <c r="AC1013" i="26" s="1"/>
  <c r="Q1034" i="26"/>
  <c r="AC1034" i="26" s="1"/>
  <c r="Q1055" i="26"/>
  <c r="Q1076" i="26"/>
  <c r="Q1093" i="26"/>
  <c r="AC1093" i="26" s="1"/>
  <c r="Q1116" i="26"/>
  <c r="AC1116" i="26" s="1"/>
  <c r="Q1138" i="26"/>
  <c r="AC1138" i="26" s="1"/>
  <c r="Q1157" i="26"/>
  <c r="Q1179" i="26"/>
  <c r="Q1195" i="26"/>
  <c r="AC1195" i="26" s="1"/>
  <c r="S883" i="26"/>
  <c r="L739" i="26"/>
  <c r="H744" i="26" s="1"/>
  <c r="I744" i="26" s="1"/>
  <c r="L738" i="26"/>
  <c r="H743" i="26" s="1"/>
  <c r="K743" i="26" s="1"/>
  <c r="L737" i="26"/>
  <c r="H742" i="26" s="1"/>
  <c r="K742" i="26" s="1"/>
  <c r="L736" i="26"/>
  <c r="H741" i="26" s="1"/>
  <c r="K741" i="26" s="1"/>
  <c r="L735" i="26"/>
  <c r="H740" i="26" s="1"/>
  <c r="I740" i="26" s="1"/>
  <c r="K612" i="26"/>
  <c r="J612" i="26"/>
  <c r="I612" i="26"/>
  <c r="K611" i="26"/>
  <c r="J611" i="26"/>
  <c r="I611" i="26"/>
  <c r="K610" i="26"/>
  <c r="J610" i="26"/>
  <c r="I610" i="26"/>
  <c r="K609" i="26"/>
  <c r="J609" i="26"/>
  <c r="I609" i="26"/>
  <c r="K608" i="26"/>
  <c r="J608" i="26"/>
  <c r="I608" i="26"/>
  <c r="K607" i="26"/>
  <c r="J607" i="26"/>
  <c r="I607" i="26"/>
  <c r="K606" i="26"/>
  <c r="J606" i="26"/>
  <c r="I606" i="26"/>
  <c r="K605" i="26"/>
  <c r="J605" i="26"/>
  <c r="I605" i="26"/>
  <c r="K604" i="26"/>
  <c r="J604" i="26"/>
  <c r="I604" i="26"/>
  <c r="K603" i="26"/>
  <c r="J603" i="26"/>
  <c r="I603" i="26"/>
  <c r="K602" i="26"/>
  <c r="J602" i="26"/>
  <c r="I602" i="26"/>
  <c r="K601" i="26"/>
  <c r="J601" i="26"/>
  <c r="I601" i="26"/>
  <c r="L590" i="26"/>
  <c r="L600" i="26"/>
  <c r="L599" i="26"/>
  <c r="L598" i="26"/>
  <c r="L597" i="26"/>
  <c r="L596" i="26"/>
  <c r="L595" i="26"/>
  <c r="L594" i="26"/>
  <c r="L593" i="26"/>
  <c r="L592" i="26"/>
  <c r="L591" i="26"/>
  <c r="L589" i="26"/>
  <c r="M440" i="26"/>
  <c r="H452" i="26" s="1"/>
  <c r="J452" i="26" s="1"/>
  <c r="M439" i="26"/>
  <c r="H451" i="26" s="1"/>
  <c r="J451" i="26" s="1"/>
  <c r="M438" i="26"/>
  <c r="H450" i="26" s="1"/>
  <c r="J450" i="26" s="1"/>
  <c r="M437" i="26"/>
  <c r="H449" i="26" s="1"/>
  <c r="J449" i="26" s="1"/>
  <c r="M436" i="26"/>
  <c r="H448" i="26" s="1"/>
  <c r="J448" i="26" s="1"/>
  <c r="M435" i="26"/>
  <c r="H447" i="26" s="1"/>
  <c r="J447" i="26" s="1"/>
  <c r="M434" i="26"/>
  <c r="H446" i="26" s="1"/>
  <c r="J446" i="26" s="1"/>
  <c r="M433" i="26"/>
  <c r="H445" i="26" s="1"/>
  <c r="J445" i="26" s="1"/>
  <c r="M432" i="26"/>
  <c r="H444" i="26" s="1"/>
  <c r="J444" i="26" s="1"/>
  <c r="M431" i="26"/>
  <c r="H443" i="26" s="1"/>
  <c r="J443" i="26" s="1"/>
  <c r="M430" i="26"/>
  <c r="H442" i="26" s="1"/>
  <c r="J442" i="26" s="1"/>
  <c r="M429" i="26"/>
  <c r="H441" i="26" s="1"/>
  <c r="J441" i="26" s="1"/>
  <c r="Q5" i="26"/>
  <c r="Q18" i="26"/>
  <c r="Q30" i="26"/>
  <c r="Q43" i="26"/>
  <c r="Q85" i="26"/>
  <c r="Q97" i="26"/>
  <c r="Q158" i="26"/>
  <c r="Q191" i="26"/>
  <c r="Q210" i="26"/>
  <c r="Q281" i="26"/>
  <c r="S68" i="26" l="1"/>
  <c r="AE68" i="26" s="1"/>
  <c r="S66" i="26"/>
  <c r="AE66" i="26" s="1"/>
  <c r="S64" i="26"/>
  <c r="AE64" i="26" s="1"/>
  <c r="S62" i="26"/>
  <c r="AE62" i="26" s="1"/>
  <c r="S67" i="26"/>
  <c r="AE67" i="26" s="1"/>
  <c r="S65" i="26"/>
  <c r="AE65" i="26" s="1"/>
  <c r="S63" i="26"/>
  <c r="AE63" i="26" s="1"/>
  <c r="S61" i="26"/>
  <c r="AE61" i="26" s="1"/>
  <c r="AC896" i="26"/>
  <c r="T1213" i="26"/>
  <c r="AF1213" i="26" s="1"/>
  <c r="T1215" i="26"/>
  <c r="AF1215" i="26" s="1"/>
  <c r="T1212" i="26"/>
  <c r="T1214" i="26"/>
  <c r="AF1214" i="26" s="1"/>
  <c r="AC226" i="26"/>
  <c r="AC227" i="26"/>
  <c r="S77" i="26"/>
  <c r="AE77" i="26" s="1"/>
  <c r="S78" i="26"/>
  <c r="AE78" i="26" s="1"/>
  <c r="S76" i="26"/>
  <c r="AE76" i="26" s="1"/>
  <c r="S79" i="26"/>
  <c r="AE79" i="26" s="1"/>
  <c r="S75" i="26"/>
  <c r="S60" i="26"/>
  <c r="Q51" i="26"/>
  <c r="AC51" i="26" s="1"/>
  <c r="Q49" i="26"/>
  <c r="AC49" i="26" s="1"/>
  <c r="Q47" i="26"/>
  <c r="AC47" i="26" s="1"/>
  <c r="Q45" i="26"/>
  <c r="Q52" i="26"/>
  <c r="AC52" i="26" s="1"/>
  <c r="Q50" i="26"/>
  <c r="AC50" i="26" s="1"/>
  <c r="Q48" i="26"/>
  <c r="AC48" i="26" s="1"/>
  <c r="Q46" i="26"/>
  <c r="AC46" i="26" s="1"/>
  <c r="Q1057" i="26"/>
  <c r="AC1057" i="26" s="1"/>
  <c r="AC1055" i="26"/>
  <c r="Q1159" i="26"/>
  <c r="AC1159" i="26" s="1"/>
  <c r="AC1157" i="26"/>
  <c r="AC293" i="26"/>
  <c r="Q914" i="26"/>
  <c r="AC914" i="26" s="1"/>
  <c r="AC911" i="26"/>
  <c r="Q1182" i="26"/>
  <c r="AC1182" i="26" s="1"/>
  <c r="AC1179" i="26"/>
  <c r="Q1079" i="26"/>
  <c r="AC1079" i="26" s="1"/>
  <c r="AC1076" i="26"/>
  <c r="AE883" i="26"/>
  <c r="S884" i="26"/>
  <c r="AE884" i="26" s="1"/>
  <c r="S887" i="26"/>
  <c r="AE887" i="26" s="1"/>
  <c r="S890" i="26"/>
  <c r="AE890" i="26" s="1"/>
  <c r="S885" i="26"/>
  <c r="AE885" i="26" s="1"/>
  <c r="S886" i="26"/>
  <c r="AE886" i="26" s="1"/>
  <c r="S889" i="26"/>
  <c r="AE889" i="26" s="1"/>
  <c r="S888" i="26"/>
  <c r="AE888" i="26" s="1"/>
  <c r="Q937" i="26"/>
  <c r="AC937" i="26" s="1"/>
  <c r="Q932" i="26"/>
  <c r="AC932" i="26" s="1"/>
  <c r="Q935" i="26"/>
  <c r="AC935" i="26" s="1"/>
  <c r="Q938" i="26"/>
  <c r="AC938" i="26" s="1"/>
  <c r="Q939" i="26"/>
  <c r="AC939" i="26" s="1"/>
  <c r="Q934" i="26"/>
  <c r="AC934" i="26" s="1"/>
  <c r="Q933" i="26"/>
  <c r="AC933" i="26" s="1"/>
  <c r="Q936" i="26"/>
  <c r="AC936" i="26" s="1"/>
  <c r="AC158" i="26"/>
  <c r="Q168" i="26"/>
  <c r="AC168" i="26" s="1"/>
  <c r="Q160" i="26"/>
  <c r="AC160" i="26" s="1"/>
  <c r="Q163" i="26"/>
  <c r="AC163" i="26" s="1"/>
  <c r="Q166" i="26"/>
  <c r="AC166" i="26" s="1"/>
  <c r="Q161" i="26"/>
  <c r="AC161" i="26" s="1"/>
  <c r="Q164" i="26"/>
  <c r="AC164" i="26" s="1"/>
  <c r="Q167" i="26"/>
  <c r="AC167" i="26" s="1"/>
  <c r="Q159" i="26"/>
  <c r="AC159" i="26" s="1"/>
  <c r="Q162" i="26"/>
  <c r="AC162" i="26" s="1"/>
  <c r="Q165" i="26"/>
  <c r="AC165" i="26" s="1"/>
  <c r="Q1203" i="26"/>
  <c r="AC1203" i="26" s="1"/>
  <c r="Q1198" i="26"/>
  <c r="AC1198" i="26" s="1"/>
  <c r="Q1201" i="26"/>
  <c r="AC1201" i="26" s="1"/>
  <c r="Q1196" i="26"/>
  <c r="AC1196" i="26" s="1"/>
  <c r="Q1199" i="26"/>
  <c r="AC1199" i="26" s="1"/>
  <c r="Q1202" i="26"/>
  <c r="AC1202" i="26" s="1"/>
  <c r="Q1197" i="26"/>
  <c r="AC1197" i="26" s="1"/>
  <c r="Q1200" i="26"/>
  <c r="AC1200" i="26" s="1"/>
  <c r="Q1039" i="26"/>
  <c r="AC1039" i="26" s="1"/>
  <c r="Q1042" i="26"/>
  <c r="AC1042" i="26" s="1"/>
  <c r="Q1037" i="26"/>
  <c r="AC1037" i="26" s="1"/>
  <c r="Q1040" i="26"/>
  <c r="AC1040" i="26" s="1"/>
  <c r="Q1043" i="26"/>
  <c r="AC1043" i="26" s="1"/>
  <c r="Q1035" i="26"/>
  <c r="AC1035" i="26" s="1"/>
  <c r="Q1041" i="26"/>
  <c r="AC1041" i="26" s="1"/>
  <c r="Q1038" i="26"/>
  <c r="AC1038" i="26" s="1"/>
  <c r="Q1036" i="26"/>
  <c r="AC1036" i="26" s="1"/>
  <c r="AC97" i="26"/>
  <c r="Q100" i="26"/>
  <c r="AC100" i="26" s="1"/>
  <c r="Q98" i="26"/>
  <c r="AC98" i="26" s="1"/>
  <c r="Q101" i="26"/>
  <c r="AC101" i="26" s="1"/>
  <c r="Q99" i="26"/>
  <c r="AC99" i="26" s="1"/>
  <c r="Q1016" i="26"/>
  <c r="AC1016" i="26" s="1"/>
  <c r="Q1019" i="26"/>
  <c r="AC1019" i="26" s="1"/>
  <c r="Q1022" i="26"/>
  <c r="AC1022" i="26" s="1"/>
  <c r="Q1014" i="26"/>
  <c r="AC1014" i="26" s="1"/>
  <c r="Q1017" i="26"/>
  <c r="AC1017" i="26" s="1"/>
  <c r="Q1020" i="26"/>
  <c r="AC1020" i="26" s="1"/>
  <c r="Q1018" i="26"/>
  <c r="AC1018" i="26" s="1"/>
  <c r="Q1015" i="26"/>
  <c r="AC1015" i="26" s="1"/>
  <c r="Q1021" i="26"/>
  <c r="AC1021" i="26" s="1"/>
  <c r="AC43" i="26"/>
  <c r="Q44" i="26"/>
  <c r="AC44" i="26" s="1"/>
  <c r="Q1001" i="26"/>
  <c r="AC1001" i="26" s="1"/>
  <c r="Q993" i="26"/>
  <c r="AC993" i="26" s="1"/>
  <c r="Q996" i="26"/>
  <c r="AC996" i="26" s="1"/>
  <c r="Q999" i="26"/>
  <c r="AC999" i="26" s="1"/>
  <c r="Q994" i="26"/>
  <c r="AC994" i="26" s="1"/>
  <c r="Q997" i="26"/>
  <c r="AC997" i="26" s="1"/>
  <c r="Q995" i="26"/>
  <c r="AC995" i="26" s="1"/>
  <c r="Q998" i="26"/>
  <c r="AC998" i="26" s="1"/>
  <c r="Q1000" i="26"/>
  <c r="AC1000" i="26" s="1"/>
  <c r="Q1144" i="26"/>
  <c r="AC1144" i="26" s="1"/>
  <c r="Q1139" i="26"/>
  <c r="AC1139" i="26" s="1"/>
  <c r="Q1142" i="26"/>
  <c r="AC1142" i="26" s="1"/>
  <c r="Q1140" i="26"/>
  <c r="AC1140" i="26" s="1"/>
  <c r="Q1143" i="26"/>
  <c r="AC1143" i="26" s="1"/>
  <c r="Q1141" i="26"/>
  <c r="AC1141" i="26" s="1"/>
  <c r="Q978" i="26"/>
  <c r="AC978" i="26" s="1"/>
  <c r="Q970" i="26"/>
  <c r="AC970" i="26" s="1"/>
  <c r="Q973" i="26"/>
  <c r="AC973" i="26" s="1"/>
  <c r="Q976" i="26"/>
  <c r="AC976" i="26" s="1"/>
  <c r="Q979" i="26"/>
  <c r="AC979" i="26" s="1"/>
  <c r="Q971" i="26"/>
  <c r="AC971" i="26" s="1"/>
  <c r="Q974" i="26"/>
  <c r="AC974" i="26" s="1"/>
  <c r="Q980" i="26"/>
  <c r="AC980" i="26" s="1"/>
  <c r="Q972" i="26"/>
  <c r="AC972" i="26" s="1"/>
  <c r="Q975" i="26"/>
  <c r="AC975" i="26" s="1"/>
  <c r="Q977" i="26"/>
  <c r="AC977" i="26" s="1"/>
  <c r="AC281" i="26"/>
  <c r="Q284" i="26"/>
  <c r="AC284" i="26" s="1"/>
  <c r="Q282" i="26"/>
  <c r="AC282" i="26" s="1"/>
  <c r="Q283" i="26"/>
  <c r="AC283" i="26" s="1"/>
  <c r="Q285" i="26"/>
  <c r="AC285" i="26" s="1"/>
  <c r="AC18" i="26"/>
  <c r="Q20" i="26"/>
  <c r="AC20" i="26" s="1"/>
  <c r="Q22" i="26"/>
  <c r="AC22" i="26" s="1"/>
  <c r="Q23" i="26"/>
  <c r="AC23" i="26" s="1"/>
  <c r="Q21" i="26"/>
  <c r="AC21" i="26" s="1"/>
  <c r="Q24" i="26"/>
  <c r="AC24" i="26" s="1"/>
  <c r="Q19" i="26"/>
  <c r="AC19" i="26" s="1"/>
  <c r="Q1121" i="26"/>
  <c r="AC1121" i="26" s="1"/>
  <c r="Q1124" i="26"/>
  <c r="AC1124" i="26" s="1"/>
  <c r="Q1119" i="26"/>
  <c r="AC1119" i="26" s="1"/>
  <c r="Q1122" i="26"/>
  <c r="AC1122" i="26" s="1"/>
  <c r="Q1125" i="26"/>
  <c r="AC1125" i="26" s="1"/>
  <c r="Q1117" i="26"/>
  <c r="AC1117" i="26" s="1"/>
  <c r="Q1123" i="26"/>
  <c r="AC1123" i="26" s="1"/>
  <c r="Q1120" i="26"/>
  <c r="AC1120" i="26" s="1"/>
  <c r="Q1118" i="26"/>
  <c r="AC1118" i="26" s="1"/>
  <c r="Q958" i="26"/>
  <c r="AC958" i="26" s="1"/>
  <c r="Q950" i="26"/>
  <c r="AC950" i="26" s="1"/>
  <c r="Q953" i="26"/>
  <c r="AC953" i="26" s="1"/>
  <c r="Q956" i="26"/>
  <c r="AC956" i="26" s="1"/>
  <c r="Q951" i="26"/>
  <c r="AC951" i="26" s="1"/>
  <c r="Q952" i="26"/>
  <c r="AC952" i="26" s="1"/>
  <c r="Q955" i="26"/>
  <c r="AC955" i="26" s="1"/>
  <c r="Q954" i="26"/>
  <c r="AC954" i="26" s="1"/>
  <c r="Q957" i="26"/>
  <c r="AC957" i="26" s="1"/>
  <c r="AC85" i="26"/>
  <c r="Q87" i="26"/>
  <c r="AC87" i="26" s="1"/>
  <c r="Q90" i="26"/>
  <c r="AC90" i="26" s="1"/>
  <c r="Q88" i="26"/>
  <c r="AC88" i="26" s="1"/>
  <c r="Q91" i="26"/>
  <c r="AC91" i="26" s="1"/>
  <c r="Q86" i="26"/>
  <c r="AC86" i="26" s="1"/>
  <c r="Q89" i="26"/>
  <c r="AC89" i="26" s="1"/>
  <c r="AC30" i="26"/>
  <c r="Q36" i="26"/>
  <c r="AC36" i="26" s="1"/>
  <c r="Q31" i="26"/>
  <c r="AC31" i="26" s="1"/>
  <c r="Q34" i="26"/>
  <c r="AC34" i="26" s="1"/>
  <c r="Q32" i="26"/>
  <c r="AC32" i="26" s="1"/>
  <c r="Q35" i="26"/>
  <c r="AC35" i="26" s="1"/>
  <c r="Q33" i="26"/>
  <c r="AC33" i="26" s="1"/>
  <c r="Q7" i="26"/>
  <c r="AC7" i="26" s="1"/>
  <c r="AC5" i="26"/>
  <c r="Q1098" i="26"/>
  <c r="AC1098" i="26" s="1"/>
  <c r="Q1101" i="26"/>
  <c r="AC1101" i="26" s="1"/>
  <c r="Q1104" i="26"/>
  <c r="AC1104" i="26" s="1"/>
  <c r="Q1096" i="26"/>
  <c r="AC1096" i="26" s="1"/>
  <c r="Q1099" i="26"/>
  <c r="AC1099" i="26" s="1"/>
  <c r="Q1102" i="26"/>
  <c r="AC1102" i="26" s="1"/>
  <c r="Q1094" i="26"/>
  <c r="AC1094" i="26" s="1"/>
  <c r="Q1100" i="26"/>
  <c r="AC1100" i="26" s="1"/>
  <c r="Q1097" i="26"/>
  <c r="AC1097" i="26" s="1"/>
  <c r="Q1103" i="26"/>
  <c r="AC1103" i="26" s="1"/>
  <c r="Q1095" i="26"/>
  <c r="AC1095" i="26" s="1"/>
  <c r="AC210" i="26"/>
  <c r="Q212" i="26"/>
  <c r="AC212" i="26" s="1"/>
  <c r="Q215" i="26"/>
  <c r="AC215" i="26" s="1"/>
  <c r="Q213" i="26"/>
  <c r="AC213" i="26" s="1"/>
  <c r="Q214" i="26"/>
  <c r="AC214" i="26" s="1"/>
  <c r="Q211" i="26"/>
  <c r="AC211" i="26" s="1"/>
  <c r="Q216" i="26"/>
  <c r="AC216" i="26" s="1"/>
  <c r="AC191" i="26"/>
  <c r="Q197" i="26"/>
  <c r="AC197" i="26" s="1"/>
  <c r="Q192" i="26"/>
  <c r="AC192" i="26" s="1"/>
  <c r="Q200" i="26"/>
  <c r="AC200" i="26" s="1"/>
  <c r="Q195" i="26"/>
  <c r="AC195" i="26" s="1"/>
  <c r="Q198" i="26"/>
  <c r="AC198" i="26" s="1"/>
  <c r="Q193" i="26"/>
  <c r="AC193" i="26" s="1"/>
  <c r="Q196" i="26"/>
  <c r="AC196" i="26" s="1"/>
  <c r="Q201" i="26"/>
  <c r="AC201" i="26" s="1"/>
  <c r="Q199" i="26"/>
  <c r="AC199" i="26" s="1"/>
  <c r="Q194" i="26"/>
  <c r="AC194" i="26" s="1"/>
  <c r="Q900" i="26"/>
  <c r="AC900" i="26" s="1"/>
  <c r="Q898" i="26"/>
  <c r="AC898" i="26" s="1"/>
  <c r="Q901" i="26"/>
  <c r="AC901" i="26" s="1"/>
  <c r="Q902" i="26"/>
  <c r="AC902" i="26" s="1"/>
  <c r="Q897" i="26"/>
  <c r="AC897" i="26" s="1"/>
  <c r="Q899" i="26"/>
  <c r="AC899" i="26" s="1"/>
  <c r="I741" i="26"/>
  <c r="J740" i="26"/>
  <c r="J742" i="26"/>
  <c r="J744" i="26"/>
  <c r="I742" i="26"/>
  <c r="K740" i="26"/>
  <c r="K744" i="26"/>
  <c r="I743" i="26"/>
  <c r="J741" i="26"/>
  <c r="J743" i="26"/>
  <c r="K441" i="26"/>
  <c r="K442" i="26"/>
  <c r="K443" i="26"/>
  <c r="K444" i="26"/>
  <c r="K445" i="26"/>
  <c r="K446" i="26"/>
  <c r="K447" i="26"/>
  <c r="K448" i="26"/>
  <c r="K449" i="26"/>
  <c r="K450" i="26"/>
  <c r="K451" i="26"/>
  <c r="K452" i="26"/>
  <c r="L441" i="26"/>
  <c r="L442" i="26"/>
  <c r="L443" i="26"/>
  <c r="L444" i="26"/>
  <c r="L445" i="26"/>
  <c r="L446" i="26"/>
  <c r="L447" i="26"/>
  <c r="L448" i="26"/>
  <c r="L449" i="26"/>
  <c r="L450" i="26"/>
  <c r="L451" i="26"/>
  <c r="L452" i="26"/>
  <c r="I441" i="26"/>
  <c r="I442" i="26"/>
  <c r="I443" i="26"/>
  <c r="I444" i="26"/>
  <c r="I445" i="26"/>
  <c r="I446" i="26"/>
  <c r="I447" i="26"/>
  <c r="I448" i="26"/>
  <c r="I449" i="26"/>
  <c r="I450" i="26"/>
  <c r="I451" i="26"/>
  <c r="I452" i="26"/>
  <c r="Q1180" i="26"/>
  <c r="AC1180" i="26" s="1"/>
  <c r="Q1081" i="26"/>
  <c r="AC1081" i="26" s="1"/>
  <c r="Q1059" i="26"/>
  <c r="AC1059" i="26" s="1"/>
  <c r="Q1063" i="26"/>
  <c r="AC1063" i="26" s="1"/>
  <c r="Q916" i="26"/>
  <c r="AC916" i="26" s="1"/>
  <c r="Q921" i="26"/>
  <c r="AC921" i="26" s="1"/>
  <c r="Q1184" i="26"/>
  <c r="AC1184" i="26" s="1"/>
  <c r="Q1082" i="26"/>
  <c r="AC1082" i="26" s="1"/>
  <c r="Q1077" i="26"/>
  <c r="AC1077" i="26" s="1"/>
  <c r="Q1064" i="26"/>
  <c r="AC1064" i="26" s="1"/>
  <c r="Q1060" i="26"/>
  <c r="AC1060" i="26" s="1"/>
  <c r="Q1056" i="26"/>
  <c r="AC1056" i="26" s="1"/>
  <c r="Q917" i="26"/>
  <c r="AC917" i="26" s="1"/>
  <c r="Q1080" i="26"/>
  <c r="AC1080" i="26" s="1"/>
  <c r="Q1066" i="26"/>
  <c r="AC1066" i="26" s="1"/>
  <c r="Q1062" i="26"/>
  <c r="AC1062" i="26" s="1"/>
  <c r="Q1058" i="26"/>
  <c r="AC1058" i="26" s="1"/>
  <c r="Q912" i="26"/>
  <c r="AC912" i="26" s="1"/>
  <c r="Q1084" i="26"/>
  <c r="AC1084" i="26" s="1"/>
  <c r="Q1078" i="26"/>
  <c r="AC1078" i="26" s="1"/>
  <c r="Q1065" i="26"/>
  <c r="AC1065" i="26" s="1"/>
  <c r="Q1061" i="26"/>
  <c r="AC1061" i="26" s="1"/>
  <c r="Q1165" i="26"/>
  <c r="AC1165" i="26" s="1"/>
  <c r="Q919" i="26"/>
  <c r="AC919" i="26" s="1"/>
  <c r="Q913" i="26"/>
  <c r="AC913" i="26" s="1"/>
  <c r="Q1161" i="26"/>
  <c r="AC1161" i="26" s="1"/>
  <c r="L607" i="26"/>
  <c r="Q920" i="26"/>
  <c r="AC920" i="26" s="1"/>
  <c r="Q915" i="26"/>
  <c r="AC915" i="26" s="1"/>
  <c r="Q1164" i="26"/>
  <c r="AC1164" i="26" s="1"/>
  <c r="Q1186" i="26"/>
  <c r="AC1186" i="26" s="1"/>
  <c r="Q1163" i="26"/>
  <c r="AC1163" i="26" s="1"/>
  <c r="Q1185" i="26"/>
  <c r="AC1185" i="26" s="1"/>
  <c r="Q1181" i="26"/>
  <c r="AC1181" i="26" s="1"/>
  <c r="Q1166" i="26"/>
  <c r="AC1166" i="26" s="1"/>
  <c r="Q1162" i="26"/>
  <c r="AC1162" i="26" s="1"/>
  <c r="Q1158" i="26"/>
  <c r="AC1158" i="26" s="1"/>
  <c r="Q1083" i="26"/>
  <c r="AC1083" i="26" s="1"/>
  <c r="Q918" i="26"/>
  <c r="AC918" i="26" s="1"/>
  <c r="Q1160" i="26"/>
  <c r="AC1160" i="26" s="1"/>
  <c r="Q1183" i="26"/>
  <c r="AC1183" i="26" s="1"/>
  <c r="L603" i="26"/>
  <c r="Q10" i="26"/>
  <c r="AC10" i="26" s="1"/>
  <c r="Q12" i="26"/>
  <c r="AC12" i="26" s="1"/>
  <c r="L611" i="26"/>
  <c r="Q6" i="26"/>
  <c r="AC6" i="26" s="1"/>
  <c r="L602" i="26"/>
  <c r="L604" i="26"/>
  <c r="L605" i="26"/>
  <c r="L606" i="26"/>
  <c r="L608" i="26"/>
  <c r="L609" i="26"/>
  <c r="L610" i="26"/>
  <c r="L612" i="26"/>
  <c r="L601" i="26"/>
  <c r="Q8" i="26"/>
  <c r="AC8" i="26" s="1"/>
  <c r="Q9" i="26"/>
  <c r="AC9" i="26" s="1"/>
  <c r="Q11" i="26"/>
  <c r="AC11" i="26" s="1"/>
  <c r="T1216" i="26" l="1"/>
  <c r="AF1212" i="26"/>
  <c r="AF1216" i="26" s="1"/>
  <c r="Q228" i="26"/>
  <c r="AC225" i="26"/>
  <c r="AC228" i="26" s="1"/>
  <c r="M445" i="26"/>
  <c r="M452" i="26"/>
  <c r="M444" i="26"/>
  <c r="L740" i="26"/>
  <c r="AE75" i="26"/>
  <c r="AE80" i="26" s="1"/>
  <c r="S80" i="26"/>
  <c r="AE60" i="26"/>
  <c r="AE69" i="26" s="1"/>
  <c r="S69" i="26"/>
  <c r="M448" i="26"/>
  <c r="M447" i="26"/>
  <c r="L742" i="26"/>
  <c r="Q53" i="26"/>
  <c r="AC45" i="26"/>
  <c r="AC53" i="26" s="1"/>
  <c r="M450" i="26"/>
  <c r="M441" i="26"/>
  <c r="M442" i="26"/>
  <c r="M449" i="26"/>
  <c r="L744" i="26"/>
  <c r="M451" i="26"/>
  <c r="M443" i="26"/>
  <c r="Q294" i="26"/>
  <c r="AC292" i="26"/>
  <c r="AC294" i="26" s="1"/>
  <c r="L741" i="26"/>
  <c r="M446" i="26"/>
  <c r="L743" i="26"/>
  <c r="Q1067" i="26"/>
  <c r="Q1085" i="26"/>
  <c r="Q1187" i="26"/>
  <c r="Q1002" i="26"/>
  <c r="Q1105" i="26"/>
  <c r="Q959" i="26"/>
  <c r="Q922" i="26"/>
  <c r="Q981" i="26"/>
  <c r="Q1044" i="26"/>
  <c r="Q1145" i="26"/>
  <c r="Q903" i="26"/>
  <c r="Q940" i="26"/>
  <c r="Q1126" i="26"/>
  <c r="Q1204" i="26"/>
  <c r="Q1023" i="26"/>
  <c r="S891" i="26"/>
  <c r="Q1167" i="26"/>
  <c r="Q102" i="26"/>
  <c r="Q13" i="26"/>
  <c r="Q286" i="26"/>
  <c r="Q217" i="26"/>
  <c r="Q169" i="26"/>
  <c r="Q92" i="26"/>
  <c r="Q202" i="26"/>
  <c r="Q25" i="26"/>
  <c r="Q37" i="26"/>
  <c r="I68" i="1" l="1"/>
  <c r="D68" i="1" s="1"/>
  <c r="J68" i="1"/>
  <c r="E68" i="1" s="1"/>
  <c r="K68" i="1"/>
  <c r="F68" i="1" s="1"/>
  <c r="Q68" i="1"/>
  <c r="R68" i="1"/>
  <c r="V68" i="1"/>
  <c r="W68" i="1"/>
  <c r="AA68" i="1"/>
  <c r="AB68" i="1"/>
  <c r="AF68" i="1"/>
  <c r="AG68" i="1"/>
  <c r="I69" i="1"/>
  <c r="D69" i="1" s="1"/>
  <c r="J69" i="1"/>
  <c r="E69" i="1" s="1"/>
  <c r="K69" i="1"/>
  <c r="Q69" i="1"/>
  <c r="R69" i="1"/>
  <c r="V69" i="1"/>
  <c r="W69" i="1"/>
  <c r="AA69" i="1"/>
  <c r="AB69" i="1"/>
  <c r="AF69" i="1"/>
  <c r="AG69" i="1"/>
  <c r="I70" i="1"/>
  <c r="D70" i="1" s="1"/>
  <c r="J70" i="1"/>
  <c r="E70" i="1" s="1"/>
  <c r="K70" i="1"/>
  <c r="F70" i="1" s="1"/>
  <c r="Q70" i="1"/>
  <c r="R70" i="1"/>
  <c r="V70" i="1"/>
  <c r="W70" i="1"/>
  <c r="AA70" i="1"/>
  <c r="AB70" i="1"/>
  <c r="AF70" i="1"/>
  <c r="AG70" i="1"/>
  <c r="I71" i="1"/>
  <c r="J71" i="1"/>
  <c r="E71" i="1" s="1"/>
  <c r="K71" i="1"/>
  <c r="F71" i="1" s="1"/>
  <c r="Q71" i="1"/>
  <c r="R71" i="1"/>
  <c r="V71" i="1"/>
  <c r="W71" i="1"/>
  <c r="AA71" i="1"/>
  <c r="AB71" i="1"/>
  <c r="AF71" i="1"/>
  <c r="AG71" i="1"/>
  <c r="I72" i="1"/>
  <c r="D72" i="1" s="1"/>
  <c r="J72" i="1"/>
  <c r="E72" i="1" s="1"/>
  <c r="K72" i="1"/>
  <c r="F72" i="1" s="1"/>
  <c r="Q72" i="1"/>
  <c r="R72" i="1"/>
  <c r="V72" i="1"/>
  <c r="W72" i="1"/>
  <c r="AA72" i="1"/>
  <c r="AB72" i="1"/>
  <c r="AF72" i="1"/>
  <c r="AG72" i="1"/>
  <c r="I73" i="1"/>
  <c r="J73" i="1"/>
  <c r="E73" i="1" s="1"/>
  <c r="K73" i="1"/>
  <c r="F73" i="1" s="1"/>
  <c r="Q73" i="1"/>
  <c r="R73" i="1"/>
  <c r="V73" i="1"/>
  <c r="W73" i="1"/>
  <c r="AA73" i="1"/>
  <c r="AB73" i="1"/>
  <c r="AF73" i="1"/>
  <c r="AG73" i="1"/>
  <c r="I74" i="1"/>
  <c r="D74" i="1" s="1"/>
  <c r="J74" i="1"/>
  <c r="K74" i="1"/>
  <c r="F74" i="1" s="1"/>
  <c r="Q74" i="1"/>
  <c r="R74" i="1"/>
  <c r="V74" i="1"/>
  <c r="W74" i="1"/>
  <c r="AA74" i="1"/>
  <c r="AB74" i="1"/>
  <c r="AF74" i="1"/>
  <c r="AG74" i="1"/>
  <c r="I75" i="1"/>
  <c r="J75" i="1"/>
  <c r="E75" i="1" s="1"/>
  <c r="K75" i="1"/>
  <c r="F75" i="1" s="1"/>
  <c r="Q75" i="1"/>
  <c r="R75" i="1"/>
  <c r="V75" i="1"/>
  <c r="W75" i="1"/>
  <c r="AA75" i="1"/>
  <c r="AB75" i="1"/>
  <c r="AF75" i="1"/>
  <c r="AG75" i="1"/>
  <c r="I76" i="1"/>
  <c r="J76" i="1"/>
  <c r="K76" i="1"/>
  <c r="F76" i="1" s="1"/>
  <c r="Q76" i="1"/>
  <c r="R76" i="1"/>
  <c r="V76" i="1"/>
  <c r="W76" i="1"/>
  <c r="AA76" i="1"/>
  <c r="AB76" i="1"/>
  <c r="AF76" i="1"/>
  <c r="AG76" i="1"/>
  <c r="I57" i="1"/>
  <c r="D57" i="1" s="1"/>
  <c r="J57" i="1"/>
  <c r="K57" i="1"/>
  <c r="F57" i="1" s="1"/>
  <c r="Q57" i="1"/>
  <c r="R57" i="1"/>
  <c r="V57" i="1"/>
  <c r="W57" i="1"/>
  <c r="AA57" i="1"/>
  <c r="AB57" i="1"/>
  <c r="AF57" i="1"/>
  <c r="AG57" i="1"/>
  <c r="I58" i="1"/>
  <c r="D58" i="1" s="1"/>
  <c r="J58" i="1"/>
  <c r="E58" i="1" s="1"/>
  <c r="K58" i="1"/>
  <c r="F58" i="1" s="1"/>
  <c r="Q58" i="1"/>
  <c r="R58" i="1"/>
  <c r="V58" i="1"/>
  <c r="W58" i="1"/>
  <c r="AA58" i="1"/>
  <c r="AB58" i="1"/>
  <c r="AF58" i="1"/>
  <c r="AG58" i="1"/>
  <c r="I59" i="1"/>
  <c r="D59" i="1" s="1"/>
  <c r="J59" i="1"/>
  <c r="E59" i="1" s="1"/>
  <c r="K59" i="1"/>
  <c r="F59" i="1" s="1"/>
  <c r="Q59" i="1"/>
  <c r="R59" i="1"/>
  <c r="V59" i="1"/>
  <c r="W59" i="1"/>
  <c r="AA59" i="1"/>
  <c r="AB59" i="1"/>
  <c r="AF59" i="1"/>
  <c r="AG59" i="1"/>
  <c r="I60" i="1"/>
  <c r="D60" i="1" s="1"/>
  <c r="J60" i="1"/>
  <c r="E60" i="1" s="1"/>
  <c r="K60" i="1"/>
  <c r="F60" i="1" s="1"/>
  <c r="Q60" i="1"/>
  <c r="R60" i="1"/>
  <c r="V60" i="1"/>
  <c r="W60" i="1"/>
  <c r="AA60" i="1"/>
  <c r="AB60" i="1"/>
  <c r="AF60" i="1"/>
  <c r="AG60" i="1"/>
  <c r="I61" i="1"/>
  <c r="D61" i="1" s="1"/>
  <c r="J61" i="1"/>
  <c r="K61" i="1"/>
  <c r="F61" i="1" s="1"/>
  <c r="Q61" i="1"/>
  <c r="R61" i="1"/>
  <c r="V61" i="1"/>
  <c r="W61" i="1"/>
  <c r="AA61" i="1"/>
  <c r="AB61" i="1"/>
  <c r="AF61" i="1"/>
  <c r="AG61" i="1"/>
  <c r="I62" i="1"/>
  <c r="J62" i="1"/>
  <c r="E62" i="1" s="1"/>
  <c r="K62" i="1"/>
  <c r="F62" i="1" s="1"/>
  <c r="Q62" i="1"/>
  <c r="R62" i="1"/>
  <c r="V62" i="1"/>
  <c r="W62" i="1"/>
  <c r="AA62" i="1"/>
  <c r="AB62" i="1"/>
  <c r="AF62" i="1"/>
  <c r="AG62" i="1"/>
  <c r="I5" i="1"/>
  <c r="D5" i="1" s="1"/>
  <c r="J5" i="1"/>
  <c r="E5" i="1" s="1"/>
  <c r="K5" i="1"/>
  <c r="F5" i="1" s="1"/>
  <c r="Q5" i="1"/>
  <c r="R5" i="1"/>
  <c r="V5" i="1"/>
  <c r="W5" i="1"/>
  <c r="AA5" i="1"/>
  <c r="AB5" i="1"/>
  <c r="AF5" i="1"/>
  <c r="AG5" i="1"/>
  <c r="I6" i="1"/>
  <c r="D6" i="1" s="1"/>
  <c r="J6" i="1"/>
  <c r="K6" i="1"/>
  <c r="Q6" i="1"/>
  <c r="R6" i="1"/>
  <c r="V6" i="1"/>
  <c r="W6" i="1"/>
  <c r="AA6" i="1"/>
  <c r="AB6" i="1"/>
  <c r="AF6" i="1"/>
  <c r="AG6" i="1"/>
  <c r="I7" i="1"/>
  <c r="D7" i="1" s="1"/>
  <c r="J7" i="1"/>
  <c r="E7" i="1" s="1"/>
  <c r="K7" i="1"/>
  <c r="F7" i="1" s="1"/>
  <c r="Q7" i="1"/>
  <c r="R7" i="1"/>
  <c r="V7" i="1"/>
  <c r="W7" i="1"/>
  <c r="AA7" i="1"/>
  <c r="AB7" i="1"/>
  <c r="AF7" i="1"/>
  <c r="AG7" i="1"/>
  <c r="I8" i="1"/>
  <c r="D8" i="1" s="1"/>
  <c r="J8" i="1"/>
  <c r="E8" i="1" s="1"/>
  <c r="K8" i="1"/>
  <c r="F8" i="1" s="1"/>
  <c r="Q8" i="1"/>
  <c r="R8" i="1"/>
  <c r="V8" i="1"/>
  <c r="W8" i="1"/>
  <c r="AA8" i="1"/>
  <c r="AB8" i="1"/>
  <c r="AF8" i="1"/>
  <c r="AG8" i="1"/>
  <c r="I9" i="1"/>
  <c r="D9" i="1" s="1"/>
  <c r="J9" i="1"/>
  <c r="E9" i="1" s="1"/>
  <c r="K9" i="1"/>
  <c r="F9" i="1" s="1"/>
  <c r="Q9" i="1"/>
  <c r="R9" i="1"/>
  <c r="V9" i="1"/>
  <c r="W9" i="1"/>
  <c r="AA9" i="1"/>
  <c r="AB9" i="1"/>
  <c r="AF9" i="1"/>
  <c r="AG9" i="1"/>
  <c r="I10" i="1"/>
  <c r="D10" i="1" s="1"/>
  <c r="J10" i="1"/>
  <c r="E10" i="1" s="1"/>
  <c r="K10" i="1"/>
  <c r="Q10" i="1"/>
  <c r="R10" i="1"/>
  <c r="V10" i="1"/>
  <c r="W10" i="1"/>
  <c r="AA10" i="1"/>
  <c r="AB10" i="1"/>
  <c r="AF10" i="1"/>
  <c r="AG10" i="1"/>
  <c r="I11" i="1"/>
  <c r="D11" i="1" s="1"/>
  <c r="J11" i="1"/>
  <c r="E11" i="1" s="1"/>
  <c r="K11" i="1"/>
  <c r="F11" i="1" s="1"/>
  <c r="Q11" i="1"/>
  <c r="R11" i="1"/>
  <c r="V11" i="1"/>
  <c r="W11" i="1"/>
  <c r="AA11" i="1"/>
  <c r="AB11" i="1"/>
  <c r="AF11" i="1"/>
  <c r="AG11" i="1"/>
  <c r="I12" i="1"/>
  <c r="D12" i="1" s="1"/>
  <c r="J12" i="1"/>
  <c r="E12" i="1" s="1"/>
  <c r="K12" i="1"/>
  <c r="F12" i="1" s="1"/>
  <c r="Q12" i="1"/>
  <c r="R12" i="1"/>
  <c r="V12" i="1"/>
  <c r="W12" i="1"/>
  <c r="AA12" i="1"/>
  <c r="AB12" i="1"/>
  <c r="AF12" i="1"/>
  <c r="AG12" i="1"/>
  <c r="I13" i="1"/>
  <c r="D13" i="1" s="1"/>
  <c r="J13" i="1"/>
  <c r="E13" i="1" s="1"/>
  <c r="K13" i="1"/>
  <c r="F13" i="1" s="1"/>
  <c r="Q13" i="1"/>
  <c r="R13" i="1"/>
  <c r="V13" i="1"/>
  <c r="W13" i="1"/>
  <c r="AA13" i="1"/>
  <c r="AB13" i="1"/>
  <c r="AF13" i="1"/>
  <c r="AG13" i="1"/>
  <c r="I14" i="1"/>
  <c r="D14" i="1" s="1"/>
  <c r="J14" i="1"/>
  <c r="E14" i="1" s="1"/>
  <c r="K14" i="1"/>
  <c r="Q14" i="1"/>
  <c r="R14" i="1"/>
  <c r="V14" i="1"/>
  <c r="W14" i="1"/>
  <c r="AA14" i="1"/>
  <c r="AB14" i="1"/>
  <c r="AF14" i="1"/>
  <c r="AG14" i="1"/>
  <c r="I15" i="1"/>
  <c r="D15" i="1" s="1"/>
  <c r="J15" i="1"/>
  <c r="E15" i="1" s="1"/>
  <c r="K15" i="1"/>
  <c r="F15" i="1" s="1"/>
  <c r="Q15" i="1"/>
  <c r="R15" i="1"/>
  <c r="V15" i="1"/>
  <c r="W15" i="1"/>
  <c r="AA15" i="1"/>
  <c r="AB15" i="1"/>
  <c r="AF15" i="1"/>
  <c r="AG15" i="1"/>
  <c r="I16" i="1"/>
  <c r="D16" i="1" s="1"/>
  <c r="J16" i="1"/>
  <c r="E16" i="1" s="1"/>
  <c r="K16" i="1"/>
  <c r="F16" i="1" s="1"/>
  <c r="Q16" i="1"/>
  <c r="R16" i="1"/>
  <c r="V16" i="1"/>
  <c r="W16" i="1"/>
  <c r="AA16" i="1"/>
  <c r="AB16" i="1"/>
  <c r="AF16" i="1"/>
  <c r="AG16" i="1"/>
  <c r="I17" i="1"/>
  <c r="D17" i="1" s="1"/>
  <c r="J17" i="1"/>
  <c r="E17" i="1" s="1"/>
  <c r="K17" i="1"/>
  <c r="F17" i="1" s="1"/>
  <c r="Q17" i="1"/>
  <c r="R17" i="1"/>
  <c r="V17" i="1"/>
  <c r="W17" i="1"/>
  <c r="AA17" i="1"/>
  <c r="AB17" i="1"/>
  <c r="AF17" i="1"/>
  <c r="AG17" i="1"/>
  <c r="I18" i="1"/>
  <c r="D18" i="1" s="1"/>
  <c r="J18" i="1"/>
  <c r="K18" i="1"/>
  <c r="Q18" i="1"/>
  <c r="R18" i="1"/>
  <c r="V18" i="1"/>
  <c r="W18" i="1"/>
  <c r="AA18" i="1"/>
  <c r="AB18" i="1"/>
  <c r="AF18" i="1"/>
  <c r="AG18" i="1"/>
  <c r="I19" i="1"/>
  <c r="D19" i="1" s="1"/>
  <c r="J19" i="1"/>
  <c r="E19" i="1" s="1"/>
  <c r="K19" i="1"/>
  <c r="F19" i="1" s="1"/>
  <c r="Q19" i="1"/>
  <c r="R19" i="1"/>
  <c r="V19" i="1"/>
  <c r="W19" i="1"/>
  <c r="AA19" i="1"/>
  <c r="AB19" i="1"/>
  <c r="AF19" i="1"/>
  <c r="AG19" i="1"/>
  <c r="I20" i="1"/>
  <c r="D20" i="1" s="1"/>
  <c r="J20" i="1"/>
  <c r="E20" i="1" s="1"/>
  <c r="K20" i="1"/>
  <c r="F20" i="1" s="1"/>
  <c r="Q20" i="1"/>
  <c r="R20" i="1"/>
  <c r="V20" i="1"/>
  <c r="W20" i="1"/>
  <c r="AA20" i="1"/>
  <c r="AB20" i="1"/>
  <c r="AF20" i="1"/>
  <c r="AG20" i="1"/>
  <c r="I21" i="1"/>
  <c r="D21" i="1" s="1"/>
  <c r="J21" i="1"/>
  <c r="E21" i="1" s="1"/>
  <c r="K21" i="1"/>
  <c r="F21" i="1" s="1"/>
  <c r="Q21" i="1"/>
  <c r="R21" i="1"/>
  <c r="V21" i="1"/>
  <c r="W21" i="1"/>
  <c r="AA21" i="1"/>
  <c r="AB21" i="1"/>
  <c r="AF21" i="1"/>
  <c r="AG21" i="1"/>
  <c r="I22" i="1"/>
  <c r="D22" i="1" s="1"/>
  <c r="J22" i="1"/>
  <c r="K22" i="1"/>
  <c r="Q22" i="1"/>
  <c r="R22" i="1"/>
  <c r="V22" i="1"/>
  <c r="W22" i="1"/>
  <c r="AA22" i="1"/>
  <c r="AB22" i="1"/>
  <c r="AF22" i="1"/>
  <c r="AG22" i="1"/>
  <c r="I23" i="1"/>
  <c r="D23" i="1" s="1"/>
  <c r="J23" i="1"/>
  <c r="E23" i="1" s="1"/>
  <c r="K23" i="1"/>
  <c r="F23" i="1" s="1"/>
  <c r="Q23" i="1"/>
  <c r="R23" i="1"/>
  <c r="V23" i="1"/>
  <c r="W23" i="1"/>
  <c r="AA23" i="1"/>
  <c r="AB23" i="1"/>
  <c r="AF23" i="1"/>
  <c r="AG23" i="1"/>
  <c r="I24" i="1"/>
  <c r="D24" i="1" s="1"/>
  <c r="J24" i="1"/>
  <c r="E24" i="1" s="1"/>
  <c r="K24" i="1"/>
  <c r="F24" i="1" s="1"/>
  <c r="Q24" i="1"/>
  <c r="R24" i="1"/>
  <c r="V24" i="1"/>
  <c r="W24" i="1"/>
  <c r="AA24" i="1"/>
  <c r="AB24" i="1"/>
  <c r="AF24" i="1"/>
  <c r="AG24" i="1"/>
  <c r="I25" i="1"/>
  <c r="D25" i="1" s="1"/>
  <c r="J25" i="1"/>
  <c r="K25" i="1"/>
  <c r="F25" i="1" s="1"/>
  <c r="Q25" i="1"/>
  <c r="R25" i="1"/>
  <c r="V25" i="1"/>
  <c r="W25" i="1"/>
  <c r="AA25" i="1"/>
  <c r="AB25" i="1"/>
  <c r="AF25" i="1"/>
  <c r="AG25" i="1"/>
  <c r="I26" i="1"/>
  <c r="D26" i="1" s="1"/>
  <c r="J26" i="1"/>
  <c r="E26" i="1" s="1"/>
  <c r="K26" i="1"/>
  <c r="Q26" i="1"/>
  <c r="R26" i="1"/>
  <c r="V26" i="1"/>
  <c r="W26" i="1"/>
  <c r="AA26" i="1"/>
  <c r="AB26" i="1"/>
  <c r="AF26" i="1"/>
  <c r="AG26" i="1"/>
  <c r="I27" i="1"/>
  <c r="D27" i="1" s="1"/>
  <c r="J27" i="1"/>
  <c r="E27" i="1" s="1"/>
  <c r="K27" i="1"/>
  <c r="F27" i="1" s="1"/>
  <c r="Q27" i="1"/>
  <c r="R27" i="1"/>
  <c r="V27" i="1"/>
  <c r="W27" i="1"/>
  <c r="AA27" i="1"/>
  <c r="AB27" i="1"/>
  <c r="AF27" i="1"/>
  <c r="AG27" i="1"/>
  <c r="I28" i="1"/>
  <c r="D28" i="1" s="1"/>
  <c r="J28" i="1"/>
  <c r="E28" i="1" s="1"/>
  <c r="K28" i="1"/>
  <c r="F28" i="1" s="1"/>
  <c r="Q28" i="1"/>
  <c r="R28" i="1"/>
  <c r="V28" i="1"/>
  <c r="W28" i="1"/>
  <c r="AA28" i="1"/>
  <c r="AB28" i="1"/>
  <c r="AF28" i="1"/>
  <c r="AG28" i="1"/>
  <c r="I29" i="1"/>
  <c r="D29" i="1" s="1"/>
  <c r="J29" i="1"/>
  <c r="E29" i="1" s="1"/>
  <c r="K29" i="1"/>
  <c r="F29" i="1" s="1"/>
  <c r="Q29" i="1"/>
  <c r="R29" i="1"/>
  <c r="V29" i="1"/>
  <c r="W29" i="1"/>
  <c r="AA29" i="1"/>
  <c r="AB29" i="1"/>
  <c r="AF29" i="1"/>
  <c r="AG29" i="1"/>
  <c r="I30" i="1"/>
  <c r="D30" i="1" s="1"/>
  <c r="J30" i="1"/>
  <c r="E30" i="1" s="1"/>
  <c r="K30" i="1"/>
  <c r="Q30" i="1"/>
  <c r="R30" i="1"/>
  <c r="V30" i="1"/>
  <c r="W30" i="1"/>
  <c r="AA30" i="1"/>
  <c r="AB30" i="1"/>
  <c r="AF30" i="1"/>
  <c r="AG30" i="1"/>
  <c r="I31" i="1"/>
  <c r="D31" i="1" s="1"/>
  <c r="J31" i="1"/>
  <c r="E31" i="1" s="1"/>
  <c r="K31" i="1"/>
  <c r="F31" i="1" s="1"/>
  <c r="Q31" i="1"/>
  <c r="R31" i="1"/>
  <c r="V31" i="1"/>
  <c r="W31" i="1"/>
  <c r="AA31" i="1"/>
  <c r="AB31" i="1"/>
  <c r="AF31" i="1"/>
  <c r="AG31" i="1"/>
  <c r="I32" i="1"/>
  <c r="D32" i="1" s="1"/>
  <c r="J32" i="1"/>
  <c r="E32" i="1" s="1"/>
  <c r="K32" i="1"/>
  <c r="F32" i="1" s="1"/>
  <c r="Q32" i="1"/>
  <c r="R32" i="1"/>
  <c r="V32" i="1"/>
  <c r="W32" i="1"/>
  <c r="AA32" i="1"/>
  <c r="AB32" i="1"/>
  <c r="AF32" i="1"/>
  <c r="AG32" i="1"/>
  <c r="I33" i="1"/>
  <c r="D33" i="1" s="1"/>
  <c r="J33" i="1"/>
  <c r="E33" i="1" s="1"/>
  <c r="K33" i="1"/>
  <c r="F33" i="1" s="1"/>
  <c r="Q33" i="1"/>
  <c r="R33" i="1"/>
  <c r="V33" i="1"/>
  <c r="W33" i="1"/>
  <c r="AA33" i="1"/>
  <c r="AB33" i="1"/>
  <c r="AF33" i="1"/>
  <c r="AG33" i="1"/>
  <c r="I34" i="1"/>
  <c r="D34" i="1" s="1"/>
  <c r="J34" i="1"/>
  <c r="E34" i="1" s="1"/>
  <c r="K34" i="1"/>
  <c r="Q34" i="1"/>
  <c r="R34" i="1"/>
  <c r="V34" i="1"/>
  <c r="W34" i="1"/>
  <c r="AA34" i="1"/>
  <c r="AB34" i="1"/>
  <c r="AF34" i="1"/>
  <c r="AG34" i="1"/>
  <c r="I35" i="1"/>
  <c r="D35" i="1" s="1"/>
  <c r="J35" i="1"/>
  <c r="E35" i="1" s="1"/>
  <c r="K35" i="1"/>
  <c r="F35" i="1" s="1"/>
  <c r="Q35" i="1"/>
  <c r="R35" i="1"/>
  <c r="V35" i="1"/>
  <c r="W35" i="1"/>
  <c r="AA35" i="1"/>
  <c r="AB35" i="1"/>
  <c r="AF35" i="1"/>
  <c r="AG35" i="1"/>
  <c r="I36" i="1"/>
  <c r="D36" i="1" s="1"/>
  <c r="J36" i="1"/>
  <c r="E36" i="1" s="1"/>
  <c r="K36" i="1"/>
  <c r="F36" i="1" s="1"/>
  <c r="Q36" i="1"/>
  <c r="R36" i="1"/>
  <c r="V36" i="1"/>
  <c r="W36" i="1"/>
  <c r="AA36" i="1"/>
  <c r="AB36" i="1"/>
  <c r="AF36" i="1"/>
  <c r="AG36" i="1"/>
  <c r="I37" i="1"/>
  <c r="D37" i="1" s="1"/>
  <c r="J37" i="1"/>
  <c r="E37" i="1" s="1"/>
  <c r="K37" i="1"/>
  <c r="F37" i="1" s="1"/>
  <c r="Q37" i="1"/>
  <c r="R37" i="1"/>
  <c r="V37" i="1"/>
  <c r="W37" i="1"/>
  <c r="AA37" i="1"/>
  <c r="AB37" i="1"/>
  <c r="AF37" i="1"/>
  <c r="AG37" i="1"/>
  <c r="I38" i="1"/>
  <c r="J38" i="1"/>
  <c r="E38" i="1" s="1"/>
  <c r="K38" i="1"/>
  <c r="F38" i="1" s="1"/>
  <c r="Q38" i="1"/>
  <c r="R38" i="1"/>
  <c r="V38" i="1"/>
  <c r="W38" i="1"/>
  <c r="AA38" i="1"/>
  <c r="AB38" i="1"/>
  <c r="AF38" i="1"/>
  <c r="AG38" i="1"/>
  <c r="I39" i="1"/>
  <c r="D39" i="1" s="1"/>
  <c r="J39" i="1"/>
  <c r="K39" i="1"/>
  <c r="F39" i="1" s="1"/>
  <c r="Q39" i="1"/>
  <c r="R39" i="1"/>
  <c r="V39" i="1"/>
  <c r="W39" i="1"/>
  <c r="AA39" i="1"/>
  <c r="AB39" i="1"/>
  <c r="AF39" i="1"/>
  <c r="AG39" i="1"/>
  <c r="I40" i="1"/>
  <c r="D40" i="1" s="1"/>
  <c r="J40" i="1"/>
  <c r="E40" i="1" s="1"/>
  <c r="K40" i="1"/>
  <c r="F40" i="1" s="1"/>
  <c r="Q40" i="1"/>
  <c r="R40" i="1"/>
  <c r="V40" i="1"/>
  <c r="W40" i="1"/>
  <c r="AA40" i="1"/>
  <c r="AB40" i="1"/>
  <c r="AF40" i="1"/>
  <c r="AG40" i="1"/>
  <c r="I41" i="1"/>
  <c r="D41" i="1" s="1"/>
  <c r="J41" i="1"/>
  <c r="E41" i="1" s="1"/>
  <c r="K41" i="1"/>
  <c r="F41" i="1" s="1"/>
  <c r="Q41" i="1"/>
  <c r="R41" i="1"/>
  <c r="V41" i="1"/>
  <c r="W41" i="1"/>
  <c r="AA41" i="1"/>
  <c r="AB41" i="1"/>
  <c r="AF41" i="1"/>
  <c r="AG41" i="1"/>
  <c r="I42" i="1"/>
  <c r="J42" i="1"/>
  <c r="K42" i="1"/>
  <c r="F42" i="1" s="1"/>
  <c r="Q42" i="1"/>
  <c r="R42" i="1"/>
  <c r="V42" i="1"/>
  <c r="W42" i="1"/>
  <c r="AA42" i="1"/>
  <c r="AB42" i="1"/>
  <c r="AF42" i="1"/>
  <c r="AG42" i="1"/>
  <c r="I43" i="1"/>
  <c r="D43" i="1" s="1"/>
  <c r="J43" i="1"/>
  <c r="E43" i="1" s="1"/>
  <c r="K43" i="1"/>
  <c r="F43" i="1" s="1"/>
  <c r="Q43" i="1"/>
  <c r="R43" i="1"/>
  <c r="V43" i="1"/>
  <c r="W43" i="1"/>
  <c r="AA43" i="1"/>
  <c r="AB43" i="1"/>
  <c r="AF43" i="1"/>
  <c r="AG43" i="1"/>
  <c r="I44" i="1"/>
  <c r="D44" i="1" s="1"/>
  <c r="J44" i="1"/>
  <c r="E44" i="1" s="1"/>
  <c r="K44" i="1"/>
  <c r="F44" i="1" s="1"/>
  <c r="Q44" i="1"/>
  <c r="R44" i="1"/>
  <c r="V44" i="1"/>
  <c r="W44" i="1"/>
  <c r="AA44" i="1"/>
  <c r="AB44" i="1"/>
  <c r="AF44" i="1"/>
  <c r="AG44" i="1"/>
  <c r="I45" i="1"/>
  <c r="D45" i="1" s="1"/>
  <c r="J45" i="1"/>
  <c r="E45" i="1" s="1"/>
  <c r="K45" i="1"/>
  <c r="F45" i="1" s="1"/>
  <c r="Q45" i="1"/>
  <c r="R45" i="1"/>
  <c r="V45" i="1"/>
  <c r="W45" i="1"/>
  <c r="AA45" i="1"/>
  <c r="AB45" i="1"/>
  <c r="AF45" i="1"/>
  <c r="AG45" i="1"/>
  <c r="I46" i="1"/>
  <c r="D46" i="1" s="1"/>
  <c r="J46" i="1"/>
  <c r="E46" i="1" s="1"/>
  <c r="K46" i="1"/>
  <c r="F46" i="1" s="1"/>
  <c r="Q46" i="1"/>
  <c r="R46" i="1"/>
  <c r="V46" i="1"/>
  <c r="W46" i="1"/>
  <c r="AA46" i="1"/>
  <c r="AB46" i="1"/>
  <c r="AF46" i="1"/>
  <c r="AG46" i="1"/>
  <c r="I47" i="1"/>
  <c r="D47" i="1" s="1"/>
  <c r="J47" i="1"/>
  <c r="E47" i="1" s="1"/>
  <c r="K47" i="1"/>
  <c r="F47" i="1" s="1"/>
  <c r="Q47" i="1"/>
  <c r="R47" i="1"/>
  <c r="V47" i="1"/>
  <c r="W47" i="1"/>
  <c r="AA47" i="1"/>
  <c r="AB47" i="1"/>
  <c r="AF47" i="1"/>
  <c r="AG47" i="1"/>
  <c r="I48" i="1"/>
  <c r="D48" i="1" s="1"/>
  <c r="J48" i="1"/>
  <c r="E48" i="1" s="1"/>
  <c r="K48" i="1"/>
  <c r="F48" i="1" s="1"/>
  <c r="Q48" i="1"/>
  <c r="R48" i="1"/>
  <c r="V48" i="1"/>
  <c r="W48" i="1"/>
  <c r="AA48" i="1"/>
  <c r="AB48" i="1"/>
  <c r="AF48" i="1"/>
  <c r="AG48" i="1"/>
  <c r="I49" i="1"/>
  <c r="D49" i="1" s="1"/>
  <c r="J49" i="1"/>
  <c r="E49" i="1" s="1"/>
  <c r="K49" i="1"/>
  <c r="F49" i="1" s="1"/>
  <c r="Q49" i="1"/>
  <c r="R49" i="1"/>
  <c r="V49" i="1"/>
  <c r="W49" i="1"/>
  <c r="AA49" i="1"/>
  <c r="AB49" i="1"/>
  <c r="AF49" i="1"/>
  <c r="AG49" i="1"/>
  <c r="I50" i="1"/>
  <c r="D50" i="1" s="1"/>
  <c r="J50" i="1"/>
  <c r="E50" i="1" s="1"/>
  <c r="K50" i="1"/>
  <c r="F50" i="1" s="1"/>
  <c r="Q50" i="1"/>
  <c r="R50" i="1"/>
  <c r="V50" i="1"/>
  <c r="W50" i="1"/>
  <c r="AA50" i="1"/>
  <c r="AB50" i="1"/>
  <c r="AF50" i="1"/>
  <c r="AG50" i="1"/>
  <c r="M61" i="1" l="1"/>
  <c r="L69" i="1"/>
  <c r="M39" i="1"/>
  <c r="M10" i="1"/>
  <c r="M47" i="1"/>
  <c r="M25" i="1"/>
  <c r="M74" i="1"/>
  <c r="L38" i="1"/>
  <c r="M31" i="1"/>
  <c r="M5" i="1"/>
  <c r="M35" i="1"/>
  <c r="L26" i="1"/>
  <c r="G26" i="1" s="1"/>
  <c r="M21" i="1"/>
  <c r="M43" i="1"/>
  <c r="D38" i="1"/>
  <c r="H38" i="1" s="1"/>
  <c r="M22" i="1"/>
  <c r="M14" i="1"/>
  <c r="M6" i="1"/>
  <c r="L62" i="1"/>
  <c r="M57" i="1"/>
  <c r="M50" i="1"/>
  <c r="H23" i="1"/>
  <c r="H21" i="1"/>
  <c r="H13" i="1"/>
  <c r="L75" i="1"/>
  <c r="L76" i="1"/>
  <c r="D75" i="1"/>
  <c r="G75" i="1" s="1"/>
  <c r="M76" i="1"/>
  <c r="L71" i="1"/>
  <c r="H70" i="1"/>
  <c r="G72" i="1"/>
  <c r="L73" i="1"/>
  <c r="H69" i="1"/>
  <c r="D73" i="1"/>
  <c r="G73" i="1" s="1"/>
  <c r="D71" i="1"/>
  <c r="H71" i="1" s="1"/>
  <c r="H68" i="1"/>
  <c r="G60" i="1"/>
  <c r="D62" i="1"/>
  <c r="G62" i="1" s="1"/>
  <c r="L58" i="1"/>
  <c r="L60" i="1"/>
  <c r="H60" i="1"/>
  <c r="H58" i="1"/>
  <c r="G59" i="1"/>
  <c r="H50" i="1"/>
  <c r="H45" i="1"/>
  <c r="G38" i="1"/>
  <c r="H29" i="1"/>
  <c r="H19" i="1"/>
  <c r="M38" i="1"/>
  <c r="L14" i="1"/>
  <c r="G14" i="1" s="1"/>
  <c r="L50" i="1"/>
  <c r="G50" i="1" s="1"/>
  <c r="H37" i="1"/>
  <c r="H31" i="1"/>
  <c r="M26" i="1"/>
  <c r="M18" i="1"/>
  <c r="H16" i="1"/>
  <c r="H14" i="1"/>
  <c r="H8" i="1"/>
  <c r="M46" i="1"/>
  <c r="H10" i="1"/>
  <c r="L46" i="1"/>
  <c r="G46" i="1" s="1"/>
  <c r="M42" i="1"/>
  <c r="M34" i="1"/>
  <c r="H26" i="1"/>
  <c r="H20" i="1"/>
  <c r="L42" i="1"/>
  <c r="G42" i="1" s="1"/>
  <c r="L34" i="1"/>
  <c r="G34" i="1" s="1"/>
  <c r="M30" i="1"/>
  <c r="E22" i="1"/>
  <c r="H22" i="1" s="1"/>
  <c r="M17" i="1"/>
  <c r="M13" i="1"/>
  <c r="H11" i="1"/>
  <c r="M9" i="1"/>
  <c r="H7" i="1"/>
  <c r="L18" i="1"/>
  <c r="G18" i="1" s="1"/>
  <c r="H46" i="1"/>
  <c r="H34" i="1"/>
  <c r="H48" i="1"/>
  <c r="E42" i="1"/>
  <c r="E25" i="1"/>
  <c r="H25" i="1" s="1"/>
  <c r="L22" i="1"/>
  <c r="G22" i="1" s="1"/>
  <c r="L10" i="1"/>
  <c r="G10" i="1" s="1"/>
  <c r="E39" i="1"/>
  <c r="H39" i="1" s="1"/>
  <c r="H36" i="1"/>
  <c r="H28" i="1"/>
  <c r="E6" i="1"/>
  <c r="H6" i="1" s="1"/>
  <c r="E18" i="1"/>
  <c r="H18" i="1" s="1"/>
  <c r="D42" i="1"/>
  <c r="H32" i="1"/>
  <c r="L30" i="1"/>
  <c r="G30" i="1" s="1"/>
  <c r="H24" i="1"/>
  <c r="H30" i="1"/>
  <c r="H40" i="1"/>
  <c r="H44" i="1"/>
  <c r="H12" i="1"/>
  <c r="L6" i="1"/>
  <c r="G6" i="1" s="1"/>
  <c r="G68" i="1"/>
  <c r="H72" i="1"/>
  <c r="G70" i="1"/>
  <c r="E76" i="1"/>
  <c r="M72" i="1"/>
  <c r="D76" i="1"/>
  <c r="M75" i="1"/>
  <c r="M71" i="1"/>
  <c r="M70" i="1"/>
  <c r="E74" i="1"/>
  <c r="H74" i="1" s="1"/>
  <c r="L74" i="1"/>
  <c r="L70" i="1"/>
  <c r="F69" i="1"/>
  <c r="G69" i="1" s="1"/>
  <c r="M73" i="1"/>
  <c r="M69" i="1"/>
  <c r="M68" i="1"/>
  <c r="L72" i="1"/>
  <c r="L68" i="1"/>
  <c r="G58" i="1"/>
  <c r="H59" i="1"/>
  <c r="E61" i="1"/>
  <c r="H61" i="1" s="1"/>
  <c r="E57" i="1"/>
  <c r="H57" i="1" s="1"/>
  <c r="L57" i="1"/>
  <c r="M60" i="1"/>
  <c r="M59" i="1"/>
  <c r="L59" i="1"/>
  <c r="M62" i="1"/>
  <c r="M58" i="1"/>
  <c r="L61" i="1"/>
  <c r="H49" i="1"/>
  <c r="H47" i="1"/>
  <c r="H17" i="1"/>
  <c r="H27" i="1"/>
  <c r="H35" i="1"/>
  <c r="H41" i="1"/>
  <c r="H15" i="1"/>
  <c r="H5" i="1"/>
  <c r="H33" i="1"/>
  <c r="H43" i="1"/>
  <c r="M41" i="1"/>
  <c r="M48" i="1"/>
  <c r="M40" i="1"/>
  <c r="M36" i="1"/>
  <c r="M32" i="1"/>
  <c r="M28" i="1"/>
  <c r="M24" i="1"/>
  <c r="M20" i="1"/>
  <c r="M16" i="1"/>
  <c r="M12" i="1"/>
  <c r="M8" i="1"/>
  <c r="M45" i="1"/>
  <c r="M37" i="1"/>
  <c r="M33" i="1"/>
  <c r="M44" i="1"/>
  <c r="L48" i="1"/>
  <c r="G48" i="1" s="1"/>
  <c r="L44" i="1"/>
  <c r="G44" i="1" s="1"/>
  <c r="L40" i="1"/>
  <c r="G40" i="1" s="1"/>
  <c r="L36" i="1"/>
  <c r="G36" i="1" s="1"/>
  <c r="L32" i="1"/>
  <c r="G32" i="1" s="1"/>
  <c r="L28" i="1"/>
  <c r="G28" i="1" s="1"/>
  <c r="L24" i="1"/>
  <c r="G24" i="1" s="1"/>
  <c r="L20" i="1"/>
  <c r="G20" i="1" s="1"/>
  <c r="L16" i="1"/>
  <c r="G16" i="1" s="1"/>
  <c r="L12" i="1"/>
  <c r="G12" i="1" s="1"/>
  <c r="L8" i="1"/>
  <c r="G8" i="1" s="1"/>
  <c r="M27" i="1"/>
  <c r="M23" i="1"/>
  <c r="M19" i="1"/>
  <c r="M15" i="1"/>
  <c r="M11" i="1"/>
  <c r="M7" i="1"/>
  <c r="L47" i="1"/>
  <c r="G47" i="1" s="1"/>
  <c r="L43" i="1"/>
  <c r="G43" i="1" s="1"/>
  <c r="L39" i="1"/>
  <c r="G39" i="1" s="1"/>
  <c r="L35" i="1"/>
  <c r="G35" i="1" s="1"/>
  <c r="F34" i="1"/>
  <c r="L31" i="1"/>
  <c r="G31" i="1" s="1"/>
  <c r="F30" i="1"/>
  <c r="L27" i="1"/>
  <c r="G27" i="1" s="1"/>
  <c r="F26" i="1"/>
  <c r="L23" i="1"/>
  <c r="G23" i="1" s="1"/>
  <c r="F22" i="1"/>
  <c r="L19" i="1"/>
  <c r="G19" i="1" s="1"/>
  <c r="F18" i="1"/>
  <c r="L15" i="1"/>
  <c r="G15" i="1" s="1"/>
  <c r="F14" i="1"/>
  <c r="L11" i="1"/>
  <c r="G11" i="1" s="1"/>
  <c r="F10" i="1"/>
  <c r="L7" i="1"/>
  <c r="G7" i="1" s="1"/>
  <c r="F6" i="1"/>
  <c r="M29" i="1"/>
  <c r="M49" i="1"/>
  <c r="L49" i="1"/>
  <c r="G49" i="1" s="1"/>
  <c r="L45" i="1"/>
  <c r="G45" i="1" s="1"/>
  <c r="L41" i="1"/>
  <c r="G41" i="1" s="1"/>
  <c r="L37" i="1"/>
  <c r="G37" i="1" s="1"/>
  <c r="L33" i="1"/>
  <c r="G33" i="1" s="1"/>
  <c r="L29" i="1"/>
  <c r="G29" i="1" s="1"/>
  <c r="L25" i="1"/>
  <c r="G25" i="1" s="1"/>
  <c r="L21" i="1"/>
  <c r="G21" i="1" s="1"/>
  <c r="L17" i="1"/>
  <c r="G17" i="1" s="1"/>
  <c r="L13" i="1"/>
  <c r="G13" i="1" s="1"/>
  <c r="L9" i="1"/>
  <c r="G9" i="1" s="1"/>
  <c r="L5" i="1"/>
  <c r="G5" i="1" s="1"/>
  <c r="H62" i="1" l="1"/>
  <c r="G57" i="1"/>
  <c r="G71" i="1"/>
  <c r="H75" i="1"/>
  <c r="H76" i="1"/>
  <c r="H73" i="1"/>
  <c r="G61" i="1"/>
  <c r="H42" i="1"/>
  <c r="G76" i="1"/>
  <c r="G74" i="1"/>
  <c r="F922" i="26" l="1"/>
  <c r="G922" i="26"/>
  <c r="H922" i="26"/>
  <c r="I922" i="26"/>
  <c r="J922" i="26"/>
  <c r="F903" i="26"/>
  <c r="G903" i="26"/>
  <c r="H903" i="26"/>
  <c r="I903" i="26"/>
  <c r="J903" i="26"/>
  <c r="G1067" i="26" l="1"/>
  <c r="H1067" i="26"/>
  <c r="I1067" i="26"/>
  <c r="J1067" i="26"/>
  <c r="F1067" i="26"/>
  <c r="F217" i="26" l="1"/>
  <c r="G217" i="26"/>
  <c r="H217" i="26"/>
  <c r="I217" i="26"/>
  <c r="J217" i="26"/>
  <c r="F13" i="26" l="1"/>
  <c r="O1211" i="26" s="1"/>
  <c r="G13" i="26"/>
  <c r="P1211" i="26" s="1"/>
  <c r="H13" i="26"/>
  <c r="Q1211" i="26" s="1"/>
  <c r="AG1211" i="26" s="1"/>
  <c r="I13" i="26"/>
  <c r="R1211" i="26" s="1"/>
  <c r="J13" i="26"/>
  <c r="S1211" i="26" s="1"/>
  <c r="AH1211" i="26" s="1"/>
  <c r="P256" i="26" l="1"/>
  <c r="O256" i="26"/>
  <c r="N256" i="26"/>
  <c r="M256" i="26"/>
  <c r="L256" i="26"/>
  <c r="S243" i="26"/>
  <c r="P233" i="26"/>
  <c r="O233" i="26"/>
  <c r="R243" i="26"/>
  <c r="N233" i="26"/>
  <c r="Q243" i="26"/>
  <c r="P243" i="26"/>
  <c r="M233" i="26"/>
  <c r="O243" i="26"/>
  <c r="L233" i="26"/>
  <c r="P177" i="26"/>
  <c r="P183" i="26" s="1"/>
  <c r="AE183" i="26" s="1"/>
  <c r="P224" i="26"/>
  <c r="O177" i="26"/>
  <c r="O224" i="26"/>
  <c r="N177" i="26"/>
  <c r="N181" i="26" s="1"/>
  <c r="AD181" i="26" s="1"/>
  <c r="N224" i="26"/>
  <c r="M177" i="26"/>
  <c r="M224" i="26"/>
  <c r="L177" i="26"/>
  <c r="L224" i="26"/>
  <c r="P59" i="26"/>
  <c r="AF59" i="26" s="1"/>
  <c r="P74" i="26"/>
  <c r="AF74" i="26" s="1"/>
  <c r="Q59" i="26"/>
  <c r="Q74" i="26"/>
  <c r="O59" i="26"/>
  <c r="O74" i="26"/>
  <c r="R59" i="26"/>
  <c r="AG59" i="26" s="1"/>
  <c r="R74" i="26"/>
  <c r="AG74" i="26" s="1"/>
  <c r="N59" i="26"/>
  <c r="N74" i="26"/>
  <c r="P931" i="26"/>
  <c r="AE931" i="26" s="1"/>
  <c r="P291" i="26"/>
  <c r="O931" i="26"/>
  <c r="O936" i="26" s="1"/>
  <c r="O291" i="26"/>
  <c r="N931" i="26"/>
  <c r="AD931" i="26" s="1"/>
  <c r="N291" i="26"/>
  <c r="M931" i="26"/>
  <c r="M937" i="26" s="1"/>
  <c r="M291" i="26"/>
  <c r="L931" i="26"/>
  <c r="L936" i="26" s="1"/>
  <c r="L291" i="26"/>
  <c r="AS99" i="1"/>
  <c r="AR99" i="1"/>
  <c r="AS98" i="1"/>
  <c r="AR98" i="1"/>
  <c r="AS97" i="1"/>
  <c r="AR97" i="1"/>
  <c r="AS96" i="1"/>
  <c r="AR96" i="1"/>
  <c r="AQ100" i="1"/>
  <c r="AS89" i="1"/>
  <c r="AR89" i="1"/>
  <c r="AS88" i="1"/>
  <c r="AR88" i="1"/>
  <c r="AS87" i="1"/>
  <c r="AR87" i="1"/>
  <c r="AS86" i="1"/>
  <c r="AR86" i="1"/>
  <c r="AS85" i="1"/>
  <c r="AR85" i="1"/>
  <c r="AS84" i="1"/>
  <c r="AR84" i="1"/>
  <c r="AS83" i="1"/>
  <c r="AR83" i="1"/>
  <c r="AS82" i="1"/>
  <c r="AR82" i="1"/>
  <c r="P249" i="26" l="1"/>
  <c r="P245" i="26"/>
  <c r="P248" i="26"/>
  <c r="P244" i="26"/>
  <c r="P247" i="26"/>
  <c r="P250" i="26"/>
  <c r="P246" i="26"/>
  <c r="AG243" i="26"/>
  <c r="Q248" i="26"/>
  <c r="AG248" i="26" s="1"/>
  <c r="Q244" i="26"/>
  <c r="Q247" i="26"/>
  <c r="Q250" i="26"/>
  <c r="Q246" i="26"/>
  <c r="AG246" i="26" s="1"/>
  <c r="Q249" i="26"/>
  <c r="AG249" i="26" s="1"/>
  <c r="Q245" i="26"/>
  <c r="AG245" i="26" s="1"/>
  <c r="AE177" i="26"/>
  <c r="O248" i="26"/>
  <c r="O244" i="26"/>
  <c r="O247" i="26"/>
  <c r="O250" i="26"/>
  <c r="O246" i="26"/>
  <c r="O249" i="26"/>
  <c r="O245" i="26"/>
  <c r="AH243" i="26"/>
  <c r="S250" i="26"/>
  <c r="S246" i="26"/>
  <c r="AH246" i="26" s="1"/>
  <c r="S249" i="26"/>
  <c r="AH249" i="26" s="1"/>
  <c r="S245" i="26"/>
  <c r="AH245" i="26" s="1"/>
  <c r="S248" i="26"/>
  <c r="AH248" i="26" s="1"/>
  <c r="S244" i="26"/>
  <c r="S247" i="26"/>
  <c r="AH247" i="26" s="1"/>
  <c r="R247" i="26"/>
  <c r="R250" i="26"/>
  <c r="R246" i="26"/>
  <c r="R249" i="26"/>
  <c r="R245" i="26"/>
  <c r="R248" i="26"/>
  <c r="R244" i="26"/>
  <c r="L181" i="26"/>
  <c r="L182" i="26"/>
  <c r="L179" i="26"/>
  <c r="M179" i="26"/>
  <c r="M258" i="26"/>
  <c r="M260" i="26"/>
  <c r="M259" i="26"/>
  <c r="M257" i="26"/>
  <c r="P267" i="26"/>
  <c r="P270" i="26"/>
  <c r="P273" i="26"/>
  <c r="P268" i="26"/>
  <c r="P271" i="26"/>
  <c r="P274" i="26"/>
  <c r="P269" i="26"/>
  <c r="P272" i="26"/>
  <c r="AD256" i="26"/>
  <c r="N259" i="26"/>
  <c r="AD259" i="26" s="1"/>
  <c r="N257" i="26"/>
  <c r="N260" i="26"/>
  <c r="AD260" i="26" s="1"/>
  <c r="N258" i="26"/>
  <c r="AD258" i="26" s="1"/>
  <c r="O259" i="26"/>
  <c r="O257" i="26"/>
  <c r="O260" i="26"/>
  <c r="O258" i="26"/>
  <c r="R273" i="26"/>
  <c r="R268" i="26"/>
  <c r="R272" i="26"/>
  <c r="R271" i="26"/>
  <c r="R274" i="26"/>
  <c r="R269" i="26"/>
  <c r="R267" i="26"/>
  <c r="R270" i="26"/>
  <c r="O267" i="26"/>
  <c r="O269" i="26"/>
  <c r="O274" i="26"/>
  <c r="O273" i="26"/>
  <c r="O272" i="26"/>
  <c r="O271" i="26"/>
  <c r="O270" i="26"/>
  <c r="O268" i="26"/>
  <c r="AH266" i="26"/>
  <c r="S268" i="26"/>
  <c r="AH268" i="26" s="1"/>
  <c r="S271" i="26"/>
  <c r="AH271" i="26" s="1"/>
  <c r="S274" i="26"/>
  <c r="AH274" i="26" s="1"/>
  <c r="S269" i="26"/>
  <c r="AH269" i="26" s="1"/>
  <c r="S272" i="26"/>
  <c r="AH272" i="26" s="1"/>
  <c r="S267" i="26"/>
  <c r="S270" i="26"/>
  <c r="AH270" i="26" s="1"/>
  <c r="S273" i="26"/>
  <c r="AH273" i="26" s="1"/>
  <c r="Q270" i="26"/>
  <c r="AG270" i="26" s="1"/>
  <c r="Q269" i="26"/>
  <c r="AG269" i="26" s="1"/>
  <c r="Q272" i="26"/>
  <c r="AG272" i="26" s="1"/>
  <c r="Q273" i="26"/>
  <c r="AG273" i="26" s="1"/>
  <c r="Q268" i="26"/>
  <c r="AG268" i="26" s="1"/>
  <c r="Q271" i="26"/>
  <c r="AG271" i="26" s="1"/>
  <c r="AG266" i="26"/>
  <c r="Q267" i="26"/>
  <c r="Q274" i="26"/>
  <c r="AG274" i="26" s="1"/>
  <c r="P179" i="26"/>
  <c r="AE179" i="26" s="1"/>
  <c r="L258" i="26"/>
  <c r="L257" i="26"/>
  <c r="L259" i="26"/>
  <c r="L260" i="26"/>
  <c r="AE256" i="26"/>
  <c r="P259" i="26"/>
  <c r="AE259" i="26" s="1"/>
  <c r="P260" i="26"/>
  <c r="AE260" i="26" s="1"/>
  <c r="P258" i="26"/>
  <c r="AE258" i="26" s="1"/>
  <c r="P257" i="26"/>
  <c r="O182" i="26"/>
  <c r="L183" i="26"/>
  <c r="P181" i="26"/>
  <c r="AE181" i="26" s="1"/>
  <c r="P178" i="26"/>
  <c r="AE178" i="26" s="1"/>
  <c r="O181" i="26"/>
  <c r="P182" i="26"/>
  <c r="AE182" i="26" s="1"/>
  <c r="L178" i="26"/>
  <c r="O178" i="26"/>
  <c r="M235" i="26"/>
  <c r="M234" i="26"/>
  <c r="M236" i="26"/>
  <c r="M237" i="26"/>
  <c r="O937" i="26"/>
  <c r="N180" i="26"/>
  <c r="AD180" i="26" s="1"/>
  <c r="O225" i="26"/>
  <c r="O226" i="26"/>
  <c r="O227" i="26"/>
  <c r="O235" i="26"/>
  <c r="O236" i="26"/>
  <c r="O234" i="26"/>
  <c r="O237" i="26"/>
  <c r="AD233" i="26"/>
  <c r="N235" i="26"/>
  <c r="AD235" i="26" s="1"/>
  <c r="N236" i="26"/>
  <c r="AD236" i="26" s="1"/>
  <c r="AG250" i="26"/>
  <c r="N234" i="26"/>
  <c r="N237" i="26"/>
  <c r="AD237" i="26" s="1"/>
  <c r="O180" i="26"/>
  <c r="L227" i="26"/>
  <c r="L226" i="26"/>
  <c r="L225" i="26"/>
  <c r="N178" i="26"/>
  <c r="AD178" i="26" s="1"/>
  <c r="L180" i="26"/>
  <c r="O179" i="26"/>
  <c r="P180" i="26"/>
  <c r="AE180" i="26" s="1"/>
  <c r="M227" i="26"/>
  <c r="M225" i="26"/>
  <c r="M226" i="26"/>
  <c r="L237" i="26"/>
  <c r="L236" i="26"/>
  <c r="L235" i="26"/>
  <c r="L234" i="26"/>
  <c r="P236" i="26"/>
  <c r="AE236" i="26" s="1"/>
  <c r="AH250" i="26"/>
  <c r="P234" i="26"/>
  <c r="P237" i="26"/>
  <c r="AE237" i="26" s="1"/>
  <c r="P235" i="26"/>
  <c r="AE235" i="26" s="1"/>
  <c r="AE233" i="26"/>
  <c r="AD224" i="26"/>
  <c r="N225" i="26"/>
  <c r="N226" i="26"/>
  <c r="N227" i="26"/>
  <c r="AE224" i="26"/>
  <c r="P225" i="26"/>
  <c r="P226" i="26"/>
  <c r="P227" i="26"/>
  <c r="AD177" i="26"/>
  <c r="O183" i="26"/>
  <c r="M181" i="26"/>
  <c r="M178" i="26"/>
  <c r="M182" i="26"/>
  <c r="N179" i="26"/>
  <c r="AD179" i="26" s="1"/>
  <c r="M180" i="26"/>
  <c r="N183" i="26"/>
  <c r="AD183" i="26" s="1"/>
  <c r="M183" i="26"/>
  <c r="O934" i="26"/>
  <c r="N182" i="26"/>
  <c r="AD182" i="26" s="1"/>
  <c r="L937" i="26"/>
  <c r="P934" i="26"/>
  <c r="AE934" i="26" s="1"/>
  <c r="L939" i="26"/>
  <c r="P936" i="26"/>
  <c r="AE936" i="26" s="1"/>
  <c r="L933" i="26"/>
  <c r="L934" i="26"/>
  <c r="P939" i="26"/>
  <c r="AE939" i="26" s="1"/>
  <c r="P935" i="26"/>
  <c r="AE935" i="26" s="1"/>
  <c r="L938" i="26"/>
  <c r="P932" i="26"/>
  <c r="AE932" i="26" s="1"/>
  <c r="L935" i="26"/>
  <c r="P933" i="26"/>
  <c r="AE933" i="26" s="1"/>
  <c r="L932" i="26"/>
  <c r="P938" i="26"/>
  <c r="AE938" i="26" s="1"/>
  <c r="P937" i="26"/>
  <c r="AE937" i="26" s="1"/>
  <c r="O938" i="26"/>
  <c r="O933" i="26"/>
  <c r="O932" i="26"/>
  <c r="M292" i="26"/>
  <c r="M293" i="26"/>
  <c r="M938" i="26"/>
  <c r="AD291" i="26"/>
  <c r="N292" i="26"/>
  <c r="N293" i="26"/>
  <c r="M935" i="26"/>
  <c r="O292" i="26"/>
  <c r="O293" i="26"/>
  <c r="AE291" i="26"/>
  <c r="P292" i="26"/>
  <c r="P293" i="26"/>
  <c r="N933" i="26"/>
  <c r="AD933" i="26" s="1"/>
  <c r="N938" i="26"/>
  <c r="AD938" i="26" s="1"/>
  <c r="O939" i="26"/>
  <c r="N937" i="26"/>
  <c r="AD937" i="26" s="1"/>
  <c r="L293" i="26"/>
  <c r="L292" i="26"/>
  <c r="N934" i="26"/>
  <c r="AD934" i="26" s="1"/>
  <c r="M934" i="26"/>
  <c r="M939" i="26"/>
  <c r="M936" i="26"/>
  <c r="N939" i="26"/>
  <c r="AD939" i="26" s="1"/>
  <c r="M933" i="26"/>
  <c r="N936" i="26"/>
  <c r="AD936" i="26" s="1"/>
  <c r="M932" i="26"/>
  <c r="N935" i="26"/>
  <c r="AD935" i="26" s="1"/>
  <c r="O935" i="26"/>
  <c r="N932" i="26"/>
  <c r="AD932" i="26" s="1"/>
  <c r="AR100" i="1"/>
  <c r="AS100" i="1"/>
  <c r="AQ90" i="1"/>
  <c r="AR90" i="1"/>
  <c r="AS90" i="1"/>
  <c r="S251" i="26" l="1"/>
  <c r="S275" i="26"/>
  <c r="P251" i="26"/>
  <c r="N238" i="26"/>
  <c r="O238" i="26"/>
  <c r="R275" i="26"/>
  <c r="P275" i="26"/>
  <c r="O251" i="26"/>
  <c r="Q251" i="26"/>
  <c r="AG247" i="26"/>
  <c r="P238" i="26"/>
  <c r="L238" i="26"/>
  <c r="Q275" i="26"/>
  <c r="O275" i="26"/>
  <c r="R251" i="26"/>
  <c r="M238" i="26"/>
  <c r="L261" i="26"/>
  <c r="M261" i="26"/>
  <c r="AG267" i="26"/>
  <c r="AG275" i="26" s="1"/>
  <c r="AD257" i="26"/>
  <c r="AD261" i="26" s="1"/>
  <c r="N261" i="26"/>
  <c r="AH267" i="26"/>
  <c r="AH275" i="26" s="1"/>
  <c r="O261" i="26"/>
  <c r="AE257" i="26"/>
  <c r="AE261" i="26" s="1"/>
  <c r="P261" i="26"/>
  <c r="P184" i="26"/>
  <c r="AE184" i="26"/>
  <c r="O184" i="26"/>
  <c r="L184" i="26"/>
  <c r="AG244" i="26"/>
  <c r="AG251" i="26" s="1"/>
  <c r="AH244" i="26"/>
  <c r="AH251" i="26" s="1"/>
  <c r="AD234" i="26"/>
  <c r="AD238" i="26" s="1"/>
  <c r="AE234" i="26"/>
  <c r="AE238" i="26" s="1"/>
  <c r="M184" i="26"/>
  <c r="N184" i="26"/>
  <c r="AD184" i="26"/>
  <c r="AT100" i="1"/>
  <c r="AT90" i="1" l="1"/>
  <c r="AB1142" i="26" l="1"/>
  <c r="AA1142" i="26"/>
  <c r="AB1206" i="26" l="1"/>
  <c r="AA1206" i="26"/>
  <c r="AB1205" i="26"/>
  <c r="AA1205" i="26"/>
  <c r="AB1203" i="26"/>
  <c r="AA1203" i="26"/>
  <c r="AB1202" i="26"/>
  <c r="AA1202" i="26"/>
  <c r="AB1201" i="26"/>
  <c r="AA1201" i="26"/>
  <c r="AB1200" i="26"/>
  <c r="AA1200" i="26"/>
  <c r="AB1199" i="26"/>
  <c r="AA1199" i="26"/>
  <c r="AB1198" i="26"/>
  <c r="AA1198" i="26"/>
  <c r="AB1197" i="26"/>
  <c r="AA1197" i="26"/>
  <c r="AB1196" i="26"/>
  <c r="AA1196" i="26"/>
  <c r="AB1189" i="26"/>
  <c r="AA1189" i="26"/>
  <c r="AB1188" i="26"/>
  <c r="AA1188" i="26"/>
  <c r="AB1186" i="26"/>
  <c r="AA1186" i="26"/>
  <c r="AB1185" i="26"/>
  <c r="AA1185" i="26"/>
  <c r="AB1184" i="26"/>
  <c r="AA1184" i="26"/>
  <c r="AB1183" i="26"/>
  <c r="AA1183" i="26"/>
  <c r="AB1182" i="26"/>
  <c r="AA1182" i="26"/>
  <c r="AB1181" i="26"/>
  <c r="AA1181" i="26"/>
  <c r="AB1180" i="26"/>
  <c r="AA1180" i="26"/>
  <c r="AB1171" i="26"/>
  <c r="AA1171" i="26"/>
  <c r="AB1170" i="26"/>
  <c r="AA1170" i="26"/>
  <c r="AB1169" i="26"/>
  <c r="AA1169" i="26"/>
  <c r="AB1168" i="26"/>
  <c r="AA1168" i="26"/>
  <c r="AB1166" i="26"/>
  <c r="AA1166" i="26"/>
  <c r="AB1165" i="26"/>
  <c r="AA1165" i="26"/>
  <c r="AB1164" i="26"/>
  <c r="AA1164" i="26"/>
  <c r="AB1163" i="26"/>
  <c r="AA1163" i="26"/>
  <c r="AB1162" i="26"/>
  <c r="AA1162" i="26"/>
  <c r="AB1161" i="26"/>
  <c r="AA1161" i="26"/>
  <c r="AB1160" i="26"/>
  <c r="AA1160" i="26"/>
  <c r="AB1159" i="26"/>
  <c r="AA1159" i="26"/>
  <c r="AB1158" i="26"/>
  <c r="AA1158" i="26"/>
  <c r="AB1151" i="26"/>
  <c r="AA1151" i="26"/>
  <c r="AB1150" i="26"/>
  <c r="AA1150" i="26"/>
  <c r="AB1148" i="26"/>
  <c r="AA1148" i="26"/>
  <c r="AB1147" i="26"/>
  <c r="AA1147" i="26"/>
  <c r="AB1146" i="26"/>
  <c r="AA1146" i="26"/>
  <c r="AB1144" i="26"/>
  <c r="AA1144" i="26"/>
  <c r="AB1143" i="26"/>
  <c r="AA1143" i="26"/>
  <c r="AB1141" i="26"/>
  <c r="AA1141" i="26"/>
  <c r="AB1140" i="26"/>
  <c r="AA1140" i="26"/>
  <c r="AB1139" i="26"/>
  <c r="AA1139" i="26"/>
  <c r="AB1132" i="26"/>
  <c r="AA1132" i="26"/>
  <c r="AB1131" i="26"/>
  <c r="AA1131" i="26"/>
  <c r="AB1129" i="26"/>
  <c r="AA1129" i="26"/>
  <c r="AB1128" i="26"/>
  <c r="AA1128" i="26"/>
  <c r="AB1127" i="26"/>
  <c r="AA1127" i="26"/>
  <c r="AB1125" i="26"/>
  <c r="AA1125" i="26"/>
  <c r="AB1124" i="26"/>
  <c r="AA1124" i="26"/>
  <c r="AB1123" i="26"/>
  <c r="AA1123" i="26"/>
  <c r="AB1122" i="26"/>
  <c r="AA1122" i="26"/>
  <c r="AB1121" i="26"/>
  <c r="AA1121" i="26"/>
  <c r="AB1120" i="26"/>
  <c r="AA1120" i="26"/>
  <c r="AB1119" i="26"/>
  <c r="AA1119" i="26"/>
  <c r="AB1118" i="26"/>
  <c r="AA1118" i="26"/>
  <c r="AB1117" i="26"/>
  <c r="AA1117" i="26"/>
  <c r="AB1049" i="26"/>
  <c r="AA1049" i="26"/>
  <c r="AB1048" i="26"/>
  <c r="AA1048" i="26"/>
  <c r="AB1047" i="26"/>
  <c r="AA1047" i="26"/>
  <c r="AB1045" i="26"/>
  <c r="AA1045" i="26"/>
  <c r="AB1043" i="26"/>
  <c r="AA1043" i="26"/>
  <c r="AB1042" i="26"/>
  <c r="AA1042" i="26"/>
  <c r="AB1041" i="26"/>
  <c r="AA1041" i="26"/>
  <c r="AB1040" i="26"/>
  <c r="AA1040" i="26"/>
  <c r="AB1039" i="26"/>
  <c r="AA1039" i="26"/>
  <c r="AB1038" i="26"/>
  <c r="AA1038" i="26"/>
  <c r="AB1037" i="26"/>
  <c r="AA1037" i="26"/>
  <c r="AB1036" i="26"/>
  <c r="AA1036" i="26"/>
  <c r="AB1035" i="26"/>
  <c r="AA1035" i="26"/>
  <c r="AB1028" i="26"/>
  <c r="AA1028" i="26"/>
  <c r="AB1027" i="26"/>
  <c r="AA1027" i="26"/>
  <c r="AB1026" i="26"/>
  <c r="AA1026" i="26"/>
  <c r="AB1024" i="26"/>
  <c r="AA1024" i="26"/>
  <c r="AB1022" i="26"/>
  <c r="AA1022" i="26"/>
  <c r="AB1021" i="26"/>
  <c r="AA1021" i="26"/>
  <c r="AB1020" i="26"/>
  <c r="AA1020" i="26"/>
  <c r="AB1019" i="26"/>
  <c r="AA1019" i="26"/>
  <c r="AB1018" i="26"/>
  <c r="AA1018" i="26"/>
  <c r="AB1017" i="26"/>
  <c r="AA1017" i="26"/>
  <c r="AB1016" i="26"/>
  <c r="AA1016" i="26"/>
  <c r="AB1015" i="26"/>
  <c r="AA1015" i="26"/>
  <c r="AB1014" i="26"/>
  <c r="AA1014" i="26"/>
  <c r="AB1007" i="26"/>
  <c r="AA1007" i="26"/>
  <c r="AB1006" i="26"/>
  <c r="AA1006" i="26"/>
  <c r="AB1005" i="26"/>
  <c r="AA1005" i="26"/>
  <c r="AB1003" i="26"/>
  <c r="AA1003" i="26"/>
  <c r="AB1001" i="26"/>
  <c r="AA1001" i="26"/>
  <c r="AB1000" i="26"/>
  <c r="AA1000" i="26"/>
  <c r="AB999" i="26"/>
  <c r="AA999" i="26"/>
  <c r="AB998" i="26"/>
  <c r="AA998" i="26"/>
  <c r="AB997" i="26"/>
  <c r="AA997" i="26"/>
  <c r="AB996" i="26"/>
  <c r="AA996" i="26"/>
  <c r="AB995" i="26"/>
  <c r="AA995" i="26"/>
  <c r="AB994" i="26"/>
  <c r="AA994" i="26"/>
  <c r="AB993" i="26"/>
  <c r="AA993" i="26"/>
  <c r="AB986" i="26"/>
  <c r="AA986" i="26"/>
  <c r="AB985" i="26"/>
  <c r="AA985" i="26"/>
  <c r="AB984" i="26"/>
  <c r="AA984" i="26"/>
  <c r="AB982" i="26"/>
  <c r="AA982" i="26"/>
  <c r="AB980" i="26"/>
  <c r="AA980" i="26"/>
  <c r="AB979" i="26"/>
  <c r="AA979" i="26"/>
  <c r="AB978" i="26"/>
  <c r="AA978" i="26"/>
  <c r="AB977" i="26"/>
  <c r="AA977" i="26"/>
  <c r="AB976" i="26"/>
  <c r="AA976" i="26"/>
  <c r="AB975" i="26"/>
  <c r="AA975" i="26"/>
  <c r="AB974" i="26"/>
  <c r="AA974" i="26"/>
  <c r="AB973" i="26"/>
  <c r="AA973" i="26"/>
  <c r="AB972" i="26"/>
  <c r="AA972" i="26"/>
  <c r="AB971" i="26"/>
  <c r="AA971" i="26"/>
  <c r="AB970" i="26"/>
  <c r="AA970" i="26"/>
  <c r="AB963" i="26"/>
  <c r="AA963" i="26"/>
  <c r="AB962" i="26"/>
  <c r="AA962" i="26"/>
  <c r="AB961" i="26"/>
  <c r="AA961" i="26"/>
  <c r="AB960" i="26"/>
  <c r="AA960" i="26"/>
  <c r="AB958" i="26"/>
  <c r="AA958" i="26"/>
  <c r="AB957" i="26"/>
  <c r="AA957" i="26"/>
  <c r="AB956" i="26"/>
  <c r="AA956" i="26"/>
  <c r="AB955" i="26"/>
  <c r="AA955" i="26"/>
  <c r="AB954" i="26"/>
  <c r="AA954" i="26"/>
  <c r="AB953" i="26"/>
  <c r="AA953" i="26"/>
  <c r="AB952" i="26"/>
  <c r="AA952" i="26"/>
  <c r="AB951" i="26"/>
  <c r="AA951" i="26"/>
  <c r="AB950" i="26"/>
  <c r="AA950" i="26"/>
  <c r="AB944" i="26"/>
  <c r="AA944" i="26"/>
  <c r="AB943" i="26"/>
  <c r="AA943" i="26"/>
  <c r="AB942" i="26"/>
  <c r="AA942" i="26"/>
  <c r="AB941" i="26"/>
  <c r="AA941" i="26"/>
  <c r="AB939" i="26"/>
  <c r="AA939" i="26"/>
  <c r="AB938" i="26"/>
  <c r="AA938" i="26"/>
  <c r="AB937" i="26"/>
  <c r="AA937" i="26"/>
  <c r="AB936" i="26"/>
  <c r="AA936" i="26"/>
  <c r="AB935" i="26"/>
  <c r="AA935" i="26"/>
  <c r="AB934" i="26"/>
  <c r="AA934" i="26"/>
  <c r="AB933" i="26"/>
  <c r="AA933" i="26"/>
  <c r="AB932" i="26"/>
  <c r="AA932" i="26"/>
  <c r="AB1110" i="26"/>
  <c r="AA1110" i="26"/>
  <c r="AB1109" i="26"/>
  <c r="AA1109" i="26"/>
  <c r="AB1108" i="26"/>
  <c r="AA1108" i="26"/>
  <c r="AB1106" i="26"/>
  <c r="AA1106" i="26"/>
  <c r="AB1104" i="26"/>
  <c r="AA1104" i="26"/>
  <c r="AB1103" i="26"/>
  <c r="AA1103" i="26"/>
  <c r="AB1102" i="26"/>
  <c r="AA1102" i="26"/>
  <c r="AB1101" i="26"/>
  <c r="AA1101" i="26"/>
  <c r="AB1100" i="26"/>
  <c r="AA1100" i="26"/>
  <c r="AB1099" i="26"/>
  <c r="AA1099" i="26"/>
  <c r="AB1098" i="26"/>
  <c r="AA1098" i="26"/>
  <c r="AB1097" i="26"/>
  <c r="AA1097" i="26"/>
  <c r="AB1096" i="26"/>
  <c r="AA1096" i="26"/>
  <c r="AB1095" i="26"/>
  <c r="AA1095" i="26"/>
  <c r="AB1094" i="26"/>
  <c r="AA1094" i="26"/>
  <c r="AB1088" i="26"/>
  <c r="AA1088" i="26"/>
  <c r="AB1087" i="26"/>
  <c r="AA1087" i="26"/>
  <c r="AB1086" i="26"/>
  <c r="AA1086" i="26"/>
  <c r="AB1084" i="26"/>
  <c r="AA1084" i="26"/>
  <c r="AB1083" i="26"/>
  <c r="AA1083" i="26"/>
  <c r="AB1082" i="26"/>
  <c r="AA1082" i="26"/>
  <c r="AB1081" i="26"/>
  <c r="AA1081" i="26"/>
  <c r="AB1080" i="26"/>
  <c r="AA1080" i="26"/>
  <c r="AB1079" i="26"/>
  <c r="AA1079" i="26"/>
  <c r="AB1078" i="26"/>
  <c r="AA1078" i="26"/>
  <c r="AB1077" i="26"/>
  <c r="AA1077" i="26"/>
  <c r="AB1071" i="26"/>
  <c r="AA1071" i="26"/>
  <c r="AB1070" i="26"/>
  <c r="AA1070" i="26"/>
  <c r="AB1069" i="26"/>
  <c r="AA1069" i="26"/>
  <c r="AB1068" i="26"/>
  <c r="AA1068" i="26"/>
  <c r="AB1066" i="26"/>
  <c r="AA1066" i="26"/>
  <c r="AB1065" i="26"/>
  <c r="AA1065" i="26"/>
  <c r="AB1064" i="26"/>
  <c r="AA1064" i="26"/>
  <c r="AB1063" i="26"/>
  <c r="AA1063" i="26"/>
  <c r="AB1062" i="26"/>
  <c r="AA1062" i="26"/>
  <c r="AB1061" i="26"/>
  <c r="AA1061" i="26"/>
  <c r="AB1060" i="26"/>
  <c r="AA1060" i="26"/>
  <c r="AB1059" i="26"/>
  <c r="AA1059" i="26"/>
  <c r="AB1058" i="26"/>
  <c r="AA1058" i="26"/>
  <c r="AB1057" i="26"/>
  <c r="AA1057" i="26"/>
  <c r="AB1056" i="26"/>
  <c r="AA1056" i="26"/>
  <c r="AB926" i="26"/>
  <c r="AA926" i="26"/>
  <c r="AB925" i="26"/>
  <c r="AA925" i="26"/>
  <c r="AB924" i="26"/>
  <c r="AA924" i="26"/>
  <c r="AB923" i="26"/>
  <c r="AA923" i="26"/>
  <c r="AB921" i="26"/>
  <c r="AA921" i="26"/>
  <c r="AB920" i="26"/>
  <c r="AA920" i="26"/>
  <c r="AB919" i="26"/>
  <c r="AA919" i="26"/>
  <c r="AB918" i="26"/>
  <c r="AA918" i="26"/>
  <c r="AB917" i="26"/>
  <c r="AA917" i="26"/>
  <c r="AB916" i="26"/>
  <c r="AA916" i="26"/>
  <c r="AB915" i="26"/>
  <c r="AA915" i="26"/>
  <c r="AB914" i="26"/>
  <c r="AA914" i="26"/>
  <c r="AB913" i="26"/>
  <c r="AA913" i="26"/>
  <c r="AB912" i="26"/>
  <c r="AA912" i="26"/>
  <c r="AB906" i="26"/>
  <c r="AA906" i="26"/>
  <c r="AB905" i="26"/>
  <c r="AA905" i="26"/>
  <c r="AB904" i="26"/>
  <c r="AA904" i="26"/>
  <c r="AB902" i="26"/>
  <c r="AA902" i="26"/>
  <c r="AB901" i="26"/>
  <c r="AA901" i="26"/>
  <c r="AB900" i="26"/>
  <c r="AA900" i="26"/>
  <c r="AB899" i="26"/>
  <c r="AA899" i="26"/>
  <c r="AB898" i="26"/>
  <c r="AA898" i="26"/>
  <c r="AB897" i="26"/>
  <c r="AA897" i="26"/>
  <c r="AD890" i="26"/>
  <c r="AC890" i="26"/>
  <c r="AD889" i="26"/>
  <c r="AC889" i="26"/>
  <c r="AD888" i="26"/>
  <c r="AC888" i="26"/>
  <c r="AD887" i="26"/>
  <c r="AC887" i="26"/>
  <c r="AD886" i="26"/>
  <c r="AC886" i="26"/>
  <c r="AD885" i="26"/>
  <c r="AC885" i="26"/>
  <c r="AD884" i="26"/>
  <c r="AC884" i="26"/>
  <c r="AB285" i="26" l="1"/>
  <c r="AA285" i="26"/>
  <c r="AB284" i="26"/>
  <c r="AA284" i="26"/>
  <c r="AB283" i="26"/>
  <c r="AA283" i="26"/>
  <c r="AB282" i="26"/>
  <c r="AA282" i="26"/>
  <c r="AB219" i="26"/>
  <c r="AA219" i="26"/>
  <c r="AB218" i="26"/>
  <c r="AA218" i="26"/>
  <c r="AB216" i="26"/>
  <c r="AA216" i="26"/>
  <c r="AB215" i="26"/>
  <c r="AA215" i="26"/>
  <c r="AB214" i="26"/>
  <c r="AA214" i="26"/>
  <c r="AB213" i="26"/>
  <c r="AA213" i="26"/>
  <c r="AB212" i="26"/>
  <c r="AA212" i="26"/>
  <c r="AB211" i="26"/>
  <c r="AA211" i="26"/>
  <c r="AB205" i="26"/>
  <c r="AA205" i="26"/>
  <c r="AB204" i="26"/>
  <c r="AA204" i="26"/>
  <c r="AB203" i="26"/>
  <c r="AA203" i="26"/>
  <c r="AB201" i="26"/>
  <c r="AA201" i="26"/>
  <c r="AB200" i="26"/>
  <c r="AA200" i="26"/>
  <c r="AB199" i="26"/>
  <c r="AA199" i="26"/>
  <c r="AB198" i="26"/>
  <c r="AA198" i="26"/>
  <c r="AB197" i="26"/>
  <c r="AA197" i="26"/>
  <c r="AB196" i="26"/>
  <c r="AA196" i="26"/>
  <c r="AB195" i="26"/>
  <c r="AA195" i="26"/>
  <c r="AB194" i="26"/>
  <c r="AA194" i="26"/>
  <c r="AB193" i="26"/>
  <c r="AA193" i="26"/>
  <c r="AB192" i="26"/>
  <c r="AA192" i="26"/>
  <c r="AB172" i="26"/>
  <c r="AA172" i="26"/>
  <c r="AB171" i="26"/>
  <c r="AA171" i="26"/>
  <c r="AB170" i="26"/>
  <c r="AA170" i="26"/>
  <c r="AB168" i="26"/>
  <c r="AA168" i="26"/>
  <c r="AB167" i="26"/>
  <c r="AA167" i="26"/>
  <c r="AB166" i="26"/>
  <c r="AA166" i="26"/>
  <c r="AB165" i="26"/>
  <c r="AA165" i="26"/>
  <c r="AB164" i="26"/>
  <c r="AA164" i="26"/>
  <c r="AB163" i="26"/>
  <c r="AA163" i="26"/>
  <c r="AB162" i="26"/>
  <c r="AA162" i="26"/>
  <c r="AB161" i="26"/>
  <c r="AA161" i="26"/>
  <c r="AB160" i="26"/>
  <c r="AA160" i="26"/>
  <c r="AB159" i="26"/>
  <c r="AA159" i="26"/>
  <c r="AB101" i="26" l="1"/>
  <c r="AA101" i="26"/>
  <c r="AB100" i="26"/>
  <c r="AA100" i="26"/>
  <c r="AB99" i="26"/>
  <c r="AA99" i="26"/>
  <c r="AB98" i="26"/>
  <c r="AA98" i="26"/>
  <c r="AB91" i="26"/>
  <c r="AA91" i="26"/>
  <c r="AB90" i="26"/>
  <c r="AA90" i="26"/>
  <c r="AB89" i="26"/>
  <c r="AA89" i="26"/>
  <c r="AB88" i="26"/>
  <c r="AA88" i="26"/>
  <c r="AB87" i="26"/>
  <c r="AA87" i="26"/>
  <c r="AB86" i="26"/>
  <c r="AA86" i="26"/>
  <c r="AA54" i="26"/>
  <c r="AB44" i="26"/>
  <c r="AA44" i="26"/>
  <c r="AB36" i="26"/>
  <c r="AA36" i="26"/>
  <c r="AB35" i="26"/>
  <c r="AA35" i="26"/>
  <c r="AB34" i="26"/>
  <c r="AA34" i="26"/>
  <c r="AB33" i="26"/>
  <c r="AA33" i="26"/>
  <c r="AB32" i="26"/>
  <c r="AA32" i="26"/>
  <c r="AB31" i="26"/>
  <c r="AA31" i="26"/>
  <c r="AB24" i="26"/>
  <c r="AA24" i="26"/>
  <c r="AB23" i="26"/>
  <c r="AA23" i="26"/>
  <c r="AB22" i="26"/>
  <c r="AA22" i="26"/>
  <c r="AB21" i="26"/>
  <c r="AA21" i="26"/>
  <c r="AB20" i="26"/>
  <c r="AA20" i="26"/>
  <c r="AB19" i="26"/>
  <c r="AA19" i="26"/>
  <c r="AB12" i="26"/>
  <c r="AA12" i="26"/>
  <c r="AB11" i="26"/>
  <c r="AA11" i="26"/>
  <c r="AB10" i="26"/>
  <c r="AA10" i="26"/>
  <c r="AB9" i="26"/>
  <c r="AA9" i="26"/>
  <c r="AB8" i="26"/>
  <c r="AA8" i="26"/>
  <c r="AB7" i="26"/>
  <c r="AA7" i="26"/>
  <c r="AB6" i="26"/>
  <c r="AA6" i="26"/>
  <c r="AB1204" i="26"/>
  <c r="AA1204" i="26"/>
  <c r="Z1204" i="26"/>
  <c r="AB1187" i="26"/>
  <c r="AA1187" i="26"/>
  <c r="Z1187" i="26"/>
  <c r="AB1167" i="26"/>
  <c r="AA1167" i="26"/>
  <c r="Z1167" i="26"/>
  <c r="AB1145" i="26"/>
  <c r="AA1145" i="26"/>
  <c r="Z1145" i="26"/>
  <c r="AB1126" i="26"/>
  <c r="AA1126" i="26"/>
  <c r="Z1126" i="26"/>
  <c r="AB1044" i="26"/>
  <c r="AA1044" i="26"/>
  <c r="Z1044" i="26"/>
  <c r="AB1023" i="26"/>
  <c r="AA1023" i="26"/>
  <c r="Z1023" i="26"/>
  <c r="AB1002" i="26"/>
  <c r="AA1002" i="26"/>
  <c r="Z1002" i="26"/>
  <c r="AB981" i="26"/>
  <c r="AA981" i="26"/>
  <c r="Z981" i="26"/>
  <c r="AB959" i="26"/>
  <c r="AA959" i="26"/>
  <c r="Z959" i="26"/>
  <c r="AB940" i="26"/>
  <c r="AA940" i="26"/>
  <c r="Z940" i="26"/>
  <c r="AB1105" i="26"/>
  <c r="AA1105" i="26"/>
  <c r="Z1105" i="26"/>
  <c r="AB1085" i="26"/>
  <c r="AA1085" i="26"/>
  <c r="Z1085" i="26"/>
  <c r="AB1067" i="26"/>
  <c r="AA1067" i="26"/>
  <c r="Z1067" i="26"/>
  <c r="AB922" i="26"/>
  <c r="AA922" i="26"/>
  <c r="Z922" i="26"/>
  <c r="AB903" i="26"/>
  <c r="AA903" i="26"/>
  <c r="Z903" i="26"/>
  <c r="AD891" i="26"/>
  <c r="AC891" i="26"/>
  <c r="AB891" i="26"/>
  <c r="AB286" i="26"/>
  <c r="AA286" i="26"/>
  <c r="Z286" i="26"/>
  <c r="AB217" i="26"/>
  <c r="AA217" i="26"/>
  <c r="Z217" i="26"/>
  <c r="AB202" i="26"/>
  <c r="AA202" i="26"/>
  <c r="Z202" i="26"/>
  <c r="AB169" i="26"/>
  <c r="AA169" i="26"/>
  <c r="Z169" i="26"/>
  <c r="AB92" i="26" l="1"/>
  <c r="Z25" i="26"/>
  <c r="AA53" i="26"/>
  <c r="Z53" i="26"/>
  <c r="AB53" i="26"/>
  <c r="AB102" i="26"/>
  <c r="AA25" i="26"/>
  <c r="AB25" i="26"/>
  <c r="AA37" i="26"/>
  <c r="Z102" i="26"/>
  <c r="Z92" i="26"/>
  <c r="AA13" i="26"/>
  <c r="Z37" i="26"/>
  <c r="AA92" i="26"/>
  <c r="AB13" i="26"/>
  <c r="AB37" i="26"/>
  <c r="AA102" i="26"/>
  <c r="Z13" i="26"/>
  <c r="AC1167" i="26" l="1"/>
  <c r="AC1067" i="26"/>
  <c r="AC922" i="26" l="1"/>
  <c r="AC1187" i="26" l="1"/>
  <c r="AC1085" i="26"/>
  <c r="AC1204" i="26"/>
  <c r="AC25" i="26"/>
  <c r="AC959" i="26"/>
  <c r="AE891" i="26"/>
  <c r="AC1002" i="26"/>
  <c r="AC37" i="26"/>
  <c r="AC1023" i="26"/>
  <c r="AC903" i="26"/>
  <c r="AC1145" i="26"/>
  <c r="AC981" i="26"/>
  <c r="AC102" i="26"/>
  <c r="AC202" i="26"/>
  <c r="AC1105" i="26"/>
  <c r="AC169" i="26"/>
  <c r="AC92" i="26"/>
  <c r="AC1044" i="26"/>
  <c r="AC1126" i="26"/>
  <c r="AC286" i="26"/>
  <c r="AC13" i="26"/>
  <c r="AC217" i="26"/>
  <c r="AC940" i="26"/>
  <c r="AG67" i="1" l="1"/>
  <c r="AF67" i="1"/>
  <c r="AB67" i="1"/>
  <c r="AA67" i="1"/>
  <c r="W67" i="1"/>
  <c r="V67" i="1"/>
  <c r="R67" i="1"/>
  <c r="Q67" i="1"/>
  <c r="K67" i="1"/>
  <c r="F67" i="1" s="1"/>
  <c r="J67" i="1"/>
  <c r="E67" i="1" s="1"/>
  <c r="I67" i="1"/>
  <c r="AG56" i="1"/>
  <c r="AF56" i="1"/>
  <c r="AB56" i="1"/>
  <c r="AA56" i="1"/>
  <c r="W56" i="1"/>
  <c r="V56" i="1"/>
  <c r="R56" i="1"/>
  <c r="Q56" i="1"/>
  <c r="K56" i="1"/>
  <c r="F56" i="1" s="1"/>
  <c r="J56" i="1"/>
  <c r="E56" i="1" s="1"/>
  <c r="I56" i="1"/>
  <c r="AG4" i="1"/>
  <c r="AF4" i="1"/>
  <c r="AB4" i="1"/>
  <c r="AA4" i="1"/>
  <c r="AA51" i="1" s="1"/>
  <c r="W4" i="1"/>
  <c r="V4" i="1"/>
  <c r="R4" i="1"/>
  <c r="Q4" i="1"/>
  <c r="Q51" i="1" s="1"/>
  <c r="K4" i="1"/>
  <c r="F4" i="1" s="1"/>
  <c r="J4" i="1"/>
  <c r="I4" i="1"/>
  <c r="N51" i="1"/>
  <c r="O51" i="1"/>
  <c r="P51" i="1"/>
  <c r="S51" i="1"/>
  <c r="T51" i="1"/>
  <c r="U51" i="1"/>
  <c r="X51" i="1"/>
  <c r="Y51" i="1"/>
  <c r="Z51" i="1"/>
  <c r="AC51" i="1"/>
  <c r="AD51" i="1"/>
  <c r="AE51" i="1"/>
  <c r="AG51" i="1" l="1"/>
  <c r="R51" i="1"/>
  <c r="M56" i="1"/>
  <c r="AB51" i="1"/>
  <c r="L67" i="1"/>
  <c r="D67" i="1"/>
  <c r="G67" i="1" s="1"/>
  <c r="M67" i="1"/>
  <c r="AF51" i="1"/>
  <c r="V51" i="1"/>
  <c r="J51" i="1"/>
  <c r="W51" i="1"/>
  <c r="K51" i="1"/>
  <c r="E4" i="1"/>
  <c r="M4" i="1"/>
  <c r="D56" i="1"/>
  <c r="G56" i="1" s="1"/>
  <c r="L56" i="1"/>
  <c r="I51" i="1"/>
  <c r="D4" i="1"/>
  <c r="L4" i="1"/>
  <c r="G4" i="1" s="1"/>
  <c r="F51" i="1"/>
  <c r="M51" i="1" l="1"/>
  <c r="H67" i="1"/>
  <c r="H4" i="1"/>
  <c r="E51" i="1"/>
  <c r="D51" i="1"/>
  <c r="H56" i="1"/>
  <c r="G51" i="1"/>
  <c r="L51" i="1"/>
  <c r="H51" i="1" l="1"/>
  <c r="F1204" i="26" l="1"/>
  <c r="G1204" i="26"/>
  <c r="H1204" i="26"/>
  <c r="I1204" i="26"/>
  <c r="J1204" i="26"/>
  <c r="F1145" i="26" l="1"/>
  <c r="G1145" i="26"/>
  <c r="H1145" i="26"/>
  <c r="I1145" i="26"/>
  <c r="J1145" i="26"/>
  <c r="G115" i="26" l="1"/>
  <c r="H115" i="26"/>
  <c r="L537" i="26" l="1"/>
  <c r="L538" i="26"/>
  <c r="L539" i="26"/>
  <c r="L540" i="26"/>
  <c r="L541" i="26"/>
  <c r="L542" i="26"/>
  <c r="L543" i="26"/>
  <c r="L544" i="26"/>
  <c r="L545" i="26"/>
  <c r="L546" i="26"/>
  <c r="L547" i="26"/>
  <c r="L548" i="26"/>
  <c r="F92" i="26" l="1"/>
  <c r="G92" i="26"/>
  <c r="H92" i="26"/>
  <c r="I92" i="26"/>
  <c r="J92" i="26"/>
  <c r="F102" i="26"/>
  <c r="G102" i="26"/>
  <c r="H102" i="26"/>
  <c r="I102" i="26"/>
  <c r="J102" i="26"/>
  <c r="H126" i="26" l="1"/>
  <c r="J122" i="26" s="1"/>
  <c r="G126" i="26"/>
  <c r="I122" i="26" s="1"/>
  <c r="I123" i="26" l="1"/>
  <c r="I124" i="26"/>
  <c r="I125" i="26"/>
  <c r="J125" i="26"/>
  <c r="J123" i="26"/>
  <c r="J124" i="26"/>
  <c r="J126" i="26" l="1"/>
  <c r="I126" i="26"/>
  <c r="J286" i="26"/>
  <c r="I286" i="26"/>
  <c r="H286" i="26"/>
  <c r="G286" i="26"/>
  <c r="F286" i="26" l="1"/>
  <c r="J1085" i="26" l="1"/>
  <c r="I1085" i="26"/>
  <c r="H1085" i="26"/>
  <c r="G1085" i="26"/>
  <c r="F1085" i="26" l="1"/>
  <c r="H100" i="1" l="1"/>
  <c r="N95" i="1" s="1"/>
  <c r="AV95" i="1" s="1"/>
  <c r="G100" i="1"/>
  <c r="M95" i="1" s="1"/>
  <c r="F100" i="1"/>
  <c r="L95" i="1" s="1"/>
  <c r="AU95" i="1" s="1"/>
  <c r="E100" i="1"/>
  <c r="K95" i="1" s="1"/>
  <c r="D100" i="1"/>
  <c r="J95" i="1" s="1"/>
  <c r="H90" i="1"/>
  <c r="N81" i="1" s="1"/>
  <c r="G90" i="1"/>
  <c r="M81" i="1" s="1"/>
  <c r="M89" i="1" s="1"/>
  <c r="F90" i="1"/>
  <c r="L81" i="1" s="1"/>
  <c r="E90" i="1"/>
  <c r="K81" i="1" s="1"/>
  <c r="K89" i="1" s="1"/>
  <c r="D90" i="1"/>
  <c r="J81" i="1" s="1"/>
  <c r="J89" i="1" s="1"/>
  <c r="N89" i="1" l="1"/>
  <c r="AV89" i="1" s="1"/>
  <c r="AV81" i="1"/>
  <c r="L89" i="1"/>
  <c r="AU89" i="1" s="1"/>
  <c r="AU81" i="1"/>
  <c r="J82" i="1"/>
  <c r="J84" i="1"/>
  <c r="J86" i="1"/>
  <c r="J88" i="1"/>
  <c r="J87" i="1"/>
  <c r="J83" i="1"/>
  <c r="J85" i="1"/>
  <c r="K88" i="1"/>
  <c r="K84" i="1"/>
  <c r="K87" i="1"/>
  <c r="K83" i="1"/>
  <c r="K86" i="1"/>
  <c r="K82" i="1"/>
  <c r="K85" i="1"/>
  <c r="N85" i="1"/>
  <c r="AV85" i="1" s="1"/>
  <c r="N88" i="1"/>
  <c r="AV88" i="1" s="1"/>
  <c r="N84" i="1"/>
  <c r="AV84" i="1" s="1"/>
  <c r="N87" i="1"/>
  <c r="AV87" i="1" s="1"/>
  <c r="N83" i="1"/>
  <c r="AV83" i="1" s="1"/>
  <c r="N86" i="1"/>
  <c r="AV86" i="1" s="1"/>
  <c r="N82" i="1"/>
  <c r="AV82" i="1" s="1"/>
  <c r="M97" i="1"/>
  <c r="M96" i="1"/>
  <c r="M99" i="1"/>
  <c r="M98" i="1"/>
  <c r="J96" i="1"/>
  <c r="J97" i="1"/>
  <c r="J99" i="1"/>
  <c r="J98" i="1"/>
  <c r="N96" i="1"/>
  <c r="AV96" i="1" s="1"/>
  <c r="N98" i="1"/>
  <c r="AV98" i="1" s="1"/>
  <c r="N99" i="1"/>
  <c r="AV99" i="1" s="1"/>
  <c r="N97" i="1"/>
  <c r="AV97" i="1" s="1"/>
  <c r="L87" i="1"/>
  <c r="AU87" i="1" s="1"/>
  <c r="L83" i="1"/>
  <c r="AU83" i="1" s="1"/>
  <c r="L86" i="1"/>
  <c r="AU86" i="1" s="1"/>
  <c r="L82" i="1"/>
  <c r="AU82" i="1" s="1"/>
  <c r="L85" i="1"/>
  <c r="AU85" i="1" s="1"/>
  <c r="L88" i="1"/>
  <c r="AU88" i="1" s="1"/>
  <c r="L84" i="1"/>
  <c r="AU84" i="1" s="1"/>
  <c r="K99" i="1"/>
  <c r="K98" i="1"/>
  <c r="K96" i="1"/>
  <c r="K97" i="1"/>
  <c r="M86" i="1"/>
  <c r="M82" i="1"/>
  <c r="M85" i="1"/>
  <c r="M88" i="1"/>
  <c r="M84" i="1"/>
  <c r="M87" i="1"/>
  <c r="M83" i="1"/>
  <c r="L98" i="1"/>
  <c r="AU98" i="1" s="1"/>
  <c r="L96" i="1"/>
  <c r="AU96" i="1" s="1"/>
  <c r="L97" i="1"/>
  <c r="AU97" i="1" s="1"/>
  <c r="L99" i="1"/>
  <c r="AU99" i="1" s="1"/>
  <c r="AV100" i="1" l="1"/>
  <c r="AU100" i="1"/>
  <c r="AU90" i="1"/>
  <c r="AV90" i="1"/>
  <c r="L281" i="26"/>
  <c r="M281" i="26"/>
  <c r="N281" i="26"/>
  <c r="O281" i="26"/>
  <c r="P281" i="26"/>
  <c r="AE293" i="26" l="1"/>
  <c r="AD293" i="26"/>
  <c r="M294" i="26"/>
  <c r="L294" i="26"/>
  <c r="AE281" i="26"/>
  <c r="P285" i="26"/>
  <c r="AE285" i="26" s="1"/>
  <c r="P284" i="26"/>
  <c r="AE284" i="26" s="1"/>
  <c r="P283" i="26"/>
  <c r="AE283" i="26" s="1"/>
  <c r="P282" i="26"/>
  <c r="AE282" i="26" s="1"/>
  <c r="O283" i="26"/>
  <c r="O284" i="26"/>
  <c r="O285" i="26"/>
  <c r="O282" i="26"/>
  <c r="AD281" i="26"/>
  <c r="N283" i="26"/>
  <c r="AD283" i="26" s="1"/>
  <c r="N282" i="26"/>
  <c r="AD282" i="26" s="1"/>
  <c r="N285" i="26"/>
  <c r="AD285" i="26" s="1"/>
  <c r="N284" i="26"/>
  <c r="AD284" i="26" s="1"/>
  <c r="M285" i="26"/>
  <c r="M282" i="26"/>
  <c r="M284" i="26"/>
  <c r="M283" i="26"/>
  <c r="L285" i="26"/>
  <c r="L284" i="26"/>
  <c r="L282" i="26"/>
  <c r="L283" i="26"/>
  <c r="M97" i="26"/>
  <c r="M1076" i="26"/>
  <c r="O97" i="26"/>
  <c r="O1076" i="26"/>
  <c r="N97" i="26"/>
  <c r="N1076" i="26"/>
  <c r="AD1076" i="26" s="1"/>
  <c r="P97" i="26"/>
  <c r="P1076" i="26"/>
  <c r="AE1076" i="26" s="1"/>
  <c r="L97" i="26"/>
  <c r="L1076" i="26"/>
  <c r="AD226" i="26" l="1"/>
  <c r="AD227" i="26"/>
  <c r="AE227" i="26"/>
  <c r="AE226" i="26"/>
  <c r="AE286" i="26"/>
  <c r="O294" i="26"/>
  <c r="AD292" i="26"/>
  <c r="AD294" i="26" s="1"/>
  <c r="N294" i="26"/>
  <c r="AE292" i="26"/>
  <c r="AE294" i="26" s="1"/>
  <c r="P294" i="26"/>
  <c r="L101" i="26"/>
  <c r="L100" i="26"/>
  <c r="L99" i="26"/>
  <c r="L98" i="26"/>
  <c r="M101" i="26"/>
  <c r="M99" i="26"/>
  <c r="M100" i="26"/>
  <c r="M98" i="26"/>
  <c r="AE97" i="26"/>
  <c r="P100" i="26"/>
  <c r="AE100" i="26" s="1"/>
  <c r="P98" i="26"/>
  <c r="AE98" i="26" s="1"/>
  <c r="P101" i="26"/>
  <c r="AE101" i="26" s="1"/>
  <c r="P99" i="26"/>
  <c r="AE99" i="26" s="1"/>
  <c r="AD286" i="26"/>
  <c r="AD97" i="26"/>
  <c r="N99" i="26"/>
  <c r="AD99" i="26" s="1"/>
  <c r="N100" i="26"/>
  <c r="AD100" i="26" s="1"/>
  <c r="N98" i="26"/>
  <c r="AD98" i="26" s="1"/>
  <c r="N101" i="26"/>
  <c r="AD101" i="26" s="1"/>
  <c r="J107" i="26"/>
  <c r="J111" i="26" s="1"/>
  <c r="O99" i="26"/>
  <c r="O100" i="26"/>
  <c r="O98" i="26"/>
  <c r="O101" i="26"/>
  <c r="P1081" i="26"/>
  <c r="AE1081" i="26" s="1"/>
  <c r="P1077" i="26"/>
  <c r="AE1077" i="26" s="1"/>
  <c r="P1084" i="26"/>
  <c r="AE1084" i="26" s="1"/>
  <c r="P1080" i="26"/>
  <c r="AE1080" i="26" s="1"/>
  <c r="P1083" i="26"/>
  <c r="AE1083" i="26" s="1"/>
  <c r="P1079" i="26"/>
  <c r="AE1079" i="26" s="1"/>
  <c r="P1082" i="26"/>
  <c r="AE1082" i="26" s="1"/>
  <c r="P1078" i="26"/>
  <c r="AE1078" i="26" s="1"/>
  <c r="O1082" i="26"/>
  <c r="O1078" i="26"/>
  <c r="O1081" i="26"/>
  <c r="O1077" i="26"/>
  <c r="O1084" i="26"/>
  <c r="O1080" i="26"/>
  <c r="O1083" i="26"/>
  <c r="O1079" i="26"/>
  <c r="L1082" i="26"/>
  <c r="L1078" i="26"/>
  <c r="L1084" i="26"/>
  <c r="L1079" i="26"/>
  <c r="L1077" i="26"/>
  <c r="L1083" i="26"/>
  <c r="L1081" i="26"/>
  <c r="L1080" i="26"/>
  <c r="N1083" i="26"/>
  <c r="AD1083" i="26" s="1"/>
  <c r="N1079" i="26"/>
  <c r="AD1079" i="26" s="1"/>
  <c r="N1082" i="26"/>
  <c r="AD1082" i="26" s="1"/>
  <c r="N1078" i="26"/>
  <c r="AD1078" i="26" s="1"/>
  <c r="N1081" i="26"/>
  <c r="AD1081" i="26" s="1"/>
  <c r="N1077" i="26"/>
  <c r="AD1077" i="26" s="1"/>
  <c r="N1084" i="26"/>
  <c r="AD1084" i="26" s="1"/>
  <c r="N1080" i="26"/>
  <c r="AD1080" i="26" s="1"/>
  <c r="M1084" i="26"/>
  <c r="M1080" i="26"/>
  <c r="M1083" i="26"/>
  <c r="M1079" i="26"/>
  <c r="M1082" i="26"/>
  <c r="M1078" i="26"/>
  <c r="M1081" i="26"/>
  <c r="M1077" i="26"/>
  <c r="AE225" i="26" l="1"/>
  <c r="AE228" i="26" s="1"/>
  <c r="P228" i="26"/>
  <c r="O228" i="26"/>
  <c r="M228" i="26"/>
  <c r="AD225" i="26"/>
  <c r="AD228" i="26" s="1"/>
  <c r="N228" i="26"/>
  <c r="L228" i="26"/>
  <c r="AD1085" i="26"/>
  <c r="AE1085" i="26"/>
  <c r="J112" i="26"/>
  <c r="J113" i="26"/>
  <c r="AE102" i="26"/>
  <c r="J114" i="26"/>
  <c r="AD102" i="26"/>
  <c r="H109" i="26"/>
  <c r="M1085" i="26"/>
  <c r="O1085" i="26"/>
  <c r="N1085" i="26"/>
  <c r="P1085" i="26"/>
  <c r="L1085" i="26"/>
  <c r="F1105" i="26" l="1"/>
  <c r="F940" i="26"/>
  <c r="F959" i="26"/>
  <c r="F981" i="26"/>
  <c r="F1002" i="26"/>
  <c r="F1023" i="26"/>
  <c r="F1044" i="26"/>
  <c r="F1126" i="26"/>
  <c r="F1167" i="26"/>
  <c r="L1157" i="26" s="1"/>
  <c r="F1187" i="26"/>
  <c r="H470" i="26"/>
  <c r="H471" i="26"/>
  <c r="H472" i="26"/>
  <c r="H473" i="26"/>
  <c r="H474" i="26"/>
  <c r="H475" i="26"/>
  <c r="H476" i="26"/>
  <c r="H477" i="26"/>
  <c r="H478" i="26"/>
  <c r="H479" i="26"/>
  <c r="H480" i="26"/>
  <c r="H495" i="26"/>
  <c r="H496" i="26"/>
  <c r="H497" i="26"/>
  <c r="H498" i="26"/>
  <c r="H499" i="26"/>
  <c r="H500" i="26"/>
  <c r="H501" i="26"/>
  <c r="H502" i="26"/>
  <c r="H503" i="26"/>
  <c r="H504" i="26"/>
  <c r="H505" i="26"/>
  <c r="H506" i="26"/>
  <c r="H521" i="26"/>
  <c r="H522" i="26"/>
  <c r="H523" i="26"/>
  <c r="H524" i="26"/>
  <c r="H525" i="26"/>
  <c r="H526" i="26"/>
  <c r="H527" i="26"/>
  <c r="H528" i="26"/>
  <c r="H529" i="26"/>
  <c r="H530" i="26"/>
  <c r="H531" i="26"/>
  <c r="H532" i="26"/>
  <c r="H549" i="26"/>
  <c r="H550" i="26"/>
  <c r="H551" i="26"/>
  <c r="H552" i="26"/>
  <c r="H553" i="26"/>
  <c r="H554" i="26"/>
  <c r="H555" i="26"/>
  <c r="H556" i="26"/>
  <c r="H557" i="26"/>
  <c r="H558" i="26"/>
  <c r="H559" i="26"/>
  <c r="H560" i="26"/>
  <c r="H575" i="26"/>
  <c r="H576" i="26"/>
  <c r="H577" i="26"/>
  <c r="H578" i="26"/>
  <c r="H579" i="26"/>
  <c r="H580" i="26"/>
  <c r="H581" i="26"/>
  <c r="H582" i="26"/>
  <c r="H583" i="26"/>
  <c r="H584" i="26"/>
  <c r="H585" i="26"/>
  <c r="H586" i="26"/>
  <c r="H648" i="26"/>
  <c r="H649" i="26"/>
  <c r="H650" i="26"/>
  <c r="H651" i="26"/>
  <c r="H652" i="26"/>
  <c r="H667" i="26"/>
  <c r="H668" i="26"/>
  <c r="H669" i="26"/>
  <c r="H670" i="26"/>
  <c r="H671" i="26"/>
  <c r="H672" i="26"/>
  <c r="H673" i="26"/>
  <c r="H674" i="26"/>
  <c r="H675" i="26"/>
  <c r="H676" i="26"/>
  <c r="H677" i="26"/>
  <c r="H678" i="26"/>
  <c r="H721" i="26"/>
  <c r="H722" i="26"/>
  <c r="H723" i="26"/>
  <c r="H724" i="26"/>
  <c r="H725" i="26"/>
  <c r="H726" i="26"/>
  <c r="H727" i="26"/>
  <c r="H728" i="26"/>
  <c r="H729" i="26"/>
  <c r="H730" i="26"/>
  <c r="H731" i="26"/>
  <c r="H732" i="26"/>
  <c r="K650" i="26" l="1"/>
  <c r="I650" i="26"/>
  <c r="J650" i="26"/>
  <c r="J649" i="26"/>
  <c r="K649" i="26"/>
  <c r="I649" i="26"/>
  <c r="I652" i="26"/>
  <c r="J652" i="26"/>
  <c r="K652" i="26"/>
  <c r="I648" i="26"/>
  <c r="J648" i="26"/>
  <c r="K648" i="26"/>
  <c r="I651" i="26"/>
  <c r="J651" i="26"/>
  <c r="K651" i="26"/>
  <c r="L1055" i="26"/>
  <c r="L911" i="26"/>
  <c r="L915" i="26" l="1"/>
  <c r="L912" i="26"/>
  <c r="L916" i="26"/>
  <c r="L913" i="26"/>
  <c r="L914" i="26"/>
  <c r="L1064" i="26"/>
  <c r="L919" i="26"/>
  <c r="L918" i="26"/>
  <c r="L1065" i="26"/>
  <c r="L1060" i="26"/>
  <c r="L1056" i="26"/>
  <c r="L1062" i="26"/>
  <c r="L1066" i="26"/>
  <c r="L1057" i="26"/>
  <c r="L1063" i="26"/>
  <c r="L1059" i="26"/>
  <c r="L1058" i="26"/>
  <c r="L1061" i="26"/>
  <c r="L920" i="26"/>
  <c r="L921" i="26"/>
  <c r="L917" i="26"/>
  <c r="G940" i="26"/>
  <c r="H940" i="26"/>
  <c r="I940" i="26"/>
  <c r="J940" i="26"/>
  <c r="L1166" i="26" l="1"/>
  <c r="L1165" i="26"/>
  <c r="L1164" i="26"/>
  <c r="L1163" i="26"/>
  <c r="L1162" i="26"/>
  <c r="L1161" i="26"/>
  <c r="L1160" i="26"/>
  <c r="L1159" i="26"/>
  <c r="L1158" i="26"/>
  <c r="K732" i="26" l="1"/>
  <c r="I731" i="26"/>
  <c r="J730" i="26"/>
  <c r="I729" i="26"/>
  <c r="K728" i="26"/>
  <c r="I727" i="26"/>
  <c r="J726" i="26"/>
  <c r="K725" i="26"/>
  <c r="K724" i="26"/>
  <c r="I723" i="26"/>
  <c r="J722" i="26"/>
  <c r="K721" i="26"/>
  <c r="L720" i="26"/>
  <c r="L719" i="26"/>
  <c r="L718" i="26"/>
  <c r="L717" i="26"/>
  <c r="L716" i="26"/>
  <c r="L715" i="26"/>
  <c r="L714" i="26"/>
  <c r="L713" i="26"/>
  <c r="L712" i="26"/>
  <c r="L711" i="26"/>
  <c r="L710" i="26"/>
  <c r="L709" i="26"/>
  <c r="L683" i="26"/>
  <c r="I678" i="26"/>
  <c r="I677" i="26"/>
  <c r="J676" i="26"/>
  <c r="K675" i="26"/>
  <c r="I674" i="26"/>
  <c r="I673" i="26"/>
  <c r="J672" i="26"/>
  <c r="I671" i="26"/>
  <c r="I670" i="26"/>
  <c r="I669" i="26"/>
  <c r="J668" i="26"/>
  <c r="K667" i="26"/>
  <c r="L666" i="26"/>
  <c r="L665" i="26"/>
  <c r="L664" i="26"/>
  <c r="L663" i="26"/>
  <c r="L662" i="26"/>
  <c r="L661" i="26"/>
  <c r="L660" i="26"/>
  <c r="L659" i="26"/>
  <c r="L658" i="26"/>
  <c r="L657" i="26"/>
  <c r="L656" i="26"/>
  <c r="L655" i="26"/>
  <c r="L647" i="26"/>
  <c r="L646" i="26"/>
  <c r="L645" i="26"/>
  <c r="L644" i="26"/>
  <c r="L643" i="26"/>
  <c r="L617" i="26"/>
  <c r="H629" i="26" s="1"/>
  <c r="I629" i="26" s="1"/>
  <c r="L574" i="26"/>
  <c r="L573" i="26"/>
  <c r="L572" i="26"/>
  <c r="L571" i="26"/>
  <c r="L570" i="26"/>
  <c r="L569" i="26"/>
  <c r="L568" i="26"/>
  <c r="L567" i="26"/>
  <c r="L566" i="26"/>
  <c r="L565" i="26"/>
  <c r="L564" i="26"/>
  <c r="L563" i="26"/>
  <c r="L520" i="26"/>
  <c r="L519" i="26"/>
  <c r="L518" i="26"/>
  <c r="L517" i="26"/>
  <c r="L516" i="26"/>
  <c r="L515" i="26"/>
  <c r="L514" i="26"/>
  <c r="L513" i="26"/>
  <c r="L512" i="26"/>
  <c r="L511" i="26"/>
  <c r="L510" i="26"/>
  <c r="L509" i="26"/>
  <c r="L494" i="26"/>
  <c r="L493" i="26"/>
  <c r="L492" i="26"/>
  <c r="L491" i="26"/>
  <c r="L490" i="26"/>
  <c r="L489" i="26"/>
  <c r="L488" i="26"/>
  <c r="L487" i="26"/>
  <c r="L486" i="26"/>
  <c r="L485" i="26"/>
  <c r="L484" i="26"/>
  <c r="L483" i="26"/>
  <c r="L468" i="26"/>
  <c r="L467" i="26"/>
  <c r="L466" i="26"/>
  <c r="L465" i="26"/>
  <c r="L464" i="26"/>
  <c r="L463" i="26"/>
  <c r="L462" i="26"/>
  <c r="L461" i="26"/>
  <c r="L460" i="26"/>
  <c r="M414" i="26"/>
  <c r="M413" i="26"/>
  <c r="M412" i="26"/>
  <c r="M411" i="26"/>
  <c r="M410" i="26"/>
  <c r="M409" i="26"/>
  <c r="M408" i="26"/>
  <c r="M407" i="26"/>
  <c r="M406" i="26"/>
  <c r="M405" i="26"/>
  <c r="M404" i="26"/>
  <c r="M403" i="26"/>
  <c r="M388" i="26"/>
  <c r="M387" i="26"/>
  <c r="M386" i="26"/>
  <c r="M385" i="26"/>
  <c r="M384" i="26"/>
  <c r="M383" i="26"/>
  <c r="M382" i="26"/>
  <c r="M381" i="26"/>
  <c r="M380" i="26"/>
  <c r="M379" i="26"/>
  <c r="M378" i="26"/>
  <c r="M377" i="26"/>
  <c r="M361" i="26"/>
  <c r="M360" i="26"/>
  <c r="M359" i="26"/>
  <c r="M358" i="26"/>
  <c r="M357" i="26"/>
  <c r="M356" i="26"/>
  <c r="M355" i="26"/>
  <c r="M354" i="26"/>
  <c r="M335" i="26"/>
  <c r="M334" i="26"/>
  <c r="M333" i="26"/>
  <c r="M332" i="26"/>
  <c r="M331" i="26"/>
  <c r="M330" i="26"/>
  <c r="M329" i="26"/>
  <c r="M328" i="26"/>
  <c r="M327" i="26"/>
  <c r="M326" i="26"/>
  <c r="M325" i="26"/>
  <c r="M324" i="26"/>
  <c r="M309" i="26"/>
  <c r="M308" i="26"/>
  <c r="M307" i="26"/>
  <c r="M306" i="26"/>
  <c r="M305" i="26"/>
  <c r="M304" i="26"/>
  <c r="M303" i="26"/>
  <c r="M302" i="26"/>
  <c r="J1187" i="26"/>
  <c r="I1187" i="26"/>
  <c r="H1187" i="26"/>
  <c r="G1187" i="26"/>
  <c r="J1167" i="26"/>
  <c r="P1157" i="26" s="1"/>
  <c r="AE1157" i="26" s="1"/>
  <c r="I1167" i="26"/>
  <c r="O1157" i="26" s="1"/>
  <c r="H1167" i="26"/>
  <c r="N1157" i="26" s="1"/>
  <c r="AD1157" i="26" s="1"/>
  <c r="G1167" i="26"/>
  <c r="M1157" i="26" s="1"/>
  <c r="H695" i="26" l="1"/>
  <c r="I695" i="26" s="1"/>
  <c r="P1166" i="26"/>
  <c r="AE1166" i="26" s="1"/>
  <c r="P1165" i="26"/>
  <c r="AE1165" i="26" s="1"/>
  <c r="P1164" i="26"/>
  <c r="AE1164" i="26" s="1"/>
  <c r="P1163" i="26"/>
  <c r="AE1163" i="26" s="1"/>
  <c r="P1162" i="26"/>
  <c r="AE1162" i="26" s="1"/>
  <c r="P1161" i="26"/>
  <c r="AE1161" i="26" s="1"/>
  <c r="P1160" i="26"/>
  <c r="AE1160" i="26" s="1"/>
  <c r="P1159" i="26"/>
  <c r="AE1159" i="26" s="1"/>
  <c r="P1158" i="26"/>
  <c r="AE1158" i="26" s="1"/>
  <c r="M1166" i="26"/>
  <c r="M1165" i="26"/>
  <c r="M1164" i="26"/>
  <c r="M1163" i="26"/>
  <c r="M1162" i="26"/>
  <c r="M1161" i="26"/>
  <c r="M1160" i="26"/>
  <c r="M1159" i="26"/>
  <c r="M1158" i="26"/>
  <c r="N1161" i="26"/>
  <c r="AD1161" i="26" s="1"/>
  <c r="N1159" i="26"/>
  <c r="AD1159" i="26" s="1"/>
  <c r="N1158" i="26"/>
  <c r="AD1158" i="26" s="1"/>
  <c r="N1166" i="26"/>
  <c r="AD1166" i="26" s="1"/>
  <c r="N1165" i="26"/>
  <c r="AD1165" i="26" s="1"/>
  <c r="N1164" i="26"/>
  <c r="AD1164" i="26" s="1"/>
  <c r="N1163" i="26"/>
  <c r="AD1163" i="26" s="1"/>
  <c r="N1162" i="26"/>
  <c r="AD1162" i="26" s="1"/>
  <c r="N1160" i="26"/>
  <c r="AD1160" i="26" s="1"/>
  <c r="O1166" i="26"/>
  <c r="O1165" i="26"/>
  <c r="O1164" i="26"/>
  <c r="O1163" i="26"/>
  <c r="O1162" i="26"/>
  <c r="O1161" i="26"/>
  <c r="O1160" i="26"/>
  <c r="O1159" i="26"/>
  <c r="O1158" i="26"/>
  <c r="H311" i="26"/>
  <c r="H315" i="26"/>
  <c r="H319" i="26"/>
  <c r="H313" i="26"/>
  <c r="H317" i="26"/>
  <c r="H321" i="26"/>
  <c r="H310" i="26"/>
  <c r="H314" i="26"/>
  <c r="H318" i="26"/>
  <c r="H320" i="26"/>
  <c r="H316" i="26"/>
  <c r="H312" i="26"/>
  <c r="H337" i="26"/>
  <c r="H341" i="26"/>
  <c r="H345" i="26"/>
  <c r="H339" i="26"/>
  <c r="H343" i="26"/>
  <c r="H347" i="26"/>
  <c r="H336" i="26"/>
  <c r="H340" i="26"/>
  <c r="H344" i="26"/>
  <c r="H338" i="26"/>
  <c r="H346" i="26"/>
  <c r="H342" i="26"/>
  <c r="H363" i="26"/>
  <c r="H367" i="26"/>
  <c r="H371" i="26"/>
  <c r="H365" i="26"/>
  <c r="I365" i="26" s="1"/>
  <c r="H369" i="26"/>
  <c r="H373" i="26"/>
  <c r="H362" i="26"/>
  <c r="H366" i="26"/>
  <c r="H370" i="26"/>
  <c r="H364" i="26"/>
  <c r="H368" i="26"/>
  <c r="H372" i="26"/>
  <c r="H390" i="26"/>
  <c r="H394" i="26"/>
  <c r="H398" i="26"/>
  <c r="H392" i="26"/>
  <c r="H396" i="26"/>
  <c r="H400" i="26"/>
  <c r="H389" i="26"/>
  <c r="H393" i="26"/>
  <c r="H397" i="26"/>
  <c r="H395" i="26"/>
  <c r="H399" i="26"/>
  <c r="H391" i="26"/>
  <c r="H418" i="26"/>
  <c r="H422" i="26"/>
  <c r="H426" i="26"/>
  <c r="H415" i="26"/>
  <c r="H419" i="26"/>
  <c r="H423" i="26"/>
  <c r="H420" i="26"/>
  <c r="H421" i="26"/>
  <c r="H417" i="26"/>
  <c r="H425" i="26"/>
  <c r="H416" i="26"/>
  <c r="H424" i="26"/>
  <c r="J670" i="26"/>
  <c r="J671" i="26"/>
  <c r="J678" i="26"/>
  <c r="I721" i="26"/>
  <c r="I722" i="26"/>
  <c r="I725" i="26"/>
  <c r="J729" i="26"/>
  <c r="I667" i="26"/>
  <c r="I668" i="26"/>
  <c r="K670" i="26"/>
  <c r="K671" i="26"/>
  <c r="I675" i="26"/>
  <c r="I676" i="26"/>
  <c r="K678" i="26"/>
  <c r="J721" i="26"/>
  <c r="J725" i="26"/>
  <c r="K729" i="26"/>
  <c r="J629" i="26"/>
  <c r="J667" i="26"/>
  <c r="J674" i="26"/>
  <c r="J675" i="26"/>
  <c r="K629" i="26"/>
  <c r="I672" i="26"/>
  <c r="K674" i="26"/>
  <c r="K668" i="26"/>
  <c r="J669" i="26"/>
  <c r="K672" i="26"/>
  <c r="J673" i="26"/>
  <c r="K676" i="26"/>
  <c r="J677" i="26"/>
  <c r="K722" i="26"/>
  <c r="J723" i="26"/>
  <c r="I724" i="26"/>
  <c r="K726" i="26"/>
  <c r="J727" i="26"/>
  <c r="I728" i="26"/>
  <c r="K730" i="26"/>
  <c r="J731" i="26"/>
  <c r="I732" i="26"/>
  <c r="K669" i="26"/>
  <c r="K673" i="26"/>
  <c r="K677" i="26"/>
  <c r="K723" i="26"/>
  <c r="J724" i="26"/>
  <c r="K727" i="26"/>
  <c r="J728" i="26"/>
  <c r="K731" i="26"/>
  <c r="J732" i="26"/>
  <c r="I726" i="26"/>
  <c r="I730" i="26"/>
  <c r="K470" i="26"/>
  <c r="K530" i="26"/>
  <c r="K476" i="26"/>
  <c r="K498" i="26"/>
  <c r="K506" i="26"/>
  <c r="K528" i="26"/>
  <c r="K552" i="26"/>
  <c r="K560" i="26"/>
  <c r="K582" i="26"/>
  <c r="I586" i="26"/>
  <c r="J470" i="26"/>
  <c r="J472" i="26"/>
  <c r="J474" i="26"/>
  <c r="J478" i="26"/>
  <c r="J480" i="26"/>
  <c r="J496" i="26"/>
  <c r="J500" i="26"/>
  <c r="J502" i="26"/>
  <c r="J504" i="26"/>
  <c r="J522" i="26"/>
  <c r="J524" i="26"/>
  <c r="J526" i="26"/>
  <c r="J530" i="26"/>
  <c r="J532" i="26"/>
  <c r="J550" i="26"/>
  <c r="J554" i="26"/>
  <c r="J556" i="26"/>
  <c r="J558" i="26"/>
  <c r="J576" i="26"/>
  <c r="J578" i="26"/>
  <c r="J580" i="26"/>
  <c r="J584" i="26"/>
  <c r="J586" i="26"/>
  <c r="K472" i="26"/>
  <c r="K474" i="26"/>
  <c r="K478" i="26"/>
  <c r="K480" i="26"/>
  <c r="K496" i="26"/>
  <c r="K500" i="26"/>
  <c r="K502" i="26"/>
  <c r="K504" i="26"/>
  <c r="K522" i="26"/>
  <c r="K524" i="26"/>
  <c r="K526" i="26"/>
  <c r="K532" i="26"/>
  <c r="K550" i="26"/>
  <c r="K554" i="26"/>
  <c r="K556" i="26"/>
  <c r="K558" i="26"/>
  <c r="K576" i="26"/>
  <c r="K578" i="26"/>
  <c r="K580" i="26"/>
  <c r="K584" i="26"/>
  <c r="K586" i="26"/>
  <c r="J1126" i="26"/>
  <c r="I1126" i="26"/>
  <c r="H1126" i="26"/>
  <c r="G1126" i="26"/>
  <c r="J1044" i="26"/>
  <c r="I1044" i="26"/>
  <c r="H1044" i="26"/>
  <c r="G1044" i="26"/>
  <c r="J1023" i="26"/>
  <c r="I1023" i="26"/>
  <c r="H1023" i="26"/>
  <c r="G1023" i="26"/>
  <c r="J1002" i="26"/>
  <c r="I1002" i="26"/>
  <c r="H1002" i="26"/>
  <c r="G1002" i="26"/>
  <c r="J981" i="26"/>
  <c r="I981" i="26"/>
  <c r="H981" i="26"/>
  <c r="G981" i="26"/>
  <c r="J959" i="26"/>
  <c r="I959" i="26"/>
  <c r="H959" i="26"/>
  <c r="G959" i="26"/>
  <c r="J1105" i="26"/>
  <c r="I1105" i="26"/>
  <c r="H1105" i="26"/>
  <c r="G1105" i="26"/>
  <c r="L891" i="26"/>
  <c r="K891" i="26"/>
  <c r="J891" i="26"/>
  <c r="I891" i="26"/>
  <c r="H891" i="26"/>
  <c r="J202" i="26"/>
  <c r="I202" i="26"/>
  <c r="H202" i="26"/>
  <c r="G202" i="26"/>
  <c r="F202" i="26"/>
  <c r="J53" i="26"/>
  <c r="I53" i="26"/>
  <c r="H53" i="26"/>
  <c r="G53" i="26"/>
  <c r="F53" i="26"/>
  <c r="K695" i="26" l="1"/>
  <c r="J695" i="26"/>
  <c r="AD1167" i="26"/>
  <c r="AE1167" i="26"/>
  <c r="L346" i="26"/>
  <c r="J424" i="26"/>
  <c r="I415" i="26"/>
  <c r="J392" i="26"/>
  <c r="L365" i="26"/>
  <c r="L342" i="26"/>
  <c r="I339" i="26"/>
  <c r="J416" i="26"/>
  <c r="J420" i="26"/>
  <c r="J426" i="26"/>
  <c r="L398" i="26"/>
  <c r="L362" i="26"/>
  <c r="L371" i="26"/>
  <c r="L345" i="26"/>
  <c r="J422" i="26"/>
  <c r="J400" i="26"/>
  <c r="I394" i="26"/>
  <c r="L373" i="26"/>
  <c r="I367" i="26"/>
  <c r="L347" i="26"/>
  <c r="L341" i="26"/>
  <c r="L650" i="26"/>
  <c r="J418" i="26"/>
  <c r="I397" i="26"/>
  <c r="J396" i="26"/>
  <c r="L390" i="26"/>
  <c r="I363" i="26"/>
  <c r="I343" i="26"/>
  <c r="I337" i="26"/>
  <c r="K426" i="26"/>
  <c r="K397" i="26"/>
  <c r="I392" i="26"/>
  <c r="J343" i="26"/>
  <c r="I396" i="26"/>
  <c r="J397" i="26"/>
  <c r="I398" i="26"/>
  <c r="L426" i="26"/>
  <c r="I426" i="26"/>
  <c r="J415" i="26"/>
  <c r="L339" i="26"/>
  <c r="K415" i="26"/>
  <c r="L397" i="26"/>
  <c r="L672" i="26"/>
  <c r="I347" i="26"/>
  <c r="K373" i="26"/>
  <c r="L400" i="26"/>
  <c r="I400" i="26"/>
  <c r="K347" i="26"/>
  <c r="I341" i="26"/>
  <c r="J373" i="26"/>
  <c r="L722" i="26"/>
  <c r="L676" i="26"/>
  <c r="L668" i="26"/>
  <c r="J347" i="26"/>
  <c r="I373" i="26"/>
  <c r="L670" i="26"/>
  <c r="O1055" i="26"/>
  <c r="O911" i="26"/>
  <c r="P1055" i="26"/>
  <c r="AE1055" i="26" s="1"/>
  <c r="P911" i="26"/>
  <c r="AE911" i="26" s="1"/>
  <c r="M1055" i="26"/>
  <c r="M911" i="26"/>
  <c r="N911" i="26"/>
  <c r="AD911" i="26" s="1"/>
  <c r="N1055" i="26"/>
  <c r="AD1055" i="26" s="1"/>
  <c r="L669" i="26"/>
  <c r="L674" i="26"/>
  <c r="L648" i="26"/>
  <c r="L678" i="26"/>
  <c r="L727" i="26"/>
  <c r="L629" i="26"/>
  <c r="L671" i="26"/>
  <c r="L652" i="26"/>
  <c r="L649" i="26"/>
  <c r="L729" i="26"/>
  <c r="L725" i="26"/>
  <c r="L731" i="26"/>
  <c r="L673" i="26"/>
  <c r="L651" i="26"/>
  <c r="L675" i="26"/>
  <c r="L721" i="26"/>
  <c r="L728" i="26"/>
  <c r="L723" i="26"/>
  <c r="L677" i="26"/>
  <c r="L667" i="26"/>
  <c r="L730" i="26"/>
  <c r="L726" i="26"/>
  <c r="L732" i="26"/>
  <c r="L724" i="26"/>
  <c r="I371" i="26"/>
  <c r="L422" i="26"/>
  <c r="J398" i="26"/>
  <c r="L367" i="26"/>
  <c r="J345" i="26"/>
  <c r="I390" i="26"/>
  <c r="I416" i="26"/>
  <c r="K398" i="26"/>
  <c r="J582" i="26"/>
  <c r="J560" i="26"/>
  <c r="J552" i="26"/>
  <c r="J528" i="26"/>
  <c r="J506" i="26"/>
  <c r="J498" i="26"/>
  <c r="J476" i="26"/>
  <c r="I418" i="26"/>
  <c r="K400" i="26"/>
  <c r="J394" i="26"/>
  <c r="L415" i="26"/>
  <c r="K390" i="26"/>
  <c r="I578" i="26"/>
  <c r="I556" i="26"/>
  <c r="L556" i="26" s="1"/>
  <c r="I532" i="26"/>
  <c r="I524" i="26"/>
  <c r="I502" i="26"/>
  <c r="I480" i="26"/>
  <c r="L480" i="26" s="1"/>
  <c r="I472" i="26"/>
  <c r="I580" i="26"/>
  <c r="I558" i="26"/>
  <c r="I550" i="26"/>
  <c r="L550" i="26" s="1"/>
  <c r="I526" i="26"/>
  <c r="I504" i="26"/>
  <c r="L504" i="26" s="1"/>
  <c r="I496" i="26"/>
  <c r="I474" i="26"/>
  <c r="L586" i="26"/>
  <c r="K585" i="26"/>
  <c r="J585" i="26"/>
  <c r="I585" i="26"/>
  <c r="K577" i="26"/>
  <c r="J577" i="26"/>
  <c r="I577" i="26"/>
  <c r="K555" i="26"/>
  <c r="J555" i="26"/>
  <c r="I555" i="26"/>
  <c r="K531" i="26"/>
  <c r="J531" i="26"/>
  <c r="I531" i="26"/>
  <c r="K523" i="26"/>
  <c r="J523" i="26"/>
  <c r="I523" i="26"/>
  <c r="K501" i="26"/>
  <c r="J501" i="26"/>
  <c r="I501" i="26"/>
  <c r="K479" i="26"/>
  <c r="J479" i="26"/>
  <c r="I479" i="26"/>
  <c r="K471" i="26"/>
  <c r="J471" i="26"/>
  <c r="I471" i="26"/>
  <c r="K579" i="26"/>
  <c r="J579" i="26"/>
  <c r="I579" i="26"/>
  <c r="K557" i="26"/>
  <c r="J557" i="26"/>
  <c r="I557" i="26"/>
  <c r="K549" i="26"/>
  <c r="J549" i="26"/>
  <c r="I549" i="26"/>
  <c r="K525" i="26"/>
  <c r="J525" i="26"/>
  <c r="I525" i="26"/>
  <c r="K503" i="26"/>
  <c r="J503" i="26"/>
  <c r="I503" i="26"/>
  <c r="K495" i="26"/>
  <c r="J495" i="26"/>
  <c r="I495" i="26"/>
  <c r="K473" i="26"/>
  <c r="J473" i="26"/>
  <c r="I473" i="26"/>
  <c r="I582" i="26"/>
  <c r="I560" i="26"/>
  <c r="I552" i="26"/>
  <c r="I528" i="26"/>
  <c r="I506" i="26"/>
  <c r="I498" i="26"/>
  <c r="I476" i="26"/>
  <c r="I584" i="26"/>
  <c r="I576" i="26"/>
  <c r="I554" i="26"/>
  <c r="I530" i="26"/>
  <c r="I522" i="26"/>
  <c r="I500" i="26"/>
  <c r="I478" i="26"/>
  <c r="I470" i="26"/>
  <c r="K581" i="26"/>
  <c r="J581" i="26"/>
  <c r="I581" i="26"/>
  <c r="K559" i="26"/>
  <c r="J559" i="26"/>
  <c r="I559" i="26"/>
  <c r="K551" i="26"/>
  <c r="J551" i="26"/>
  <c r="I551" i="26"/>
  <c r="K527" i="26"/>
  <c r="J527" i="26"/>
  <c r="I527" i="26"/>
  <c r="K505" i="26"/>
  <c r="J505" i="26"/>
  <c r="I505" i="26"/>
  <c r="K497" i="26"/>
  <c r="J497" i="26"/>
  <c r="I497" i="26"/>
  <c r="K475" i="26"/>
  <c r="J475" i="26"/>
  <c r="I475" i="26"/>
  <c r="K583" i="26"/>
  <c r="J583" i="26"/>
  <c r="I583" i="26"/>
  <c r="K575" i="26"/>
  <c r="J575" i="26"/>
  <c r="I575" i="26"/>
  <c r="K553" i="26"/>
  <c r="J553" i="26"/>
  <c r="I553" i="26"/>
  <c r="K529" i="26"/>
  <c r="J529" i="26"/>
  <c r="I529" i="26"/>
  <c r="K521" i="26"/>
  <c r="J521" i="26"/>
  <c r="I521" i="26"/>
  <c r="K499" i="26"/>
  <c r="J499" i="26"/>
  <c r="I499" i="26"/>
  <c r="K477" i="26"/>
  <c r="J477" i="26"/>
  <c r="I477" i="26"/>
  <c r="K469" i="26"/>
  <c r="J469" i="26"/>
  <c r="I469" i="26"/>
  <c r="J337" i="26"/>
  <c r="J390" i="26"/>
  <c r="I395" i="26"/>
  <c r="K395" i="26"/>
  <c r="J395" i="26"/>
  <c r="L395" i="26"/>
  <c r="L392" i="26"/>
  <c r="K392" i="26"/>
  <c r="K399" i="26"/>
  <c r="J399" i="26"/>
  <c r="I399" i="26"/>
  <c r="L399" i="26"/>
  <c r="L396" i="26"/>
  <c r="K396" i="26"/>
  <c r="L394" i="26"/>
  <c r="K394" i="26"/>
  <c r="K391" i="26"/>
  <c r="L391" i="26"/>
  <c r="J391" i="26"/>
  <c r="I391" i="26"/>
  <c r="K369" i="26"/>
  <c r="J369" i="26"/>
  <c r="J425" i="26"/>
  <c r="L425" i="26"/>
  <c r="K425" i="26"/>
  <c r="I425" i="26"/>
  <c r="I368" i="26"/>
  <c r="L368" i="26"/>
  <c r="K368" i="26"/>
  <c r="J368" i="26"/>
  <c r="K338" i="26"/>
  <c r="J338" i="26"/>
  <c r="I338" i="26"/>
  <c r="K420" i="26"/>
  <c r="L420" i="26"/>
  <c r="K363" i="26"/>
  <c r="J363" i="26"/>
  <c r="L419" i="26"/>
  <c r="K419" i="26"/>
  <c r="J419" i="26"/>
  <c r="I419" i="26"/>
  <c r="L370" i="26"/>
  <c r="K370" i="26"/>
  <c r="J370" i="26"/>
  <c r="I370" i="26"/>
  <c r="I340" i="26"/>
  <c r="L340" i="26"/>
  <c r="K340" i="26"/>
  <c r="J340" i="26"/>
  <c r="I369" i="26"/>
  <c r="L363" i="26"/>
  <c r="L338" i="26"/>
  <c r="K365" i="26"/>
  <c r="J365" i="26"/>
  <c r="K421" i="26"/>
  <c r="J421" i="26"/>
  <c r="I421" i="26"/>
  <c r="L421" i="26"/>
  <c r="I364" i="26"/>
  <c r="J364" i="26"/>
  <c r="L364" i="26"/>
  <c r="K364" i="26"/>
  <c r="K416" i="26"/>
  <c r="L416" i="26"/>
  <c r="K345" i="26"/>
  <c r="I345" i="26"/>
  <c r="I366" i="26"/>
  <c r="L366" i="26"/>
  <c r="K366" i="26"/>
  <c r="J366" i="26"/>
  <c r="K336" i="26"/>
  <c r="I336" i="26"/>
  <c r="L336" i="26"/>
  <c r="J336" i="26"/>
  <c r="L369" i="26"/>
  <c r="I422" i="26"/>
  <c r="K422" i="26"/>
  <c r="K343" i="26"/>
  <c r="L343" i="26"/>
  <c r="K417" i="26"/>
  <c r="I417" i="26"/>
  <c r="L417" i="26"/>
  <c r="J417" i="26"/>
  <c r="K346" i="26"/>
  <c r="I346" i="26"/>
  <c r="J346" i="26"/>
  <c r="K371" i="26"/>
  <c r="J371" i="26"/>
  <c r="K341" i="26"/>
  <c r="J341" i="26"/>
  <c r="I393" i="26"/>
  <c r="L393" i="26"/>
  <c r="K393" i="26"/>
  <c r="J393" i="26"/>
  <c r="I362" i="26"/>
  <c r="K362" i="26"/>
  <c r="J362" i="26"/>
  <c r="I420" i="26"/>
  <c r="K418" i="26"/>
  <c r="L418" i="26"/>
  <c r="K339" i="26"/>
  <c r="J339" i="26"/>
  <c r="I372" i="26"/>
  <c r="K372" i="26"/>
  <c r="J372" i="26"/>
  <c r="L372" i="26"/>
  <c r="K342" i="26"/>
  <c r="J342" i="26"/>
  <c r="I342" i="26"/>
  <c r="I424" i="26"/>
  <c r="K424" i="26"/>
  <c r="L424" i="26"/>
  <c r="K367" i="26"/>
  <c r="J367" i="26"/>
  <c r="K337" i="26"/>
  <c r="L337" i="26"/>
  <c r="J423" i="26"/>
  <c r="I423" i="26"/>
  <c r="L423" i="26"/>
  <c r="K423" i="26"/>
  <c r="K389" i="26"/>
  <c r="J389" i="26"/>
  <c r="I389" i="26"/>
  <c r="L389" i="26"/>
  <c r="L344" i="26"/>
  <c r="K344" i="26"/>
  <c r="J344" i="26"/>
  <c r="I344" i="26"/>
  <c r="J37" i="26"/>
  <c r="I37" i="26"/>
  <c r="H37" i="26"/>
  <c r="G37" i="26"/>
  <c r="F37" i="26"/>
  <c r="J25" i="26"/>
  <c r="I25" i="26"/>
  <c r="H25" i="26"/>
  <c r="G25" i="26"/>
  <c r="F25" i="26"/>
  <c r="L695" i="26" l="1"/>
  <c r="P915" i="26"/>
  <c r="AE915" i="26" s="1"/>
  <c r="P912" i="26"/>
  <c r="AE912" i="26" s="1"/>
  <c r="P916" i="26"/>
  <c r="AE916" i="26" s="1"/>
  <c r="P913" i="26"/>
  <c r="AE913" i="26" s="1"/>
  <c r="P914" i="26"/>
  <c r="AE914" i="26" s="1"/>
  <c r="N913" i="26"/>
  <c r="AD913" i="26" s="1"/>
  <c r="N914" i="26"/>
  <c r="AD914" i="26" s="1"/>
  <c r="N915" i="26"/>
  <c r="AD915" i="26" s="1"/>
  <c r="N912" i="26"/>
  <c r="AD912" i="26" s="1"/>
  <c r="N916" i="26"/>
  <c r="AD916" i="26" s="1"/>
  <c r="M914" i="26"/>
  <c r="M915" i="26"/>
  <c r="M912" i="26"/>
  <c r="M916" i="26"/>
  <c r="M913" i="26"/>
  <c r="O912" i="26"/>
  <c r="O916" i="26"/>
  <c r="O913" i="26"/>
  <c r="O914" i="26"/>
  <c r="O915" i="26"/>
  <c r="M397" i="26"/>
  <c r="M426" i="26"/>
  <c r="M415" i="26"/>
  <c r="M1064" i="26"/>
  <c r="O1064" i="26"/>
  <c r="N1064" i="26"/>
  <c r="AD1064" i="26" s="1"/>
  <c r="P1064" i="26"/>
  <c r="AE1064" i="26" s="1"/>
  <c r="M373" i="26"/>
  <c r="M347" i="26"/>
  <c r="P919" i="26"/>
  <c r="AE919" i="26" s="1"/>
  <c r="P918" i="26"/>
  <c r="AE918" i="26" s="1"/>
  <c r="N918" i="26"/>
  <c r="AD918" i="26" s="1"/>
  <c r="N919" i="26"/>
  <c r="AD919" i="26" s="1"/>
  <c r="M919" i="26"/>
  <c r="M918" i="26"/>
  <c r="O919" i="26"/>
  <c r="O918" i="26"/>
  <c r="M400" i="26"/>
  <c r="N1062" i="26"/>
  <c r="AD1062" i="26" s="1"/>
  <c r="N1058" i="26"/>
  <c r="AD1058" i="26" s="1"/>
  <c r="N1060" i="26"/>
  <c r="AD1060" i="26" s="1"/>
  <c r="N1056" i="26"/>
  <c r="AD1056" i="26" s="1"/>
  <c r="N1063" i="26"/>
  <c r="AD1063" i="26" s="1"/>
  <c r="N1066" i="26"/>
  <c r="AD1066" i="26" s="1"/>
  <c r="N1061" i="26"/>
  <c r="AD1061" i="26" s="1"/>
  <c r="N1057" i="26"/>
  <c r="AD1057" i="26" s="1"/>
  <c r="N1065" i="26"/>
  <c r="AD1065" i="26" s="1"/>
  <c r="N1059" i="26"/>
  <c r="AD1059" i="26" s="1"/>
  <c r="P921" i="26"/>
  <c r="AE921" i="26" s="1"/>
  <c r="P920" i="26"/>
  <c r="AE920" i="26" s="1"/>
  <c r="P917" i="26"/>
  <c r="AE917" i="26" s="1"/>
  <c r="N921" i="26"/>
  <c r="AD921" i="26" s="1"/>
  <c r="N920" i="26"/>
  <c r="AD920" i="26" s="1"/>
  <c r="N917" i="26"/>
  <c r="AD917" i="26" s="1"/>
  <c r="P1065" i="26"/>
  <c r="AE1065" i="26" s="1"/>
  <c r="P1060" i="26"/>
  <c r="AE1060" i="26" s="1"/>
  <c r="P1056" i="26"/>
  <c r="AE1056" i="26" s="1"/>
  <c r="P1058" i="26"/>
  <c r="AE1058" i="26" s="1"/>
  <c r="P1061" i="26"/>
  <c r="AE1061" i="26" s="1"/>
  <c r="P1063" i="26"/>
  <c r="AE1063" i="26" s="1"/>
  <c r="P1059" i="26"/>
  <c r="AE1059" i="26" s="1"/>
  <c r="P1062" i="26"/>
  <c r="AE1062" i="26" s="1"/>
  <c r="P1066" i="26"/>
  <c r="AE1066" i="26" s="1"/>
  <c r="P1057" i="26"/>
  <c r="AE1057" i="26" s="1"/>
  <c r="M921" i="26"/>
  <c r="M920" i="26"/>
  <c r="M917" i="26"/>
  <c r="O921" i="26"/>
  <c r="O920" i="26"/>
  <c r="O917" i="26"/>
  <c r="M1063" i="26"/>
  <c r="M1059" i="26"/>
  <c r="M1066" i="26"/>
  <c r="M1060" i="26"/>
  <c r="M1062" i="26"/>
  <c r="M1058" i="26"/>
  <c r="M1061" i="26"/>
  <c r="M1057" i="26"/>
  <c r="M1065" i="26"/>
  <c r="M1056" i="26"/>
  <c r="O1066" i="26"/>
  <c r="O1061" i="26"/>
  <c r="O1057" i="26"/>
  <c r="O1063" i="26"/>
  <c r="O1058" i="26"/>
  <c r="O1065" i="26"/>
  <c r="O1060" i="26"/>
  <c r="O1056" i="26"/>
  <c r="O1059" i="26"/>
  <c r="O1062" i="26"/>
  <c r="M343" i="26"/>
  <c r="M420" i="26"/>
  <c r="M398" i="26"/>
  <c r="M365" i="26"/>
  <c r="M390" i="26"/>
  <c r="M345" i="26"/>
  <c r="M396" i="26"/>
  <c r="M422" i="26"/>
  <c r="M392" i="26"/>
  <c r="L580" i="26"/>
  <c r="L532" i="26"/>
  <c r="L524" i="26"/>
  <c r="L474" i="26"/>
  <c r="L472" i="26"/>
  <c r="L471" i="26"/>
  <c r="L479" i="26"/>
  <c r="L501" i="26"/>
  <c r="L496" i="26"/>
  <c r="L526" i="26"/>
  <c r="L558" i="26"/>
  <c r="L502" i="26"/>
  <c r="L578" i="26"/>
  <c r="M371" i="26"/>
  <c r="M424" i="26"/>
  <c r="L475" i="26"/>
  <c r="L497" i="26"/>
  <c r="L505" i="26"/>
  <c r="L527" i="26"/>
  <c r="L551" i="26"/>
  <c r="L559" i="26"/>
  <c r="L581" i="26"/>
  <c r="L470" i="26"/>
  <c r="L476" i="26"/>
  <c r="L506" i="26"/>
  <c r="L552" i="26"/>
  <c r="L582" i="26"/>
  <c r="L523" i="26"/>
  <c r="L531" i="26"/>
  <c r="M363" i="26"/>
  <c r="L478" i="26"/>
  <c r="L522" i="26"/>
  <c r="L554" i="26"/>
  <c r="L584" i="26"/>
  <c r="L498" i="26"/>
  <c r="L528" i="26"/>
  <c r="L560" i="26"/>
  <c r="M341" i="26"/>
  <c r="M416" i="26"/>
  <c r="M394" i="26"/>
  <c r="M399" i="26"/>
  <c r="M395" i="26"/>
  <c r="L469" i="26"/>
  <c r="L477" i="26"/>
  <c r="L499" i="26"/>
  <c r="L521" i="26"/>
  <c r="L529" i="26"/>
  <c r="L553" i="26"/>
  <c r="L575" i="26"/>
  <c r="L583" i="26"/>
  <c r="L500" i="26"/>
  <c r="L530" i="26"/>
  <c r="L576" i="26"/>
  <c r="M367" i="26"/>
  <c r="M369" i="26"/>
  <c r="L555" i="26"/>
  <c r="L577" i="26"/>
  <c r="L585" i="26"/>
  <c r="L473" i="26"/>
  <c r="L495" i="26"/>
  <c r="L503" i="26"/>
  <c r="L525" i="26"/>
  <c r="L549" i="26"/>
  <c r="L557" i="26"/>
  <c r="L579" i="26"/>
  <c r="M342" i="26"/>
  <c r="M362" i="26"/>
  <c r="M389" i="26"/>
  <c r="M337" i="26"/>
  <c r="M372" i="26"/>
  <c r="M418" i="26"/>
  <c r="M346" i="26"/>
  <c r="M336" i="26"/>
  <c r="M391" i="26"/>
  <c r="M339" i="26"/>
  <c r="M340" i="26"/>
  <c r="M425" i="26"/>
  <c r="M417" i="26"/>
  <c r="M421" i="26"/>
  <c r="M370" i="26"/>
  <c r="M419" i="26"/>
  <c r="M338" i="26"/>
  <c r="M344" i="26"/>
  <c r="M393" i="26"/>
  <c r="M366" i="26"/>
  <c r="M364" i="26"/>
  <c r="M368" i="26"/>
  <c r="M423" i="26"/>
  <c r="L310" i="26"/>
  <c r="J310" i="26"/>
  <c r="I310" i="26"/>
  <c r="K310" i="26"/>
  <c r="L318" i="26"/>
  <c r="J318" i="26"/>
  <c r="I318" i="26"/>
  <c r="K318" i="26"/>
  <c r="L321" i="26"/>
  <c r="I321" i="26"/>
  <c r="J321" i="26"/>
  <c r="K321" i="26"/>
  <c r="L312" i="26"/>
  <c r="K312" i="26"/>
  <c r="J312" i="26"/>
  <c r="I312" i="26"/>
  <c r="L311" i="26"/>
  <c r="K311" i="26"/>
  <c r="I311" i="26"/>
  <c r="J311" i="26"/>
  <c r="J319" i="26"/>
  <c r="K319" i="26"/>
  <c r="L319" i="26"/>
  <c r="I319" i="26"/>
  <c r="J313" i="26"/>
  <c r="K313" i="26"/>
  <c r="L313" i="26"/>
  <c r="I313" i="26"/>
  <c r="L314" i="26"/>
  <c r="K314" i="26"/>
  <c r="I314" i="26"/>
  <c r="J314" i="26"/>
  <c r="L316" i="26"/>
  <c r="K316" i="26"/>
  <c r="J316" i="26"/>
  <c r="I316" i="26"/>
  <c r="L317" i="26"/>
  <c r="K317" i="26"/>
  <c r="I317" i="26"/>
  <c r="J317" i="26"/>
  <c r="I315" i="26"/>
  <c r="K315" i="26"/>
  <c r="J315" i="26"/>
  <c r="L315" i="26"/>
  <c r="L320" i="26"/>
  <c r="K320" i="26"/>
  <c r="J320" i="26"/>
  <c r="I320" i="26"/>
  <c r="L1195" i="26"/>
  <c r="L1179" i="26"/>
  <c r="N1195" i="26"/>
  <c r="AD1195" i="26" s="1"/>
  <c r="N1179" i="26"/>
  <c r="AD1179" i="26" s="1"/>
  <c r="O1179" i="26"/>
  <c r="O1195" i="26"/>
  <c r="P1195" i="26"/>
  <c r="AE1195" i="26" s="1"/>
  <c r="P1179" i="26"/>
  <c r="AE1179" i="26" s="1"/>
  <c r="M1195" i="26"/>
  <c r="M1179" i="26"/>
  <c r="O1138" i="26"/>
  <c r="L1138" i="26"/>
  <c r="P1138" i="26"/>
  <c r="AE1138" i="26" s="1"/>
  <c r="M1138" i="26"/>
  <c r="N1138" i="26"/>
  <c r="AD1138" i="26" s="1"/>
  <c r="L1034" i="26"/>
  <c r="L1116" i="26"/>
  <c r="P1034" i="26"/>
  <c r="AE1034" i="26" s="1"/>
  <c r="P1116" i="26"/>
  <c r="AE1116" i="26" s="1"/>
  <c r="M1034" i="26"/>
  <c r="M1116" i="26"/>
  <c r="N1034" i="26"/>
  <c r="AD1034" i="26" s="1"/>
  <c r="N1116" i="26"/>
  <c r="AD1116" i="26" s="1"/>
  <c r="O1034" i="26"/>
  <c r="O1116" i="26"/>
  <c r="O992" i="26"/>
  <c r="O1013" i="26"/>
  <c r="L992" i="26"/>
  <c r="L1013" i="26"/>
  <c r="P992" i="26"/>
  <c r="AE992" i="26" s="1"/>
  <c r="P1013" i="26"/>
  <c r="AE1013" i="26" s="1"/>
  <c r="M992" i="26"/>
  <c r="M1013" i="26"/>
  <c r="N992" i="26"/>
  <c r="AD992" i="26" s="1"/>
  <c r="N1013" i="26"/>
  <c r="AD1013" i="26" s="1"/>
  <c r="N949" i="26"/>
  <c r="AD949" i="26" s="1"/>
  <c r="N969" i="26"/>
  <c r="AD969" i="26" s="1"/>
  <c r="O949" i="26"/>
  <c r="O969" i="26"/>
  <c r="L949" i="26"/>
  <c r="L969" i="26"/>
  <c r="P949" i="26"/>
  <c r="AE949" i="26" s="1"/>
  <c r="P969" i="26"/>
  <c r="AE969" i="26" s="1"/>
  <c r="M949" i="26"/>
  <c r="M969" i="26"/>
  <c r="P1093" i="26"/>
  <c r="AE1093" i="26" s="1"/>
  <c r="M1093" i="26"/>
  <c r="N1093" i="26"/>
  <c r="AD1093" i="26" s="1"/>
  <c r="O1093" i="26"/>
  <c r="L1093" i="26"/>
  <c r="R883" i="26"/>
  <c r="P896" i="26"/>
  <c r="O883" i="26"/>
  <c r="M896" i="26"/>
  <c r="P883" i="26"/>
  <c r="N896" i="26"/>
  <c r="Q883" i="26"/>
  <c r="O896" i="26"/>
  <c r="N883" i="26"/>
  <c r="L896" i="26"/>
  <c r="O210" i="26"/>
  <c r="L210" i="26"/>
  <c r="P210" i="26"/>
  <c r="M210" i="26"/>
  <c r="N210" i="26"/>
  <c r="L158" i="26"/>
  <c r="L191" i="26"/>
  <c r="P158" i="26"/>
  <c r="P191" i="26"/>
  <c r="M158" i="26"/>
  <c r="M191" i="26"/>
  <c r="N158" i="26"/>
  <c r="N191" i="26"/>
  <c r="O191" i="26"/>
  <c r="O5" i="26"/>
  <c r="O158" i="26"/>
  <c r="L5" i="26"/>
  <c r="P5" i="26"/>
  <c r="AE5" i="26" s="1"/>
  <c r="M43" i="26"/>
  <c r="M5" i="26"/>
  <c r="N43" i="26"/>
  <c r="N5" i="26"/>
  <c r="AD5" i="26" s="1"/>
  <c r="O43" i="26"/>
  <c r="O30" i="26"/>
  <c r="O85" i="26"/>
  <c r="O18" i="26"/>
  <c r="N30" i="26"/>
  <c r="L85" i="26"/>
  <c r="P85" i="26"/>
  <c r="L18" i="26"/>
  <c r="P18" i="26"/>
  <c r="M85" i="26"/>
  <c r="M18" i="26"/>
  <c r="L30" i="26"/>
  <c r="P30" i="26"/>
  <c r="N85" i="26"/>
  <c r="N18" i="26"/>
  <c r="M30" i="26"/>
  <c r="L43" i="26"/>
  <c r="P43" i="26"/>
  <c r="N884" i="26" l="1"/>
  <c r="N888" i="26"/>
  <c r="N885" i="26"/>
  <c r="N889" i="26"/>
  <c r="N886" i="26"/>
  <c r="N887" i="26"/>
  <c r="R68" i="26"/>
  <c r="AG68" i="26" s="1"/>
  <c r="R66" i="26"/>
  <c r="AG66" i="26" s="1"/>
  <c r="R64" i="26"/>
  <c r="AG64" i="26" s="1"/>
  <c r="R62" i="26"/>
  <c r="R67" i="26"/>
  <c r="AG67" i="26" s="1"/>
  <c r="R65" i="26"/>
  <c r="AG65" i="26" s="1"/>
  <c r="R63" i="26"/>
  <c r="AG63" i="26" s="1"/>
  <c r="R61" i="26"/>
  <c r="AG61" i="26" s="1"/>
  <c r="Q67" i="26"/>
  <c r="Q65" i="26"/>
  <c r="Q63" i="26"/>
  <c r="Q61" i="26"/>
  <c r="Q68" i="26"/>
  <c r="Q66" i="26"/>
  <c r="Q64" i="26"/>
  <c r="Q62" i="26"/>
  <c r="P67" i="26"/>
  <c r="AF67" i="26" s="1"/>
  <c r="P65" i="26"/>
  <c r="AF65" i="26" s="1"/>
  <c r="P63" i="26"/>
  <c r="AF63" i="26" s="1"/>
  <c r="P61" i="26"/>
  <c r="P68" i="26"/>
  <c r="AF68" i="26" s="1"/>
  <c r="P66" i="26"/>
  <c r="AF66" i="26" s="1"/>
  <c r="P64" i="26"/>
  <c r="AF64" i="26" s="1"/>
  <c r="P62" i="26"/>
  <c r="AF62" i="26" s="1"/>
  <c r="O68" i="26"/>
  <c r="O66" i="26"/>
  <c r="O64" i="26"/>
  <c r="O62" i="26"/>
  <c r="O67" i="26"/>
  <c r="O65" i="26"/>
  <c r="O63" i="26"/>
  <c r="O61" i="26"/>
  <c r="N68" i="26"/>
  <c r="N66" i="26"/>
  <c r="N64" i="26"/>
  <c r="N62" i="26"/>
  <c r="N67" i="26"/>
  <c r="N65" i="26"/>
  <c r="N63" i="26"/>
  <c r="N61" i="26"/>
  <c r="O1215" i="26"/>
  <c r="O1212" i="26"/>
  <c r="O1214" i="26"/>
  <c r="O1213" i="26"/>
  <c r="AD896" i="26"/>
  <c r="Q1214" i="26"/>
  <c r="AG1214" i="26" s="1"/>
  <c r="Q1213" i="26"/>
  <c r="Q1215" i="26"/>
  <c r="AG1215" i="26" s="1"/>
  <c r="Q1212" i="26"/>
  <c r="AG1212" i="26" s="1"/>
  <c r="P1214" i="26"/>
  <c r="P1212" i="26"/>
  <c r="P1213" i="26"/>
  <c r="P1215" i="26"/>
  <c r="AE896" i="26"/>
  <c r="S1213" i="26"/>
  <c r="AH1213" i="26" s="1"/>
  <c r="S1214" i="26"/>
  <c r="AH1214" i="26" s="1"/>
  <c r="S1215" i="26"/>
  <c r="AH1215" i="26" s="1"/>
  <c r="S1212" i="26"/>
  <c r="R1214" i="26"/>
  <c r="R1213" i="26"/>
  <c r="R1215" i="26"/>
  <c r="R1212" i="26"/>
  <c r="O78" i="26"/>
  <c r="O76" i="26"/>
  <c r="O79" i="26"/>
  <c r="O77" i="26"/>
  <c r="O75" i="26"/>
  <c r="R75" i="26"/>
  <c r="R79" i="26"/>
  <c r="AG79" i="26" s="1"/>
  <c r="R78" i="26"/>
  <c r="AG78" i="26" s="1"/>
  <c r="R76" i="26"/>
  <c r="AG76" i="26" s="1"/>
  <c r="R77" i="26"/>
  <c r="AG77" i="26" s="1"/>
  <c r="Q79" i="26"/>
  <c r="Q77" i="26"/>
  <c r="Q75" i="26"/>
  <c r="Q78" i="26"/>
  <c r="Q76" i="26"/>
  <c r="N77" i="26"/>
  <c r="N75" i="26"/>
  <c r="N78" i="26"/>
  <c r="N76" i="26"/>
  <c r="N79" i="26"/>
  <c r="P76" i="26"/>
  <c r="AF76" i="26" s="1"/>
  <c r="P79" i="26"/>
  <c r="AF79" i="26" s="1"/>
  <c r="P77" i="26"/>
  <c r="AF77" i="26" s="1"/>
  <c r="P75" i="26"/>
  <c r="P78" i="26"/>
  <c r="AF78" i="26" s="1"/>
  <c r="R60" i="26"/>
  <c r="AG62" i="26"/>
  <c r="Q60" i="26"/>
  <c r="AF61" i="26"/>
  <c r="P60" i="26"/>
  <c r="O60" i="26"/>
  <c r="N60" i="26"/>
  <c r="N52" i="26"/>
  <c r="AD52" i="26" s="1"/>
  <c r="N50" i="26"/>
  <c r="AD50" i="26" s="1"/>
  <c r="N48" i="26"/>
  <c r="AD48" i="26" s="1"/>
  <c r="N46" i="26"/>
  <c r="AD46" i="26" s="1"/>
  <c r="N51" i="26"/>
  <c r="AD51" i="26" s="1"/>
  <c r="N49" i="26"/>
  <c r="AD49" i="26" s="1"/>
  <c r="N47" i="26"/>
  <c r="AD47" i="26" s="1"/>
  <c r="N45" i="26"/>
  <c r="P51" i="26"/>
  <c r="AE51" i="26" s="1"/>
  <c r="P49" i="26"/>
  <c r="AE49" i="26" s="1"/>
  <c r="P47" i="26"/>
  <c r="AE47" i="26" s="1"/>
  <c r="P45" i="26"/>
  <c r="AE45" i="26" s="1"/>
  <c r="P52" i="26"/>
  <c r="AE52" i="26" s="1"/>
  <c r="P50" i="26"/>
  <c r="AE50" i="26" s="1"/>
  <c r="P48" i="26"/>
  <c r="AE48" i="26" s="1"/>
  <c r="P46" i="26"/>
  <c r="AE46" i="26" s="1"/>
  <c r="M51" i="26"/>
  <c r="M49" i="26"/>
  <c r="M47" i="26"/>
  <c r="M45" i="26"/>
  <c r="M52" i="26"/>
  <c r="M50" i="26"/>
  <c r="M48" i="26"/>
  <c r="M46" i="26"/>
  <c r="L51" i="26"/>
  <c r="L49" i="26"/>
  <c r="L47" i="26"/>
  <c r="L45" i="26"/>
  <c r="L52" i="26"/>
  <c r="L50" i="26"/>
  <c r="L48" i="26"/>
  <c r="L46" i="26"/>
  <c r="O52" i="26"/>
  <c r="O50" i="26"/>
  <c r="O48" i="26"/>
  <c r="O46" i="26"/>
  <c r="O51" i="26"/>
  <c r="O49" i="26"/>
  <c r="O47" i="26"/>
  <c r="O45" i="26"/>
  <c r="AD1067" i="26"/>
  <c r="AE922" i="26"/>
  <c r="AE1067" i="26"/>
  <c r="AD922" i="26"/>
  <c r="AE191" i="26"/>
  <c r="P201" i="26"/>
  <c r="AE201" i="26" s="1"/>
  <c r="P200" i="26"/>
  <c r="AE200" i="26" s="1"/>
  <c r="P194" i="26"/>
  <c r="AE194" i="26" s="1"/>
  <c r="P197" i="26"/>
  <c r="AE197" i="26" s="1"/>
  <c r="P192" i="26"/>
  <c r="AE192" i="26" s="1"/>
  <c r="P195" i="26"/>
  <c r="AE195" i="26" s="1"/>
  <c r="P198" i="26"/>
  <c r="AE198" i="26" s="1"/>
  <c r="P193" i="26"/>
  <c r="AE193" i="26" s="1"/>
  <c r="P196" i="26"/>
  <c r="AE196" i="26" s="1"/>
  <c r="P199" i="26"/>
  <c r="AE199" i="26" s="1"/>
  <c r="L1021" i="26"/>
  <c r="L1020" i="26"/>
  <c r="L1019" i="26"/>
  <c r="L1018" i="26"/>
  <c r="L1017" i="26"/>
  <c r="L1015" i="26"/>
  <c r="L1022" i="26"/>
  <c r="L1016" i="26"/>
  <c r="L1014" i="26"/>
  <c r="M1125" i="26"/>
  <c r="M1117" i="26"/>
  <c r="M1120" i="26"/>
  <c r="M1123" i="26"/>
  <c r="M1118" i="26"/>
  <c r="M1121" i="26"/>
  <c r="M1119" i="26"/>
  <c r="M1122" i="26"/>
  <c r="M1124" i="26"/>
  <c r="P1141" i="26"/>
  <c r="AE1141" i="26" s="1"/>
  <c r="P1144" i="26"/>
  <c r="AE1144" i="26" s="1"/>
  <c r="P1139" i="26"/>
  <c r="AE1139" i="26" s="1"/>
  <c r="P1142" i="26"/>
  <c r="AE1142" i="26" s="1"/>
  <c r="P1143" i="26"/>
  <c r="AE1143" i="26" s="1"/>
  <c r="P1140" i="26"/>
  <c r="AE1140" i="26" s="1"/>
  <c r="M954" i="26"/>
  <c r="M957" i="26"/>
  <c r="M952" i="26"/>
  <c r="M955" i="26"/>
  <c r="M958" i="26"/>
  <c r="M956" i="26"/>
  <c r="M951" i="26"/>
  <c r="M950" i="26"/>
  <c r="M953" i="26"/>
  <c r="M24" i="26"/>
  <c r="M19" i="26"/>
  <c r="M22" i="26"/>
  <c r="M20" i="26"/>
  <c r="M23" i="26"/>
  <c r="M21" i="26"/>
  <c r="N977" i="26"/>
  <c r="AD977" i="26" s="1"/>
  <c r="N980" i="26"/>
  <c r="AD980" i="26" s="1"/>
  <c r="N972" i="26"/>
  <c r="AD972" i="26" s="1"/>
  <c r="N975" i="26"/>
  <c r="AD975" i="26" s="1"/>
  <c r="N978" i="26"/>
  <c r="AD978" i="26" s="1"/>
  <c r="N970" i="26"/>
  <c r="AD970" i="26" s="1"/>
  <c r="N973" i="26"/>
  <c r="AD973" i="26" s="1"/>
  <c r="N979" i="26"/>
  <c r="AD979" i="26" s="1"/>
  <c r="N971" i="26"/>
  <c r="AD971" i="26" s="1"/>
  <c r="N976" i="26"/>
  <c r="AD976" i="26" s="1"/>
  <c r="N974" i="26"/>
  <c r="AD974" i="26" s="1"/>
  <c r="L898" i="26"/>
  <c r="L897" i="26"/>
  <c r="L900" i="26"/>
  <c r="L902" i="26"/>
  <c r="L901" i="26"/>
  <c r="L899" i="26"/>
  <c r="AG883" i="26"/>
  <c r="R889" i="26"/>
  <c r="AG889" i="26" s="1"/>
  <c r="R884" i="26"/>
  <c r="AG884" i="26" s="1"/>
  <c r="R887" i="26"/>
  <c r="AG887" i="26" s="1"/>
  <c r="R890" i="26"/>
  <c r="AG890" i="26" s="1"/>
  <c r="R888" i="26"/>
  <c r="AG888" i="26" s="1"/>
  <c r="R886" i="26"/>
  <c r="AG886" i="26" s="1"/>
  <c r="R885" i="26"/>
  <c r="AG885" i="26" s="1"/>
  <c r="N1202" i="26"/>
  <c r="AD1202" i="26" s="1"/>
  <c r="N1197" i="26"/>
  <c r="AD1197" i="26" s="1"/>
  <c r="N1200" i="26"/>
  <c r="AD1200" i="26" s="1"/>
  <c r="N1203" i="26"/>
  <c r="AD1203" i="26" s="1"/>
  <c r="N1198" i="26"/>
  <c r="AD1198" i="26" s="1"/>
  <c r="N1201" i="26"/>
  <c r="AD1201" i="26" s="1"/>
  <c r="N1196" i="26"/>
  <c r="AD1196" i="26" s="1"/>
  <c r="N1199" i="26"/>
  <c r="AD1199" i="26" s="1"/>
  <c r="M91" i="26"/>
  <c r="M86" i="26"/>
  <c r="M89" i="26"/>
  <c r="M87" i="26"/>
  <c r="M90" i="26"/>
  <c r="M88" i="26"/>
  <c r="L998" i="26"/>
  <c r="L997" i="26"/>
  <c r="L996" i="26"/>
  <c r="L995" i="26"/>
  <c r="L994" i="26"/>
  <c r="L1000" i="26"/>
  <c r="L1001" i="26"/>
  <c r="L999" i="26"/>
  <c r="L993" i="26"/>
  <c r="L44" i="26"/>
  <c r="N890" i="26"/>
  <c r="N1015" i="26"/>
  <c r="AD1015" i="26" s="1"/>
  <c r="N1018" i="26"/>
  <c r="AD1018" i="26" s="1"/>
  <c r="N1021" i="26"/>
  <c r="AD1021" i="26" s="1"/>
  <c r="N1016" i="26"/>
  <c r="AD1016" i="26" s="1"/>
  <c r="N1019" i="26"/>
  <c r="AD1019" i="26" s="1"/>
  <c r="N1017" i="26"/>
  <c r="AD1017" i="26" s="1"/>
  <c r="N1022" i="26"/>
  <c r="AD1022" i="26" s="1"/>
  <c r="N1014" i="26"/>
  <c r="AD1014" i="26" s="1"/>
  <c r="N1020" i="26"/>
  <c r="AD1020" i="26" s="1"/>
  <c r="O1018" i="26"/>
  <c r="O1021" i="26"/>
  <c r="O1016" i="26"/>
  <c r="O1019" i="26"/>
  <c r="O1022" i="26"/>
  <c r="O1014" i="26"/>
  <c r="O1020" i="26"/>
  <c r="O1015" i="26"/>
  <c r="O1017" i="26"/>
  <c r="M32" i="26"/>
  <c r="M35" i="26"/>
  <c r="M33" i="26"/>
  <c r="M36" i="26"/>
  <c r="M31" i="26"/>
  <c r="M34" i="26"/>
  <c r="L162" i="26"/>
  <c r="L161" i="26"/>
  <c r="L168" i="26"/>
  <c r="L160" i="26"/>
  <c r="L167" i="26"/>
  <c r="L159" i="26"/>
  <c r="L166" i="26"/>
  <c r="L165" i="26"/>
  <c r="L164" i="26"/>
  <c r="L163" i="26"/>
  <c r="O902" i="26"/>
  <c r="O897" i="26"/>
  <c r="O900" i="26"/>
  <c r="O898" i="26"/>
  <c r="O901" i="26"/>
  <c r="O899" i="26"/>
  <c r="L1097" i="26"/>
  <c r="L1104" i="26"/>
  <c r="L1096" i="26"/>
  <c r="L1103" i="26"/>
  <c r="L1095" i="26"/>
  <c r="L1102" i="26"/>
  <c r="L1094" i="26"/>
  <c r="L1101" i="26"/>
  <c r="L1099" i="26"/>
  <c r="L1100" i="26"/>
  <c r="L1098" i="26"/>
  <c r="P955" i="26"/>
  <c r="AE955" i="26" s="1"/>
  <c r="P958" i="26"/>
  <c r="AE958" i="26" s="1"/>
  <c r="P950" i="26"/>
  <c r="AE950" i="26" s="1"/>
  <c r="P953" i="26"/>
  <c r="AE953" i="26" s="1"/>
  <c r="P956" i="26"/>
  <c r="AE956" i="26" s="1"/>
  <c r="P957" i="26"/>
  <c r="AE957" i="26" s="1"/>
  <c r="P954" i="26"/>
  <c r="AE954" i="26" s="1"/>
  <c r="P952" i="26"/>
  <c r="AE952" i="26" s="1"/>
  <c r="P951" i="26"/>
  <c r="AE951" i="26" s="1"/>
  <c r="N1000" i="26"/>
  <c r="AD1000" i="26" s="1"/>
  <c r="N995" i="26"/>
  <c r="AD995" i="26" s="1"/>
  <c r="N998" i="26"/>
  <c r="AD998" i="26" s="1"/>
  <c r="N1001" i="26"/>
  <c r="AD1001" i="26" s="1"/>
  <c r="N993" i="26"/>
  <c r="AD993" i="26" s="1"/>
  <c r="N996" i="26"/>
  <c r="AD996" i="26" s="1"/>
  <c r="N994" i="26"/>
  <c r="AD994" i="26" s="1"/>
  <c r="N999" i="26"/>
  <c r="AD999" i="26" s="1"/>
  <c r="N997" i="26"/>
  <c r="AD997" i="26" s="1"/>
  <c r="O995" i="26"/>
  <c r="O998" i="26"/>
  <c r="O1001" i="26"/>
  <c r="O993" i="26"/>
  <c r="O996" i="26"/>
  <c r="O999" i="26"/>
  <c r="O997" i="26"/>
  <c r="O1000" i="26"/>
  <c r="O994" i="26"/>
  <c r="P1036" i="26"/>
  <c r="AE1036" i="26" s="1"/>
  <c r="P1039" i="26"/>
  <c r="AE1039" i="26" s="1"/>
  <c r="P1042" i="26"/>
  <c r="AE1042" i="26" s="1"/>
  <c r="P1037" i="26"/>
  <c r="AE1037" i="26" s="1"/>
  <c r="P1040" i="26"/>
  <c r="AE1040" i="26" s="1"/>
  <c r="P1038" i="26"/>
  <c r="AE1038" i="26" s="1"/>
  <c r="P1043" i="26"/>
  <c r="AE1043" i="26" s="1"/>
  <c r="P1035" i="26"/>
  <c r="AE1035" i="26" s="1"/>
  <c r="P1041" i="26"/>
  <c r="AE1041" i="26" s="1"/>
  <c r="O214" i="26"/>
  <c r="O215" i="26"/>
  <c r="O216" i="26"/>
  <c r="O211" i="26"/>
  <c r="O213" i="26"/>
  <c r="O212" i="26"/>
  <c r="O162" i="26"/>
  <c r="O165" i="26"/>
  <c r="O168" i="26"/>
  <c r="O160" i="26"/>
  <c r="O163" i="26"/>
  <c r="O166" i="26"/>
  <c r="O161" i="26"/>
  <c r="O164" i="26"/>
  <c r="O167" i="26"/>
  <c r="O159" i="26"/>
  <c r="M1043" i="26"/>
  <c r="M1035" i="26"/>
  <c r="M1038" i="26"/>
  <c r="M1041" i="26"/>
  <c r="M1036" i="26"/>
  <c r="M1039" i="26"/>
  <c r="M1037" i="26"/>
  <c r="M1040" i="26"/>
  <c r="M1042" i="26"/>
  <c r="O44" i="26"/>
  <c r="AD210" i="26"/>
  <c r="N211" i="26"/>
  <c r="AD211" i="26" s="1"/>
  <c r="N214" i="26"/>
  <c r="AD214" i="26" s="1"/>
  <c r="N212" i="26"/>
  <c r="AD212" i="26" s="1"/>
  <c r="N213" i="26"/>
  <c r="AD213" i="26" s="1"/>
  <c r="N216" i="26"/>
  <c r="AD216" i="26" s="1"/>
  <c r="N215" i="26"/>
  <c r="AD215" i="26" s="1"/>
  <c r="M1020" i="26"/>
  <c r="M1015" i="26"/>
  <c r="M1018" i="26"/>
  <c r="M1021" i="26"/>
  <c r="M1016" i="26"/>
  <c r="M1022" i="26"/>
  <c r="M1014" i="26"/>
  <c r="M1017" i="26"/>
  <c r="M1019" i="26"/>
  <c r="L1118" i="26"/>
  <c r="L1125" i="26"/>
  <c r="L1117" i="26"/>
  <c r="L1124" i="26"/>
  <c r="L1123" i="26"/>
  <c r="L1122" i="26"/>
  <c r="L1120" i="26"/>
  <c r="L1121" i="26"/>
  <c r="L1119" i="26"/>
  <c r="O89" i="26"/>
  <c r="O87" i="26"/>
  <c r="O90" i="26"/>
  <c r="O88" i="26"/>
  <c r="O91" i="26"/>
  <c r="O86" i="26"/>
  <c r="M974" i="26"/>
  <c r="M977" i="26"/>
  <c r="M980" i="26"/>
  <c r="M972" i="26"/>
  <c r="M975" i="26"/>
  <c r="M978" i="26"/>
  <c r="M970" i="26"/>
  <c r="M976" i="26"/>
  <c r="M971" i="26"/>
  <c r="M973" i="26"/>
  <c r="M979" i="26"/>
  <c r="AE158" i="26"/>
  <c r="P165" i="26"/>
  <c r="AE165" i="26" s="1"/>
  <c r="P168" i="26"/>
  <c r="AE168" i="26" s="1"/>
  <c r="P160" i="26"/>
  <c r="AE160" i="26" s="1"/>
  <c r="P163" i="26"/>
  <c r="AE163" i="26" s="1"/>
  <c r="P166" i="26"/>
  <c r="AE166" i="26" s="1"/>
  <c r="P161" i="26"/>
  <c r="AE161" i="26" s="1"/>
  <c r="P164" i="26"/>
  <c r="AE164" i="26" s="1"/>
  <c r="P167" i="26"/>
  <c r="AE167" i="26" s="1"/>
  <c r="P159" i="26"/>
  <c r="AE159" i="26" s="1"/>
  <c r="P162" i="26"/>
  <c r="AE162" i="26" s="1"/>
  <c r="P1118" i="26"/>
  <c r="AE1118" i="26" s="1"/>
  <c r="P1121" i="26"/>
  <c r="AE1121" i="26" s="1"/>
  <c r="P1124" i="26"/>
  <c r="AE1124" i="26" s="1"/>
  <c r="P1119" i="26"/>
  <c r="AE1119" i="26" s="1"/>
  <c r="P1122" i="26"/>
  <c r="AE1122" i="26" s="1"/>
  <c r="P1120" i="26"/>
  <c r="AE1120" i="26" s="1"/>
  <c r="P1123" i="26"/>
  <c r="AE1123" i="26" s="1"/>
  <c r="P1125" i="26"/>
  <c r="AE1125" i="26" s="1"/>
  <c r="P1117" i="26"/>
  <c r="AE1117" i="26" s="1"/>
  <c r="AD43" i="26"/>
  <c r="N44" i="26"/>
  <c r="AD44" i="26" s="1"/>
  <c r="L977" i="26"/>
  <c r="L976" i="26"/>
  <c r="L975" i="26"/>
  <c r="L974" i="26"/>
  <c r="L973" i="26"/>
  <c r="L979" i="26"/>
  <c r="L971" i="26"/>
  <c r="L980" i="26"/>
  <c r="L978" i="26"/>
  <c r="L972" i="26"/>
  <c r="L970" i="26"/>
  <c r="M1199" i="26"/>
  <c r="M1202" i="26"/>
  <c r="M1197" i="26"/>
  <c r="M1200" i="26"/>
  <c r="M1203" i="26"/>
  <c r="M1198" i="26"/>
  <c r="M1201" i="26"/>
  <c r="M1196" i="26"/>
  <c r="L91" i="26"/>
  <c r="L90" i="26"/>
  <c r="L89" i="26"/>
  <c r="L88" i="26"/>
  <c r="L87" i="26"/>
  <c r="L86" i="26"/>
  <c r="AD158" i="26"/>
  <c r="N167" i="26"/>
  <c r="AD167" i="26" s="1"/>
  <c r="N159" i="26"/>
  <c r="AD159" i="26" s="1"/>
  <c r="N162" i="26"/>
  <c r="AD162" i="26" s="1"/>
  <c r="N165" i="26"/>
  <c r="AD165" i="26" s="1"/>
  <c r="N168" i="26"/>
  <c r="AD168" i="26" s="1"/>
  <c r="N160" i="26"/>
  <c r="AD160" i="26" s="1"/>
  <c r="N163" i="26"/>
  <c r="AD163" i="26" s="1"/>
  <c r="N166" i="26"/>
  <c r="AD166" i="26" s="1"/>
  <c r="N161" i="26"/>
  <c r="AD161" i="26" s="1"/>
  <c r="N164" i="26"/>
  <c r="AD164" i="26" s="1"/>
  <c r="M216" i="26"/>
  <c r="M211" i="26"/>
  <c r="M215" i="26"/>
  <c r="M214" i="26"/>
  <c r="M213" i="26"/>
  <c r="M212" i="26"/>
  <c r="N899" i="26"/>
  <c r="AD899" i="26" s="1"/>
  <c r="N902" i="26"/>
  <c r="AD902" i="26" s="1"/>
  <c r="N897" i="26"/>
  <c r="AD897" i="26" s="1"/>
  <c r="N900" i="26"/>
  <c r="AD900" i="26" s="1"/>
  <c r="N901" i="26"/>
  <c r="AD901" i="26" s="1"/>
  <c r="N898" i="26"/>
  <c r="AD898" i="26" s="1"/>
  <c r="N1097" i="26"/>
  <c r="AD1097" i="26" s="1"/>
  <c r="N1100" i="26"/>
  <c r="AD1100" i="26" s="1"/>
  <c r="N1103" i="26"/>
  <c r="AD1103" i="26" s="1"/>
  <c r="N1095" i="26"/>
  <c r="AD1095" i="26" s="1"/>
  <c r="N1098" i="26"/>
  <c r="AD1098" i="26" s="1"/>
  <c r="N1101" i="26"/>
  <c r="AD1101" i="26" s="1"/>
  <c r="N1099" i="26"/>
  <c r="AD1099" i="26" s="1"/>
  <c r="N1094" i="26"/>
  <c r="AD1094" i="26" s="1"/>
  <c r="N1104" i="26"/>
  <c r="AD1104" i="26" s="1"/>
  <c r="N1096" i="26"/>
  <c r="AD1096" i="26" s="1"/>
  <c r="N1102" i="26"/>
  <c r="AD1102" i="26" s="1"/>
  <c r="L955" i="26"/>
  <c r="L954" i="26"/>
  <c r="L953" i="26"/>
  <c r="L952" i="26"/>
  <c r="L957" i="26"/>
  <c r="L958" i="26"/>
  <c r="L956" i="26"/>
  <c r="L951" i="26"/>
  <c r="L950" i="26"/>
  <c r="M997" i="26"/>
  <c r="M1000" i="26"/>
  <c r="M995" i="26"/>
  <c r="M998" i="26"/>
  <c r="M1001" i="26"/>
  <c r="M993" i="26"/>
  <c r="M999" i="26"/>
  <c r="M994" i="26"/>
  <c r="M996" i="26"/>
  <c r="O1041" i="26"/>
  <c r="O1036" i="26"/>
  <c r="O1039" i="26"/>
  <c r="O1042" i="26"/>
  <c r="O1037" i="26"/>
  <c r="O1043" i="26"/>
  <c r="O1035" i="26"/>
  <c r="O1038" i="26"/>
  <c r="O1040" i="26"/>
  <c r="L1036" i="26"/>
  <c r="L1043" i="26"/>
  <c r="L1035" i="26"/>
  <c r="L1042" i="26"/>
  <c r="L1041" i="26"/>
  <c r="L1040" i="26"/>
  <c r="L1038" i="26"/>
  <c r="L1037" i="26"/>
  <c r="L1039" i="26"/>
  <c r="O888" i="26"/>
  <c r="O886" i="26"/>
  <c r="O889" i="26"/>
  <c r="O890" i="26"/>
  <c r="O885" i="26"/>
  <c r="O884" i="26"/>
  <c r="O887" i="26"/>
  <c r="O33" i="26"/>
  <c r="O36" i="26"/>
  <c r="O31" i="26"/>
  <c r="O34" i="26"/>
  <c r="O32" i="26"/>
  <c r="O35" i="26"/>
  <c r="P897" i="26"/>
  <c r="AE897" i="26" s="1"/>
  <c r="P900" i="26"/>
  <c r="AE900" i="26" s="1"/>
  <c r="P898" i="26"/>
  <c r="AE898" i="26" s="1"/>
  <c r="P899" i="26"/>
  <c r="AE899" i="26" s="1"/>
  <c r="P902" i="26"/>
  <c r="AE902" i="26" s="1"/>
  <c r="P901" i="26"/>
  <c r="AE901" i="26" s="1"/>
  <c r="L1142" i="26"/>
  <c r="L1141" i="26"/>
  <c r="L1140" i="26"/>
  <c r="L1139" i="26"/>
  <c r="L1144" i="26"/>
  <c r="L1143" i="26"/>
  <c r="AE18" i="26"/>
  <c r="P20" i="26"/>
  <c r="AE20" i="26" s="1"/>
  <c r="P23" i="26"/>
  <c r="AE23" i="26" s="1"/>
  <c r="P21" i="26"/>
  <c r="AE21" i="26" s="1"/>
  <c r="P24" i="26"/>
  <c r="AE24" i="26" s="1"/>
  <c r="P19" i="26"/>
  <c r="AE19" i="26" s="1"/>
  <c r="P22" i="26"/>
  <c r="AE22" i="26" s="1"/>
  <c r="AD18" i="26"/>
  <c r="N19" i="26"/>
  <c r="AD19" i="26" s="1"/>
  <c r="N22" i="26"/>
  <c r="AD22" i="26" s="1"/>
  <c r="N21" i="26"/>
  <c r="AD21" i="26" s="1"/>
  <c r="N20" i="26"/>
  <c r="AD20" i="26" s="1"/>
  <c r="N23" i="26"/>
  <c r="AD23" i="26" s="1"/>
  <c r="N24" i="26"/>
  <c r="AD24" i="26" s="1"/>
  <c r="O1100" i="26"/>
  <c r="O1103" i="26"/>
  <c r="O1095" i="26"/>
  <c r="O1098" i="26"/>
  <c r="O1101" i="26"/>
  <c r="O1104" i="26"/>
  <c r="O1096" i="26"/>
  <c r="O1102" i="26"/>
  <c r="O1094" i="26"/>
  <c r="O1099" i="26"/>
  <c r="O1097" i="26"/>
  <c r="AE30" i="26"/>
  <c r="P33" i="26"/>
  <c r="AE33" i="26" s="1"/>
  <c r="P36" i="26"/>
  <c r="AE36" i="26" s="1"/>
  <c r="P31" i="26"/>
  <c r="AE31" i="26" s="1"/>
  <c r="P34" i="26"/>
  <c r="AE34" i="26" s="1"/>
  <c r="P32" i="26"/>
  <c r="AE32" i="26" s="1"/>
  <c r="P35" i="26"/>
  <c r="AE35" i="26" s="1"/>
  <c r="M44" i="26"/>
  <c r="AE210" i="26"/>
  <c r="P212" i="26"/>
  <c r="AE212" i="26" s="1"/>
  <c r="P211" i="26"/>
  <c r="AE211" i="26" s="1"/>
  <c r="P214" i="26"/>
  <c r="AE214" i="26" s="1"/>
  <c r="P213" i="26"/>
  <c r="AE213" i="26" s="1"/>
  <c r="P216" i="26"/>
  <c r="AE216" i="26" s="1"/>
  <c r="P215" i="26"/>
  <c r="AE215" i="26" s="1"/>
  <c r="AF883" i="26"/>
  <c r="P886" i="26"/>
  <c r="AF886" i="26" s="1"/>
  <c r="P889" i="26"/>
  <c r="AF889" i="26" s="1"/>
  <c r="P884" i="26"/>
  <c r="AF884" i="26" s="1"/>
  <c r="P885" i="26"/>
  <c r="AF885" i="26" s="1"/>
  <c r="P888" i="26"/>
  <c r="AF888" i="26" s="1"/>
  <c r="P887" i="26"/>
  <c r="AF887" i="26" s="1"/>
  <c r="P890" i="26"/>
  <c r="AF890" i="26" s="1"/>
  <c r="M1102" i="26"/>
  <c r="M1094" i="26"/>
  <c r="M1097" i="26"/>
  <c r="M1100" i="26"/>
  <c r="M1103" i="26"/>
  <c r="M1095" i="26"/>
  <c r="M1098" i="26"/>
  <c r="M1104" i="26"/>
  <c r="M1096" i="26"/>
  <c r="M1099" i="26"/>
  <c r="M1101" i="26"/>
  <c r="O980" i="26"/>
  <c r="O972" i="26"/>
  <c r="O975" i="26"/>
  <c r="O978" i="26"/>
  <c r="O970" i="26"/>
  <c r="O973" i="26"/>
  <c r="O976" i="26"/>
  <c r="O974" i="26"/>
  <c r="O977" i="26"/>
  <c r="O979" i="26"/>
  <c r="O971" i="26"/>
  <c r="P1021" i="26"/>
  <c r="AE1021" i="26" s="1"/>
  <c r="P1016" i="26"/>
  <c r="AE1016" i="26" s="1"/>
  <c r="P1019" i="26"/>
  <c r="AE1019" i="26" s="1"/>
  <c r="P1022" i="26"/>
  <c r="AE1022" i="26" s="1"/>
  <c r="P1014" i="26"/>
  <c r="AE1014" i="26" s="1"/>
  <c r="P1017" i="26"/>
  <c r="AE1017" i="26" s="1"/>
  <c r="P1015" i="26"/>
  <c r="AE1015" i="26" s="1"/>
  <c r="P1020" i="26"/>
  <c r="AE1020" i="26" s="1"/>
  <c r="P1018" i="26"/>
  <c r="AE1018" i="26" s="1"/>
  <c r="N1120" i="26"/>
  <c r="AD1120" i="26" s="1"/>
  <c r="N1123" i="26"/>
  <c r="AD1123" i="26" s="1"/>
  <c r="N1118" i="26"/>
  <c r="AD1118" i="26" s="1"/>
  <c r="N1121" i="26"/>
  <c r="AD1121" i="26" s="1"/>
  <c r="N1124" i="26"/>
  <c r="AD1124" i="26" s="1"/>
  <c r="N1122" i="26"/>
  <c r="AD1122" i="26" s="1"/>
  <c r="N1117" i="26"/>
  <c r="AD1117" i="26" s="1"/>
  <c r="N1119" i="26"/>
  <c r="AD1119" i="26" s="1"/>
  <c r="N1125" i="26"/>
  <c r="AD1125" i="26" s="1"/>
  <c r="N1143" i="26"/>
  <c r="AD1143" i="26" s="1"/>
  <c r="N1141" i="26"/>
  <c r="AD1141" i="26" s="1"/>
  <c r="N1144" i="26"/>
  <c r="AD1144" i="26" s="1"/>
  <c r="N1139" i="26"/>
  <c r="AD1139" i="26" s="1"/>
  <c r="N1140" i="26"/>
  <c r="AD1140" i="26" s="1"/>
  <c r="N1142" i="26"/>
  <c r="AD1142" i="26" s="1"/>
  <c r="P1200" i="26"/>
  <c r="AE1200" i="26" s="1"/>
  <c r="P1203" i="26"/>
  <c r="AE1203" i="26" s="1"/>
  <c r="P1198" i="26"/>
  <c r="AE1198" i="26" s="1"/>
  <c r="P1201" i="26"/>
  <c r="AE1201" i="26" s="1"/>
  <c r="P1196" i="26"/>
  <c r="AE1196" i="26" s="1"/>
  <c r="P1199" i="26"/>
  <c r="AE1199" i="26" s="1"/>
  <c r="P1202" i="26"/>
  <c r="AE1202" i="26" s="1"/>
  <c r="P1197" i="26"/>
  <c r="AE1197" i="26" s="1"/>
  <c r="AE43" i="26"/>
  <c r="P44" i="26"/>
  <c r="N957" i="26"/>
  <c r="AD957" i="26" s="1"/>
  <c r="N952" i="26"/>
  <c r="AD952" i="26" s="1"/>
  <c r="N955" i="26"/>
  <c r="AD955" i="26" s="1"/>
  <c r="N958" i="26"/>
  <c r="AD958" i="26" s="1"/>
  <c r="N950" i="26"/>
  <c r="AD950" i="26" s="1"/>
  <c r="N951" i="26"/>
  <c r="AD951" i="26" s="1"/>
  <c r="N954" i="26"/>
  <c r="AD954" i="26" s="1"/>
  <c r="N953" i="26"/>
  <c r="AD953" i="26" s="1"/>
  <c r="N956" i="26"/>
  <c r="AD956" i="26" s="1"/>
  <c r="L199" i="26"/>
  <c r="L198" i="26"/>
  <c r="L197" i="26"/>
  <c r="L196" i="26"/>
  <c r="L195" i="26"/>
  <c r="L194" i="26"/>
  <c r="L201" i="26"/>
  <c r="L193" i="26"/>
  <c r="L200" i="26"/>
  <c r="L192" i="26"/>
  <c r="P975" i="26"/>
  <c r="AE975" i="26" s="1"/>
  <c r="P978" i="26"/>
  <c r="AE978" i="26" s="1"/>
  <c r="P970" i="26"/>
  <c r="AE970" i="26" s="1"/>
  <c r="P973" i="26"/>
  <c r="AE973" i="26" s="1"/>
  <c r="P976" i="26"/>
  <c r="AE976" i="26" s="1"/>
  <c r="P979" i="26"/>
  <c r="AE979" i="26" s="1"/>
  <c r="P971" i="26"/>
  <c r="AE971" i="26" s="1"/>
  <c r="P977" i="26"/>
  <c r="AE977" i="26" s="1"/>
  <c r="P974" i="26"/>
  <c r="AE974" i="26" s="1"/>
  <c r="P980" i="26"/>
  <c r="AE980" i="26" s="1"/>
  <c r="P972" i="26"/>
  <c r="AE972" i="26" s="1"/>
  <c r="O1141" i="26"/>
  <c r="O1144" i="26"/>
  <c r="O1139" i="26"/>
  <c r="O1142" i="26"/>
  <c r="O1140" i="26"/>
  <c r="O1143" i="26"/>
  <c r="L24" i="26"/>
  <c r="L23" i="26"/>
  <c r="L22" i="26"/>
  <c r="L21" i="26"/>
  <c r="L20" i="26"/>
  <c r="L19" i="26"/>
  <c r="O199" i="26"/>
  <c r="O194" i="26"/>
  <c r="O197" i="26"/>
  <c r="O200" i="26"/>
  <c r="O192" i="26"/>
  <c r="O195" i="26"/>
  <c r="O198" i="26"/>
  <c r="O193" i="26"/>
  <c r="O201" i="26"/>
  <c r="O196" i="26"/>
  <c r="AE85" i="26"/>
  <c r="P87" i="26"/>
  <c r="AE87" i="26" s="1"/>
  <c r="P90" i="26"/>
  <c r="AE90" i="26" s="1"/>
  <c r="P88" i="26"/>
  <c r="AE88" i="26" s="1"/>
  <c r="P91" i="26"/>
  <c r="AE91" i="26" s="1"/>
  <c r="P86" i="26"/>
  <c r="AE86" i="26" s="1"/>
  <c r="P89" i="26"/>
  <c r="AE89" i="26" s="1"/>
  <c r="AD191" i="26"/>
  <c r="N201" i="26"/>
  <c r="AD201" i="26" s="1"/>
  <c r="N196" i="26"/>
  <c r="AD196" i="26" s="1"/>
  <c r="N199" i="26"/>
  <c r="AD199" i="26" s="1"/>
  <c r="N194" i="26"/>
  <c r="AD194" i="26" s="1"/>
  <c r="N197" i="26"/>
  <c r="AD197" i="26" s="1"/>
  <c r="N200" i="26"/>
  <c r="AD200" i="26" s="1"/>
  <c r="N192" i="26"/>
  <c r="AD192" i="26" s="1"/>
  <c r="N195" i="26"/>
  <c r="AD195" i="26" s="1"/>
  <c r="N198" i="26"/>
  <c r="AD198" i="26" s="1"/>
  <c r="N193" i="26"/>
  <c r="AD193" i="26" s="1"/>
  <c r="Q886" i="26"/>
  <c r="Q889" i="26"/>
  <c r="Q887" i="26"/>
  <c r="Q888" i="26"/>
  <c r="Q885" i="26"/>
  <c r="Q884" i="26"/>
  <c r="Q890" i="26"/>
  <c r="O1123" i="26"/>
  <c r="O1118" i="26"/>
  <c r="O1121" i="26"/>
  <c r="O1124" i="26"/>
  <c r="O1119" i="26"/>
  <c r="O1125" i="26"/>
  <c r="O1117" i="26"/>
  <c r="O1122" i="26"/>
  <c r="O1120" i="26"/>
  <c r="L1203" i="26"/>
  <c r="L1202" i="26"/>
  <c r="L1201" i="26"/>
  <c r="L1200" i="26"/>
  <c r="L1199" i="26"/>
  <c r="L1198" i="26"/>
  <c r="L1197" i="26"/>
  <c r="L1196" i="26"/>
  <c r="AD85" i="26"/>
  <c r="N86" i="26"/>
  <c r="AD86" i="26" s="1"/>
  <c r="N89" i="26"/>
  <c r="AD89" i="26" s="1"/>
  <c r="N87" i="26"/>
  <c r="AD87" i="26" s="1"/>
  <c r="N90" i="26"/>
  <c r="AD90" i="26" s="1"/>
  <c r="N88" i="26"/>
  <c r="AD88" i="26" s="1"/>
  <c r="N91" i="26"/>
  <c r="AD91" i="26" s="1"/>
  <c r="AD30" i="26"/>
  <c r="N35" i="26"/>
  <c r="AD35" i="26" s="1"/>
  <c r="N33" i="26"/>
  <c r="AD33" i="26" s="1"/>
  <c r="N36" i="26"/>
  <c r="AD36" i="26" s="1"/>
  <c r="N31" i="26"/>
  <c r="AD31" i="26" s="1"/>
  <c r="N34" i="26"/>
  <c r="AD34" i="26" s="1"/>
  <c r="N32" i="26"/>
  <c r="AD32" i="26" s="1"/>
  <c r="M193" i="26"/>
  <c r="M201" i="26"/>
  <c r="M196" i="26"/>
  <c r="M199" i="26"/>
  <c r="M194" i="26"/>
  <c r="M197" i="26"/>
  <c r="M200" i="26"/>
  <c r="M192" i="26"/>
  <c r="M195" i="26"/>
  <c r="M198" i="26"/>
  <c r="L34" i="26"/>
  <c r="L33" i="26"/>
  <c r="L32" i="26"/>
  <c r="L31" i="26"/>
  <c r="L36" i="26"/>
  <c r="L35" i="26"/>
  <c r="O22" i="26"/>
  <c r="O20" i="26"/>
  <c r="O24" i="26"/>
  <c r="O23" i="26"/>
  <c r="O21" i="26"/>
  <c r="O19" i="26"/>
  <c r="M164" i="26"/>
  <c r="M167" i="26"/>
  <c r="M159" i="26"/>
  <c r="M162" i="26"/>
  <c r="M165" i="26"/>
  <c r="M168" i="26"/>
  <c r="M160" i="26"/>
  <c r="M163" i="26"/>
  <c r="M166" i="26"/>
  <c r="M161" i="26"/>
  <c r="L215" i="26"/>
  <c r="L212" i="26"/>
  <c r="L216" i="26"/>
  <c r="L214" i="26"/>
  <c r="L213" i="26"/>
  <c r="L211" i="26"/>
  <c r="M899" i="26"/>
  <c r="M902" i="26"/>
  <c r="M897" i="26"/>
  <c r="M898" i="26"/>
  <c r="M901" i="26"/>
  <c r="M900" i="26"/>
  <c r="P1103" i="26"/>
  <c r="AE1103" i="26" s="1"/>
  <c r="P1095" i="26"/>
  <c r="AE1095" i="26" s="1"/>
  <c r="P1098" i="26"/>
  <c r="AE1098" i="26" s="1"/>
  <c r="P1101" i="26"/>
  <c r="AE1101" i="26" s="1"/>
  <c r="P1104" i="26"/>
  <c r="AE1104" i="26" s="1"/>
  <c r="P1096" i="26"/>
  <c r="AE1096" i="26" s="1"/>
  <c r="P1099" i="26"/>
  <c r="AE1099" i="26" s="1"/>
  <c r="P1097" i="26"/>
  <c r="AE1097" i="26" s="1"/>
  <c r="P1100" i="26"/>
  <c r="AE1100" i="26" s="1"/>
  <c r="P1102" i="26"/>
  <c r="AE1102" i="26" s="1"/>
  <c r="P1094" i="26"/>
  <c r="AE1094" i="26" s="1"/>
  <c r="O952" i="26"/>
  <c r="O955" i="26"/>
  <c r="O958" i="26"/>
  <c r="O950" i="26"/>
  <c r="O953" i="26"/>
  <c r="O956" i="26"/>
  <c r="O954" i="26"/>
  <c r="O951" i="26"/>
  <c r="O957" i="26"/>
  <c r="P998" i="26"/>
  <c r="AE998" i="26" s="1"/>
  <c r="P1001" i="26"/>
  <c r="AE1001" i="26" s="1"/>
  <c r="P993" i="26"/>
  <c r="AE993" i="26" s="1"/>
  <c r="P996" i="26"/>
  <c r="AE996" i="26" s="1"/>
  <c r="P999" i="26"/>
  <c r="AE999" i="26" s="1"/>
  <c r="P994" i="26"/>
  <c r="AE994" i="26" s="1"/>
  <c r="P1000" i="26"/>
  <c r="AE1000" i="26" s="1"/>
  <c r="P997" i="26"/>
  <c r="AE997" i="26" s="1"/>
  <c r="P995" i="26"/>
  <c r="AE995" i="26" s="1"/>
  <c r="N1038" i="26"/>
  <c r="AD1038" i="26" s="1"/>
  <c r="N1041" i="26"/>
  <c r="AD1041" i="26" s="1"/>
  <c r="N1036" i="26"/>
  <c r="AD1036" i="26" s="1"/>
  <c r="N1039" i="26"/>
  <c r="AD1039" i="26" s="1"/>
  <c r="N1042" i="26"/>
  <c r="AD1042" i="26" s="1"/>
  <c r="N1040" i="26"/>
  <c r="AD1040" i="26" s="1"/>
  <c r="N1037" i="26"/>
  <c r="AD1037" i="26" s="1"/>
  <c r="N1043" i="26"/>
  <c r="AD1043" i="26" s="1"/>
  <c r="N1035" i="26"/>
  <c r="AD1035" i="26" s="1"/>
  <c r="M1140" i="26"/>
  <c r="M1143" i="26"/>
  <c r="M1141" i="26"/>
  <c r="M1144" i="26"/>
  <c r="M1142" i="26"/>
  <c r="M1139" i="26"/>
  <c r="O1197" i="26"/>
  <c r="O1200" i="26"/>
  <c r="O1203" i="26"/>
  <c r="O1198" i="26"/>
  <c r="O1201" i="26"/>
  <c r="O1196" i="26"/>
  <c r="O1199" i="26"/>
  <c r="O1202" i="26"/>
  <c r="O7" i="26"/>
  <c r="N7" i="26"/>
  <c r="AD7" i="26" s="1"/>
  <c r="P7" i="26"/>
  <c r="AE7" i="26" s="1"/>
  <c r="L7" i="26"/>
  <c r="M7" i="26"/>
  <c r="L8" i="26"/>
  <c r="L12" i="26"/>
  <c r="L9" i="26"/>
  <c r="L6" i="26"/>
  <c r="L10" i="26"/>
  <c r="L11" i="26"/>
  <c r="I107" i="26"/>
  <c r="M317" i="26"/>
  <c r="M314" i="26"/>
  <c r="M311" i="26"/>
  <c r="M318" i="26"/>
  <c r="M320" i="26"/>
  <c r="M316" i="26"/>
  <c r="M313" i="26"/>
  <c r="M319" i="26"/>
  <c r="M312" i="26"/>
  <c r="M321" i="26"/>
  <c r="M315" i="26"/>
  <c r="M310" i="26"/>
  <c r="P1182" i="26"/>
  <c r="AE1182" i="26" s="1"/>
  <c r="P1185" i="26"/>
  <c r="AE1185" i="26" s="1"/>
  <c r="P1181" i="26"/>
  <c r="AE1181" i="26" s="1"/>
  <c r="P1184" i="26"/>
  <c r="AE1184" i="26" s="1"/>
  <c r="P1180" i="26"/>
  <c r="AE1180" i="26" s="1"/>
  <c r="P1186" i="26"/>
  <c r="AE1186" i="26" s="1"/>
  <c r="P1183" i="26"/>
  <c r="AE1183" i="26" s="1"/>
  <c r="N1184" i="26"/>
  <c r="AD1184" i="26" s="1"/>
  <c r="N1180" i="26"/>
  <c r="AD1180" i="26" s="1"/>
  <c r="N1186" i="26"/>
  <c r="AD1186" i="26" s="1"/>
  <c r="N1183" i="26"/>
  <c r="AD1183" i="26" s="1"/>
  <c r="N1182" i="26"/>
  <c r="AD1182" i="26" s="1"/>
  <c r="N1185" i="26"/>
  <c r="AD1185" i="26" s="1"/>
  <c r="N1181" i="26"/>
  <c r="AD1181" i="26" s="1"/>
  <c r="M1185" i="26"/>
  <c r="M1181" i="26"/>
  <c r="M1184" i="26"/>
  <c r="M1180" i="26"/>
  <c r="M1186" i="26"/>
  <c r="M1183" i="26"/>
  <c r="M1182" i="26"/>
  <c r="L1182" i="26"/>
  <c r="L1185" i="26"/>
  <c r="L1181" i="26"/>
  <c r="L1184" i="26"/>
  <c r="L1180" i="26"/>
  <c r="L1186" i="26"/>
  <c r="L1183" i="26"/>
  <c r="O1186" i="26"/>
  <c r="O1183" i="26"/>
  <c r="O1182" i="26"/>
  <c r="O1185" i="26"/>
  <c r="O1181" i="26"/>
  <c r="O1184" i="26"/>
  <c r="O1180" i="26"/>
  <c r="N1167" i="26"/>
  <c r="P1167" i="26"/>
  <c r="M1167" i="26"/>
  <c r="L1167" i="26"/>
  <c r="O1167" i="26"/>
  <c r="O9" i="26"/>
  <c r="N8" i="26"/>
  <c r="AD8" i="26" s="1"/>
  <c r="O10" i="26"/>
  <c r="O12" i="26"/>
  <c r="O6" i="26"/>
  <c r="N11" i="26"/>
  <c r="AD11" i="26" s="1"/>
  <c r="M12" i="26"/>
  <c r="O8" i="26"/>
  <c r="N6" i="26"/>
  <c r="AD6" i="26" s="1"/>
  <c r="N9" i="26"/>
  <c r="AD9" i="26" s="1"/>
  <c r="O11" i="26"/>
  <c r="M11" i="26"/>
  <c r="M10" i="26"/>
  <c r="M9" i="26"/>
  <c r="P10" i="26"/>
  <c r="AE10" i="26" s="1"/>
  <c r="M6" i="26"/>
  <c r="M8" i="26"/>
  <c r="N12" i="26"/>
  <c r="AD12" i="26" s="1"/>
  <c r="P9" i="26"/>
  <c r="AE9" i="26" s="1"/>
  <c r="P6" i="26"/>
  <c r="AE6" i="26" s="1"/>
  <c r="P12" i="26"/>
  <c r="AE12" i="26" s="1"/>
  <c r="N10" i="26"/>
  <c r="AD10" i="26" s="1"/>
  <c r="P11" i="26"/>
  <c r="AE11" i="26" s="1"/>
  <c r="P8" i="26"/>
  <c r="AE8" i="26" s="1"/>
  <c r="R1216" i="26" l="1"/>
  <c r="Q1216" i="26"/>
  <c r="AG1213" i="26"/>
  <c r="AG1216" i="26" s="1"/>
  <c r="P1216" i="26"/>
  <c r="S1216" i="26"/>
  <c r="AH1212" i="26"/>
  <c r="AH1216" i="26" s="1"/>
  <c r="O1216" i="26"/>
  <c r="AE1145" i="26"/>
  <c r="P80" i="26"/>
  <c r="AF75" i="26"/>
  <c r="AF80" i="26" s="1"/>
  <c r="R80" i="26"/>
  <c r="AG75" i="26"/>
  <c r="AG80" i="26" s="1"/>
  <c r="N80" i="26"/>
  <c r="Q80" i="26"/>
  <c r="O80" i="26"/>
  <c r="Q69" i="26"/>
  <c r="O69" i="26"/>
  <c r="N69" i="26"/>
  <c r="AG60" i="26"/>
  <c r="AG69" i="26" s="1"/>
  <c r="R69" i="26"/>
  <c r="P69" i="26"/>
  <c r="AF60" i="26"/>
  <c r="AF69" i="26" s="1"/>
  <c r="O53" i="26"/>
  <c r="L53" i="26"/>
  <c r="M53" i="26"/>
  <c r="N53" i="26"/>
  <c r="AD45" i="26"/>
  <c r="AD53" i="26" s="1"/>
  <c r="AE44" i="26"/>
  <c r="AE53" i="26" s="1"/>
  <c r="P53" i="26"/>
  <c r="AD37" i="26"/>
  <c r="AE92" i="26"/>
  <c r="AE1002" i="26"/>
  <c r="AD903" i="26"/>
  <c r="AD25" i="26"/>
  <c r="AD1187" i="26"/>
  <c r="AE1204" i="26"/>
  <c r="AE1187" i="26"/>
  <c r="AD1204" i="26"/>
  <c r="AE903" i="26"/>
  <c r="AE940" i="26"/>
  <c r="AD202" i="26"/>
  <c r="AD1044" i="26"/>
  <c r="AD1023" i="26"/>
  <c r="AD959" i="26"/>
  <c r="AG891" i="26"/>
  <c r="AE202" i="26"/>
  <c r="AD92" i="26"/>
  <c r="AE25" i="26"/>
  <c r="AD1105" i="26"/>
  <c r="AD940" i="26"/>
  <c r="AE169" i="26"/>
  <c r="AE1023" i="26"/>
  <c r="AE37" i="26"/>
  <c r="AE1105" i="26"/>
  <c r="AE981" i="26"/>
  <c r="AE1044" i="26"/>
  <c r="AD169" i="26"/>
  <c r="AD1126" i="26"/>
  <c r="AD217" i="26"/>
  <c r="AE13" i="26"/>
  <c r="AE1126" i="26"/>
  <c r="AF891" i="26"/>
  <c r="AE217" i="26"/>
  <c r="AD1145" i="26"/>
  <c r="AD1002" i="26"/>
  <c r="AD981" i="26"/>
  <c r="AD13" i="26"/>
  <c r="AE959" i="26"/>
  <c r="G109" i="26"/>
  <c r="I114" i="26"/>
  <c r="I112" i="26"/>
  <c r="I111" i="26"/>
  <c r="I113" i="26"/>
  <c r="O286" i="26"/>
  <c r="M286" i="26"/>
  <c r="P286" i="26"/>
  <c r="N286" i="26"/>
  <c r="L286" i="26"/>
  <c r="N102" i="26"/>
  <c r="O102" i="26"/>
  <c r="P102" i="26"/>
  <c r="L102" i="26"/>
  <c r="M102" i="26"/>
  <c r="J110" i="26"/>
  <c r="J108" i="26"/>
  <c r="O92" i="26"/>
  <c r="I108" i="26"/>
  <c r="I110" i="26"/>
  <c r="N891" i="26"/>
  <c r="R891" i="26"/>
  <c r="O891" i="26"/>
  <c r="M959" i="26"/>
  <c r="M940" i="26"/>
  <c r="O1187" i="26"/>
  <c r="M1204" i="26"/>
  <c r="O1126" i="26"/>
  <c r="N169" i="26"/>
  <c r="P1126" i="26"/>
  <c r="Q891" i="26"/>
  <c r="P891" i="26"/>
  <c r="N903" i="26"/>
  <c r="O1002" i="26"/>
  <c r="N1044" i="26"/>
  <c r="O1067" i="26"/>
  <c r="P981" i="26"/>
  <c r="N1023" i="26"/>
  <c r="L1145" i="26"/>
  <c r="L202" i="26"/>
  <c r="O13" i="26"/>
  <c r="O922" i="26"/>
  <c r="N922" i="26"/>
  <c r="L1105" i="26"/>
  <c r="O1023" i="26"/>
  <c r="M1145" i="26"/>
  <c r="L1204" i="26"/>
  <c r="M37" i="26"/>
  <c r="N37" i="26"/>
  <c r="L1023" i="26"/>
  <c r="M1187" i="26"/>
  <c r="O169" i="26"/>
  <c r="P202" i="26"/>
  <c r="M202" i="26"/>
  <c r="L217" i="26"/>
  <c r="O37" i="26"/>
  <c r="O25" i="26"/>
  <c r="P903" i="26"/>
  <c r="L922" i="26"/>
  <c r="M1105" i="26"/>
  <c r="P1105" i="26"/>
  <c r="L940" i="26"/>
  <c r="P940" i="26"/>
  <c r="N940" i="26"/>
  <c r="N959" i="26"/>
  <c r="O959" i="26"/>
  <c r="L981" i="26"/>
  <c r="P1002" i="26"/>
  <c r="N1002" i="26"/>
  <c r="M1023" i="26"/>
  <c r="M1044" i="26"/>
  <c r="N1145" i="26"/>
  <c r="N1187" i="26"/>
  <c r="P1187" i="26"/>
  <c r="L37" i="26"/>
  <c r="N202" i="26"/>
  <c r="N92" i="26"/>
  <c r="M92" i="26"/>
  <c r="P92" i="26"/>
  <c r="M169" i="26"/>
  <c r="O202" i="26"/>
  <c r="N217" i="26"/>
  <c r="N25" i="26"/>
  <c r="O217" i="26"/>
  <c r="L92" i="26"/>
  <c r="P25" i="26"/>
  <c r="M903" i="26"/>
  <c r="M922" i="26"/>
  <c r="P1067" i="26"/>
  <c r="N1067" i="26"/>
  <c r="L1067" i="26"/>
  <c r="N1105" i="26"/>
  <c r="O1105" i="26"/>
  <c r="N981" i="26"/>
  <c r="O981" i="26"/>
  <c r="M981" i="26"/>
  <c r="L1002" i="26"/>
  <c r="P1044" i="26"/>
  <c r="O1044" i="26"/>
  <c r="L1044" i="26"/>
  <c r="L1126" i="26"/>
  <c r="M1126" i="26"/>
  <c r="P1145" i="26"/>
  <c r="L1187" i="26"/>
  <c r="N1204" i="26"/>
  <c r="P13" i="26"/>
  <c r="M25" i="26"/>
  <c r="M1002" i="26"/>
  <c r="P1023" i="26"/>
  <c r="L25" i="26"/>
  <c r="M13" i="26"/>
  <c r="P37" i="26"/>
  <c r="L169" i="26"/>
  <c r="P169" i="26"/>
  <c r="P217" i="26"/>
  <c r="M217" i="26"/>
  <c r="N13" i="26"/>
  <c r="O903" i="26"/>
  <c r="L903" i="26"/>
  <c r="L13" i="26"/>
  <c r="P922" i="26"/>
  <c r="M1067" i="26"/>
  <c r="O940" i="26"/>
  <c r="L959" i="26"/>
  <c r="P959" i="26"/>
  <c r="N1126" i="26"/>
  <c r="O1145" i="26"/>
  <c r="O1204" i="26"/>
  <c r="P1204" i="26"/>
  <c r="J109" i="26" l="1"/>
  <c r="I109" i="26"/>
  <c r="J115" i="26"/>
  <c r="I115" i="26"/>
  <c r="J100" i="1" l="1"/>
  <c r="L100" i="1"/>
  <c r="N100" i="1"/>
  <c r="M100" i="1"/>
  <c r="K100" i="1"/>
  <c r="J90" i="1"/>
  <c r="N90" i="1"/>
  <c r="K90" i="1"/>
  <c r="M90" i="1"/>
  <c r="L90" i="1"/>
</calcChain>
</file>

<file path=xl/sharedStrings.xml><?xml version="1.0" encoding="utf-8"?>
<sst xmlns="http://schemas.openxmlformats.org/spreadsheetml/2006/main" count="7124" uniqueCount="992">
  <si>
    <t>無回答</t>
    <rPh sb="0" eb="3">
      <t>ムカイトウ</t>
    </rPh>
    <phoneticPr fontId="1"/>
  </si>
  <si>
    <t>全　　体</t>
    <rPh sb="0" eb="1">
      <t>ゼン</t>
    </rPh>
    <rPh sb="3" eb="4">
      <t>カラダ</t>
    </rPh>
    <phoneticPr fontId="1"/>
  </si>
  <si>
    <t>件数</t>
    <rPh sb="0" eb="2">
      <t>ケンスウ</t>
    </rPh>
    <phoneticPr fontId="1"/>
  </si>
  <si>
    <t>割合</t>
    <rPh sb="0" eb="2">
      <t>ワリアイ</t>
    </rPh>
    <phoneticPr fontId="1"/>
  </si>
  <si>
    <t>全体</t>
    <rPh sb="0" eb="2">
      <t>ゼンタイ</t>
    </rPh>
    <phoneticPr fontId="1"/>
  </si>
  <si>
    <t>北海道</t>
    <rPh sb="0" eb="3">
      <t>ホカ</t>
    </rPh>
    <phoneticPr fontId="1"/>
  </si>
  <si>
    <t>青森</t>
  </si>
  <si>
    <t>岩手</t>
  </si>
  <si>
    <t>宮城</t>
  </si>
  <si>
    <t>秋田</t>
  </si>
  <si>
    <t>山形</t>
  </si>
  <si>
    <t>福島</t>
  </si>
  <si>
    <t>茨城</t>
  </si>
  <si>
    <t>栃木</t>
  </si>
  <si>
    <t>群馬</t>
  </si>
  <si>
    <t>埼玉</t>
  </si>
  <si>
    <t>千葉</t>
  </si>
  <si>
    <t>東京</t>
    <rPh sb="0" eb="2">
      <t>トト</t>
    </rPh>
    <phoneticPr fontId="1"/>
  </si>
  <si>
    <t>神奈川</t>
  </si>
  <si>
    <t>新潟</t>
  </si>
  <si>
    <t>富山</t>
  </si>
  <si>
    <t>石川</t>
  </si>
  <si>
    <t>福井</t>
  </si>
  <si>
    <t>山梨</t>
  </si>
  <si>
    <t>長野</t>
  </si>
  <si>
    <t>岐阜</t>
  </si>
  <si>
    <t>静岡</t>
  </si>
  <si>
    <t>愛知</t>
  </si>
  <si>
    <t>三重</t>
  </si>
  <si>
    <t>滋賀</t>
  </si>
  <si>
    <t>京都</t>
    <rPh sb="0" eb="2">
      <t>キョウト</t>
    </rPh>
    <phoneticPr fontId="1"/>
  </si>
  <si>
    <t>大阪</t>
    <rPh sb="0" eb="2">
      <t>オオサカ</t>
    </rPh>
    <phoneticPr fontId="1"/>
  </si>
  <si>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</si>
  <si>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</si>
  <si>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</si>
  <si>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</si>
  <si>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</si>
  <si>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</si>
  <si>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</si>
  <si>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</si>
  <si>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</si>
  <si>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</si>
  <si>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</si>
  <si>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</si>
  <si>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</si>
  <si>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</si>
  <si>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</si>
  <si>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</si>
  <si>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</si>
  <si>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</si>
  <si>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</si>
  <si>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その他</t>
    <rPh sb="2" eb="3">
      <t>タ</t>
    </rPh>
    <phoneticPr fontId="1"/>
  </si>
  <si>
    <t>都道府県</t>
    <rPh sb="0" eb="4">
      <t>トドウフケン</t>
    </rPh>
    <phoneticPr fontId="1"/>
  </si>
  <si>
    <t>１箇所</t>
    <rPh sb="1" eb="3">
      <t>カショ</t>
    </rPh>
    <phoneticPr fontId="1"/>
  </si>
  <si>
    <t>２箇所</t>
    <rPh sb="1" eb="3">
      <t>カショ</t>
    </rPh>
    <phoneticPr fontId="1"/>
  </si>
  <si>
    <t>訪問介護</t>
    <rPh sb="0" eb="2">
      <t>ホウモン</t>
    </rPh>
    <rPh sb="2" eb="4">
      <t>カイゴ</t>
    </rPh>
    <phoneticPr fontId="1"/>
  </si>
  <si>
    <t>通所介護、通所リハ</t>
    <rPh sb="0" eb="2">
      <t>ツウショ</t>
    </rPh>
    <rPh sb="2" eb="4">
      <t>カイゴ</t>
    </rPh>
    <rPh sb="5" eb="7">
      <t>ツウショ</t>
    </rPh>
    <phoneticPr fontId="1"/>
  </si>
  <si>
    <t>不明</t>
    <rPh sb="0" eb="2">
      <t>フメイ</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</si>
  <si>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</si>
  <si>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</si>
  <si>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</si>
  <si>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</si>
  <si>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</si>
  <si>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</si>
  <si>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</si>
  <si>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不明・申請中等</t>
    <rPh sb="0" eb="2">
      <t>フメイ</t>
    </rPh>
    <rPh sb="3" eb="5">
      <t>シンセイ</t>
    </rPh>
    <rPh sb="5" eb="6">
      <t>ナカ</t>
    </rPh>
    <rPh sb="6" eb="7">
      <t>トウ</t>
    </rPh>
    <phoneticPr fontId="1"/>
  </si>
  <si>
    <t>２人未満</t>
    <rPh sb="1" eb="2">
      <t>ヒト</t>
    </rPh>
    <rPh sb="2" eb="4">
      <t>ミマン</t>
    </rPh>
    <phoneticPr fontId="1"/>
  </si>
  <si>
    <t>４～６人未満</t>
    <rPh sb="3" eb="4">
      <t>ヒト</t>
    </rPh>
    <rPh sb="4" eb="6">
      <t>ミマン</t>
    </rPh>
    <phoneticPr fontId="1"/>
  </si>
  <si>
    <t>６～８人未満</t>
    <rPh sb="3" eb="4">
      <t>ヒト</t>
    </rPh>
    <rPh sb="4" eb="6">
      <t>ミマン</t>
    </rPh>
    <phoneticPr fontId="1"/>
  </si>
  <si>
    <t>８～10人未満</t>
    <rPh sb="4" eb="5">
      <t>ヒト</t>
    </rPh>
    <rPh sb="5" eb="7">
      <t>ミマン</t>
    </rPh>
    <phoneticPr fontId="1"/>
  </si>
  <si>
    <t>20人以上</t>
    <rPh sb="2" eb="3">
      <t>ニン</t>
    </rPh>
    <rPh sb="3" eb="5">
      <t>イジョウ</t>
    </rPh>
    <phoneticPr fontId="1"/>
  </si>
  <si>
    <t>15～20人未満</t>
    <rPh sb="5" eb="6">
      <t>ニン</t>
    </rPh>
    <rPh sb="6" eb="8">
      <t>ミマン</t>
    </rPh>
    <phoneticPr fontId="1"/>
  </si>
  <si>
    <t>10～15人未満</t>
    <rPh sb="5" eb="6">
      <t>ニン</t>
    </rPh>
    <rPh sb="6" eb="8">
      <t>ミマン</t>
    </rPh>
    <phoneticPr fontId="1"/>
  </si>
  <si>
    <t>２～３人未満</t>
    <rPh sb="3" eb="4">
      <t>ヒト</t>
    </rPh>
    <rPh sb="4" eb="6">
      <t>ミマン</t>
    </rPh>
    <phoneticPr fontId="1"/>
  </si>
  <si>
    <t>10人以上</t>
    <rPh sb="2" eb="3">
      <t>ニン</t>
    </rPh>
    <rPh sb="3" eb="5">
      <t>イジョウ</t>
    </rPh>
    <phoneticPr fontId="1"/>
  </si>
  <si>
    <t>※最小値は０を除く</t>
    <rPh sb="1" eb="4">
      <t>サイショウチ</t>
    </rPh>
    <rPh sb="7" eb="8">
      <t>ノゾ</t>
    </rPh>
    <phoneticPr fontId="1"/>
  </si>
  <si>
    <t>10％未満</t>
    <rPh sb="3" eb="5">
      <t>ミマン</t>
    </rPh>
    <phoneticPr fontId="1"/>
  </si>
  <si>
    <t>10～20％未満</t>
    <rPh sb="6" eb="8">
      <t>ミマン</t>
    </rPh>
    <phoneticPr fontId="1"/>
  </si>
  <si>
    <t>20～30％未満</t>
    <rPh sb="6" eb="8">
      <t>ミマン</t>
    </rPh>
    <phoneticPr fontId="1"/>
  </si>
  <si>
    <t>30～40％未満</t>
    <rPh sb="6" eb="8">
      <t>ミマン</t>
    </rPh>
    <phoneticPr fontId="1"/>
  </si>
  <si>
    <t>平均(％)</t>
    <rPh sb="0" eb="1">
      <t>ヒラ</t>
    </rPh>
    <rPh sb="1" eb="2">
      <t>タモツ</t>
    </rPh>
    <phoneticPr fontId="1"/>
  </si>
  <si>
    <t>10人未満</t>
    <rPh sb="2" eb="3">
      <t>ヒト</t>
    </rPh>
    <rPh sb="3" eb="5">
      <t>ミマン</t>
    </rPh>
    <phoneticPr fontId="1"/>
  </si>
  <si>
    <t>10～20人未満</t>
    <rPh sb="5" eb="6">
      <t>ヒト</t>
    </rPh>
    <rPh sb="6" eb="8">
      <t>ミマン</t>
    </rPh>
    <phoneticPr fontId="1"/>
  </si>
  <si>
    <t>20～30人未満</t>
    <rPh sb="5" eb="6">
      <t>ヒト</t>
    </rPh>
    <rPh sb="6" eb="8">
      <t>ミマン</t>
    </rPh>
    <phoneticPr fontId="1"/>
  </si>
  <si>
    <t>30～40人未満</t>
    <rPh sb="5" eb="6">
      <t>ヒト</t>
    </rPh>
    <rPh sb="6" eb="8">
      <t>ミマン</t>
    </rPh>
    <phoneticPr fontId="1"/>
  </si>
  <si>
    <t>40～50人未満</t>
    <rPh sb="5" eb="6">
      <t>ヒト</t>
    </rPh>
    <rPh sb="6" eb="8">
      <t>ミマン</t>
    </rPh>
    <phoneticPr fontId="1"/>
  </si>
  <si>
    <t>50～60人未満</t>
    <rPh sb="5" eb="6">
      <t>ヒト</t>
    </rPh>
    <rPh sb="6" eb="8">
      <t>ミマン</t>
    </rPh>
    <phoneticPr fontId="1"/>
  </si>
  <si>
    <t>80～100人未満</t>
    <rPh sb="6" eb="7">
      <t>ヒト</t>
    </rPh>
    <rPh sb="7" eb="9">
      <t>ミマン</t>
    </rPh>
    <phoneticPr fontId="1"/>
  </si>
  <si>
    <t>100人以上</t>
    <rPh sb="3" eb="4">
      <t>ヒト</t>
    </rPh>
    <rPh sb="4" eb="6">
      <t>イジョウ</t>
    </rPh>
    <phoneticPr fontId="1"/>
  </si>
  <si>
    <t>５人未満</t>
    <rPh sb="1" eb="2">
      <t>ヒト</t>
    </rPh>
    <rPh sb="2" eb="4">
      <t>ミマン</t>
    </rPh>
    <phoneticPr fontId="1"/>
  </si>
  <si>
    <t>５～10人未満</t>
    <rPh sb="4" eb="5">
      <t>ヒト</t>
    </rPh>
    <rPh sb="5" eb="7">
      <t>ミマン</t>
    </rPh>
    <phoneticPr fontId="1"/>
  </si>
  <si>
    <t>50人以上</t>
    <rPh sb="2" eb="3">
      <t>ヒト</t>
    </rPh>
    <rPh sb="3" eb="5">
      <t>イジョウ</t>
    </rPh>
    <phoneticPr fontId="1"/>
  </si>
  <si>
    <t>１人</t>
    <rPh sb="1" eb="2">
      <t>ヒト</t>
    </rPh>
    <phoneticPr fontId="1"/>
  </si>
  <si>
    <t>２人</t>
    <rPh sb="1" eb="2">
      <t>ヒト</t>
    </rPh>
    <phoneticPr fontId="1"/>
  </si>
  <si>
    <t>３人</t>
    <rPh sb="1" eb="2">
      <t>ヒト</t>
    </rPh>
    <phoneticPr fontId="1"/>
  </si>
  <si>
    <t>４人</t>
    <rPh sb="1" eb="2">
      <t>ヒト</t>
    </rPh>
    <phoneticPr fontId="1"/>
  </si>
  <si>
    <t>平均(人)</t>
    <rPh sb="0" eb="1">
      <t>ヒラ</t>
    </rPh>
    <rPh sb="1" eb="2">
      <t>タモツ</t>
    </rPh>
    <phoneticPr fontId="1"/>
  </si>
  <si>
    <t>最大(人)</t>
    <rPh sb="0" eb="1">
      <t>サイ</t>
    </rPh>
    <rPh sb="1" eb="2">
      <t>ダイ</t>
    </rPh>
    <phoneticPr fontId="1"/>
  </si>
  <si>
    <t>最大(箇所)</t>
    <rPh sb="0" eb="1">
      <t>サイ</t>
    </rPh>
    <rPh sb="1" eb="2">
      <t>ダイ</t>
    </rPh>
    <phoneticPr fontId="1"/>
  </si>
  <si>
    <t>３箇所</t>
    <rPh sb="1" eb="3">
      <t>カショ</t>
    </rPh>
    <phoneticPr fontId="1"/>
  </si>
  <si>
    <t>４箇所</t>
    <rPh sb="1" eb="3">
      <t>カショ</t>
    </rPh>
    <phoneticPr fontId="1"/>
  </si>
  <si>
    <t>５箇所</t>
    <rPh sb="1" eb="3">
      <t>カショ</t>
    </rPh>
    <phoneticPr fontId="1"/>
  </si>
  <si>
    <t>10箇所以上</t>
    <rPh sb="2" eb="4">
      <t>カショ</t>
    </rPh>
    <rPh sb="4" eb="6">
      <t>イジョウ</t>
    </rPh>
    <phoneticPr fontId="1"/>
  </si>
  <si>
    <t>20～30人未満</t>
    <rPh sb="5" eb="6">
      <t>ニン</t>
    </rPh>
    <rPh sb="6" eb="8">
      <t>ミマン</t>
    </rPh>
    <phoneticPr fontId="1"/>
  </si>
  <si>
    <t>自立</t>
    <rPh sb="0" eb="2">
      <t>ジリツ</t>
    </rPh>
    <phoneticPr fontId="1"/>
  </si>
  <si>
    <t>５人以上</t>
    <rPh sb="1" eb="2">
      <t>ヒト</t>
    </rPh>
    <rPh sb="2" eb="4">
      <t>イジョウ</t>
    </rPh>
    <phoneticPr fontId="1"/>
  </si>
  <si>
    <t>1.5：1 以上</t>
    <rPh sb="6" eb="8">
      <t>イジョウ</t>
    </rPh>
    <phoneticPr fontId="1"/>
  </si>
  <si>
    <t>2：1 以上</t>
    <rPh sb="4" eb="6">
      <t>イジョウ</t>
    </rPh>
    <phoneticPr fontId="1"/>
  </si>
  <si>
    <t>2.5：1 以上</t>
    <rPh sb="6" eb="8">
      <t>イジョウ</t>
    </rPh>
    <phoneticPr fontId="1"/>
  </si>
  <si>
    <t>3：1 以上</t>
    <rPh sb="4" eb="6">
      <t>イジョウ</t>
    </rPh>
    <phoneticPr fontId="1"/>
  </si>
  <si>
    <t>30～40人未満</t>
    <rPh sb="5" eb="6">
      <t>ニン</t>
    </rPh>
    <rPh sb="6" eb="8">
      <t>ミマン</t>
    </rPh>
    <phoneticPr fontId="1"/>
  </si>
  <si>
    <t>40人以上</t>
    <rPh sb="2" eb="3">
      <t>ニン</t>
    </rPh>
    <rPh sb="3" eb="5">
      <t>イジョウ</t>
    </rPh>
    <phoneticPr fontId="1"/>
  </si>
  <si>
    <t>1.0～1.5未満</t>
    <rPh sb="7" eb="9">
      <t>ミマン</t>
    </rPh>
    <phoneticPr fontId="1"/>
  </si>
  <si>
    <t>1.5～2.0未満</t>
    <rPh sb="7" eb="9">
      <t>ミマン</t>
    </rPh>
    <phoneticPr fontId="1"/>
  </si>
  <si>
    <t>2.0～2.5未満</t>
    <rPh sb="7" eb="9">
      <t>ミマン</t>
    </rPh>
    <phoneticPr fontId="1"/>
  </si>
  <si>
    <t>2.5～3.0未満</t>
    <rPh sb="7" eb="9">
      <t>ミマン</t>
    </rPh>
    <phoneticPr fontId="1"/>
  </si>
  <si>
    <t>3.0～3.5未満</t>
    <rPh sb="7" eb="9">
      <t>ミマン</t>
    </rPh>
    <phoneticPr fontId="1"/>
  </si>
  <si>
    <t>3.5～4.0未満</t>
    <rPh sb="7" eb="9">
      <t>ミマン</t>
    </rPh>
    <phoneticPr fontId="1"/>
  </si>
  <si>
    <t>20％未満</t>
    <rPh sb="3" eb="5">
      <t>ミマン</t>
    </rPh>
    <phoneticPr fontId="1"/>
  </si>
  <si>
    <t>20～40％未満</t>
    <rPh sb="6" eb="8">
      <t>ミマン</t>
    </rPh>
    <phoneticPr fontId="1"/>
  </si>
  <si>
    <t>60～80人未満</t>
    <rPh sb="5" eb="6">
      <t>ヒト</t>
    </rPh>
    <rPh sb="6" eb="8">
      <t>ミマン</t>
    </rPh>
    <phoneticPr fontId="1"/>
  </si>
  <si>
    <t>全　体</t>
    <rPh sb="0" eb="1">
      <t>ゼン</t>
    </rPh>
    <rPh sb="2" eb="3">
      <t>カラダ</t>
    </rPh>
    <phoneticPr fontId="1"/>
  </si>
  <si>
    <t>《定員50人換算》</t>
    <rPh sb="1" eb="3">
      <t>テイイン</t>
    </rPh>
    <rPh sb="5" eb="6">
      <t>ヒト</t>
    </rPh>
    <rPh sb="6" eb="8">
      <t>カンサン</t>
    </rPh>
    <phoneticPr fontId="1"/>
  </si>
  <si>
    <t>最小(％)</t>
    <rPh sb="0" eb="1">
      <t>サイ</t>
    </rPh>
    <rPh sb="1" eb="2">
      <t>ショウ</t>
    </rPh>
    <phoneticPr fontId="1"/>
  </si>
  <si>
    <t>40～50％未満</t>
    <rPh sb="6" eb="8">
      <t>ミマン</t>
    </rPh>
    <phoneticPr fontId="1"/>
  </si>
  <si>
    <t>50～60％未満</t>
    <rPh sb="6" eb="8">
      <t>ミマン</t>
    </rPh>
    <phoneticPr fontId="1"/>
  </si>
  <si>
    <t>60～70％未満</t>
    <rPh sb="6" eb="8">
      <t>ミマン</t>
    </rPh>
    <phoneticPr fontId="1"/>
  </si>
  <si>
    <t>80％以上</t>
    <rPh sb="3" eb="5">
      <t>イジョウ</t>
    </rPh>
    <phoneticPr fontId="1"/>
  </si>
  <si>
    <t>エラー・無回答</t>
    <rPh sb="4" eb="7">
      <t>ムカイトウ</t>
    </rPh>
    <phoneticPr fontId="1"/>
  </si>
  <si>
    <t>70～80％未満</t>
    <rPh sb="6" eb="8">
      <t>ミマン</t>
    </rPh>
    <phoneticPr fontId="1"/>
  </si>
  <si>
    <t>80～90％未満</t>
    <rPh sb="6" eb="8">
      <t>ミマン</t>
    </rPh>
    <phoneticPr fontId="1"/>
  </si>
  <si>
    <t>90～100％未満</t>
    <rPh sb="7" eb="9">
      <t>ミマン</t>
    </rPh>
    <phoneticPr fontId="1"/>
  </si>
  <si>
    <t>10人未満</t>
    <rPh sb="2" eb="3">
      <t>ニン</t>
    </rPh>
    <rPh sb="3" eb="5">
      <t>ミマン</t>
    </rPh>
    <phoneticPr fontId="1"/>
  </si>
  <si>
    <t>最小(人)</t>
    <rPh sb="0" eb="1">
      <t>サイ</t>
    </rPh>
    <rPh sb="1" eb="2">
      <t>ショウ</t>
    </rPh>
    <phoneticPr fontId="1"/>
  </si>
  <si>
    <t>人数</t>
    <rPh sb="0" eb="2">
      <t>ニンズウ</t>
    </rPh>
    <phoneticPr fontId="1"/>
  </si>
  <si>
    <t>Ⅰ</t>
  </si>
  <si>
    <t>Ⅱ</t>
  </si>
  <si>
    <t>Ⅲ</t>
  </si>
  <si>
    <t>Ⅳ</t>
  </si>
  <si>
    <t>Ｍ</t>
  </si>
  <si>
    <t>100％</t>
  </si>
  <si>
    <t>訪問看護</t>
    <rPh sb="0" eb="2">
      <t>ホウモン</t>
    </rPh>
    <rPh sb="2" eb="4">
      <t>カンゴ</t>
    </rPh>
    <phoneticPr fontId="1"/>
  </si>
  <si>
    <t>病院</t>
    <rPh sb="0" eb="2">
      <t>ヒヨ</t>
    </rPh>
    <phoneticPr fontId="1"/>
  </si>
  <si>
    <t>診療所（有床）</t>
    <rPh sb="0" eb="3">
      <t>シンリョウショ</t>
    </rPh>
    <rPh sb="4" eb="6">
      <t>ユウショウ</t>
    </rPh>
    <phoneticPr fontId="1"/>
  </si>
  <si>
    <t>診療所（無床）</t>
    <rPh sb="0" eb="3">
      <t>シンリョウショ</t>
    </rPh>
    <rPh sb="4" eb="6">
      <t>ムショウ</t>
    </rPh>
    <phoneticPr fontId="1"/>
  </si>
  <si>
    <t>調剤薬局</t>
    <rPh sb="0" eb="2">
      <t>チョウザイ</t>
    </rPh>
    <rPh sb="2" eb="4">
      <t>ヤッキョク</t>
    </rPh>
    <phoneticPr fontId="1"/>
  </si>
  <si>
    <t>50％未満</t>
    <rPh sb="3" eb="5">
      <t>ミマン</t>
    </rPh>
    <phoneticPr fontId="1"/>
  </si>
  <si>
    <t>50～70％未満</t>
    <rPh sb="6" eb="8">
      <t>ミマン</t>
    </rPh>
    <phoneticPr fontId="1"/>
  </si>
  <si>
    <t>80～100％未満</t>
    <rPh sb="7" eb="9">
      <t>ミマン</t>
    </rPh>
    <phoneticPr fontId="1"/>
  </si>
  <si>
    <t>30％未満</t>
    <rPh sb="3" eb="5">
      <t>ミマン</t>
    </rPh>
    <phoneticPr fontId="1"/>
  </si>
  <si>
    <t>30～50％未満</t>
    <rPh sb="6" eb="8">
      <t>ミマン</t>
    </rPh>
    <phoneticPr fontId="1"/>
  </si>
  <si>
    <t>６～７箇所</t>
    <rPh sb="3" eb="5">
      <t>カショ</t>
    </rPh>
    <phoneticPr fontId="1"/>
  </si>
  <si>
    <t>０人</t>
    <rPh sb="1" eb="2">
      <t>ヒト</t>
    </rPh>
    <phoneticPr fontId="1"/>
  </si>
  <si>
    <t>０％</t>
    <phoneticPr fontId="1"/>
  </si>
  <si>
    <t>０％</t>
  </si>
  <si>
    <t>０人</t>
  </si>
  <si>
    <t>１級地</t>
    <rPh sb="1" eb="3">
      <t>キュウチ</t>
    </rPh>
    <phoneticPr fontId="9"/>
  </si>
  <si>
    <t>２級地</t>
    <rPh sb="1" eb="3">
      <t>キュウチ</t>
    </rPh>
    <phoneticPr fontId="9"/>
  </si>
  <si>
    <t>３級地</t>
    <rPh sb="1" eb="3">
      <t>キュウチ</t>
    </rPh>
    <phoneticPr fontId="9"/>
  </si>
  <si>
    <t>４級地</t>
    <rPh sb="1" eb="3">
      <t>キュウチ</t>
    </rPh>
    <phoneticPr fontId="9"/>
  </si>
  <si>
    <t>５級地</t>
    <rPh sb="1" eb="3">
      <t>キュウチ</t>
    </rPh>
    <phoneticPr fontId="9"/>
  </si>
  <si>
    <t>６級地</t>
    <rPh sb="1" eb="3">
      <t>キュウチ</t>
    </rPh>
    <phoneticPr fontId="9"/>
  </si>
  <si>
    <t>都市区分</t>
    <rPh sb="0" eb="2">
      <t>トシ</t>
    </rPh>
    <rPh sb="2" eb="4">
      <t>クブン</t>
    </rPh>
    <phoneticPr fontId="1"/>
  </si>
  <si>
    <t>20～50％未満</t>
    <rPh sb="6" eb="8">
      <t>ミマン</t>
    </rPh>
    <phoneticPr fontId="1"/>
  </si>
  <si>
    <t>50～80％未満</t>
    <rPh sb="6" eb="8">
      <t>ミマン</t>
    </rPh>
    <phoneticPr fontId="1"/>
  </si>
  <si>
    <t>50～70％未満</t>
    <rPh sb="6" eb="8">
      <t>ミマン</t>
    </rPh>
    <phoneticPr fontId="3"/>
  </si>
  <si>
    <t>70％以上</t>
    <rPh sb="3" eb="5">
      <t>イジョウ</t>
    </rPh>
    <phoneticPr fontId="3"/>
  </si>
  <si>
    <t>７級地</t>
    <rPh sb="1" eb="3">
      <t>キュウチ</t>
    </rPh>
    <phoneticPr fontId="9"/>
  </si>
  <si>
    <t>40～60％未満</t>
    <rPh sb="6" eb="8">
      <t>ミマン</t>
    </rPh>
    <phoneticPr fontId="1"/>
  </si>
  <si>
    <t>60～80％未満</t>
    <rPh sb="6" eb="8">
      <t>ミマン</t>
    </rPh>
    <phoneticPr fontId="1"/>
  </si>
  <si>
    <t>介護付有料老人ホーム</t>
    <rPh sb="0" eb="3">
      <t>カイゴツキ</t>
    </rPh>
    <rPh sb="3" eb="10">
      <t>ユロ</t>
    </rPh>
    <phoneticPr fontId="1"/>
  </si>
  <si>
    <t>住宅型有料老人ホーム</t>
    <rPh sb="0" eb="2">
      <t>ジュウタク</t>
    </rPh>
    <rPh sb="2" eb="3">
      <t>カタ</t>
    </rPh>
    <rPh sb="3" eb="10">
      <t>ユロ</t>
    </rPh>
    <phoneticPr fontId="1"/>
  </si>
  <si>
    <t>サービス付（特）</t>
    <rPh sb="4" eb="5">
      <t>ツキ</t>
    </rPh>
    <rPh sb="6" eb="7">
      <t>トク</t>
    </rPh>
    <phoneticPr fontId="1"/>
  </si>
  <si>
    <t>サービス付（非特）</t>
    <rPh sb="4" eb="5">
      <t>ツキ</t>
    </rPh>
    <rPh sb="6" eb="7">
      <t>ヒ</t>
    </rPh>
    <rPh sb="7" eb="8">
      <t>トク</t>
    </rPh>
    <phoneticPr fontId="1"/>
  </si>
  <si>
    <t>件数</t>
    <rPh sb="0" eb="2">
      <t>ケンスウ</t>
    </rPh>
    <phoneticPr fontId="1"/>
  </si>
  <si>
    <t>割合</t>
    <rPh sb="0" eb="2">
      <t>ワリアイ</t>
    </rPh>
    <phoneticPr fontId="1"/>
  </si>
  <si>
    <t>Ⅰ　運営法人の概要</t>
    <rPh sb="2" eb="4">
      <t>ウンエイ</t>
    </rPh>
    <rPh sb="4" eb="6">
      <t>ホウジン</t>
    </rPh>
    <rPh sb="7" eb="9">
      <t>ガイヨウ</t>
    </rPh>
    <phoneticPr fontId="1"/>
  </si>
  <si>
    <t>問１(1) 事業主体法人種別</t>
    <rPh sb="0" eb="1">
      <t>トイ</t>
    </rPh>
    <rPh sb="6" eb="8">
      <t>ジギョウ</t>
    </rPh>
    <rPh sb="8" eb="10">
      <t>シュタイ</t>
    </rPh>
    <rPh sb="10" eb="12">
      <t>ホウジン</t>
    </rPh>
    <rPh sb="12" eb="14">
      <t>シュベツ</t>
    </rPh>
    <phoneticPr fontId="1"/>
  </si>
  <si>
    <t>株式会社</t>
    <rPh sb="0" eb="4">
      <t>カフ</t>
    </rPh>
    <phoneticPr fontId="1"/>
  </si>
  <si>
    <t>社会福祉法人</t>
    <rPh sb="0" eb="2">
      <t>シャカイ</t>
    </rPh>
    <rPh sb="2" eb="4">
      <t>フクシ</t>
    </rPh>
    <rPh sb="4" eb="6">
      <t>ホウジン</t>
    </rPh>
    <phoneticPr fontId="1"/>
  </si>
  <si>
    <t>医療法人</t>
    <rPh sb="0" eb="2">
      <t>イリョウ</t>
    </rPh>
    <rPh sb="2" eb="4">
      <t>ホウジン</t>
    </rPh>
    <phoneticPr fontId="1"/>
  </si>
  <si>
    <t>財団法人・社団法人</t>
    <rPh sb="0" eb="4">
      <t>ザイダンホウジン</t>
    </rPh>
    <rPh sb="5" eb="7">
      <t>シャダン</t>
    </rPh>
    <rPh sb="7" eb="9">
      <t>ホウジン</t>
    </rPh>
    <phoneticPr fontId="1"/>
  </si>
  <si>
    <t>NPO法人</t>
    <rPh sb="0" eb="5">
      <t>エホ</t>
    </rPh>
    <phoneticPr fontId="1"/>
  </si>
  <si>
    <t>問１(2) 母体となる法人の業種</t>
    <rPh sb="0" eb="1">
      <t>トイ</t>
    </rPh>
    <rPh sb="6" eb="8">
      <t>ボタイ</t>
    </rPh>
    <rPh sb="11" eb="13">
      <t>ホウジン</t>
    </rPh>
    <rPh sb="14" eb="16">
      <t>ギョウシュ</t>
    </rPh>
    <phoneticPr fontId="1"/>
  </si>
  <si>
    <t>介護サービス関連</t>
    <rPh sb="0" eb="2">
      <t>カイゴ</t>
    </rPh>
    <rPh sb="6" eb="8">
      <t>カンレン</t>
    </rPh>
    <phoneticPr fontId="1"/>
  </si>
  <si>
    <t>不動産・建設業関連</t>
    <rPh sb="0" eb="3">
      <t>フドウサン</t>
    </rPh>
    <rPh sb="4" eb="7">
      <t>ケンセツギョウ</t>
    </rPh>
    <rPh sb="7" eb="9">
      <t>カンレン</t>
    </rPh>
    <phoneticPr fontId="1"/>
  </si>
  <si>
    <t>医療関連</t>
    <rPh sb="0" eb="2">
      <t>イリョウ</t>
    </rPh>
    <rPh sb="2" eb="4">
      <t>カンレン</t>
    </rPh>
    <phoneticPr fontId="1"/>
  </si>
  <si>
    <t>社会福祉関連</t>
    <rPh sb="0" eb="2">
      <t>シャカイ</t>
    </rPh>
    <rPh sb="2" eb="4">
      <t>フクシ</t>
    </rPh>
    <rPh sb="4" eb="6">
      <t>カンレン</t>
    </rPh>
    <phoneticPr fontId="1"/>
  </si>
  <si>
    <t>問１(3) 有料老人ホーム・サービス付き高齢者向け住宅の運営数</t>
    <rPh sb="0" eb="1">
      <t>トイ</t>
    </rPh>
    <rPh sb="6" eb="8">
      <t>ユウリョウ</t>
    </rPh>
    <rPh sb="8" eb="10">
      <t>ロウジン</t>
    </rPh>
    <rPh sb="18" eb="19">
      <t>ヅ</t>
    </rPh>
    <rPh sb="20" eb="23">
      <t>コウレイシャ</t>
    </rPh>
    <rPh sb="23" eb="24">
      <t>ム</t>
    </rPh>
    <rPh sb="25" eb="27">
      <t>ジュウタク</t>
    </rPh>
    <rPh sb="28" eb="30">
      <t>ウンエイ</t>
    </rPh>
    <rPh sb="30" eb="31">
      <t>スウ</t>
    </rPh>
    <phoneticPr fontId="1"/>
  </si>
  <si>
    <t>３～９箇所</t>
    <rPh sb="3" eb="5">
      <t>カショ</t>
    </rPh>
    <phoneticPr fontId="1"/>
  </si>
  <si>
    <t>10～49箇所</t>
    <rPh sb="5" eb="7">
      <t>カショ</t>
    </rPh>
    <phoneticPr fontId="1"/>
  </si>
  <si>
    <t>50箇所以上</t>
    <rPh sb="2" eb="4">
      <t>カショ</t>
    </rPh>
    <rPh sb="4" eb="6">
      <t>イジョウ</t>
    </rPh>
    <phoneticPr fontId="1"/>
  </si>
  <si>
    <t>Ⅱ　施設の概要</t>
    <rPh sb="2" eb="4">
      <t>シセツ</t>
    </rPh>
    <rPh sb="5" eb="7">
      <t>ガイヨウ</t>
    </rPh>
    <phoneticPr fontId="1"/>
  </si>
  <si>
    <t>問２(1) 事業所開設年月</t>
    <rPh sb="0" eb="1">
      <t>トイ</t>
    </rPh>
    <rPh sb="6" eb="9">
      <t>ジギョウショ</t>
    </rPh>
    <rPh sb="9" eb="11">
      <t>カイセツ</t>
    </rPh>
    <rPh sb="11" eb="13">
      <t>ネンゲツ</t>
    </rPh>
    <phoneticPr fontId="1"/>
  </si>
  <si>
    <t>1999年以前</t>
    <rPh sb="4" eb="5">
      <t>ネン</t>
    </rPh>
    <rPh sb="5" eb="7">
      <t>イゼン</t>
    </rPh>
    <phoneticPr fontId="1"/>
  </si>
  <si>
    <t>2000～2002年</t>
    <rPh sb="9" eb="10">
      <t>ネン</t>
    </rPh>
    <phoneticPr fontId="1"/>
  </si>
  <si>
    <t>2003～2005年</t>
    <rPh sb="9" eb="10">
      <t>ネン</t>
    </rPh>
    <phoneticPr fontId="1"/>
  </si>
  <si>
    <t>2006～2008年</t>
    <rPh sb="9" eb="10">
      <t>ネン</t>
    </rPh>
    <phoneticPr fontId="1"/>
  </si>
  <si>
    <t>2009～2011年</t>
    <rPh sb="9" eb="10">
      <t>ネン</t>
    </rPh>
    <phoneticPr fontId="1"/>
  </si>
  <si>
    <t>自立のみ</t>
    <rPh sb="0" eb="2">
      <t>ジリツ</t>
    </rPh>
    <phoneticPr fontId="1"/>
  </si>
  <si>
    <t>自立・要支援のみ</t>
    <rPh sb="0" eb="2">
      <t>ジリツ</t>
    </rPh>
    <rPh sb="3" eb="6">
      <t>ヨウシエン</t>
    </rPh>
    <phoneticPr fontId="1"/>
  </si>
  <si>
    <t>要支援・要介護のみ</t>
    <rPh sb="0" eb="3">
      <t>ヨウシエン</t>
    </rPh>
    <rPh sb="4" eb="7">
      <t>ヨウカイゴ</t>
    </rPh>
    <phoneticPr fontId="1"/>
  </si>
  <si>
    <t>要介護のみ</t>
    <rPh sb="0" eb="3">
      <t>ヨウカイゴ</t>
    </rPh>
    <phoneticPr fontId="1"/>
  </si>
  <si>
    <t>自立・要支援・要介護（要件なし）</t>
    <rPh sb="0" eb="2">
      <t>ジリツ</t>
    </rPh>
    <rPh sb="3" eb="6">
      <t>ヨウシエン</t>
    </rPh>
    <rPh sb="7" eb="10">
      <t>ヨウカイゴ</t>
    </rPh>
    <rPh sb="11" eb="13">
      <t>ヨウケン</t>
    </rPh>
    <phoneticPr fontId="1"/>
  </si>
  <si>
    <t>指定なし</t>
    <rPh sb="0" eb="2">
      <t>シテイ</t>
    </rPh>
    <phoneticPr fontId="1"/>
  </si>
  <si>
    <t>10室未満</t>
    <rPh sb="2" eb="3">
      <t>シツ</t>
    </rPh>
    <rPh sb="3" eb="5">
      <t>ミマン</t>
    </rPh>
    <phoneticPr fontId="1"/>
  </si>
  <si>
    <t>100室以上</t>
    <rPh sb="3" eb="4">
      <t>シツ</t>
    </rPh>
    <rPh sb="4" eb="6">
      <t>イジョウ</t>
    </rPh>
    <phoneticPr fontId="1"/>
  </si>
  <si>
    <t>平均(室・戸)</t>
    <rPh sb="0" eb="1">
      <t>ヒラ</t>
    </rPh>
    <rPh sb="1" eb="2">
      <t>タモツ</t>
    </rPh>
    <phoneticPr fontId="1"/>
  </si>
  <si>
    <t>最大(室・戸)</t>
    <rPh sb="0" eb="1">
      <t>サイ</t>
    </rPh>
    <rPh sb="1" eb="2">
      <t>ダイ</t>
    </rPh>
    <phoneticPr fontId="1"/>
  </si>
  <si>
    <t>最小(室・戸)</t>
    <rPh sb="0" eb="1">
      <t>サイ</t>
    </rPh>
    <rPh sb="1" eb="2">
      <t>ショウ</t>
    </rPh>
    <phoneticPr fontId="1"/>
  </si>
  <si>
    <t>90～95％未満</t>
    <rPh sb="6" eb="8">
      <t>ミマン</t>
    </rPh>
    <phoneticPr fontId="1"/>
  </si>
  <si>
    <t>100％</t>
    <phoneticPr fontId="1"/>
  </si>
  <si>
    <t>全額前払い</t>
    <rPh sb="0" eb="2">
      <t>ゼンガク</t>
    </rPh>
    <rPh sb="2" eb="4">
      <t>マエバラ</t>
    </rPh>
    <phoneticPr fontId="1"/>
  </si>
  <si>
    <t>一部を前払い、残りを月払い（併用方式）</t>
    <rPh sb="0" eb="2">
      <t>イチブ</t>
    </rPh>
    <rPh sb="3" eb="5">
      <t>マエバラ</t>
    </rPh>
    <rPh sb="7" eb="8">
      <t>ノコ</t>
    </rPh>
    <rPh sb="10" eb="12">
      <t>ツキバラ</t>
    </rPh>
    <rPh sb="14" eb="16">
      <t>ヘイヨウ</t>
    </rPh>
    <rPh sb="16" eb="18">
      <t>ホウシキ</t>
    </rPh>
    <phoneticPr fontId="1"/>
  </si>
  <si>
    <t>全額年払い</t>
    <rPh sb="0" eb="2">
      <t>ゼンガク</t>
    </rPh>
    <rPh sb="2" eb="4">
      <t>ネンバラ</t>
    </rPh>
    <phoneticPr fontId="1"/>
  </si>
  <si>
    <t>全額月払い</t>
    <rPh sb="0" eb="2">
      <t>ゼンガク</t>
    </rPh>
    <rPh sb="2" eb="4">
      <t>ツキバラ</t>
    </rPh>
    <phoneticPr fontId="1"/>
  </si>
  <si>
    <t>13～18㎡未満</t>
    <rPh sb="6" eb="8">
      <t>ミマン</t>
    </rPh>
    <phoneticPr fontId="1"/>
  </si>
  <si>
    <t>18～25㎡未満</t>
    <rPh sb="6" eb="8">
      <t>ミマン</t>
    </rPh>
    <phoneticPr fontId="1"/>
  </si>
  <si>
    <t>25～30㎡未満</t>
    <rPh sb="6" eb="8">
      <t>ミマン</t>
    </rPh>
    <phoneticPr fontId="1"/>
  </si>
  <si>
    <t>30㎡以上</t>
    <rPh sb="3" eb="5">
      <t>イジョウ</t>
    </rPh>
    <phoneticPr fontId="1"/>
  </si>
  <si>
    <t>平均(㎡)</t>
    <rPh sb="0" eb="1">
      <t>ヒラ</t>
    </rPh>
    <rPh sb="1" eb="2">
      <t>タモツ</t>
    </rPh>
    <phoneticPr fontId="1"/>
  </si>
  <si>
    <t>最大(㎡)</t>
    <rPh sb="0" eb="1">
      <t>サイ</t>
    </rPh>
    <rPh sb="1" eb="2">
      <t>ダイ</t>
    </rPh>
    <phoneticPr fontId="1"/>
  </si>
  <si>
    <t>最小(㎡)</t>
    <rPh sb="0" eb="1">
      <t>サイ</t>
    </rPh>
    <rPh sb="1" eb="2">
      <t>ショウ</t>
    </rPh>
    <phoneticPr fontId="1"/>
  </si>
  <si>
    <t>０円</t>
    <rPh sb="1" eb="2">
      <t>エン</t>
    </rPh>
    <phoneticPr fontId="1"/>
  </si>
  <si>
    <t>３～４万円未満</t>
    <rPh sb="3" eb="5">
      <t>マンエン</t>
    </rPh>
    <rPh sb="5" eb="7">
      <t>ミマン</t>
    </rPh>
    <phoneticPr fontId="1"/>
  </si>
  <si>
    <t>４～５万円未満</t>
    <rPh sb="3" eb="5">
      <t>マンエン</t>
    </rPh>
    <rPh sb="5" eb="7">
      <t>ミマン</t>
    </rPh>
    <phoneticPr fontId="1"/>
  </si>
  <si>
    <t>５～６万円未満</t>
    <rPh sb="3" eb="5">
      <t>マンエン</t>
    </rPh>
    <rPh sb="5" eb="7">
      <t>ミマン</t>
    </rPh>
    <phoneticPr fontId="1"/>
  </si>
  <si>
    <t>６～７万円未満</t>
    <rPh sb="3" eb="5">
      <t>マンエン</t>
    </rPh>
    <rPh sb="5" eb="7">
      <t>ミマン</t>
    </rPh>
    <phoneticPr fontId="1"/>
  </si>
  <si>
    <t>７～８万円未満</t>
    <rPh sb="3" eb="5">
      <t>マンエン</t>
    </rPh>
    <rPh sb="5" eb="7">
      <t>ミマン</t>
    </rPh>
    <phoneticPr fontId="1"/>
  </si>
  <si>
    <t>８～10万円未満</t>
    <rPh sb="4" eb="6">
      <t>マンエン</t>
    </rPh>
    <rPh sb="6" eb="8">
      <t>ミマン</t>
    </rPh>
    <phoneticPr fontId="1"/>
  </si>
  <si>
    <t>10～15万円未満</t>
    <rPh sb="5" eb="7">
      <t>マンエン</t>
    </rPh>
    <rPh sb="7" eb="9">
      <t>ミマン</t>
    </rPh>
    <phoneticPr fontId="1"/>
  </si>
  <si>
    <t>１万円未満</t>
    <rPh sb="1" eb="3">
      <t>マンエン</t>
    </rPh>
    <rPh sb="3" eb="5">
      <t>ミマン</t>
    </rPh>
    <phoneticPr fontId="1"/>
  </si>
  <si>
    <t>１～２万円未満</t>
    <rPh sb="3" eb="5">
      <t>マンエン</t>
    </rPh>
    <rPh sb="5" eb="7">
      <t>ミマン</t>
    </rPh>
    <phoneticPr fontId="1"/>
  </si>
  <si>
    <t>２～３万円未満</t>
    <rPh sb="3" eb="5">
      <t>マンエン</t>
    </rPh>
    <rPh sb="5" eb="7">
      <t>ミマン</t>
    </rPh>
    <phoneticPr fontId="1"/>
  </si>
  <si>
    <t>６～８万円未満</t>
    <rPh sb="3" eb="5">
      <t>マンエン</t>
    </rPh>
    <rPh sb="5" eb="7">
      <t>ミマン</t>
    </rPh>
    <phoneticPr fontId="1"/>
  </si>
  <si>
    <t>10万円以上</t>
    <rPh sb="2" eb="4">
      <t>マンエン</t>
    </rPh>
    <rPh sb="4" eb="6">
      <t>イジョウ</t>
    </rPh>
    <phoneticPr fontId="1"/>
  </si>
  <si>
    <t>６万円以上</t>
    <rPh sb="1" eb="3">
      <t>マンエン</t>
    </rPh>
    <rPh sb="3" eb="5">
      <t>イジョウ</t>
    </rPh>
    <phoneticPr fontId="1"/>
  </si>
  <si>
    <t>５千円未満</t>
    <rPh sb="1" eb="3">
      <t>センエン</t>
    </rPh>
    <rPh sb="3" eb="5">
      <t>ミマン</t>
    </rPh>
    <phoneticPr fontId="1"/>
  </si>
  <si>
    <t>５千～１万円未満</t>
    <rPh sb="1" eb="2">
      <t>セン</t>
    </rPh>
    <rPh sb="4" eb="6">
      <t>マンエン</t>
    </rPh>
    <rPh sb="6" eb="8">
      <t>ミマン</t>
    </rPh>
    <phoneticPr fontId="1"/>
  </si>
  <si>
    <t>１～１万５千円未満</t>
    <rPh sb="3" eb="4">
      <t>マン</t>
    </rPh>
    <rPh sb="5" eb="7">
      <t>センエン</t>
    </rPh>
    <rPh sb="7" eb="9">
      <t>ミマン</t>
    </rPh>
    <phoneticPr fontId="1"/>
  </si>
  <si>
    <t>１万５千～２万円未満</t>
    <rPh sb="1" eb="2">
      <t>マン</t>
    </rPh>
    <rPh sb="3" eb="4">
      <t>セン</t>
    </rPh>
    <rPh sb="6" eb="8">
      <t>マンエン</t>
    </rPh>
    <rPh sb="8" eb="10">
      <t>ミマン</t>
    </rPh>
    <phoneticPr fontId="1"/>
  </si>
  <si>
    <t>４万円以上</t>
    <rPh sb="1" eb="3">
      <t>マンエン</t>
    </rPh>
    <rPh sb="3" eb="5">
      <t>イジョウ</t>
    </rPh>
    <phoneticPr fontId="1"/>
  </si>
  <si>
    <t>平均(円)</t>
    <rPh sb="0" eb="1">
      <t>ヒラ</t>
    </rPh>
    <rPh sb="1" eb="2">
      <t>タモツ</t>
    </rPh>
    <rPh sb="3" eb="4">
      <t>エン</t>
    </rPh>
    <phoneticPr fontId="1"/>
  </si>
  <si>
    <t>最大(円)</t>
    <rPh sb="0" eb="1">
      <t>サイ</t>
    </rPh>
    <rPh sb="1" eb="2">
      <t>ダイ</t>
    </rPh>
    <phoneticPr fontId="1"/>
  </si>
  <si>
    <t>最小(円)</t>
    <rPh sb="0" eb="1">
      <t>サイ</t>
    </rPh>
    <rPh sb="1" eb="2">
      <t>ショウ</t>
    </rPh>
    <phoneticPr fontId="1"/>
  </si>
  <si>
    <t>40～100％未満</t>
    <rPh sb="7" eb="9">
      <t>ミマン</t>
    </rPh>
    <phoneticPr fontId="1"/>
  </si>
  <si>
    <t>３万円未満</t>
    <rPh sb="1" eb="2">
      <t>マン</t>
    </rPh>
    <rPh sb="2" eb="3">
      <t>エン</t>
    </rPh>
    <rPh sb="3" eb="5">
      <t>ミマン</t>
    </rPh>
    <phoneticPr fontId="1"/>
  </si>
  <si>
    <t>15～20万円未満</t>
    <rPh sb="5" eb="7">
      <t>マンエン</t>
    </rPh>
    <rPh sb="7" eb="9">
      <t>ミマン</t>
    </rPh>
    <phoneticPr fontId="1"/>
  </si>
  <si>
    <t>20万円以上</t>
    <rPh sb="2" eb="4">
      <t>マンエン</t>
    </rPh>
    <rPh sb="4" eb="6">
      <t>イジョウ</t>
    </rPh>
    <phoneticPr fontId="1"/>
  </si>
  <si>
    <t>10万円未満</t>
    <rPh sb="2" eb="3">
      <t>マン</t>
    </rPh>
    <rPh sb="3" eb="4">
      <t>エン</t>
    </rPh>
    <rPh sb="4" eb="6">
      <t>ミマン</t>
    </rPh>
    <phoneticPr fontId="1"/>
  </si>
  <si>
    <t>30万円以上</t>
    <rPh sb="2" eb="3">
      <t>マン</t>
    </rPh>
    <rPh sb="3" eb="4">
      <t>エン</t>
    </rPh>
    <rPh sb="4" eb="6">
      <t>イジョウ</t>
    </rPh>
    <phoneticPr fontId="1"/>
  </si>
  <si>
    <t>10～12万円未満</t>
    <rPh sb="5" eb="6">
      <t>マン</t>
    </rPh>
    <rPh sb="6" eb="7">
      <t>エン</t>
    </rPh>
    <rPh sb="7" eb="9">
      <t>ミマン</t>
    </rPh>
    <phoneticPr fontId="1"/>
  </si>
  <si>
    <t>12～14万円未満</t>
    <rPh sb="5" eb="6">
      <t>マン</t>
    </rPh>
    <rPh sb="6" eb="7">
      <t>エン</t>
    </rPh>
    <rPh sb="7" eb="9">
      <t>ミマン</t>
    </rPh>
    <phoneticPr fontId="1"/>
  </si>
  <si>
    <t>14～16万円未満</t>
    <rPh sb="5" eb="6">
      <t>マン</t>
    </rPh>
    <rPh sb="6" eb="7">
      <t>エン</t>
    </rPh>
    <rPh sb="7" eb="9">
      <t>ミマン</t>
    </rPh>
    <phoneticPr fontId="1"/>
  </si>
  <si>
    <t>16～18万円未満</t>
    <rPh sb="5" eb="6">
      <t>マン</t>
    </rPh>
    <rPh sb="6" eb="7">
      <t>エン</t>
    </rPh>
    <rPh sb="7" eb="9">
      <t>ミマン</t>
    </rPh>
    <phoneticPr fontId="1"/>
  </si>
  <si>
    <t>18～20万円未満</t>
    <rPh sb="5" eb="6">
      <t>マン</t>
    </rPh>
    <rPh sb="6" eb="7">
      <t>エン</t>
    </rPh>
    <rPh sb="7" eb="9">
      <t>ミマン</t>
    </rPh>
    <phoneticPr fontId="1"/>
  </si>
  <si>
    <t>20～25万円未満</t>
    <rPh sb="5" eb="6">
      <t>マン</t>
    </rPh>
    <rPh sb="6" eb="7">
      <t>エン</t>
    </rPh>
    <rPh sb="7" eb="9">
      <t>ミマン</t>
    </rPh>
    <phoneticPr fontId="1"/>
  </si>
  <si>
    <t>25～30万円未満</t>
    <rPh sb="5" eb="6">
      <t>マン</t>
    </rPh>
    <rPh sb="6" eb="7">
      <t>エン</t>
    </rPh>
    <rPh sb="7" eb="9">
      <t>ミマン</t>
    </rPh>
    <phoneticPr fontId="1"/>
  </si>
  <si>
    <t>８万円未満</t>
    <rPh sb="1" eb="3">
      <t>マンエン</t>
    </rPh>
    <rPh sb="3" eb="5">
      <t>ミマン</t>
    </rPh>
    <phoneticPr fontId="1"/>
  </si>
  <si>
    <t>20～25万円未満</t>
    <rPh sb="5" eb="7">
      <t>マンエン</t>
    </rPh>
    <rPh sb="7" eb="9">
      <t>ミマン</t>
    </rPh>
    <phoneticPr fontId="1"/>
  </si>
  <si>
    <t>25～30万円未満</t>
    <rPh sb="5" eb="7">
      <t>マンエン</t>
    </rPh>
    <rPh sb="7" eb="9">
      <t>ミマン</t>
    </rPh>
    <phoneticPr fontId="1"/>
  </si>
  <si>
    <t>30万円以上</t>
    <rPh sb="2" eb="4">
      <t>マンエン</t>
    </rPh>
    <rPh sb="4" eb="6">
      <t>イジョウ</t>
    </rPh>
    <phoneticPr fontId="1"/>
  </si>
  <si>
    <t>５～７万円未満</t>
    <rPh sb="3" eb="5">
      <t>マンエン</t>
    </rPh>
    <rPh sb="5" eb="7">
      <t>ミマン</t>
    </rPh>
    <phoneticPr fontId="1"/>
  </si>
  <si>
    <t>７～10万円未満</t>
    <rPh sb="4" eb="6">
      <t>マンエン</t>
    </rPh>
    <rPh sb="6" eb="8">
      <t>ミマン</t>
    </rPh>
    <phoneticPr fontId="1"/>
  </si>
  <si>
    <t>５～10万円未満</t>
    <rPh sb="4" eb="6">
      <t>マンエン</t>
    </rPh>
    <rPh sb="6" eb="8">
      <t>ミマン</t>
    </rPh>
    <phoneticPr fontId="1"/>
  </si>
  <si>
    <t>20～30万円未満</t>
    <rPh sb="5" eb="7">
      <t>マンエン</t>
    </rPh>
    <rPh sb="7" eb="9">
      <t>ミマン</t>
    </rPh>
    <phoneticPr fontId="1"/>
  </si>
  <si>
    <t>30～50万円未満</t>
    <rPh sb="5" eb="7">
      <t>マンエン</t>
    </rPh>
    <rPh sb="7" eb="9">
      <t>ミマン</t>
    </rPh>
    <phoneticPr fontId="1"/>
  </si>
  <si>
    <t>50～100万円未満</t>
    <rPh sb="6" eb="8">
      <t>マンエン</t>
    </rPh>
    <rPh sb="8" eb="10">
      <t>ミマン</t>
    </rPh>
    <phoneticPr fontId="1"/>
  </si>
  <si>
    <t>100万円以上</t>
    <rPh sb="3" eb="5">
      <t>マンエン</t>
    </rPh>
    <rPh sb="5" eb="7">
      <t>イジョウ</t>
    </rPh>
    <phoneticPr fontId="1"/>
  </si>
  <si>
    <r>
      <t>利用日数に応じた日割払い</t>
    </r>
    <r>
      <rPr>
        <sz val="7"/>
        <rFont val="ＭＳ Ｐ明朝"/>
        <family val="1"/>
        <charset val="128"/>
      </rPr>
      <t>（入居月・退去月を除く期間について）</t>
    </r>
    <rPh sb="0" eb="2">
      <t>リヨウ</t>
    </rPh>
    <rPh sb="2" eb="4">
      <t>ニッスウ</t>
    </rPh>
    <rPh sb="5" eb="6">
      <t>オウ</t>
    </rPh>
    <rPh sb="8" eb="10">
      <t>ヒワ</t>
    </rPh>
    <rPh sb="10" eb="11">
      <t>ハラ</t>
    </rPh>
    <rPh sb="13" eb="15">
      <t>ニュウキョ</t>
    </rPh>
    <rPh sb="15" eb="16">
      <t>ツキ</t>
    </rPh>
    <rPh sb="17" eb="19">
      <t>タイキョ</t>
    </rPh>
    <rPh sb="19" eb="20">
      <t>ツキ</t>
    </rPh>
    <rPh sb="21" eb="22">
      <t>ノゾ</t>
    </rPh>
    <rPh sb="23" eb="25">
      <t>キカン</t>
    </rPh>
    <phoneticPr fontId="1"/>
  </si>
  <si>
    <t>併設</t>
    <rPh sb="0" eb="2">
      <t>ヘイセツ</t>
    </rPh>
    <phoneticPr fontId="1"/>
  </si>
  <si>
    <t>隣接</t>
    <rPh sb="0" eb="2">
      <t>リンセツ</t>
    </rPh>
    <phoneticPr fontId="1"/>
  </si>
  <si>
    <t>なし</t>
    <phoneticPr fontId="1"/>
  </si>
  <si>
    <t>無回答</t>
    <rPh sb="0" eb="3">
      <t>ムカイトウ</t>
    </rPh>
    <phoneticPr fontId="1"/>
  </si>
  <si>
    <t>全体</t>
    <rPh sb="0" eb="2">
      <t>ゼンタイ</t>
    </rPh>
    <phoneticPr fontId="1"/>
  </si>
  <si>
    <t>件数</t>
    <rPh sb="0" eb="2">
      <t>ケンスウ</t>
    </rPh>
    <phoneticPr fontId="1"/>
  </si>
  <si>
    <t>実施</t>
    <rPh sb="0" eb="2">
      <t>ジッシ</t>
    </rPh>
    <phoneticPr fontId="1"/>
  </si>
  <si>
    <t>非実施</t>
    <rPh sb="0" eb="1">
      <t>ヒ</t>
    </rPh>
    <rPh sb="1" eb="3">
      <t>ジッシ</t>
    </rPh>
    <phoneticPr fontId="1"/>
  </si>
  <si>
    <t>70％未満</t>
    <rPh sb="3" eb="5">
      <t>ミマン</t>
    </rPh>
    <phoneticPr fontId="1"/>
  </si>
  <si>
    <t>１施設当たり平均人数</t>
    <rPh sb="1" eb="3">
      <t>シセツ</t>
    </rPh>
    <rPh sb="3" eb="4">
      <t>ア</t>
    </rPh>
    <rPh sb="6" eb="8">
      <t>ヘイキン</t>
    </rPh>
    <rPh sb="8" eb="10">
      <t>ニンズウ</t>
    </rPh>
    <phoneticPr fontId="1"/>
  </si>
  <si>
    <r>
      <t>平　均</t>
    </r>
    <r>
      <rPr>
        <vertAlign val="superscript"/>
        <sz val="9"/>
        <rFont val="ＭＳ 明朝"/>
        <family val="1"/>
        <charset val="128"/>
      </rPr>
      <t>＊１</t>
    </r>
    <rPh sb="0" eb="1">
      <t>ヒラ</t>
    </rPh>
    <rPh sb="2" eb="3">
      <t>ヒトシ</t>
    </rPh>
    <phoneticPr fontId="1"/>
  </si>
  <si>
    <r>
      <t>平　均</t>
    </r>
    <r>
      <rPr>
        <vertAlign val="superscript"/>
        <sz val="9"/>
        <rFont val="ＭＳ 明朝"/>
        <family val="1"/>
        <charset val="128"/>
      </rPr>
      <t>＊２</t>
    </r>
    <rPh sb="0" eb="1">
      <t>ヒラ</t>
    </rPh>
    <rPh sb="2" eb="3">
      <t>ヒトシ</t>
    </rPh>
    <phoneticPr fontId="1"/>
  </si>
  <si>
    <t>自立・認定なし</t>
    <rPh sb="3" eb="5">
      <t>ニンテイ</t>
    </rPh>
    <phoneticPr fontId="1"/>
  </si>
  <si>
    <t>４万円未満</t>
    <rPh sb="1" eb="3">
      <t>マンエン</t>
    </rPh>
    <rPh sb="3" eb="5">
      <t>ミマン</t>
    </rPh>
    <phoneticPr fontId="1"/>
  </si>
  <si>
    <t>４～６万円未満</t>
    <rPh sb="3" eb="5">
      <t>マンエン</t>
    </rPh>
    <rPh sb="5" eb="7">
      <t>ミマン</t>
    </rPh>
    <phoneticPr fontId="1"/>
  </si>
  <si>
    <t>６～８万円未満</t>
    <rPh sb="3" eb="5">
      <t>マンエン</t>
    </rPh>
    <rPh sb="5" eb="7">
      <t>ミマン</t>
    </rPh>
    <phoneticPr fontId="1"/>
  </si>
  <si>
    <t>８～10万円未満</t>
    <rPh sb="4" eb="6">
      <t>マンエン</t>
    </rPh>
    <rPh sb="6" eb="8">
      <t>ミマン</t>
    </rPh>
    <phoneticPr fontId="1"/>
  </si>
  <si>
    <t>10～15万円未満</t>
    <rPh sb="5" eb="7">
      <t>マンエン</t>
    </rPh>
    <rPh sb="7" eb="9">
      <t>ミマン</t>
    </rPh>
    <phoneticPr fontId="1"/>
  </si>
  <si>
    <t>15～20万円未満</t>
    <rPh sb="5" eb="7">
      <t>マンエン</t>
    </rPh>
    <rPh sb="7" eb="9">
      <t>ミマン</t>
    </rPh>
    <phoneticPr fontId="1"/>
  </si>
  <si>
    <t>20～30万円未満</t>
    <rPh sb="5" eb="7">
      <t>マンエン</t>
    </rPh>
    <rPh sb="7" eb="9">
      <t>ミマン</t>
    </rPh>
    <phoneticPr fontId="1"/>
  </si>
  <si>
    <t>30万円以上</t>
    <rPh sb="2" eb="4">
      <t>マンエン</t>
    </rPh>
    <rPh sb="4" eb="6">
      <t>イジョウ</t>
    </rPh>
    <phoneticPr fontId="1"/>
  </si>
  <si>
    <t>重複を除いた実際の入居者数</t>
    <rPh sb="0" eb="2">
      <t>チョウフク</t>
    </rPh>
    <rPh sb="3" eb="4">
      <t>ノゾ</t>
    </rPh>
    <rPh sb="6" eb="8">
      <t>ジッサイ</t>
    </rPh>
    <rPh sb="9" eb="12">
      <t>ニュウキョシャ</t>
    </rPh>
    <rPh sb="12" eb="13">
      <t>スウ</t>
    </rPh>
    <phoneticPr fontId="1"/>
  </si>
  <si>
    <t>０箇所</t>
    <rPh sb="1" eb="3">
      <t>カショ</t>
    </rPh>
    <phoneticPr fontId="1"/>
  </si>
  <si>
    <t>小規模多機能型居宅介護、複合型サービス</t>
    <rPh sb="0" eb="3">
      <t>ショウキボ</t>
    </rPh>
    <rPh sb="3" eb="6">
      <t>タキノウ</t>
    </rPh>
    <rPh sb="6" eb="7">
      <t>カタ</t>
    </rPh>
    <rPh sb="7" eb="9">
      <t>キョタク</t>
    </rPh>
    <rPh sb="9" eb="11">
      <t>カイゴ</t>
    </rPh>
    <rPh sb="12" eb="14">
      <t>フクゴウ</t>
    </rPh>
    <rPh sb="14" eb="15">
      <t>カタ</t>
    </rPh>
    <phoneticPr fontId="1"/>
  </si>
  <si>
    <t>定期巡回・随時対応型訪問介護看護</t>
    <rPh sb="0" eb="2">
      <t>テイキ</t>
    </rPh>
    <rPh sb="2" eb="4">
      <t>ジュンカイ</t>
    </rPh>
    <rPh sb="5" eb="7">
      <t>ズイジ</t>
    </rPh>
    <rPh sb="7" eb="9">
      <t>タイオウ</t>
    </rPh>
    <rPh sb="9" eb="10">
      <t>カタ</t>
    </rPh>
    <rPh sb="10" eb="12">
      <t>ホウモン</t>
    </rPh>
    <rPh sb="12" eb="14">
      <t>カイゴ</t>
    </rPh>
    <rPh sb="14" eb="16">
      <t>カンゴ</t>
    </rPh>
    <phoneticPr fontId="1"/>
  </si>
  <si>
    <t>10～20％
未満</t>
    <rPh sb="7" eb="9">
      <t>ミマン</t>
    </rPh>
    <phoneticPr fontId="1"/>
  </si>
  <si>
    <t>70～90％未満</t>
    <rPh sb="6" eb="8">
      <t>ミマン</t>
    </rPh>
    <phoneticPr fontId="1"/>
  </si>
  <si>
    <t>2012～2014年</t>
    <rPh sb="9" eb="10">
      <t>ネン</t>
    </rPh>
    <phoneticPr fontId="1"/>
  </si>
  <si>
    <t>沖縄</t>
    <rPh sb="0" eb="2">
      <t>オキナワ</t>
    </rPh>
    <phoneticPr fontId="1"/>
  </si>
  <si>
    <t>送付数</t>
    <rPh sb="0" eb="2">
      <t>ソウフ</t>
    </rPh>
    <rPh sb="2" eb="3">
      <t>スウ</t>
    </rPh>
    <phoneticPr fontId="1"/>
  </si>
  <si>
    <t>有料老人ホーム</t>
    <rPh sb="0" eb="7">
      <t>ユロ</t>
    </rPh>
    <phoneticPr fontId="1"/>
  </si>
  <si>
    <t>サービス付き高齢者向け住宅</t>
    <rPh sb="1" eb="13">
      <t>ジ</t>
    </rPh>
    <phoneticPr fontId="1"/>
  </si>
  <si>
    <t>町村</t>
    <rPh sb="0" eb="2">
      <t>チョウソン</t>
    </rPh>
    <phoneticPr fontId="1"/>
  </si>
  <si>
    <t>平均開設後運営年数(年)</t>
    <rPh sb="0" eb="2">
      <t>ヘイキン</t>
    </rPh>
    <rPh sb="2" eb="4">
      <t>カイセツ</t>
    </rPh>
    <rPh sb="4" eb="5">
      <t>ノチ</t>
    </rPh>
    <rPh sb="5" eb="7">
      <t>ウンエイ</t>
    </rPh>
    <rPh sb="7" eb="9">
      <t>ネンスウ</t>
    </rPh>
    <rPh sb="10" eb="11">
      <t>ネン</t>
    </rPh>
    <phoneticPr fontId="1"/>
  </si>
  <si>
    <t>８～９箇所</t>
    <rPh sb="3" eb="5">
      <t>カショ</t>
    </rPh>
    <phoneticPr fontId="1"/>
  </si>
  <si>
    <t>平均上下５％カット(％)</t>
    <rPh sb="0" eb="1">
      <t>ヒラ</t>
    </rPh>
    <rPh sb="1" eb="2">
      <t>タモツ</t>
    </rPh>
    <rPh sb="2" eb="4">
      <t>ジョウゲ</t>
    </rPh>
    <phoneticPr fontId="1"/>
  </si>
  <si>
    <t>13㎡未満</t>
    <rPh sb="3" eb="5">
      <t>ミマン</t>
    </rPh>
    <phoneticPr fontId="1"/>
  </si>
  <si>
    <t>上下５％カット平均(％)</t>
    <rPh sb="0" eb="2">
      <t>ジョウゲ</t>
    </rPh>
    <rPh sb="7" eb="9">
      <t>ヘイキン</t>
    </rPh>
    <phoneticPr fontId="1"/>
  </si>
  <si>
    <t>10～19室</t>
    <rPh sb="5" eb="6">
      <t>シツ</t>
    </rPh>
    <phoneticPr fontId="1"/>
  </si>
  <si>
    <t>20～29室</t>
    <rPh sb="5" eb="6">
      <t>シツ</t>
    </rPh>
    <phoneticPr fontId="1"/>
  </si>
  <si>
    <t>30～39室</t>
    <rPh sb="5" eb="6">
      <t>シツ</t>
    </rPh>
    <phoneticPr fontId="1"/>
  </si>
  <si>
    <t>40～49室</t>
    <rPh sb="5" eb="6">
      <t>シツ</t>
    </rPh>
    <phoneticPr fontId="1"/>
  </si>
  <si>
    <t>50～59室</t>
    <rPh sb="5" eb="6">
      <t>シツ</t>
    </rPh>
    <phoneticPr fontId="1"/>
  </si>
  <si>
    <t>60～79室</t>
    <rPh sb="5" eb="6">
      <t>シツ</t>
    </rPh>
    <phoneticPr fontId="1"/>
  </si>
  <si>
    <t>80～99室</t>
    <rPh sb="5" eb="6">
      <t>シツ</t>
    </rPh>
    <phoneticPr fontId="1"/>
  </si>
  <si>
    <t>上下５％カット平均(円)</t>
    <rPh sb="0" eb="2">
      <t>ジョウゲ</t>
    </rPh>
    <rPh sb="7" eb="8">
      <t>ヒラ</t>
    </rPh>
    <rPh sb="8" eb="9">
      <t>タモツ</t>
    </rPh>
    <rPh sb="10" eb="11">
      <t>エン</t>
    </rPh>
    <phoneticPr fontId="1"/>
  </si>
  <si>
    <t>上下５％カット平均(％)</t>
    <rPh sb="0" eb="2">
      <t>ジョウゲ</t>
    </rPh>
    <rPh sb="7" eb="8">
      <t>ヒラ</t>
    </rPh>
    <rPh sb="8" eb="9">
      <t>タモツ</t>
    </rPh>
    <phoneticPr fontId="1"/>
  </si>
  <si>
    <t>*1：施設ごとに算出した平均要介護度の平均値</t>
    <rPh sb="3" eb="5">
      <t>シセツ</t>
    </rPh>
    <rPh sb="8" eb="10">
      <t>サンシュツ</t>
    </rPh>
    <rPh sb="12" eb="14">
      <t>ヘイキン</t>
    </rPh>
    <rPh sb="14" eb="18">
      <t>ヨウカイゴド</t>
    </rPh>
    <rPh sb="19" eb="22">
      <t>ヘイキンチ</t>
    </rPh>
    <phoneticPr fontId="1"/>
  </si>
  <si>
    <t>*2：対象施設の全入居者の要介護度分布（人数積み上げ）から作成した平均値</t>
    <rPh sb="3" eb="5">
      <t>タイショウ</t>
    </rPh>
    <rPh sb="5" eb="7">
      <t>シセツ</t>
    </rPh>
    <rPh sb="8" eb="9">
      <t>ゼン</t>
    </rPh>
    <rPh sb="9" eb="12">
      <t>ニュウキョシャ</t>
    </rPh>
    <rPh sb="13" eb="17">
      <t>ヨウカイゴド</t>
    </rPh>
    <rPh sb="17" eb="19">
      <t>ブンプ</t>
    </rPh>
    <rPh sb="20" eb="22">
      <t>ニンズウ</t>
    </rPh>
    <rPh sb="22" eb="23">
      <t>ツ</t>
    </rPh>
    <rPh sb="24" eb="25">
      <t>ア</t>
    </rPh>
    <rPh sb="29" eb="31">
      <t>サクセイ</t>
    </rPh>
    <rPh sb="33" eb="36">
      <t>ヘイキンチ</t>
    </rPh>
    <phoneticPr fontId="1"/>
  </si>
  <si>
    <t>問３ 併設・隣接事業所の状況　①併設・隣接状況</t>
    <rPh sb="3" eb="5">
      <t>ヘイセツ</t>
    </rPh>
    <rPh sb="6" eb="8">
      <t>リンセツ</t>
    </rPh>
    <rPh sb="8" eb="11">
      <t>ジギョウショ</t>
    </rPh>
    <rPh sb="12" eb="14">
      <t>ジョウキョウ</t>
    </rPh>
    <rPh sb="16" eb="18">
      <t>ヘイセツ</t>
    </rPh>
    <rPh sb="19" eb="21">
      <t>リンセツ</t>
    </rPh>
    <rPh sb="21" eb="23">
      <t>ジョウキョウ</t>
    </rPh>
    <phoneticPr fontId="1"/>
  </si>
  <si>
    <t>【問３①で「併設」または「隣接」と回答した施設のみ】</t>
    <rPh sb="6" eb="8">
      <t>ヘイセツ</t>
    </rPh>
    <rPh sb="13" eb="15">
      <t>リンセツ</t>
    </rPh>
    <rPh sb="17" eb="19">
      <t>カイトウ</t>
    </rPh>
    <rPh sb="21" eb="23">
      <t>シセツ</t>
    </rPh>
    <phoneticPr fontId="1"/>
  </si>
  <si>
    <t>問３ 併設・隣接事業所の状況　②併設・隣接事業所の運営主体との関係</t>
    <rPh sb="3" eb="5">
      <t>ヘイセツ</t>
    </rPh>
    <rPh sb="6" eb="8">
      <t>リンセツ</t>
    </rPh>
    <rPh sb="8" eb="11">
      <t>ジギョウショ</t>
    </rPh>
    <rPh sb="12" eb="14">
      <t>ジョウキョウ</t>
    </rPh>
    <rPh sb="16" eb="18">
      <t>ヘイセツ</t>
    </rPh>
    <rPh sb="19" eb="21">
      <t>リンセツ</t>
    </rPh>
    <rPh sb="21" eb="24">
      <t>ジギョウショ</t>
    </rPh>
    <rPh sb="25" eb="27">
      <t>ウンエイ</t>
    </rPh>
    <rPh sb="27" eb="29">
      <t>シュタイ</t>
    </rPh>
    <rPh sb="31" eb="33">
      <t>カンケイ</t>
    </rPh>
    <phoneticPr fontId="1"/>
  </si>
  <si>
    <t>問３ 併設・隣接事業所の状況　③入居者以外へのサービス提供</t>
    <rPh sb="3" eb="5">
      <t>ヘイセツ</t>
    </rPh>
    <rPh sb="6" eb="8">
      <t>リンセツ</t>
    </rPh>
    <rPh sb="8" eb="11">
      <t>ジギョウショ</t>
    </rPh>
    <rPh sb="12" eb="14">
      <t>ジョウキョウ</t>
    </rPh>
    <rPh sb="16" eb="19">
      <t>ニュウキョシャ</t>
    </rPh>
    <rPh sb="19" eb="21">
      <t>イガイ</t>
    </rPh>
    <rPh sb="27" eb="29">
      <t>テイキョウ</t>
    </rPh>
    <phoneticPr fontId="1"/>
  </si>
  <si>
    <t>【問４(2)③b 前払金で「０」と回答した施設を除く】</t>
    <rPh sb="17" eb="19">
      <t>カイトウ</t>
    </rPh>
    <rPh sb="21" eb="23">
      <t>シセツ</t>
    </rPh>
    <rPh sb="24" eb="25">
      <t>ノゾ</t>
    </rPh>
    <phoneticPr fontId="1"/>
  </si>
  <si>
    <t>問４(1) 選択可能な家賃等の支払方法（複数回答）</t>
    <rPh sb="6" eb="8">
      <t>センタク</t>
    </rPh>
    <rPh sb="8" eb="10">
      <t>カノウ</t>
    </rPh>
    <rPh sb="11" eb="13">
      <t>ヤチン</t>
    </rPh>
    <rPh sb="13" eb="14">
      <t>トウ</t>
    </rPh>
    <rPh sb="15" eb="17">
      <t>シハライ</t>
    </rPh>
    <rPh sb="17" eb="19">
      <t>ホウホウ</t>
    </rPh>
    <rPh sb="20" eb="22">
      <t>フクスウ</t>
    </rPh>
    <rPh sb="22" eb="24">
      <t>カイトウ</t>
    </rPh>
    <phoneticPr fontId="1"/>
  </si>
  <si>
    <t>８～９時間未満</t>
    <rPh sb="3" eb="5">
      <t>ジカン</t>
    </rPh>
    <rPh sb="5" eb="7">
      <t>ミマン</t>
    </rPh>
    <phoneticPr fontId="1"/>
  </si>
  <si>
    <t>９～10時間未満</t>
    <rPh sb="4" eb="6">
      <t>ジカン</t>
    </rPh>
    <rPh sb="6" eb="8">
      <t>ミマン</t>
    </rPh>
    <phoneticPr fontId="1"/>
  </si>
  <si>
    <t>平均(時間)</t>
    <rPh sb="0" eb="1">
      <t>ヒラ</t>
    </rPh>
    <rPh sb="1" eb="2">
      <t>タモツ</t>
    </rPh>
    <rPh sb="3" eb="5">
      <t>ジカン</t>
    </rPh>
    <phoneticPr fontId="1"/>
  </si>
  <si>
    <t>関連法人</t>
    <rPh sb="0" eb="2">
      <t>カンレン</t>
    </rPh>
    <rPh sb="2" eb="4">
      <t>ホウジン</t>
    </rPh>
    <phoneticPr fontId="1"/>
  </si>
  <si>
    <t>関連なし</t>
    <rPh sb="0" eb="2">
      <t>カンレン</t>
    </rPh>
    <phoneticPr fontId="1"/>
  </si>
  <si>
    <t>12カ月未満</t>
    <rPh sb="4" eb="6">
      <t>ミマン</t>
    </rPh>
    <phoneticPr fontId="1"/>
  </si>
  <si>
    <t>12～36カ月未満</t>
    <rPh sb="7" eb="9">
      <t>ミマン</t>
    </rPh>
    <phoneticPr fontId="1"/>
  </si>
  <si>
    <t>36～60カ月未満</t>
    <rPh sb="7" eb="9">
      <t>ミマン</t>
    </rPh>
    <phoneticPr fontId="1"/>
  </si>
  <si>
    <t>60～72カ月未満</t>
    <rPh sb="7" eb="9">
      <t>ミマン</t>
    </rPh>
    <phoneticPr fontId="1"/>
  </si>
  <si>
    <t>72～84カ月未満</t>
    <rPh sb="7" eb="9">
      <t>ミマン</t>
    </rPh>
    <phoneticPr fontId="1"/>
  </si>
  <si>
    <t>84～120カ月未満</t>
    <rPh sb="8" eb="10">
      <t>ミマン</t>
    </rPh>
    <phoneticPr fontId="1"/>
  </si>
  <si>
    <t>120カ月以上</t>
    <rPh sb="5" eb="7">
      <t>イジョウ</t>
    </rPh>
    <phoneticPr fontId="1"/>
  </si>
  <si>
    <t>平均(カ月)</t>
    <rPh sb="0" eb="1">
      <t>ヒラ</t>
    </rPh>
    <rPh sb="1" eb="2">
      <t>タモツ</t>
    </rPh>
    <phoneticPr fontId="1"/>
  </si>
  <si>
    <t>上下５％カット平均(カ月)</t>
    <rPh sb="0" eb="2">
      <t>ジョウゲ</t>
    </rPh>
    <rPh sb="7" eb="8">
      <t>ヒラ</t>
    </rPh>
    <rPh sb="8" eb="9">
      <t>タモツ</t>
    </rPh>
    <phoneticPr fontId="1"/>
  </si>
  <si>
    <t>10～12時間未満</t>
    <rPh sb="5" eb="7">
      <t>ジカン</t>
    </rPh>
    <rPh sb="7" eb="9">
      <t>ミマン</t>
    </rPh>
    <phoneticPr fontId="1"/>
  </si>
  <si>
    <t>12～24時間未満</t>
    <rPh sb="5" eb="7">
      <t>ジカン</t>
    </rPh>
    <rPh sb="7" eb="9">
      <t>ミマン</t>
    </rPh>
    <phoneticPr fontId="1"/>
  </si>
  <si>
    <t>24時間</t>
    <rPh sb="2" eb="4">
      <t>ジカン</t>
    </rPh>
    <phoneticPr fontId="1"/>
  </si>
  <si>
    <t>常にいる</t>
    <rPh sb="0" eb="1">
      <t>ツネ</t>
    </rPh>
    <phoneticPr fontId="1"/>
  </si>
  <si>
    <t>いない場合もある</t>
    <rPh sb="3" eb="5">
      <t>バアイ</t>
    </rPh>
    <phoneticPr fontId="1"/>
  </si>
  <si>
    <t>常にいない</t>
    <rPh sb="0" eb="1">
      <t>ツネ</t>
    </rPh>
    <phoneticPr fontId="1"/>
  </si>
  <si>
    <t>０人</t>
    <rPh sb="1" eb="2">
      <t>ヒト</t>
    </rPh>
    <phoneticPr fontId="1"/>
  </si>
  <si>
    <t>１人</t>
    <rPh sb="1" eb="2">
      <t>ヒト</t>
    </rPh>
    <phoneticPr fontId="1"/>
  </si>
  <si>
    <t>２人</t>
    <rPh sb="1" eb="2">
      <t>ヒト</t>
    </rPh>
    <phoneticPr fontId="1"/>
  </si>
  <si>
    <t>有効
回答数</t>
    <rPh sb="0" eb="2">
      <t>ユウコウ</t>
    </rPh>
    <rPh sb="3" eb="5">
      <t>カイトウ</t>
    </rPh>
    <rPh sb="5" eb="6">
      <t>スウ</t>
    </rPh>
    <phoneticPr fontId="1"/>
  </si>
  <si>
    <t>有効
回答率</t>
    <rPh sb="0" eb="2">
      <t>ユウコウ</t>
    </rPh>
    <rPh sb="3" eb="6">
      <t>カイトウリツ</t>
    </rPh>
    <phoneticPr fontId="1"/>
  </si>
  <si>
    <t>地域密着型</t>
    <rPh sb="0" eb="2">
      <t>チイキ</t>
    </rPh>
    <rPh sb="2" eb="4">
      <t>ミッチャク</t>
    </rPh>
    <rPh sb="4" eb="5">
      <t>カタ</t>
    </rPh>
    <phoneticPr fontId="2"/>
  </si>
  <si>
    <t>一般型（介護予防）</t>
    <rPh sb="0" eb="2">
      <t>イッパン</t>
    </rPh>
    <rPh sb="2" eb="3">
      <t>カタ</t>
    </rPh>
    <rPh sb="4" eb="6">
      <t>カイゴ</t>
    </rPh>
    <rPh sb="6" eb="8">
      <t>ヨボウ</t>
    </rPh>
    <phoneticPr fontId="2"/>
  </si>
  <si>
    <t>100％</t>
    <phoneticPr fontId="1"/>
  </si>
  <si>
    <t>必ず必要</t>
    <rPh sb="0" eb="1">
      <t>カナラ</t>
    </rPh>
    <rPh sb="2" eb="4">
      <t>ヒツヨウ</t>
    </rPh>
    <phoneticPr fontId="1"/>
  </si>
  <si>
    <t>特例でいない場合あり</t>
    <rPh sb="0" eb="2">
      <t>トクレイ</t>
    </rPh>
    <rPh sb="6" eb="8">
      <t>バアイ</t>
    </rPh>
    <phoneticPr fontId="1"/>
  </si>
  <si>
    <t>いなくてもよい</t>
    <phoneticPr fontId="1"/>
  </si>
  <si>
    <t>65歳未満</t>
    <rPh sb="2" eb="3">
      <t>サイ</t>
    </rPh>
    <rPh sb="3" eb="5">
      <t>ミマン</t>
    </rPh>
    <phoneticPr fontId="1"/>
  </si>
  <si>
    <t>65～74歳</t>
    <rPh sb="5" eb="6">
      <t>サイ</t>
    </rPh>
    <phoneticPr fontId="1"/>
  </si>
  <si>
    <t>75～79歳</t>
    <rPh sb="5" eb="6">
      <t>サイ</t>
    </rPh>
    <phoneticPr fontId="1"/>
  </si>
  <si>
    <t>80～84歳</t>
    <rPh sb="5" eb="6">
      <t>サイ</t>
    </rPh>
    <phoneticPr fontId="1"/>
  </si>
  <si>
    <t>85～89歳</t>
    <rPh sb="5" eb="6">
      <t>サイ</t>
    </rPh>
    <phoneticPr fontId="1"/>
  </si>
  <si>
    <t>90歳以上</t>
    <rPh sb="2" eb="5">
      <t>サイイジョウ</t>
    </rPh>
    <phoneticPr fontId="1"/>
  </si>
  <si>
    <t>介護老人保健施設</t>
    <rPh sb="0" eb="2">
      <t>カイゴ</t>
    </rPh>
    <rPh sb="2" eb="4">
      <t>ロウジン</t>
    </rPh>
    <rPh sb="4" eb="6">
      <t>ホケン</t>
    </rPh>
    <rPh sb="6" eb="8">
      <t>シセツ</t>
    </rPh>
    <phoneticPr fontId="1"/>
  </si>
  <si>
    <t>無効</t>
    <rPh sb="0" eb="2">
      <t>ムコウ</t>
    </rPh>
    <phoneticPr fontId="1"/>
  </si>
  <si>
    <t>非回収</t>
    <rPh sb="0" eb="1">
      <t>ヒ</t>
    </rPh>
    <rPh sb="1" eb="3">
      <t>カイシュウ</t>
    </rPh>
    <phoneticPr fontId="1"/>
  </si>
  <si>
    <t>有老（計）</t>
    <rPh sb="0" eb="2">
      <t>ユウロウ</t>
    </rPh>
    <rPh sb="3" eb="4">
      <t>ケイ</t>
    </rPh>
    <phoneticPr fontId="1"/>
  </si>
  <si>
    <t>サービス付（計）</t>
    <rPh sb="4" eb="5">
      <t>ツキ</t>
    </rPh>
    <rPh sb="6" eb="7">
      <t>ケイ</t>
    </rPh>
    <phoneticPr fontId="1"/>
  </si>
  <si>
    <t>サービス付（計）</t>
  </si>
  <si>
    <t>地域区分</t>
    <rPh sb="0" eb="2">
      <t>チイキ</t>
    </rPh>
    <rPh sb="2" eb="4">
      <t>クブン</t>
    </rPh>
    <phoneticPr fontId="1"/>
  </si>
  <si>
    <t>事業主体法人種別回収率</t>
    <rPh sb="0" eb="2">
      <t>ジギョウ</t>
    </rPh>
    <rPh sb="2" eb="4">
      <t>シュタイ</t>
    </rPh>
    <rPh sb="4" eb="6">
      <t>ホウジン</t>
    </rPh>
    <rPh sb="6" eb="8">
      <t>シュベツ</t>
    </rPh>
    <rPh sb="8" eb="11">
      <t>カイシュウリツ</t>
    </rPh>
    <phoneticPr fontId="1"/>
  </si>
  <si>
    <t>定員規模別回収率</t>
    <rPh sb="0" eb="2">
      <t>テイイン</t>
    </rPh>
    <rPh sb="2" eb="5">
      <t>キボベツ</t>
    </rPh>
    <rPh sb="5" eb="8">
      <t>カイシュウリツ</t>
    </rPh>
    <phoneticPr fontId="1"/>
  </si>
  <si>
    <t>指定あり（再掲）</t>
    <rPh sb="0" eb="2">
      <t>シテイ</t>
    </rPh>
    <rPh sb="5" eb="7">
      <t>サイケイ</t>
    </rPh>
    <phoneticPr fontId="1"/>
  </si>
  <si>
    <t>2,000円未満</t>
    <rPh sb="5" eb="6">
      <t>エン</t>
    </rPh>
    <rPh sb="6" eb="8">
      <t>ミマン</t>
    </rPh>
    <phoneticPr fontId="1"/>
  </si>
  <si>
    <t>2,000～3,000円未満</t>
    <rPh sb="11" eb="12">
      <t>エン</t>
    </rPh>
    <rPh sb="12" eb="14">
      <t>ミマン</t>
    </rPh>
    <phoneticPr fontId="1"/>
  </si>
  <si>
    <t>3,000～4,000円未満</t>
    <rPh sb="11" eb="12">
      <t>エン</t>
    </rPh>
    <rPh sb="12" eb="14">
      <t>ミマン</t>
    </rPh>
    <phoneticPr fontId="1"/>
  </si>
  <si>
    <t>4,000～5,000円未満</t>
    <rPh sb="11" eb="12">
      <t>エン</t>
    </rPh>
    <rPh sb="12" eb="14">
      <t>ミマン</t>
    </rPh>
    <phoneticPr fontId="1"/>
  </si>
  <si>
    <t>5,000～6,000円未満</t>
    <rPh sb="11" eb="12">
      <t>エン</t>
    </rPh>
    <rPh sb="12" eb="14">
      <t>ミマン</t>
    </rPh>
    <phoneticPr fontId="1"/>
  </si>
  <si>
    <t>6,000～8,000円未満</t>
    <rPh sb="11" eb="12">
      <t>エン</t>
    </rPh>
    <rPh sb="12" eb="14">
      <t>ミマン</t>
    </rPh>
    <phoneticPr fontId="1"/>
  </si>
  <si>
    <t>8,000円以上</t>
    <rPh sb="5" eb="6">
      <t>エン</t>
    </rPh>
    <rPh sb="6" eb="8">
      <t>イジョウ</t>
    </rPh>
    <phoneticPr fontId="1"/>
  </si>
  <si>
    <t>中央(円)</t>
    <rPh sb="0" eb="2">
      <t>チュウオウ</t>
    </rPh>
    <phoneticPr fontId="1"/>
  </si>
  <si>
    <t>10～20％未満</t>
    <rPh sb="6" eb="8">
      <t>ミマン</t>
    </rPh>
    <phoneticPr fontId="3"/>
  </si>
  <si>
    <t>20％以上</t>
    <rPh sb="3" eb="5">
      <t>イジョウ</t>
    </rPh>
    <phoneticPr fontId="3"/>
  </si>
  <si>
    <t>2015～2017年</t>
    <rPh sb="9" eb="10">
      <t>ネン</t>
    </rPh>
    <phoneticPr fontId="1"/>
  </si>
  <si>
    <t>無回答</t>
    <rPh sb="0" eb="3">
      <t>ムカイトウ</t>
    </rPh>
    <phoneticPr fontId="2"/>
  </si>
  <si>
    <t>併設の介護事業所あり</t>
    <rPh sb="0" eb="2">
      <t>ヘイセツ</t>
    </rPh>
    <rPh sb="3" eb="5">
      <t>カイゴ</t>
    </rPh>
    <rPh sb="5" eb="8">
      <t>ジギョウショ</t>
    </rPh>
    <phoneticPr fontId="1"/>
  </si>
  <si>
    <t>その他・無回答</t>
    <rPh sb="2" eb="3">
      <t>タ</t>
    </rPh>
    <rPh sb="4" eb="7">
      <t>ムカイトウ</t>
    </rPh>
    <phoneticPr fontId="1"/>
  </si>
  <si>
    <t>問３ 併設・隣接事業所の状況　(1)～(7)の併設状況</t>
    <rPh sb="3" eb="5">
      <t>ヘイセツ</t>
    </rPh>
    <rPh sb="6" eb="8">
      <t>リンセツ</t>
    </rPh>
    <rPh sb="8" eb="11">
      <t>ジギョウショ</t>
    </rPh>
    <rPh sb="12" eb="14">
      <t>ジョウキョウ</t>
    </rPh>
    <rPh sb="23" eb="25">
      <t>ヘイセツ</t>
    </rPh>
    <rPh sb="25" eb="27">
      <t>ジョウキョウ</t>
    </rPh>
    <phoneticPr fontId="1"/>
  </si>
  <si>
    <t>隣接の介護事業所あり</t>
    <rPh sb="0" eb="2">
      <t>リンセツ</t>
    </rPh>
    <rPh sb="3" eb="5">
      <t>カイゴ</t>
    </rPh>
    <rPh sb="5" eb="8">
      <t>ジギョウショ</t>
    </rPh>
    <phoneticPr fontId="1"/>
  </si>
  <si>
    <t>併設・隣接の介護事業所なし</t>
    <rPh sb="0" eb="2">
      <t>ヘイセツ</t>
    </rPh>
    <rPh sb="3" eb="5">
      <t>リンセツ</t>
    </rPh>
    <rPh sb="6" eb="8">
      <t>カイゴ</t>
    </rPh>
    <rPh sb="8" eb="11">
      <t>ジギョウショ</t>
    </rPh>
    <phoneticPr fontId="1"/>
  </si>
  <si>
    <t>一般型　特定施設入居者生活介護</t>
    <rPh sb="0" eb="2">
      <t>イッパン</t>
    </rPh>
    <rPh sb="2" eb="3">
      <t>カタ</t>
    </rPh>
    <rPh sb="4" eb="6">
      <t>トクテイ</t>
    </rPh>
    <rPh sb="6" eb="8">
      <t>シセツ</t>
    </rPh>
    <rPh sb="8" eb="11">
      <t>ニュウキョシャ</t>
    </rPh>
    <rPh sb="11" eb="13">
      <t>セイカツ</t>
    </rPh>
    <rPh sb="13" eb="15">
      <t>カイゴ</t>
    </rPh>
    <phoneticPr fontId="1"/>
  </si>
  <si>
    <t>介護医療院</t>
    <rPh sb="0" eb="2">
      <t>カイゴ</t>
    </rPh>
    <rPh sb="2" eb="4">
      <t>イリョウ</t>
    </rPh>
    <rPh sb="4" eb="5">
      <t>イン</t>
    </rPh>
    <phoneticPr fontId="1"/>
  </si>
  <si>
    <t>認知症高齢者グループホーム</t>
    <rPh sb="0" eb="3">
      <t>ニンチショウ</t>
    </rPh>
    <rPh sb="3" eb="6">
      <t>コウレイシャ</t>
    </rPh>
    <phoneticPr fontId="1"/>
  </si>
  <si>
    <t>その他</t>
  </si>
  <si>
    <t>100万円未満</t>
    <rPh sb="3" eb="5">
      <t>マンエン</t>
    </rPh>
    <rPh sb="5" eb="7">
      <t>ミマン</t>
    </rPh>
    <phoneticPr fontId="1"/>
  </si>
  <si>
    <t>1,000万円以上</t>
    <rPh sb="5" eb="7">
      <t>マンエン</t>
    </rPh>
    <rPh sb="7" eb="9">
      <t>イジョウ</t>
    </rPh>
    <phoneticPr fontId="1"/>
  </si>
  <si>
    <t>500～1,000万円未満</t>
    <rPh sb="9" eb="11">
      <t>マンエン</t>
    </rPh>
    <rPh sb="11" eb="13">
      <t>ミマン</t>
    </rPh>
    <phoneticPr fontId="1"/>
  </si>
  <si>
    <t>平均(円)　※0を含む</t>
    <rPh sb="0" eb="1">
      <t>ヒラ</t>
    </rPh>
    <rPh sb="1" eb="2">
      <t>タモツ</t>
    </rPh>
    <rPh sb="3" eb="4">
      <t>エン</t>
    </rPh>
    <rPh sb="9" eb="10">
      <t>フク</t>
    </rPh>
    <phoneticPr fontId="1"/>
  </si>
  <si>
    <t>平均(円)　※0を含まない</t>
    <rPh sb="0" eb="1">
      <t>ヒラ</t>
    </rPh>
    <rPh sb="1" eb="2">
      <t>タモツ</t>
    </rPh>
    <rPh sb="3" eb="4">
      <t>エン</t>
    </rPh>
    <rPh sb="9" eb="10">
      <t>フク</t>
    </rPh>
    <phoneticPr fontId="1"/>
  </si>
  <si>
    <t>外部サービス利用型　特定施設入居者生活介護</t>
    <rPh sb="0" eb="2">
      <t>ガイブ</t>
    </rPh>
    <rPh sb="6" eb="8">
      <t>リヨウ</t>
    </rPh>
    <rPh sb="8" eb="9">
      <t>ガタ</t>
    </rPh>
    <rPh sb="10" eb="12">
      <t>トクテイ</t>
    </rPh>
    <rPh sb="12" eb="14">
      <t>シセツ</t>
    </rPh>
    <rPh sb="14" eb="17">
      <t>ニュウキョシャ</t>
    </rPh>
    <rPh sb="17" eb="19">
      <t>セイカツ</t>
    </rPh>
    <rPh sb="19" eb="21">
      <t>カイゴ</t>
    </rPh>
    <phoneticPr fontId="2"/>
  </si>
  <si>
    <t>歯科診療所</t>
    <rPh sb="0" eb="2">
      <t>シカ</t>
    </rPh>
    <rPh sb="2" eb="4">
      <t>シンリョウ</t>
    </rPh>
    <rPh sb="4" eb="5">
      <t>トコロ</t>
    </rPh>
    <phoneticPr fontId="1"/>
  </si>
  <si>
    <t>いない</t>
    <phoneticPr fontId="1"/>
  </si>
  <si>
    <t>指定都市・特別区</t>
    <rPh sb="0" eb="2">
      <t>シテイ</t>
    </rPh>
    <rPh sb="2" eb="4">
      <t>トシ</t>
    </rPh>
    <rPh sb="5" eb="8">
      <t>トクベツク</t>
    </rPh>
    <phoneticPr fontId="1"/>
  </si>
  <si>
    <t>中核市</t>
    <rPh sb="0" eb="3">
      <t>チュウカクシ</t>
    </rPh>
    <phoneticPr fontId="1"/>
  </si>
  <si>
    <t>その他の市</t>
    <rPh sb="2" eb="3">
      <t>タ</t>
    </rPh>
    <rPh sb="4" eb="5">
      <t>シ</t>
    </rPh>
    <phoneticPr fontId="1"/>
  </si>
  <si>
    <t>平均(人)　※0を含む</t>
    <rPh sb="0" eb="1">
      <t>ヒラ</t>
    </rPh>
    <rPh sb="1" eb="2">
      <t>タモツ</t>
    </rPh>
    <rPh sb="3" eb="4">
      <t>ニン</t>
    </rPh>
    <rPh sb="9" eb="10">
      <t>フク</t>
    </rPh>
    <phoneticPr fontId="1"/>
  </si>
  <si>
    <t>平均(人)　※0を含まない</t>
    <rPh sb="0" eb="1">
      <t>ヒラ</t>
    </rPh>
    <rPh sb="1" eb="2">
      <t>タモツ</t>
    </rPh>
    <rPh sb="3" eb="4">
      <t>ニン</t>
    </rPh>
    <rPh sb="9" eb="10">
      <t>フク</t>
    </rPh>
    <phoneticPr fontId="1"/>
  </si>
  <si>
    <t>８時間未満</t>
    <rPh sb="1" eb="3">
      <t>ジカン</t>
    </rPh>
    <rPh sb="3" eb="5">
      <t>ミマン</t>
    </rPh>
    <phoneticPr fontId="1"/>
  </si>
  <si>
    <t>一般型（介護）（介護専用型）</t>
    <rPh sb="0" eb="2">
      <t>イッパン</t>
    </rPh>
    <rPh sb="2" eb="3">
      <t>カタ</t>
    </rPh>
    <rPh sb="4" eb="6">
      <t>カイゴ</t>
    </rPh>
    <rPh sb="8" eb="10">
      <t>カイゴ</t>
    </rPh>
    <rPh sb="10" eb="13">
      <t>センヨウガタ</t>
    </rPh>
    <phoneticPr fontId="2"/>
  </si>
  <si>
    <t>一般型（介護）（混合型）</t>
    <rPh sb="0" eb="2">
      <t>イッパン</t>
    </rPh>
    <rPh sb="2" eb="3">
      <t>カタ</t>
    </rPh>
    <rPh sb="4" eb="6">
      <t>カイゴ</t>
    </rPh>
    <rPh sb="8" eb="11">
      <t>コンゴウガタ</t>
    </rPh>
    <phoneticPr fontId="2"/>
  </si>
  <si>
    <t>居宅介護支援</t>
  </si>
  <si>
    <t>訪問介護</t>
  </si>
  <si>
    <t>訪問看護</t>
  </si>
  <si>
    <t>通所介護、通所リハ</t>
  </si>
  <si>
    <t>短期入所生活介護、短期入所療養介護</t>
  </si>
  <si>
    <t>小規模多機能型居宅介護、複合型サービス</t>
  </si>
  <si>
    <t>定期巡回・随時対応型訪問介護看護</t>
  </si>
  <si>
    <t>病院</t>
  </si>
  <si>
    <t>診療所（有床）</t>
  </si>
  <si>
    <t>診療所（無床）</t>
  </si>
  <si>
    <t>歯科診療所</t>
  </si>
  <si>
    <t>調剤薬局</t>
  </si>
  <si>
    <t>居宅介護支援</t>
    <phoneticPr fontId="1"/>
  </si>
  <si>
    <t>訪問介護</t>
    <phoneticPr fontId="1"/>
  </si>
  <si>
    <t>訪問看護</t>
    <phoneticPr fontId="1"/>
  </si>
  <si>
    <t>通所介護、通所リハ</t>
    <phoneticPr fontId="1"/>
  </si>
  <si>
    <t>短期入所生活介護、短期入所療養介護</t>
    <phoneticPr fontId="1"/>
  </si>
  <si>
    <t>小規模多機能型居宅介護、複合型サービス</t>
    <phoneticPr fontId="1"/>
  </si>
  <si>
    <t>定期巡回・随時対応型訪問介護看護</t>
    <phoneticPr fontId="1"/>
  </si>
  <si>
    <t>病院</t>
    <phoneticPr fontId="1"/>
  </si>
  <si>
    <t>診療所（有床）</t>
    <phoneticPr fontId="1"/>
  </si>
  <si>
    <t>診療所（無床）</t>
    <phoneticPr fontId="1"/>
  </si>
  <si>
    <t>歯科診療所</t>
    <phoneticPr fontId="1"/>
  </si>
  <si>
    <t>調剤薬局</t>
    <phoneticPr fontId="1"/>
  </si>
  <si>
    <t>訪問看護ステーション、医療機関と連携してオンコール体制をとっている</t>
  </si>
  <si>
    <t>夜勤・宿直の看護職員はおらず、オンコール対応もしていない</t>
  </si>
  <si>
    <t>問４(2)① 最多居室（住戸）面積</t>
    <rPh sb="7" eb="9">
      <t>サイタ</t>
    </rPh>
    <rPh sb="9" eb="11">
      <t>キョシツ</t>
    </rPh>
    <rPh sb="12" eb="14">
      <t>ジュウコ</t>
    </rPh>
    <rPh sb="15" eb="17">
      <t>メンセキ</t>
    </rPh>
    <phoneticPr fontId="1"/>
  </si>
  <si>
    <t>問４(2)②③ 利用料金総額月額換算　(問４(2)②a + b + c + d + e) + (問４(2)③b ÷問４(2)③d)</t>
    <rPh sb="8" eb="10">
      <t>リヨウ</t>
    </rPh>
    <rPh sb="10" eb="12">
      <t>リョウキン</t>
    </rPh>
    <rPh sb="12" eb="14">
      <t>ソウガク</t>
    </rPh>
    <rPh sb="14" eb="16">
      <t>ゲツガク</t>
    </rPh>
    <rPh sb="16" eb="18">
      <t>カンサン</t>
    </rPh>
    <phoneticPr fontId="1"/>
  </si>
  <si>
    <t>問４(2)② 月額利用料金－a 家賃相当額</t>
    <rPh sb="7" eb="9">
      <t>ゲツガク</t>
    </rPh>
    <rPh sb="9" eb="11">
      <t>リヨウ</t>
    </rPh>
    <rPh sb="11" eb="13">
      <t>リョウキン</t>
    </rPh>
    <rPh sb="16" eb="18">
      <t>ヤチン</t>
    </rPh>
    <rPh sb="18" eb="21">
      <t>ソウトウガク</t>
    </rPh>
    <phoneticPr fontId="1"/>
  </si>
  <si>
    <t>問４(2)② 月額利用料金－b 共益費・管理費相当額（共用部分の維持管理等）</t>
    <rPh sb="7" eb="9">
      <t>ゲツガク</t>
    </rPh>
    <rPh sb="9" eb="11">
      <t>リヨウ</t>
    </rPh>
    <rPh sb="11" eb="13">
      <t>リョウキン</t>
    </rPh>
    <rPh sb="16" eb="19">
      <t>キョウエキヒ</t>
    </rPh>
    <rPh sb="20" eb="23">
      <t>カンリヒ</t>
    </rPh>
    <rPh sb="23" eb="26">
      <t>ソウトウガク</t>
    </rPh>
    <rPh sb="27" eb="29">
      <t>キョウヨウ</t>
    </rPh>
    <rPh sb="29" eb="31">
      <t>ブブン</t>
    </rPh>
    <rPh sb="32" eb="34">
      <t>イジ</t>
    </rPh>
    <rPh sb="34" eb="36">
      <t>カンリ</t>
    </rPh>
    <rPh sb="36" eb="37">
      <t>トウ</t>
    </rPh>
    <phoneticPr fontId="1"/>
  </si>
  <si>
    <t>問４(2)② 月額利用料金－c 生活支援・介護サービス提供費用または基本サービス費相当額（介護保険自己負担を除く）</t>
    <rPh sb="7" eb="9">
      <t>ゲツガク</t>
    </rPh>
    <rPh sb="9" eb="11">
      <t>リヨウ</t>
    </rPh>
    <rPh sb="11" eb="13">
      <t>リョウキン</t>
    </rPh>
    <phoneticPr fontId="1"/>
  </si>
  <si>
    <t>問４(2)② 月額利用料金－d 食費（３食を30日間提供した場合）</t>
    <rPh sb="7" eb="9">
      <t>ゲツガク</t>
    </rPh>
    <rPh sb="9" eb="11">
      <t>リヨウ</t>
    </rPh>
    <rPh sb="11" eb="13">
      <t>リョウキン</t>
    </rPh>
    <rPh sb="16" eb="18">
      <t>ショクヒ</t>
    </rPh>
    <rPh sb="20" eb="21">
      <t>ショク</t>
    </rPh>
    <rPh sb="24" eb="26">
      <t>カカン</t>
    </rPh>
    <rPh sb="26" eb="28">
      <t>テイキョウ</t>
    </rPh>
    <rPh sb="30" eb="32">
      <t>バアイ</t>
    </rPh>
    <phoneticPr fontId="1"/>
  </si>
  <si>
    <t>問４(2)② 月額利用料金－e 光熱水費</t>
    <rPh sb="7" eb="9">
      <t>ゲツガク</t>
    </rPh>
    <rPh sb="9" eb="11">
      <t>リヨウ</t>
    </rPh>
    <rPh sb="11" eb="13">
      <t>リョウキン</t>
    </rPh>
    <rPh sb="16" eb="18">
      <t>コウネツ</t>
    </rPh>
    <rPh sb="18" eb="19">
      <t>ミズ</t>
    </rPh>
    <phoneticPr fontId="1"/>
  </si>
  <si>
    <t>問４(2)③ 入居時費用－a 敷金・保証金（預かり金）※原則全額返還されるもの</t>
    <rPh sb="7" eb="9">
      <t>ニュウキョ</t>
    </rPh>
    <rPh sb="9" eb="10">
      <t>トキ</t>
    </rPh>
    <rPh sb="10" eb="12">
      <t>ヒヨウ</t>
    </rPh>
    <rPh sb="15" eb="17">
      <t>シキキン</t>
    </rPh>
    <rPh sb="18" eb="21">
      <t>ホショウキン</t>
    </rPh>
    <rPh sb="22" eb="23">
      <t>アズ</t>
    </rPh>
    <rPh sb="25" eb="26">
      <t>キン</t>
    </rPh>
    <rPh sb="28" eb="30">
      <t>ゲンソク</t>
    </rPh>
    <rPh sb="30" eb="32">
      <t>ゼンガク</t>
    </rPh>
    <rPh sb="32" eb="34">
      <t>ヘンカン</t>
    </rPh>
    <phoneticPr fontId="1"/>
  </si>
  <si>
    <t>問４(2)③ 入居時費用－b 前払金</t>
    <rPh sb="7" eb="9">
      <t>ニュウキョ</t>
    </rPh>
    <rPh sb="9" eb="10">
      <t>トキ</t>
    </rPh>
    <rPh sb="10" eb="12">
      <t>ヒヨウ</t>
    </rPh>
    <rPh sb="15" eb="18">
      <t>マエバライキン</t>
    </rPh>
    <phoneticPr fontId="1"/>
  </si>
  <si>
    <t>問４(2)③ 入居時費用－b 前払金月額換算</t>
    <rPh sb="7" eb="9">
      <t>ニュウキョ</t>
    </rPh>
    <rPh sb="9" eb="10">
      <t>トキ</t>
    </rPh>
    <rPh sb="10" eb="12">
      <t>ヒヨウ</t>
    </rPh>
    <rPh sb="15" eb="18">
      <t>マエバライキン</t>
    </rPh>
    <rPh sb="18" eb="20">
      <t>ゲツガク</t>
    </rPh>
    <rPh sb="20" eb="22">
      <t>カンサン</t>
    </rPh>
    <phoneticPr fontId="1"/>
  </si>
  <si>
    <t>問４(2)③ 入居時費用－c 初期償却率（入居者に返還しない割合）</t>
    <rPh sb="7" eb="9">
      <t>ニュウキョ</t>
    </rPh>
    <rPh sb="9" eb="10">
      <t>トキ</t>
    </rPh>
    <rPh sb="10" eb="12">
      <t>ヒヨウ</t>
    </rPh>
    <rPh sb="15" eb="17">
      <t>ショキ</t>
    </rPh>
    <rPh sb="17" eb="20">
      <t>ショウキャクリツ</t>
    </rPh>
    <rPh sb="21" eb="24">
      <t>ニュウキョシャ</t>
    </rPh>
    <rPh sb="25" eb="27">
      <t>ヘンカン</t>
    </rPh>
    <rPh sb="30" eb="32">
      <t>ワリアイ</t>
    </rPh>
    <phoneticPr fontId="1"/>
  </si>
  <si>
    <t>問４(2)③ 入居時費用－d 償却期間</t>
    <rPh sb="7" eb="9">
      <t>ニュウキョ</t>
    </rPh>
    <rPh sb="9" eb="10">
      <t>トキ</t>
    </rPh>
    <rPh sb="10" eb="12">
      <t>ヒヨウ</t>
    </rPh>
    <rPh sb="15" eb="17">
      <t>ショウキャク</t>
    </rPh>
    <rPh sb="17" eb="19">
      <t>キカン</t>
    </rPh>
    <phoneticPr fontId="1"/>
  </si>
  <si>
    <t>介護療養型医療施設</t>
    <rPh sb="0" eb="2">
      <t>カイゴ</t>
    </rPh>
    <rPh sb="2" eb="4">
      <t>リョウヨウ</t>
    </rPh>
    <rPh sb="4" eb="5">
      <t>カタ</t>
    </rPh>
    <rPh sb="5" eb="7">
      <t>イリョウ</t>
    </rPh>
    <rPh sb="7" eb="9">
      <t>シセツ</t>
    </rPh>
    <phoneticPr fontId="1"/>
  </si>
  <si>
    <t>自宅（呼び寄せ等で家族・親族等の家にいる場合を含む）</t>
  </si>
  <si>
    <t>特別養護老人ホーム</t>
    <rPh sb="0" eb="9">
      <t>トヨ</t>
    </rPh>
    <phoneticPr fontId="1"/>
  </si>
  <si>
    <t>特定施設入居者生活介護の指定を受けている有料老人ホーム、サービス付き高齢者向け住宅、軽費老人ホーム、養護老人ホーム</t>
    <rPh sb="0" eb="2">
      <t>トクテイ</t>
    </rPh>
    <rPh sb="2" eb="4">
      <t>シセツ</t>
    </rPh>
    <rPh sb="4" eb="7">
      <t>ニュウキョシャ</t>
    </rPh>
    <rPh sb="7" eb="9">
      <t>セイカツ</t>
    </rPh>
    <rPh sb="9" eb="11">
      <t>カイゴ</t>
    </rPh>
    <rPh sb="12" eb="14">
      <t>シテイ</t>
    </rPh>
    <rPh sb="15" eb="16">
      <t>ウ</t>
    </rPh>
    <rPh sb="20" eb="27">
      <t>ユロ</t>
    </rPh>
    <rPh sb="29" eb="41">
      <t>コ</t>
    </rPh>
    <rPh sb="42" eb="44">
      <t>ケイヒ</t>
    </rPh>
    <rPh sb="44" eb="46">
      <t>ロウジン</t>
    </rPh>
    <rPh sb="50" eb="52">
      <t>ヨウゴ</t>
    </rPh>
    <rPh sb="52" eb="54">
      <t>ロウジン</t>
    </rPh>
    <phoneticPr fontId="1"/>
  </si>
  <si>
    <t>特定施設入居者生活介護の指定を受けていない有料老人ホーム、サービス付き高齢者向け住宅、軽費老人ホーム、養護老人ホーム</t>
    <rPh sb="0" eb="2">
      <t>トクテイ</t>
    </rPh>
    <rPh sb="2" eb="4">
      <t>シセツ</t>
    </rPh>
    <rPh sb="4" eb="7">
      <t>ニュウキョシャ</t>
    </rPh>
    <rPh sb="7" eb="9">
      <t>セイカツ</t>
    </rPh>
    <rPh sb="9" eb="11">
      <t>カイゴ</t>
    </rPh>
    <rPh sb="12" eb="14">
      <t>シテイ</t>
    </rPh>
    <rPh sb="15" eb="16">
      <t>ウ</t>
    </rPh>
    <rPh sb="21" eb="28">
      <t>ユロ</t>
    </rPh>
    <rPh sb="30" eb="42">
      <t>コ</t>
    </rPh>
    <rPh sb="43" eb="45">
      <t>ケイヒ</t>
    </rPh>
    <rPh sb="45" eb="47">
      <t>ロウジン</t>
    </rPh>
    <rPh sb="51" eb="53">
      <t>ヨウゴ</t>
    </rPh>
    <rPh sb="53" eb="55">
      <t>ロウジン</t>
    </rPh>
    <phoneticPr fontId="1"/>
  </si>
  <si>
    <t>その他（不明を含む）</t>
  </si>
  <si>
    <t>死亡による契約終了</t>
    <rPh sb="0" eb="2">
      <t>シボウ</t>
    </rPh>
    <rPh sb="5" eb="7">
      <t>ケイヤク</t>
    </rPh>
    <rPh sb="7" eb="9">
      <t>シュウリョウ</t>
    </rPh>
    <phoneticPr fontId="1"/>
  </si>
  <si>
    <t>うち状態がよくなったことによる在宅復帰</t>
    <rPh sb="2" eb="4">
      <t>ジョウタイ</t>
    </rPh>
    <rPh sb="15" eb="17">
      <t>ザイタク</t>
    </rPh>
    <rPh sb="17" eb="19">
      <t>フッキ</t>
    </rPh>
    <phoneticPr fontId="1"/>
  </si>
  <si>
    <t>(1)～(3)計</t>
    <rPh sb="7" eb="8">
      <t>ケイ</t>
    </rPh>
    <phoneticPr fontId="1"/>
  </si>
  <si>
    <t>看取り以外</t>
    <rPh sb="0" eb="2">
      <t>ミト</t>
    </rPh>
    <rPh sb="3" eb="5">
      <t>イガイ</t>
    </rPh>
    <phoneticPr fontId="1"/>
  </si>
  <si>
    <t>看取りを行っていない</t>
    <rPh sb="0" eb="2">
      <t>ミト</t>
    </rPh>
    <rPh sb="4" eb="5">
      <t>オコナ</t>
    </rPh>
    <phoneticPr fontId="1"/>
  </si>
  <si>
    <t>看取りを行った（看取り介護加算あり）</t>
    <rPh sb="0" eb="2">
      <t>ミト</t>
    </rPh>
    <rPh sb="4" eb="5">
      <t>オコナ</t>
    </rPh>
    <rPh sb="8" eb="10">
      <t>ミト</t>
    </rPh>
    <rPh sb="11" eb="13">
      <t>カイゴ</t>
    </rPh>
    <rPh sb="13" eb="15">
      <t>カサン</t>
    </rPh>
    <phoneticPr fontId="1"/>
  </si>
  <si>
    <t>看取りを行った（看取り介護加算なし）</t>
    <rPh sb="0" eb="2">
      <t>ミト</t>
    </rPh>
    <rPh sb="4" eb="5">
      <t>オコナ</t>
    </rPh>
    <rPh sb="8" eb="10">
      <t>ミト</t>
    </rPh>
    <rPh sb="11" eb="13">
      <t>カイゴ</t>
    </rPh>
    <rPh sb="13" eb="15">
      <t>カサン</t>
    </rPh>
    <phoneticPr fontId="1"/>
  </si>
  <si>
    <t>病院・診療所</t>
    <phoneticPr fontId="1"/>
  </si>
  <si>
    <t>０％</t>
    <phoneticPr fontId="1"/>
  </si>
  <si>
    <t>たんの吸引</t>
  </si>
  <si>
    <t>胃ろう・腸ろうの管理</t>
  </si>
  <si>
    <t>経鼻経管栄養の管理</t>
  </si>
  <si>
    <t>酸素療法</t>
  </si>
  <si>
    <t>透析</t>
  </si>
  <si>
    <t>褥瘡の処置</t>
  </si>
  <si>
    <t>特定施設</t>
  </si>
  <si>
    <t>５～９箇所</t>
    <rPh sb="3" eb="5">
      <t>カショ</t>
    </rPh>
    <phoneticPr fontId="1"/>
  </si>
  <si>
    <t>在宅療養支援病院</t>
    <rPh sb="0" eb="2">
      <t>ザイタク</t>
    </rPh>
    <rPh sb="2" eb="4">
      <t>リョウヨウ</t>
    </rPh>
    <rPh sb="4" eb="6">
      <t>シエン</t>
    </rPh>
    <rPh sb="6" eb="8">
      <t>ヒヨ</t>
    </rPh>
    <phoneticPr fontId="1"/>
  </si>
  <si>
    <t>その他の病院</t>
    <rPh sb="2" eb="3">
      <t>タ</t>
    </rPh>
    <rPh sb="4" eb="6">
      <t>ヒヨ</t>
    </rPh>
    <phoneticPr fontId="1"/>
  </si>
  <si>
    <t>在宅療養支援診療所</t>
    <rPh sb="0" eb="2">
      <t>ザイタク</t>
    </rPh>
    <rPh sb="2" eb="4">
      <t>リョウヨウ</t>
    </rPh>
    <rPh sb="4" eb="6">
      <t>シエン</t>
    </rPh>
    <rPh sb="6" eb="9">
      <t>シンリョウショ</t>
    </rPh>
    <phoneticPr fontId="1"/>
  </si>
  <si>
    <t>その他の診療所</t>
    <rPh sb="2" eb="3">
      <t>タ</t>
    </rPh>
    <rPh sb="4" eb="7">
      <t>シンリョウショ</t>
    </rPh>
    <phoneticPr fontId="1"/>
  </si>
  <si>
    <t>特定施設</t>
    <rPh sb="0" eb="2">
      <t>トクテイ</t>
    </rPh>
    <rPh sb="2" eb="4">
      <t>シセツ</t>
    </rPh>
    <phoneticPr fontId="1"/>
  </si>
  <si>
    <t>２～３人</t>
    <rPh sb="3" eb="4">
      <t>ヒト</t>
    </rPh>
    <phoneticPr fontId="1"/>
  </si>
  <si>
    <t>４～５人</t>
    <rPh sb="3" eb="4">
      <t>ヒト</t>
    </rPh>
    <phoneticPr fontId="1"/>
  </si>
  <si>
    <t>６～７人</t>
    <rPh sb="3" eb="4">
      <t>ヒト</t>
    </rPh>
    <phoneticPr fontId="1"/>
  </si>
  <si>
    <t>８～９人</t>
    <rPh sb="3" eb="4">
      <t>ヒト</t>
    </rPh>
    <phoneticPr fontId="1"/>
  </si>
  <si>
    <t>10～14人</t>
    <rPh sb="5" eb="6">
      <t>ニン</t>
    </rPh>
    <phoneticPr fontId="1"/>
  </si>
  <si>
    <t>15～19人</t>
    <rPh sb="5" eb="6">
      <t>ニン</t>
    </rPh>
    <phoneticPr fontId="1"/>
  </si>
  <si>
    <t>１人</t>
    <rPh sb="1" eb="2">
      <t>ニン</t>
    </rPh>
    <phoneticPr fontId="1"/>
  </si>
  <si>
    <t>２人</t>
    <rPh sb="1" eb="2">
      <t>ニン</t>
    </rPh>
    <phoneticPr fontId="1"/>
  </si>
  <si>
    <t>３人</t>
    <rPh sb="1" eb="2">
      <t>ニン</t>
    </rPh>
    <phoneticPr fontId="1"/>
  </si>
  <si>
    <t>６～９人</t>
    <rPh sb="3" eb="4">
      <t>ヒト</t>
    </rPh>
    <phoneticPr fontId="1"/>
  </si>
  <si>
    <t>５～９人</t>
    <rPh sb="3" eb="4">
      <t>ニン</t>
    </rPh>
    <phoneticPr fontId="1"/>
  </si>
  <si>
    <t>20～29人</t>
    <rPh sb="5" eb="6">
      <t>ニン</t>
    </rPh>
    <phoneticPr fontId="1"/>
  </si>
  <si>
    <t>30～39人</t>
    <rPh sb="5" eb="6">
      <t>ニン</t>
    </rPh>
    <phoneticPr fontId="1"/>
  </si>
  <si>
    <t>２人未満</t>
    <rPh sb="1" eb="2">
      <t>ニン</t>
    </rPh>
    <rPh sb="2" eb="4">
      <t>ミマン</t>
    </rPh>
    <phoneticPr fontId="1"/>
  </si>
  <si>
    <t>４～５人</t>
    <rPh sb="3" eb="4">
      <t>ニン</t>
    </rPh>
    <phoneticPr fontId="1"/>
  </si>
  <si>
    <t>６～７人</t>
    <rPh sb="3" eb="4">
      <t>ニン</t>
    </rPh>
    <phoneticPr fontId="1"/>
  </si>
  <si>
    <t>８～９人</t>
    <rPh sb="3" eb="4">
      <t>ニン</t>
    </rPh>
    <phoneticPr fontId="1"/>
  </si>
  <si>
    <t>１～９人</t>
    <rPh sb="3" eb="4">
      <t>ニン</t>
    </rPh>
    <phoneticPr fontId="1"/>
  </si>
  <si>
    <t>10～19人</t>
    <rPh sb="5" eb="6">
      <t>ニン</t>
    </rPh>
    <phoneticPr fontId="1"/>
  </si>
  <si>
    <t>40～49人</t>
    <rPh sb="5" eb="6">
      <t>ヒト</t>
    </rPh>
    <phoneticPr fontId="1"/>
  </si>
  <si>
    <t>特定施設</t>
    <phoneticPr fontId="1"/>
  </si>
  <si>
    <t>特定施設</t>
    <phoneticPr fontId="1"/>
  </si>
  <si>
    <t>０％</t>
    <phoneticPr fontId="1"/>
  </si>
  <si>
    <t>10～30％未満</t>
    <rPh sb="6" eb="8">
      <t>ミマン</t>
    </rPh>
    <phoneticPr fontId="1"/>
  </si>
  <si>
    <t>100％</t>
    <phoneticPr fontId="1"/>
  </si>
  <si>
    <t>２～３人未満</t>
    <rPh sb="3" eb="4">
      <t>ニン</t>
    </rPh>
    <rPh sb="4" eb="6">
      <t>ミマン</t>
    </rPh>
    <phoneticPr fontId="1"/>
  </si>
  <si>
    <t>３～４人未満</t>
    <rPh sb="3" eb="4">
      <t>ニン</t>
    </rPh>
    <rPh sb="4" eb="6">
      <t>ミマン</t>
    </rPh>
    <phoneticPr fontId="1"/>
  </si>
  <si>
    <t>５人未満</t>
    <rPh sb="1" eb="2">
      <t>ニン</t>
    </rPh>
    <rPh sb="2" eb="4">
      <t>ミマン</t>
    </rPh>
    <phoneticPr fontId="1"/>
  </si>
  <si>
    <t>５～10人未満</t>
    <rPh sb="4" eb="5">
      <t>ニン</t>
    </rPh>
    <rPh sb="5" eb="7">
      <t>ミマン</t>
    </rPh>
    <phoneticPr fontId="1"/>
  </si>
  <si>
    <t>100～500万円未満</t>
    <rPh sb="7" eb="9">
      <t>マンエン</t>
    </rPh>
    <rPh sb="9" eb="11">
      <t>ミマン</t>
    </rPh>
    <phoneticPr fontId="1"/>
  </si>
  <si>
    <t>３万円未満</t>
    <rPh sb="1" eb="3">
      <t>マンエン</t>
    </rPh>
    <rPh sb="3" eb="5">
      <t>ミマン</t>
    </rPh>
    <phoneticPr fontId="1"/>
  </si>
  <si>
    <t>15万円以上</t>
    <rPh sb="2" eb="4">
      <t>マンエン</t>
    </rPh>
    <rPh sb="4" eb="6">
      <t>イジョウ</t>
    </rPh>
    <phoneticPr fontId="1"/>
  </si>
  <si>
    <t>問４(2)② 月額利用料金（合計）－b～e合計</t>
    <rPh sb="7" eb="9">
      <t>ゲツガク</t>
    </rPh>
    <rPh sb="9" eb="11">
      <t>リヨウ</t>
    </rPh>
    <rPh sb="11" eb="13">
      <t>リョウキン</t>
    </rPh>
    <rPh sb="14" eb="16">
      <t>ゴウケイ</t>
    </rPh>
    <rPh sb="21" eb="23">
      <t>ゴウケイ</t>
    </rPh>
    <phoneticPr fontId="1"/>
  </si>
  <si>
    <r>
      <t>問４(2)② 月額付帯サービス利用料金－</t>
    </r>
    <r>
      <rPr>
        <sz val="8"/>
        <rFont val="ＭＳ Ｐ明朝"/>
        <family val="1"/>
        <charset val="128"/>
      </rPr>
      <t>b 共益費・管理費相当額（共用部分の維持管理等）＋c 生活支援・介護サービス提供費用または基本サービス費相当額（介護保険自己負担を除く）</t>
    </r>
    <rPh sb="7" eb="9">
      <t>ゲツガク</t>
    </rPh>
    <rPh sb="9" eb="11">
      <t>フタイ</t>
    </rPh>
    <rPh sb="15" eb="17">
      <t>リヨウ</t>
    </rPh>
    <rPh sb="17" eb="19">
      <t>リョウキン</t>
    </rPh>
    <rPh sb="22" eb="25">
      <t>キョウエキヒ</t>
    </rPh>
    <rPh sb="26" eb="29">
      <t>カンリヒ</t>
    </rPh>
    <rPh sb="29" eb="32">
      <t>ソウトウガク</t>
    </rPh>
    <rPh sb="33" eb="35">
      <t>キョウヨウ</t>
    </rPh>
    <rPh sb="35" eb="37">
      <t>ブブン</t>
    </rPh>
    <rPh sb="38" eb="40">
      <t>イジ</t>
    </rPh>
    <rPh sb="40" eb="42">
      <t>カンリ</t>
    </rPh>
    <rPh sb="42" eb="43">
      <t>トウ</t>
    </rPh>
    <rPh sb="47" eb="49">
      <t>セイカツ</t>
    </rPh>
    <rPh sb="49" eb="51">
      <t>シエン</t>
    </rPh>
    <rPh sb="52" eb="54">
      <t>カイゴ</t>
    </rPh>
    <rPh sb="58" eb="60">
      <t>テイキョウ</t>
    </rPh>
    <rPh sb="60" eb="62">
      <t>ヒヨウ</t>
    </rPh>
    <rPh sb="80" eb="82">
      <t>ジコ</t>
    </rPh>
    <phoneticPr fontId="1"/>
  </si>
  <si>
    <t>問４(2)②③ 居住費用（前払い金考慮後家賃）（問４(2)②a + (問４(2)③b ÷問４(2)③d)</t>
    <rPh sb="8" eb="10">
      <t>キョジュウ</t>
    </rPh>
    <rPh sb="10" eb="12">
      <t>ヒヨウ</t>
    </rPh>
    <rPh sb="13" eb="15">
      <t>マエバラ</t>
    </rPh>
    <rPh sb="16" eb="17">
      <t>キン</t>
    </rPh>
    <rPh sb="17" eb="19">
      <t>コウリョ</t>
    </rPh>
    <rPh sb="19" eb="20">
      <t>ノチ</t>
    </rPh>
    <rPh sb="20" eb="22">
      <t>ヤチン</t>
    </rPh>
    <phoneticPr fontId="1"/>
  </si>
  <si>
    <t>問４(2)①②③ 単位面積（１㎡）あたり居住費用（前払い金考慮後家賃÷最多居室面積）</t>
    <rPh sb="9" eb="11">
      <t>タンイ</t>
    </rPh>
    <rPh sb="11" eb="13">
      <t>メンセキ</t>
    </rPh>
    <rPh sb="20" eb="22">
      <t>キョジュウ</t>
    </rPh>
    <rPh sb="22" eb="24">
      <t>ヒヨウ</t>
    </rPh>
    <rPh sb="25" eb="27">
      <t>マエバラ</t>
    </rPh>
    <rPh sb="28" eb="29">
      <t>キン</t>
    </rPh>
    <rPh sb="29" eb="31">
      <t>コウリョ</t>
    </rPh>
    <rPh sb="31" eb="32">
      <t>ノチ</t>
    </rPh>
    <rPh sb="32" eb="34">
      <t>ヤチン</t>
    </rPh>
    <rPh sb="35" eb="37">
      <t>サイタ</t>
    </rPh>
    <rPh sb="37" eb="39">
      <t>キョシツ</t>
    </rPh>
    <rPh sb="39" eb="41">
      <t>メンセキ</t>
    </rPh>
    <phoneticPr fontId="1"/>
  </si>
  <si>
    <t>４人以下</t>
    <rPh sb="1" eb="2">
      <t>ニン</t>
    </rPh>
    <rPh sb="2" eb="4">
      <t>イカ</t>
    </rPh>
    <phoneticPr fontId="1"/>
  </si>
  <si>
    <t>４人以下</t>
    <rPh sb="1" eb="2">
      <t>ニン</t>
    </rPh>
    <rPh sb="2" eb="4">
      <t>イカ</t>
    </rPh>
    <phoneticPr fontId="1"/>
  </si>
  <si>
    <t>５～９人</t>
    <rPh sb="3" eb="4">
      <t>ヒト</t>
    </rPh>
    <phoneticPr fontId="1"/>
  </si>
  <si>
    <t>30％未満</t>
    <rPh sb="3" eb="5">
      <t>ミマン</t>
    </rPh>
    <phoneticPr fontId="3"/>
  </si>
  <si>
    <t>30～50％未満</t>
    <rPh sb="6" eb="8">
      <t>ミマン</t>
    </rPh>
    <phoneticPr fontId="3"/>
  </si>
  <si>
    <t>３～４人</t>
    <rPh sb="3" eb="4">
      <t>ニン</t>
    </rPh>
    <phoneticPr fontId="1"/>
  </si>
  <si>
    <t>５人以上</t>
    <rPh sb="1" eb="2">
      <t>ニン</t>
    </rPh>
    <rPh sb="2" eb="4">
      <t>イジョウ</t>
    </rPh>
    <phoneticPr fontId="1"/>
  </si>
  <si>
    <t>３～５人未満</t>
    <rPh sb="3" eb="4">
      <t>ニン</t>
    </rPh>
    <rPh sb="4" eb="6">
      <t>ミマン</t>
    </rPh>
    <phoneticPr fontId="1"/>
  </si>
  <si>
    <t>５％未満</t>
    <rPh sb="2" eb="4">
      <t>ミマン</t>
    </rPh>
    <phoneticPr fontId="3"/>
  </si>
  <si>
    <t>５～10％未満</t>
    <rPh sb="5" eb="7">
      <t>ミマン</t>
    </rPh>
    <phoneticPr fontId="3"/>
  </si>
  <si>
    <t>10人以上</t>
    <rPh sb="2" eb="3">
      <t>ニン</t>
    </rPh>
    <rPh sb="3" eb="5">
      <t>イジョウ</t>
    </rPh>
    <phoneticPr fontId="1"/>
  </si>
  <si>
    <t>平均(人)</t>
    <rPh sb="0" eb="1">
      <t>ヒラ</t>
    </rPh>
    <rPh sb="1" eb="2">
      <t>タモツ</t>
    </rPh>
    <rPh sb="3" eb="4">
      <t>ニン</t>
    </rPh>
    <phoneticPr fontId="1"/>
  </si>
  <si>
    <t>60％未満</t>
    <rPh sb="3" eb="5">
      <t>ミマン</t>
    </rPh>
    <phoneticPr fontId="1"/>
  </si>
  <si>
    <t>95～100％未満</t>
    <rPh sb="7" eb="9">
      <t>ミマン</t>
    </rPh>
    <phoneticPr fontId="1"/>
  </si>
  <si>
    <t>50％以上</t>
    <rPh sb="3" eb="5">
      <t>イジョウ</t>
    </rPh>
    <phoneticPr fontId="1"/>
  </si>
  <si>
    <t>エラー・
無回答</t>
    <rPh sb="5" eb="8">
      <t>ムカイトウ</t>
    </rPh>
    <phoneticPr fontId="1"/>
  </si>
  <si>
    <t>最大
（人）</t>
    <rPh sb="0" eb="2">
      <t>サイダイ</t>
    </rPh>
    <rPh sb="4" eb="5">
      <t>ヒト</t>
    </rPh>
    <phoneticPr fontId="1"/>
  </si>
  <si>
    <t>有老（計）</t>
    <rPh sb="0" eb="1">
      <t>ユウ</t>
    </rPh>
    <rPh sb="1" eb="2">
      <t>ロウ</t>
    </rPh>
    <rPh sb="3" eb="4">
      <t>ケイ</t>
    </rPh>
    <phoneticPr fontId="1"/>
  </si>
  <si>
    <t>特定施設（再掲）</t>
    <rPh sb="0" eb="2">
      <t>トクテイ</t>
    </rPh>
    <rPh sb="2" eb="4">
      <t>シセツ</t>
    </rPh>
    <rPh sb="5" eb="7">
      <t>サイケイ</t>
    </rPh>
    <phoneticPr fontId="1"/>
  </si>
  <si>
    <t>なし</t>
  </si>
  <si>
    <t>サービス付き
高齢者向け住宅
（非特定施設）</t>
    <rPh sb="4" eb="5">
      <t>ツ</t>
    </rPh>
    <rPh sb="7" eb="10">
      <t>コウレイシャ</t>
    </rPh>
    <rPh sb="10" eb="11">
      <t>ム</t>
    </rPh>
    <rPh sb="12" eb="14">
      <t>ジュウタク</t>
    </rPh>
    <rPh sb="16" eb="17">
      <t>ヒ</t>
    </rPh>
    <rPh sb="17" eb="19">
      <t>トクテイ</t>
    </rPh>
    <rPh sb="19" eb="21">
      <t>シセツ</t>
    </rPh>
    <phoneticPr fontId="1"/>
  </si>
  <si>
    <t>サービス付き
高齢者向け住宅
（計）</t>
    <rPh sb="4" eb="5">
      <t>ツ</t>
    </rPh>
    <rPh sb="7" eb="10">
      <t>コウレイシャ</t>
    </rPh>
    <rPh sb="10" eb="11">
      <t>ム</t>
    </rPh>
    <rPh sb="12" eb="14">
      <t>ジュウタク</t>
    </rPh>
    <rPh sb="16" eb="17">
      <t>ケイ</t>
    </rPh>
    <phoneticPr fontId="1"/>
  </si>
  <si>
    <t>（再掲）特定施設</t>
    <rPh sb="4" eb="6">
      <t>トクテイ</t>
    </rPh>
    <rPh sb="6" eb="8">
      <t>シセツ</t>
    </rPh>
    <phoneticPr fontId="1"/>
  </si>
  <si>
    <t>有料老人ホーム
（計）</t>
    <rPh sb="0" eb="4">
      <t>ユウリョウロウジン</t>
    </rPh>
    <rPh sb="9" eb="10">
      <t>ケイ</t>
    </rPh>
    <phoneticPr fontId="1"/>
  </si>
  <si>
    <t>介護付
有料老人ホーム</t>
    <rPh sb="0" eb="3">
      <t>カイゴツキ</t>
    </rPh>
    <rPh sb="4" eb="11">
      <t>ユロ</t>
    </rPh>
    <phoneticPr fontId="1"/>
  </si>
  <si>
    <t>住宅型
有料老人ホーム</t>
    <rPh sb="0" eb="2">
      <t>ジュウタク</t>
    </rPh>
    <rPh sb="2" eb="3">
      <t>カタ</t>
    </rPh>
    <rPh sb="4" eb="11">
      <t>ユロ</t>
    </rPh>
    <phoneticPr fontId="1"/>
  </si>
  <si>
    <t>併設事業所等と兼務の看護職員がいる</t>
  </si>
  <si>
    <t>いずれもいない</t>
  </si>
  <si>
    <t>①～③計</t>
    <rPh sb="3" eb="4">
      <t>ケイ</t>
    </rPh>
    <phoneticPr fontId="1"/>
  </si>
  <si>
    <t>末梢静脈からの点滴</t>
  </si>
  <si>
    <t>尿道カテーテルの管理</t>
  </si>
  <si>
    <t>レスピレータの管理</t>
  </si>
  <si>
    <t>インスリンの注射</t>
  </si>
  <si>
    <t>疼痛の管理</t>
  </si>
  <si>
    <t>居室における看取り</t>
    <rPh sb="0" eb="2">
      <t>キョシツ</t>
    </rPh>
    <rPh sb="6" eb="8">
      <t>ミト</t>
    </rPh>
    <phoneticPr fontId="10"/>
  </si>
  <si>
    <t>居室における看取り以外の逝去</t>
    <rPh sb="0" eb="2">
      <t>キョシツ</t>
    </rPh>
    <rPh sb="6" eb="8">
      <t>ミト</t>
    </rPh>
    <rPh sb="9" eb="11">
      <t>イガイ</t>
    </rPh>
    <rPh sb="12" eb="14">
      <t>セイキョ</t>
    </rPh>
    <phoneticPr fontId="10"/>
  </si>
  <si>
    <t>居室における逝去（看取りか看取り以外かは不明）</t>
    <rPh sb="0" eb="2">
      <t>キョシツ</t>
    </rPh>
    <rPh sb="6" eb="8">
      <t>セイキョ</t>
    </rPh>
    <rPh sb="9" eb="11">
      <t>ミト</t>
    </rPh>
    <rPh sb="13" eb="15">
      <t>ミト</t>
    </rPh>
    <rPh sb="16" eb="18">
      <t>イガイ</t>
    </rPh>
    <rPh sb="20" eb="22">
      <t>フメイ</t>
    </rPh>
    <phoneticPr fontId="10"/>
  </si>
  <si>
    <t>病院・診療所で逝去</t>
    <rPh sb="0" eb="2">
      <t>ヒヨ</t>
    </rPh>
    <rPh sb="3" eb="6">
      <t>シンリョウショ</t>
    </rPh>
    <rPh sb="7" eb="9">
      <t>セイキョ</t>
    </rPh>
    <phoneticPr fontId="10"/>
  </si>
  <si>
    <t>その他</t>
    <rPh sb="2" eb="3">
      <t>タ</t>
    </rPh>
    <phoneticPr fontId="10"/>
  </si>
  <si>
    <t>重複を除いたその他の実人数</t>
    <rPh sb="8" eb="9">
      <t>タ</t>
    </rPh>
    <rPh sb="10" eb="11">
      <t>ジツ</t>
    </rPh>
    <rPh sb="11" eb="13">
      <t>ニンズウ</t>
    </rPh>
    <phoneticPr fontId="1"/>
  </si>
  <si>
    <t>常に夜勤または宿直の看護職員（併設事業所と兼務の場合を含む）が対応</t>
  </si>
  <si>
    <t>連携している</t>
  </si>
  <si>
    <t>連携していないが、近くにある</t>
  </si>
  <si>
    <t>連携しておらず、近くにもない</t>
  </si>
  <si>
    <t>併設・隣接の病院・診療所あり</t>
    <rPh sb="0" eb="2">
      <t>ヘイセツ</t>
    </rPh>
    <rPh sb="3" eb="5">
      <t>リンセツ</t>
    </rPh>
    <rPh sb="6" eb="8">
      <t>ビョウイン</t>
    </rPh>
    <rPh sb="9" eb="12">
      <t>シンリョウジョ</t>
    </rPh>
    <phoneticPr fontId="1"/>
  </si>
  <si>
    <t>併設・隣接の病院・診療所なし</t>
    <rPh sb="0" eb="2">
      <t>ヘイセツ</t>
    </rPh>
    <rPh sb="3" eb="5">
      <t>リンセツ</t>
    </rPh>
    <rPh sb="6" eb="8">
      <t>ビョウイン</t>
    </rPh>
    <rPh sb="9" eb="12">
      <t>シンリョウジョ</t>
    </rPh>
    <phoneticPr fontId="1"/>
  </si>
  <si>
    <t>2018～2020年</t>
    <rPh sb="9" eb="10">
      <t>ネン</t>
    </rPh>
    <phoneticPr fontId="1"/>
  </si>
  <si>
    <t>有老（計）</t>
    <phoneticPr fontId="1"/>
  </si>
  <si>
    <t>介護付有料老人ホーム</t>
    <phoneticPr fontId="1"/>
  </si>
  <si>
    <t>住宅型有料老人ホーム</t>
    <phoneticPr fontId="1"/>
  </si>
  <si>
    <t>サービス付（計）</t>
    <phoneticPr fontId="1"/>
  </si>
  <si>
    <t>サービス付（非特）</t>
    <phoneticPr fontId="1"/>
  </si>
  <si>
    <t>特定施設（再掲）</t>
    <phoneticPr fontId="1"/>
  </si>
  <si>
    <t>重複を除いた実際の入居者数</t>
    <phoneticPr fontId="1"/>
  </si>
  <si>
    <t>居室における逝去
（看取りか看取り以外かは不明）</t>
    <rPh sb="0" eb="2">
      <t>キョシツ</t>
    </rPh>
    <rPh sb="6" eb="8">
      <t>セイキョ</t>
    </rPh>
    <rPh sb="10" eb="12">
      <t>ミト</t>
    </rPh>
    <rPh sb="14" eb="16">
      <t>ミト</t>
    </rPh>
    <rPh sb="17" eb="19">
      <t>イガイ</t>
    </rPh>
    <rPh sb="21" eb="23">
      <t>フメイ</t>
    </rPh>
    <phoneticPr fontId="10"/>
  </si>
  <si>
    <t>－</t>
  </si>
  <si>
    <t>上下５％カット平均(円)　※0を含む</t>
    <rPh sb="0" eb="2">
      <t>ジョウゲ</t>
    </rPh>
    <rPh sb="7" eb="8">
      <t>ヒラ</t>
    </rPh>
    <rPh sb="8" eb="9">
      <t>タモツ</t>
    </rPh>
    <rPh sb="10" eb="11">
      <t>エン</t>
    </rPh>
    <phoneticPr fontId="4"/>
  </si>
  <si>
    <t>上下５％カット平均(円)　※0を含まない</t>
    <rPh sb="0" eb="2">
      <t>ジョウゲ</t>
    </rPh>
    <rPh sb="7" eb="8">
      <t>ヒラ</t>
    </rPh>
    <rPh sb="8" eb="9">
      <t>タモツ</t>
    </rPh>
    <rPh sb="10" eb="11">
      <t>エン</t>
    </rPh>
    <phoneticPr fontId="4"/>
  </si>
  <si>
    <t>看取り（加算あり）</t>
    <rPh sb="0" eb="2">
      <t>ミト</t>
    </rPh>
    <rPh sb="4" eb="6">
      <t>カサン</t>
    </rPh>
    <phoneticPr fontId="1"/>
  </si>
  <si>
    <t>看取り（加算なし）</t>
    <rPh sb="0" eb="2">
      <t>ミト</t>
    </rPh>
    <rPh sb="4" eb="6">
      <t>カサン</t>
    </rPh>
    <phoneticPr fontId="1"/>
  </si>
  <si>
    <t>居室における看取り（加算あり）</t>
    <rPh sb="0" eb="2">
      <t>キョシツ</t>
    </rPh>
    <rPh sb="6" eb="8">
      <t>ミト</t>
    </rPh>
    <rPh sb="10" eb="12">
      <t>カサン</t>
    </rPh>
    <phoneticPr fontId="1"/>
  </si>
  <si>
    <t>居室における看取り（加算なし）</t>
    <rPh sb="0" eb="2">
      <t>キョシツ</t>
    </rPh>
    <rPh sb="6" eb="8">
      <t>ミト</t>
    </rPh>
    <rPh sb="10" eb="12">
      <t>カサン</t>
    </rPh>
    <phoneticPr fontId="1"/>
  </si>
  <si>
    <t>居室における看取り以外</t>
    <rPh sb="0" eb="2">
      <t>キョシツ</t>
    </rPh>
    <rPh sb="6" eb="8">
      <t>ミト</t>
    </rPh>
    <rPh sb="9" eb="11">
      <t>イガイ</t>
    </rPh>
    <phoneticPr fontId="1"/>
  </si>
  <si>
    <t>合同会社・合資会社、有限会社</t>
    <rPh sb="0" eb="2">
      <t>ゴウドウ</t>
    </rPh>
    <rPh sb="2" eb="4">
      <t>カイシャ</t>
    </rPh>
    <rPh sb="5" eb="7">
      <t>ゴウシ</t>
    </rPh>
    <rPh sb="7" eb="9">
      <t>カイシャ</t>
    </rPh>
    <phoneticPr fontId="1"/>
  </si>
  <si>
    <t>合同会社・合資会社、有限会社</t>
    <rPh sb="0" eb="2">
      <t>ゴウドウ</t>
    </rPh>
    <rPh sb="2" eb="4">
      <t>ガイシャ</t>
    </rPh>
    <rPh sb="5" eb="7">
      <t>ゴウシ</t>
    </rPh>
    <rPh sb="7" eb="9">
      <t>ガイシャ</t>
    </rPh>
    <phoneticPr fontId="1"/>
  </si>
  <si>
    <t>2021～2023年</t>
    <rPh sb="9" eb="10">
      <t>ネン</t>
    </rPh>
    <phoneticPr fontId="1"/>
  </si>
  <si>
    <t>問２(2) 施設の立地しているエリアの特性</t>
    <rPh sb="0" eb="1">
      <t>トイ</t>
    </rPh>
    <rPh sb="6" eb="8">
      <t>シセツ</t>
    </rPh>
    <rPh sb="9" eb="11">
      <t>リッチ</t>
    </rPh>
    <rPh sb="19" eb="21">
      <t>トクセイ</t>
    </rPh>
    <phoneticPr fontId="1"/>
  </si>
  <si>
    <t>低層住宅中心の住宅地</t>
  </si>
  <si>
    <t>中高層住宅の多い住宅地</t>
  </si>
  <si>
    <t>商業施設と住宅が混在する地域</t>
  </si>
  <si>
    <t>幹線道路等に沿った住宅地・集落等</t>
  </si>
  <si>
    <t>住宅地の中に農地が点在するような田園地域</t>
  </si>
  <si>
    <t>大規模商業施設や駅等に近接する都市的地域</t>
  </si>
  <si>
    <t>工場・物流拠点・倉庫等の多い地域</t>
  </si>
  <si>
    <t>市街地から離れた地域（市街化調整区域。離島等を含む）</t>
  </si>
  <si>
    <t>問２(3) 建物の特性</t>
    <rPh sb="0" eb="1">
      <t>トイ</t>
    </rPh>
    <rPh sb="6" eb="8">
      <t>タテモノ</t>
    </rPh>
    <rPh sb="9" eb="11">
      <t>トクセイ</t>
    </rPh>
    <phoneticPr fontId="1"/>
  </si>
  <si>
    <t>ホーム開設時に新築</t>
  </si>
  <si>
    <t>既存の集合住宅・寮・宿泊施設等からの改築・転用</t>
  </si>
  <si>
    <t>既存の戸建て住宅からの改築・転用</t>
  </si>
  <si>
    <t>問２(4) 入居時要件　①状態像</t>
    <rPh sb="0" eb="1">
      <t>トイ</t>
    </rPh>
    <rPh sb="6" eb="8">
      <t>ニュウキョ</t>
    </rPh>
    <rPh sb="8" eb="9">
      <t>ジ</t>
    </rPh>
    <rPh sb="9" eb="11">
      <t>ヨウケン</t>
    </rPh>
    <rPh sb="13" eb="15">
      <t>ジョウタイ</t>
    </rPh>
    <rPh sb="15" eb="16">
      <t>ゾウ</t>
    </rPh>
    <phoneticPr fontId="1"/>
  </si>
  <si>
    <t>問２(4) 入居時要件　②身元引受人</t>
    <rPh sb="0" eb="1">
      <t>トイ</t>
    </rPh>
    <rPh sb="6" eb="8">
      <t>ニュウキョ</t>
    </rPh>
    <rPh sb="8" eb="9">
      <t>ジ</t>
    </rPh>
    <rPh sb="9" eb="11">
      <t>ヨウケン</t>
    </rPh>
    <rPh sb="13" eb="15">
      <t>ミモト</t>
    </rPh>
    <rPh sb="15" eb="17">
      <t>ヒキウケ</t>
    </rPh>
    <rPh sb="17" eb="18">
      <t>ニン</t>
    </rPh>
    <phoneticPr fontId="1"/>
  </si>
  <si>
    <t>問２(5) 特定施設入居者生活介護の指定（複数回答）</t>
    <rPh sb="0" eb="1">
      <t>トイ</t>
    </rPh>
    <rPh sb="6" eb="8">
      <t>トクテイ</t>
    </rPh>
    <rPh sb="8" eb="10">
      <t>シセツ</t>
    </rPh>
    <rPh sb="10" eb="13">
      <t>ニュウキョシャ</t>
    </rPh>
    <rPh sb="13" eb="15">
      <t>セイカツ</t>
    </rPh>
    <rPh sb="15" eb="17">
      <t>カイゴ</t>
    </rPh>
    <rPh sb="18" eb="20">
      <t>シテイ</t>
    </rPh>
    <rPh sb="21" eb="23">
      <t>フクスウ</t>
    </rPh>
    <rPh sb="23" eb="25">
      <t>カイトウ</t>
    </rPh>
    <phoneticPr fontId="1"/>
  </si>
  <si>
    <r>
      <t>【問２(5)で「</t>
    </r>
    <r>
      <rPr>
        <sz val="9"/>
        <rFont val="ＭＳ Ｐゴシック"/>
        <family val="3"/>
        <charset val="128"/>
      </rPr>
      <t>一般型（介護）（介護専用型）</t>
    </r>
    <r>
      <rPr>
        <sz val="9"/>
        <rFont val="ＭＳ ゴシック"/>
        <family val="3"/>
        <charset val="128"/>
      </rPr>
      <t>」、「</t>
    </r>
    <r>
      <rPr>
        <sz val="9"/>
        <rFont val="ＭＳ Ｐゴシック"/>
        <family val="3"/>
        <charset val="128"/>
      </rPr>
      <t>一般型（介護）（混合型）</t>
    </r>
    <r>
      <rPr>
        <sz val="9"/>
        <rFont val="ＭＳ ゴシック"/>
        <family val="3"/>
        <charset val="128"/>
      </rPr>
      <t>」、「</t>
    </r>
    <r>
      <rPr>
        <sz val="9"/>
        <rFont val="ＭＳ Ｐゴシック"/>
        <family val="3"/>
        <charset val="128"/>
      </rPr>
      <t>一般型（介護予防）</t>
    </r>
    <r>
      <rPr>
        <sz val="9"/>
        <rFont val="ＭＳ ゴシック"/>
        <family val="3"/>
        <charset val="128"/>
      </rPr>
      <t>」と回答した施設のみ】</t>
    </r>
    <rPh sb="1" eb="2">
      <t>トイ</t>
    </rPh>
    <rPh sb="8" eb="11">
      <t>イッパンガタ</t>
    </rPh>
    <rPh sb="12" eb="14">
      <t>カイゴ</t>
    </rPh>
    <rPh sb="16" eb="18">
      <t>カイゴ</t>
    </rPh>
    <rPh sb="18" eb="21">
      <t>センヨウガタ</t>
    </rPh>
    <rPh sb="40" eb="42">
      <t>イッパン</t>
    </rPh>
    <rPh sb="42" eb="43">
      <t>カタ</t>
    </rPh>
    <rPh sb="44" eb="46">
      <t>カイゴ</t>
    </rPh>
    <rPh sb="46" eb="48">
      <t>ヨボウ</t>
    </rPh>
    <rPh sb="51" eb="53">
      <t>カイトウ</t>
    </rPh>
    <rPh sb="55" eb="57">
      <t>シセツ</t>
    </rPh>
    <phoneticPr fontId="1"/>
  </si>
  <si>
    <t>【問２(5)で「指定なし」と回答した施設のみ】</t>
    <rPh sb="1" eb="2">
      <t>トイ</t>
    </rPh>
    <rPh sb="8" eb="10">
      <t>シテイ</t>
    </rPh>
    <rPh sb="14" eb="16">
      <t>カイトウ</t>
    </rPh>
    <rPh sb="18" eb="20">
      <t>シセツ</t>
    </rPh>
    <phoneticPr fontId="1"/>
  </si>
  <si>
    <t>保険者（自治体）による総量規制のため</t>
  </si>
  <si>
    <t>既存建物転用で、施設設備基準を満たせないため</t>
  </si>
  <si>
    <t>特定施設の人員基準に見合う介護職員を確保できないため</t>
  </si>
  <si>
    <t>特定施設の人員基準に見合う看護職員を確保できないため</t>
  </si>
  <si>
    <t>特定施設の人員基準に見合う計画作成担当者を確保できないため</t>
  </si>
  <si>
    <t>「施設」でなく「住まい」として運営したいため</t>
  </si>
  <si>
    <t>上記以外の理由で、施設基準を満たせないため</t>
  </si>
  <si>
    <t>特定施設の指定を受けたい</t>
  </si>
  <si>
    <t>指定は受けない</t>
  </si>
  <si>
    <t>未定・わからない</t>
  </si>
  <si>
    <t>問２(6)① 総居室（住戸）数</t>
    <rPh sb="0" eb="1">
      <t>トイ</t>
    </rPh>
    <rPh sb="7" eb="8">
      <t>ソウ</t>
    </rPh>
    <rPh sb="8" eb="10">
      <t>キョシツ</t>
    </rPh>
    <rPh sb="11" eb="13">
      <t>ジュウコ</t>
    </rPh>
    <rPh sb="14" eb="15">
      <t>スウ</t>
    </rPh>
    <phoneticPr fontId="1"/>
  </si>
  <si>
    <t>問２(6)③ 入居している居室（住戸）数</t>
    <rPh sb="0" eb="1">
      <t>トイ</t>
    </rPh>
    <rPh sb="7" eb="9">
      <t>ニュウキョ</t>
    </rPh>
    <rPh sb="13" eb="15">
      <t>キョシツ</t>
    </rPh>
    <rPh sb="16" eb="18">
      <t>ジュウコ</t>
    </rPh>
    <rPh sb="19" eb="20">
      <t>スウ</t>
    </rPh>
    <phoneticPr fontId="1"/>
  </si>
  <si>
    <t>問２(6)①③ 居室稼働率</t>
    <rPh sb="0" eb="1">
      <t>トイ</t>
    </rPh>
    <rPh sb="8" eb="10">
      <t>キョシツ</t>
    </rPh>
    <rPh sb="10" eb="12">
      <t>カドウ</t>
    </rPh>
    <rPh sb="12" eb="13">
      <t>リツ</t>
    </rPh>
    <phoneticPr fontId="1"/>
  </si>
  <si>
    <t>問２(7)① 車いす対応トイレ</t>
    <rPh sb="0" eb="1">
      <t>トイ</t>
    </rPh>
    <phoneticPr fontId="1"/>
  </si>
  <si>
    <t>設置あり</t>
    <rPh sb="0" eb="2">
      <t>セッチ</t>
    </rPh>
    <phoneticPr fontId="1"/>
  </si>
  <si>
    <t>設置なし</t>
    <rPh sb="0" eb="2">
      <t>セッチ</t>
    </rPh>
    <phoneticPr fontId="1"/>
  </si>
  <si>
    <t>ストレッチャー浴（寝浴）</t>
  </si>
  <si>
    <t>チェアー浴・リフト浴（座浴）</t>
  </si>
  <si>
    <t>問２(8) 入居生活のルールについて（複数回答）</t>
    <rPh sb="0" eb="1">
      <t>トイ</t>
    </rPh>
    <rPh sb="18" eb="24">
      <t>フカ</t>
    </rPh>
    <phoneticPr fontId="1"/>
  </si>
  <si>
    <t>自立の場合を含め､要介護度が異なる場合でも夫婦入居ができる</t>
  </si>
  <si>
    <t>食事の時間・場所をある程度自由に選べる</t>
  </si>
  <si>
    <t>食事のメニューがある程度選択できる</t>
  </si>
  <si>
    <t>外出や外泊の際に、事前の届出等の必要がない</t>
  </si>
  <si>
    <t>家族や友人が来訪（面会）できる時間等に決まりがない</t>
  </si>
  <si>
    <t>家族等が居室に泊まる際に、事前の届出等が必要ない</t>
  </si>
  <si>
    <t>問２(9) 高齢者住宅協会、全国有料老人ホーム協会、全国介護付きホーム協会への加入状況</t>
    <rPh sb="0" eb="1">
      <t>トイ</t>
    </rPh>
    <rPh sb="39" eb="41">
      <t>カニュウ</t>
    </rPh>
    <rPh sb="41" eb="43">
      <t>ジョウキョウ</t>
    </rPh>
    <phoneticPr fontId="1"/>
  </si>
  <si>
    <t>加入している</t>
  </si>
  <si>
    <t>加入していない</t>
  </si>
  <si>
    <t>加入しているかどうかわからない</t>
  </si>
  <si>
    <t>そのような団体があることを知らなかったため</t>
  </si>
  <si>
    <t>存在は知っているが、活動内容がわからないため</t>
  </si>
  <si>
    <t>身近な地域に支部がなく、活動があまりないため</t>
  </si>
  <si>
    <t>団体に加入するメリットが感じられないため</t>
  </si>
  <si>
    <t>団体の主旨や目的に賛同できないため</t>
  </si>
  <si>
    <t>会費が高いため</t>
  </si>
  <si>
    <t>問３ 併設・隣接事業所の状況　④入居者のうちサービスを利用している割合</t>
    <rPh sb="3" eb="5">
      <t>ヘイセツ</t>
    </rPh>
    <rPh sb="6" eb="8">
      <t>リンセツ</t>
    </rPh>
    <rPh sb="8" eb="11">
      <t>ジギョウショ</t>
    </rPh>
    <rPh sb="12" eb="14">
      <t>ジョウキョウ</t>
    </rPh>
    <rPh sb="16" eb="19">
      <t>ニュウキョシャ</t>
    </rPh>
    <rPh sb="27" eb="29">
      <t>リヨウ</t>
    </rPh>
    <rPh sb="33" eb="35">
      <t>ワリアイ</t>
    </rPh>
    <phoneticPr fontId="1"/>
  </si>
  <si>
    <t>問３ 併設・隣接病院、診療所の状況　(8)～(10)の併設状況</t>
    <rPh sb="3" eb="5">
      <t>ヘイセツ</t>
    </rPh>
    <rPh sb="6" eb="8">
      <t>リンセツ</t>
    </rPh>
    <rPh sb="8" eb="10">
      <t>ビョウイン</t>
    </rPh>
    <rPh sb="11" eb="14">
      <t>シンリョウジョ</t>
    </rPh>
    <rPh sb="15" eb="17">
      <t>ジョウキョウ</t>
    </rPh>
    <rPh sb="27" eb="29">
      <t>ヘイセツ</t>
    </rPh>
    <rPh sb="29" eb="31">
      <t>ジョウキョウ</t>
    </rPh>
    <phoneticPr fontId="1"/>
  </si>
  <si>
    <t>問４(3) 近年の利用料金等の改定状況</t>
    <rPh sb="6" eb="8">
      <t>キンネン</t>
    </rPh>
    <rPh sb="9" eb="11">
      <t>リヨウ</t>
    </rPh>
    <rPh sb="11" eb="13">
      <t>リョウキン</t>
    </rPh>
    <rPh sb="13" eb="14">
      <t>ナド</t>
    </rPh>
    <rPh sb="15" eb="17">
      <t>カイテイ</t>
    </rPh>
    <rPh sb="17" eb="19">
      <t>ジョウキョウ</t>
    </rPh>
    <phoneticPr fontId="1"/>
  </si>
  <si>
    <t>料金改定の必要に応じて、価格改定（値上げ）を実施した</t>
  </si>
  <si>
    <t>料金改定の必要があるが、実際には価格改定（値上げ）ができていない</t>
  </si>
  <si>
    <t>料金改定の必要性は感じていない</t>
  </si>
  <si>
    <t>Ⅲ　施設における職員体制等　</t>
    <phoneticPr fontId="1"/>
  </si>
  <si>
    <t>【問５は、問２(5)特定施設入居者指定介護で「指定なし」と回答した施設のみ】</t>
    <rPh sb="10" eb="12">
      <t>トクテイ</t>
    </rPh>
    <rPh sb="12" eb="14">
      <t>シセツ</t>
    </rPh>
    <rPh sb="14" eb="17">
      <t>ニュウキョシャ</t>
    </rPh>
    <rPh sb="17" eb="19">
      <t>シテイ</t>
    </rPh>
    <rPh sb="19" eb="21">
      <t>カイゴ</t>
    </rPh>
    <rPh sb="23" eb="25">
      <t>シテイ</t>
    </rPh>
    <rPh sb="29" eb="31">
      <t>カイトウ</t>
    </rPh>
    <rPh sb="33" eb="35">
      <t>シセツ</t>
    </rPh>
    <phoneticPr fontId="1"/>
  </si>
  <si>
    <t>問５(1) 住まいへの職員の配置状況</t>
    <rPh sb="6" eb="7">
      <t>ス</t>
    </rPh>
    <rPh sb="11" eb="13">
      <t>ショクイン</t>
    </rPh>
    <rPh sb="14" eb="16">
      <t>ハイチ</t>
    </rPh>
    <rPh sb="16" eb="18">
      <t>ジョウキョウ</t>
    </rPh>
    <phoneticPr fontId="1"/>
  </si>
  <si>
    <t>時間単位のシフトで住まい担当を配置（住まい内で勤務）</t>
  </si>
  <si>
    <t>住まいの職員は配置しておらず、併設・隣接事業所の職員が兼務で対応</t>
  </si>
  <si>
    <t>住まいの職員は配置しておらず、併設・隣接以外の関連法人の事業所の職員がコール対応</t>
  </si>
  <si>
    <t>住まいの職員は配置しておらず、別の場所にあるセンター等からモニター管理する</t>
  </si>
  <si>
    <t>問５(1)SQ(1)-1 住まいに職員がいる時間帯</t>
    <rPh sb="13" eb="14">
      <t>ス</t>
    </rPh>
    <rPh sb="17" eb="19">
      <t>ショクイン</t>
    </rPh>
    <rPh sb="22" eb="25">
      <t>ジカンタイ</t>
    </rPh>
    <phoneticPr fontId="1"/>
  </si>
  <si>
    <t>夜間も含めて常に職員がいる</t>
  </si>
  <si>
    <t>平日日中は常に職員がいる</t>
  </si>
  <si>
    <t>平日日中の一部の決まった時間帯に職員がいる</t>
  </si>
  <si>
    <t>住まいに専従の職員（フロント､コンシェルジュ､住宅スタッフ､管理人等）を配置</t>
    <phoneticPr fontId="1"/>
  </si>
  <si>
    <t>【問５(1)で「住まいに専従の職員（フロント､コンシェルジュ､住宅スタッフ､管理人等）を配置」と回答した施設のみ】</t>
    <rPh sb="8" eb="9">
      <t>ス</t>
    </rPh>
    <rPh sb="12" eb="14">
      <t>センジュウ</t>
    </rPh>
    <rPh sb="15" eb="17">
      <t>ショクイン</t>
    </rPh>
    <rPh sb="31" eb="33">
      <t>ジュウタク</t>
    </rPh>
    <rPh sb="38" eb="41">
      <t>カンリニン</t>
    </rPh>
    <rPh sb="41" eb="42">
      <t>ナド</t>
    </rPh>
    <rPh sb="44" eb="46">
      <t>ハイチ</t>
    </rPh>
    <rPh sb="48" eb="50">
      <t>カイトウ</t>
    </rPh>
    <rPh sb="52" eb="54">
      <t>シセツ</t>
    </rPh>
    <phoneticPr fontId="1"/>
  </si>
  <si>
    <t>住まいで勤務するすべての職員が保有</t>
  </si>
  <si>
    <t>一部保有している職員がいる</t>
  </si>
  <si>
    <t>保有している職員はいない</t>
  </si>
  <si>
    <t>２～３人</t>
    <rPh sb="3" eb="4">
      <t>ニン</t>
    </rPh>
    <phoneticPr fontId="1"/>
  </si>
  <si>
    <t>10～14人</t>
    <rPh sb="5" eb="6">
      <t>ニン</t>
    </rPh>
    <phoneticPr fontId="1"/>
  </si>
  <si>
    <t>問２(5)SQ(5)-1 指定の種類</t>
    <rPh sb="0" eb="1">
      <t>トイ</t>
    </rPh>
    <rPh sb="13" eb="15">
      <t>シテイ</t>
    </rPh>
    <rPh sb="16" eb="18">
      <t>シュルイ</t>
    </rPh>
    <phoneticPr fontId="1"/>
  </si>
  <si>
    <t>問２(5)SQ(5)-2 指定を受けていない理由（複数回答）</t>
    <rPh sb="0" eb="1">
      <t>トイ</t>
    </rPh>
    <rPh sb="13" eb="15">
      <t>シテイ</t>
    </rPh>
    <rPh sb="16" eb="17">
      <t>ウ</t>
    </rPh>
    <rPh sb="22" eb="24">
      <t>リユウ</t>
    </rPh>
    <rPh sb="24" eb="30">
      <t>フカ</t>
    </rPh>
    <phoneticPr fontId="1"/>
  </si>
  <si>
    <t>問２(5)SQ(5)-3 総量規制がなかった場合の指定意向</t>
    <rPh sb="0" eb="1">
      <t>トイ</t>
    </rPh>
    <rPh sb="13" eb="15">
      <t>ソウリョウ</t>
    </rPh>
    <rPh sb="15" eb="17">
      <t>キセイ</t>
    </rPh>
    <rPh sb="22" eb="24">
      <t>バアイ</t>
    </rPh>
    <rPh sb="25" eb="27">
      <t>シテイ</t>
    </rPh>
    <rPh sb="27" eb="29">
      <t>イコウ</t>
    </rPh>
    <phoneticPr fontId="1"/>
  </si>
  <si>
    <t>問２(9)SQ(9)-1 業界団体に加入していない理由（複数回答）</t>
    <rPh sb="0" eb="1">
      <t>トイ</t>
    </rPh>
    <rPh sb="27" eb="33">
      <t>フカ</t>
    </rPh>
    <phoneticPr fontId="1"/>
  </si>
  <si>
    <t>問５(1)SQ(1)-2① 介護の資格を有する職員</t>
    <phoneticPr fontId="1"/>
  </si>
  <si>
    <t>いる</t>
    <phoneticPr fontId="1"/>
  </si>
  <si>
    <t>問５(1)SQ(1)-2② うち、介護福祉士</t>
    <rPh sb="17" eb="19">
      <t>カイゴ</t>
    </rPh>
    <rPh sb="19" eb="22">
      <t>フクシシ</t>
    </rPh>
    <phoneticPr fontId="1"/>
  </si>
  <si>
    <t>問５(1)SQ(1)-2② うち、研修を受け、たんの吸引等の医療処置ができる介護職員</t>
    <rPh sb="17" eb="19">
      <t>ケンシュウ</t>
    </rPh>
    <rPh sb="20" eb="21">
      <t>ウ</t>
    </rPh>
    <rPh sb="26" eb="28">
      <t>キュウイン</t>
    </rPh>
    <rPh sb="28" eb="29">
      <t>ナド</t>
    </rPh>
    <rPh sb="30" eb="32">
      <t>イリョウ</t>
    </rPh>
    <rPh sb="32" eb="34">
      <t>ショチ</t>
    </rPh>
    <rPh sb="38" eb="40">
      <t>カイゴ</t>
    </rPh>
    <rPh sb="40" eb="42">
      <t>ショクイン</t>
    </rPh>
    <phoneticPr fontId="1"/>
  </si>
  <si>
    <t>住まい職員として専従の看護職員がいる</t>
    <phoneticPr fontId="1"/>
  </si>
  <si>
    <t>問５(1)SQ(1)-2① 介護の資格を有する職員数（実人数）</t>
    <rPh sb="25" eb="26">
      <t>スウ</t>
    </rPh>
    <rPh sb="27" eb="28">
      <t>ジツ</t>
    </rPh>
    <rPh sb="28" eb="30">
      <t>ニンズウ</t>
    </rPh>
    <phoneticPr fontId="1"/>
  </si>
  <si>
    <t>０人</t>
    <rPh sb="1" eb="2">
      <t>ニン</t>
    </rPh>
    <phoneticPr fontId="1"/>
  </si>
  <si>
    <t>【問５(2)看護職員の配置状況で「住まい職員として専従の看護職員がいる」と回答した施設のみ】</t>
    <rPh sb="6" eb="8">
      <t>カンゴ</t>
    </rPh>
    <rPh sb="8" eb="10">
      <t>ショクイン</t>
    </rPh>
    <rPh sb="11" eb="13">
      <t>ハイチ</t>
    </rPh>
    <rPh sb="13" eb="15">
      <t>ジョウキョウ</t>
    </rPh>
    <rPh sb="37" eb="39">
      <t>カイトウ</t>
    </rPh>
    <rPh sb="41" eb="43">
      <t>シセツ</t>
    </rPh>
    <phoneticPr fontId="1"/>
  </si>
  <si>
    <t>問５(2) 看護職員数（実人数）－常勤＋非常勤</t>
    <rPh sb="6" eb="8">
      <t>カンゴ</t>
    </rPh>
    <rPh sb="8" eb="11">
      <t>ショクインスウ</t>
    </rPh>
    <rPh sb="12" eb="13">
      <t>ジツ</t>
    </rPh>
    <rPh sb="13" eb="15">
      <t>ニンズウ</t>
    </rPh>
    <rPh sb="17" eb="19">
      <t>ジョウキン</t>
    </rPh>
    <rPh sb="20" eb="23">
      <t>ヒジョウキン</t>
    </rPh>
    <phoneticPr fontId="1"/>
  </si>
  <si>
    <t>問５(2) 看護職員数（実人数）－常勤</t>
    <rPh sb="6" eb="8">
      <t>カンゴ</t>
    </rPh>
    <rPh sb="8" eb="11">
      <t>ショクインスウ</t>
    </rPh>
    <rPh sb="12" eb="13">
      <t>ジツ</t>
    </rPh>
    <rPh sb="13" eb="15">
      <t>ニンズウ</t>
    </rPh>
    <rPh sb="17" eb="19">
      <t>ジョウキン</t>
    </rPh>
    <phoneticPr fontId="1"/>
  </si>
  <si>
    <t>問５(2) 看護職員数（実人数）－非常勤</t>
    <rPh sb="6" eb="8">
      <t>カンゴ</t>
    </rPh>
    <rPh sb="8" eb="11">
      <t>ショクインスウ</t>
    </rPh>
    <rPh sb="12" eb="13">
      <t>ジツ</t>
    </rPh>
    <rPh sb="13" eb="15">
      <t>ニンズウ</t>
    </rPh>
    <rPh sb="17" eb="20">
      <t>ヒジョウキン</t>
    </rPh>
    <phoneticPr fontId="1"/>
  </si>
  <si>
    <t>問５(2) 看護職員数（実人数）－看護職員数のうち常勤の占める割合</t>
    <rPh sb="6" eb="8">
      <t>カンゴ</t>
    </rPh>
    <rPh sb="8" eb="11">
      <t>ショクインスウ</t>
    </rPh>
    <rPh sb="12" eb="13">
      <t>ジツ</t>
    </rPh>
    <rPh sb="13" eb="15">
      <t>ニンズウ</t>
    </rPh>
    <rPh sb="17" eb="19">
      <t>カンゴ</t>
    </rPh>
    <rPh sb="19" eb="21">
      <t>ショクイン</t>
    </rPh>
    <rPh sb="21" eb="22">
      <t>スウ</t>
    </rPh>
    <rPh sb="25" eb="27">
      <t>ジョウキン</t>
    </rPh>
    <rPh sb="28" eb="29">
      <t>シ</t>
    </rPh>
    <rPh sb="31" eb="33">
      <t>ワリアイ</t>
    </rPh>
    <phoneticPr fontId="1"/>
  </si>
  <si>
    <t>問６(1) 介護職員比率</t>
    <rPh sb="6" eb="8">
      <t>カイゴ</t>
    </rPh>
    <rPh sb="8" eb="10">
      <t>ショクイン</t>
    </rPh>
    <rPh sb="10" eb="12">
      <t>ヒリツ</t>
    </rPh>
    <phoneticPr fontId="1"/>
  </si>
  <si>
    <t>問６(2) 介護職員数（常勤・非常勤合計）－a 実人数</t>
    <rPh sb="6" eb="8">
      <t>カイゴ</t>
    </rPh>
    <rPh sb="8" eb="10">
      <t>ショクイン</t>
    </rPh>
    <rPh sb="10" eb="11">
      <t>スウ</t>
    </rPh>
    <rPh sb="12" eb="14">
      <t>ジョウキン</t>
    </rPh>
    <rPh sb="15" eb="18">
      <t>ヒジョウキン</t>
    </rPh>
    <rPh sb="18" eb="20">
      <t>ゴウケイ</t>
    </rPh>
    <rPh sb="24" eb="25">
      <t>ジツ</t>
    </rPh>
    <rPh sb="25" eb="27">
      <t>ニンズウ</t>
    </rPh>
    <phoneticPr fontId="1"/>
  </si>
  <si>
    <t>問６(2) 介護職員数（常勤・非常勤合計）－b 常勤換算数</t>
    <rPh sb="6" eb="8">
      <t>カイゴ</t>
    </rPh>
    <rPh sb="8" eb="10">
      <t>ショクイン</t>
    </rPh>
    <rPh sb="10" eb="11">
      <t>スウ</t>
    </rPh>
    <rPh sb="12" eb="14">
      <t>ジョウキン</t>
    </rPh>
    <rPh sb="15" eb="18">
      <t>ヒジョウキン</t>
    </rPh>
    <rPh sb="18" eb="20">
      <t>ゴウケイ</t>
    </rPh>
    <rPh sb="24" eb="26">
      <t>ジョウキン</t>
    </rPh>
    <rPh sb="26" eb="28">
      <t>カンサン</t>
    </rPh>
    <rPh sb="28" eb="29">
      <t>スウ</t>
    </rPh>
    <phoneticPr fontId="1"/>
  </si>
  <si>
    <t>問６(2)① うち介護福祉士－a 実人数</t>
    <rPh sb="9" eb="11">
      <t>カイゴ</t>
    </rPh>
    <rPh sb="11" eb="14">
      <t>フクシシ</t>
    </rPh>
    <rPh sb="17" eb="18">
      <t>ジツ</t>
    </rPh>
    <rPh sb="18" eb="20">
      <t>ニンズウ</t>
    </rPh>
    <phoneticPr fontId="1"/>
  </si>
  <si>
    <t>問６(2)① うち介護福祉士－b 常勤換算数</t>
    <rPh sb="9" eb="11">
      <t>カイゴ</t>
    </rPh>
    <rPh sb="11" eb="14">
      <t>フクシシ</t>
    </rPh>
    <rPh sb="17" eb="19">
      <t>ジョウキン</t>
    </rPh>
    <rPh sb="19" eb="21">
      <t>カンサン</t>
    </rPh>
    <rPh sb="21" eb="22">
      <t>スウ</t>
    </rPh>
    <phoneticPr fontId="1"/>
  </si>
  <si>
    <t>問６(2) 介護職員（実人数）に占める介護福祉士（実人数）の割合</t>
    <rPh sb="11" eb="12">
      <t>ジツ</t>
    </rPh>
    <rPh sb="12" eb="14">
      <t>ニンズウ</t>
    </rPh>
    <rPh sb="25" eb="26">
      <t>ジツ</t>
    </rPh>
    <rPh sb="26" eb="28">
      <t>ニンズウ</t>
    </rPh>
    <phoneticPr fontId="1"/>
  </si>
  <si>
    <t>問６(2)② うち研修を受け、たんの吸引等の医療処置ができる介護職員－a 実人数</t>
    <rPh sb="9" eb="11">
      <t>ケンシュウ</t>
    </rPh>
    <rPh sb="12" eb="13">
      <t>ウ</t>
    </rPh>
    <rPh sb="18" eb="21">
      <t>キュウインナド</t>
    </rPh>
    <rPh sb="22" eb="24">
      <t>イリョウ</t>
    </rPh>
    <rPh sb="24" eb="26">
      <t>ショチ</t>
    </rPh>
    <rPh sb="30" eb="32">
      <t>カイゴ</t>
    </rPh>
    <rPh sb="32" eb="34">
      <t>ショクイン</t>
    </rPh>
    <rPh sb="37" eb="38">
      <t>ジツ</t>
    </rPh>
    <rPh sb="38" eb="40">
      <t>ニンズウ</t>
    </rPh>
    <phoneticPr fontId="1"/>
  </si>
  <si>
    <t>問６② うち研修を受け、たんの吸引等の医療処置ができる介護職員－b 常勤換算数</t>
    <rPh sb="6" eb="8">
      <t>ケンシュウ</t>
    </rPh>
    <rPh sb="9" eb="10">
      <t>ウ</t>
    </rPh>
    <rPh sb="15" eb="18">
      <t>キュウインナド</t>
    </rPh>
    <rPh sb="19" eb="21">
      <t>イリョウ</t>
    </rPh>
    <rPh sb="21" eb="23">
      <t>ショチ</t>
    </rPh>
    <rPh sb="27" eb="29">
      <t>カイゴ</t>
    </rPh>
    <rPh sb="29" eb="31">
      <t>ショクイン</t>
    </rPh>
    <rPh sb="34" eb="36">
      <t>ジョウキン</t>
    </rPh>
    <rPh sb="36" eb="38">
      <t>カンサン</t>
    </rPh>
    <rPh sb="38" eb="39">
      <t>スウ</t>
    </rPh>
    <phoneticPr fontId="1"/>
  </si>
  <si>
    <t>問６(2) 介護職員（実人数）に占める研修を受け、たんの吸引等の医療処置ができる介護職員（実人数）の割合</t>
    <rPh sb="11" eb="12">
      <t>ジツ</t>
    </rPh>
    <rPh sb="12" eb="14">
      <t>ニンズウ</t>
    </rPh>
    <rPh sb="19" eb="21">
      <t>ケンシュウ</t>
    </rPh>
    <rPh sb="22" eb="23">
      <t>ウ</t>
    </rPh>
    <rPh sb="28" eb="30">
      <t>キュウイン</t>
    </rPh>
    <rPh sb="30" eb="31">
      <t>トウ</t>
    </rPh>
    <rPh sb="32" eb="34">
      <t>イリョウ</t>
    </rPh>
    <rPh sb="34" eb="36">
      <t>ショチ</t>
    </rPh>
    <rPh sb="40" eb="42">
      <t>カイゴ</t>
    </rPh>
    <rPh sb="42" eb="44">
      <t>ショクイン</t>
    </rPh>
    <rPh sb="45" eb="46">
      <t>ジツ</t>
    </rPh>
    <rPh sb="46" eb="48">
      <t>ニンズウ</t>
    </rPh>
    <phoneticPr fontId="1"/>
  </si>
  <si>
    <t>問６(3) 看護職員数（常勤・非常勤合計）－a 実人数</t>
    <rPh sb="6" eb="8">
      <t>カンゴ</t>
    </rPh>
    <rPh sb="8" eb="10">
      <t>ショクイン</t>
    </rPh>
    <rPh sb="10" eb="11">
      <t>スウ</t>
    </rPh>
    <rPh sb="12" eb="14">
      <t>ジョウキン</t>
    </rPh>
    <rPh sb="15" eb="18">
      <t>ヒジョウキン</t>
    </rPh>
    <rPh sb="18" eb="20">
      <t>ゴウケイ</t>
    </rPh>
    <rPh sb="24" eb="25">
      <t>ジツ</t>
    </rPh>
    <rPh sb="25" eb="27">
      <t>ニンズウ</t>
    </rPh>
    <phoneticPr fontId="1"/>
  </si>
  <si>
    <t>問６(3) 看護職員数（常勤・非常勤合計）－b 常勤換算数</t>
    <rPh sb="6" eb="8">
      <t>カンゴ</t>
    </rPh>
    <rPh sb="8" eb="10">
      <t>ショクイン</t>
    </rPh>
    <rPh sb="10" eb="11">
      <t>スウ</t>
    </rPh>
    <rPh sb="12" eb="14">
      <t>ジョウキン</t>
    </rPh>
    <rPh sb="15" eb="18">
      <t>ヒジョウキン</t>
    </rPh>
    <rPh sb="18" eb="20">
      <t>ゴウケイ</t>
    </rPh>
    <rPh sb="24" eb="26">
      <t>ジョウキン</t>
    </rPh>
    <rPh sb="26" eb="28">
      <t>カンサン</t>
    </rPh>
    <rPh sb="28" eb="29">
      <t>スウ</t>
    </rPh>
    <phoneticPr fontId="1"/>
  </si>
  <si>
    <t>問６(3)① うち常勤の看護師－a 実人数</t>
    <rPh sb="9" eb="11">
      <t>ジョウキン</t>
    </rPh>
    <rPh sb="12" eb="15">
      <t>カンゴシ</t>
    </rPh>
    <rPh sb="18" eb="19">
      <t>ジツ</t>
    </rPh>
    <rPh sb="19" eb="21">
      <t>ニンズウ</t>
    </rPh>
    <phoneticPr fontId="1"/>
  </si>
  <si>
    <t>問６(3)② うち常勤の准看護師－a 実人数</t>
    <rPh sb="9" eb="11">
      <t>ジョウキン</t>
    </rPh>
    <rPh sb="12" eb="16">
      <t>ジュンカンゴシ</t>
    </rPh>
    <phoneticPr fontId="1"/>
  </si>
  <si>
    <t>問６(3)①② 常勤の看護師・准看護師（合計）（実人数ベース）</t>
    <rPh sb="8" eb="10">
      <t>ジョウキン</t>
    </rPh>
    <rPh sb="11" eb="14">
      <t>カンゴシ</t>
    </rPh>
    <rPh sb="15" eb="19">
      <t>ジュンカンゴシ</t>
    </rPh>
    <rPh sb="20" eb="22">
      <t>ゴウケイ</t>
    </rPh>
    <rPh sb="24" eb="25">
      <t>ジツ</t>
    </rPh>
    <rPh sb="25" eb="27">
      <t>ニンズウ</t>
    </rPh>
    <phoneticPr fontId="1"/>
  </si>
  <si>
    <t>問６(3) 看護職員に占める常勤職員の割合（実人数ベース）</t>
    <rPh sb="22" eb="23">
      <t>ジツ</t>
    </rPh>
    <rPh sb="23" eb="25">
      <t>ニンズウ</t>
    </rPh>
    <phoneticPr fontId="1"/>
  </si>
  <si>
    <t>問６(4) 夜間（深夜帯）の職員数（常勤・非常勤合計、実人数）－合計</t>
    <rPh sb="6" eb="8">
      <t>ヤカン</t>
    </rPh>
    <rPh sb="9" eb="12">
      <t>シンヤタイ</t>
    </rPh>
    <rPh sb="14" eb="17">
      <t>ショクインスウ</t>
    </rPh>
    <rPh sb="18" eb="20">
      <t>ジョウキン</t>
    </rPh>
    <rPh sb="21" eb="24">
      <t>ヒジョウキン</t>
    </rPh>
    <rPh sb="24" eb="26">
      <t>ゴウケイ</t>
    </rPh>
    <rPh sb="27" eb="28">
      <t>ジツ</t>
    </rPh>
    <rPh sb="28" eb="30">
      <t>ニンズウ</t>
    </rPh>
    <rPh sb="32" eb="34">
      <t>ゴウケイ</t>
    </rPh>
    <phoneticPr fontId="1"/>
  </si>
  <si>
    <t>問６(4) 夜間（深夜帯）の職員数（常勤・非常勤合計、実人数）－介護</t>
    <rPh sb="6" eb="8">
      <t>ヤカン</t>
    </rPh>
    <rPh sb="9" eb="12">
      <t>シンヤタイ</t>
    </rPh>
    <rPh sb="14" eb="17">
      <t>ショクインスウ</t>
    </rPh>
    <rPh sb="18" eb="20">
      <t>ジョウキン</t>
    </rPh>
    <rPh sb="21" eb="24">
      <t>ヒジョウキン</t>
    </rPh>
    <rPh sb="24" eb="26">
      <t>ゴウケイ</t>
    </rPh>
    <rPh sb="27" eb="28">
      <t>ジツ</t>
    </rPh>
    <rPh sb="28" eb="30">
      <t>ニンズウ</t>
    </rPh>
    <rPh sb="32" eb="34">
      <t>カイゴ</t>
    </rPh>
    <phoneticPr fontId="1"/>
  </si>
  <si>
    <t>問６(4) 夜間（深夜帯）の職員数（常勤・非常勤合計、実人数）－看護</t>
    <rPh sb="6" eb="8">
      <t>ヤカン</t>
    </rPh>
    <rPh sb="9" eb="12">
      <t>シンヤタイ</t>
    </rPh>
    <rPh sb="14" eb="16">
      <t>ショクイン</t>
    </rPh>
    <rPh sb="16" eb="17">
      <t>スウ</t>
    </rPh>
    <rPh sb="18" eb="20">
      <t>ジョウキン</t>
    </rPh>
    <rPh sb="21" eb="24">
      <t>ヒジョウキン</t>
    </rPh>
    <rPh sb="24" eb="26">
      <t>ゴウケイ</t>
    </rPh>
    <rPh sb="27" eb="28">
      <t>ジツ</t>
    </rPh>
    <rPh sb="28" eb="30">
      <t>ニンズウ</t>
    </rPh>
    <rPh sb="32" eb="34">
      <t>カンゴ</t>
    </rPh>
    <phoneticPr fontId="1"/>
  </si>
  <si>
    <t>問６(6) 夜間の医療体制（たんの吸引ができる人）</t>
    <rPh sb="6" eb="8">
      <t>ヤカン</t>
    </rPh>
    <rPh sb="9" eb="11">
      <t>イリョウ</t>
    </rPh>
    <rPh sb="11" eb="13">
      <t>タイセイ</t>
    </rPh>
    <rPh sb="17" eb="19">
      <t>キュウイン</t>
    </rPh>
    <rPh sb="23" eb="24">
      <t>ヒト</t>
    </rPh>
    <phoneticPr fontId="1"/>
  </si>
  <si>
    <t>問６(5) 看護職員が必ず勤務している時間数</t>
    <rPh sb="6" eb="8">
      <t>カンゴ</t>
    </rPh>
    <rPh sb="8" eb="10">
      <t>ショクイン</t>
    </rPh>
    <rPh sb="11" eb="12">
      <t>カナラ</t>
    </rPh>
    <rPh sb="13" eb="15">
      <t>キンム</t>
    </rPh>
    <rPh sb="19" eb="22">
      <t>ジカンスウ</t>
    </rPh>
    <rPh sb="21" eb="22">
      <t>スウ</t>
    </rPh>
    <phoneticPr fontId="1"/>
  </si>
  <si>
    <t>問６(7)① 認知症チームケア推進研修の修了者数</t>
    <rPh sb="7" eb="10">
      <t>ニンチショウ</t>
    </rPh>
    <rPh sb="15" eb="17">
      <t>スイシン</t>
    </rPh>
    <rPh sb="17" eb="19">
      <t>ケンシュウ</t>
    </rPh>
    <rPh sb="20" eb="23">
      <t>シュウリョウシャ</t>
    </rPh>
    <rPh sb="23" eb="24">
      <t>スウ</t>
    </rPh>
    <phoneticPr fontId="1"/>
  </si>
  <si>
    <t>問６(7)② ①に加え、認知症介護実践リーダー研修を修了した人数</t>
    <rPh sb="9" eb="10">
      <t>クワ</t>
    </rPh>
    <rPh sb="12" eb="15">
      <t>ニンチショウ</t>
    </rPh>
    <rPh sb="15" eb="17">
      <t>カイゴ</t>
    </rPh>
    <rPh sb="17" eb="19">
      <t>ジッセン</t>
    </rPh>
    <rPh sb="23" eb="25">
      <t>ケンシュウ</t>
    </rPh>
    <rPh sb="26" eb="28">
      <t>シュウリョウ</t>
    </rPh>
    <rPh sb="30" eb="32">
      <t>ニンズウ</t>
    </rPh>
    <phoneticPr fontId="1"/>
  </si>
  <si>
    <t>問６(7)③ ①に加え、認知症介護指導者養成研修を修了した人数</t>
    <rPh sb="9" eb="10">
      <t>クワ</t>
    </rPh>
    <rPh sb="12" eb="15">
      <t>ニンチショウ</t>
    </rPh>
    <rPh sb="15" eb="17">
      <t>カイゴ</t>
    </rPh>
    <rPh sb="17" eb="20">
      <t>シドウシャ</t>
    </rPh>
    <rPh sb="20" eb="22">
      <t>ヨウセイ</t>
    </rPh>
    <rPh sb="22" eb="24">
      <t>ケンシュウ</t>
    </rPh>
    <rPh sb="25" eb="27">
      <t>シュウリョウ</t>
    </rPh>
    <rPh sb="29" eb="31">
      <t>ニンズウ</t>
    </rPh>
    <phoneticPr fontId="1"/>
  </si>
  <si>
    <t>問６(7)① 介護職員数（実人数）における、認知症チームケア推進研修の修了者の割合</t>
    <rPh sb="7" eb="9">
      <t>カイゴ</t>
    </rPh>
    <rPh sb="9" eb="12">
      <t>ショクインスウ</t>
    </rPh>
    <rPh sb="13" eb="14">
      <t>ジツ</t>
    </rPh>
    <rPh sb="14" eb="16">
      <t>ニンズウ</t>
    </rPh>
    <rPh sb="39" eb="41">
      <t>ワリアイ</t>
    </rPh>
    <phoneticPr fontId="1"/>
  </si>
  <si>
    <t>問６(7)② 介護職員数（実人数）における、認知症介護実践リーダー研修を修了した人の割合</t>
    <rPh sb="7" eb="9">
      <t>カイゴ</t>
    </rPh>
    <rPh sb="9" eb="12">
      <t>ショクインスウ</t>
    </rPh>
    <rPh sb="13" eb="14">
      <t>ジツ</t>
    </rPh>
    <rPh sb="14" eb="16">
      <t>ニンズウ</t>
    </rPh>
    <rPh sb="40" eb="41">
      <t>ヒト</t>
    </rPh>
    <rPh sb="42" eb="44">
      <t>ワリアイ</t>
    </rPh>
    <phoneticPr fontId="1"/>
  </si>
  <si>
    <t>問６(7)③ 介護職員数（実人数）における、認知症介護指導者養成研修を修了した人の割合</t>
    <rPh sb="7" eb="9">
      <t>カイゴ</t>
    </rPh>
    <rPh sb="9" eb="12">
      <t>ショクインスウ</t>
    </rPh>
    <rPh sb="13" eb="14">
      <t>ジツ</t>
    </rPh>
    <rPh sb="14" eb="16">
      <t>ニンズウ</t>
    </rPh>
    <rPh sb="41" eb="43">
      <t>ワリアイ</t>
    </rPh>
    <phoneticPr fontId="1"/>
  </si>
  <si>
    <t>通常、施設の看護職員（併設事業所と兼務の場合を含む）がオンコールで対応</t>
  </si>
  <si>
    <t>【問７(3)で「訪問看護ステーション、医療機関と連携してオンコール体制をとっている」と回答した施設のみ】</t>
    <rPh sb="43" eb="45">
      <t>カイトウ</t>
    </rPh>
    <rPh sb="47" eb="49">
      <t>シセツ</t>
    </rPh>
    <phoneticPr fontId="1"/>
  </si>
  <si>
    <t>問７(1) 夜間の看護体制</t>
    <rPh sb="6" eb="8">
      <t>ヤカン</t>
    </rPh>
    <rPh sb="9" eb="11">
      <t>カンゴ</t>
    </rPh>
    <rPh sb="11" eb="13">
      <t>タイセイ</t>
    </rPh>
    <phoneticPr fontId="1"/>
  </si>
  <si>
    <t>問７(1)SQ(1)-1 24時間対応の訪問看護ステーションとの連携</t>
    <rPh sb="15" eb="17">
      <t>ジカン</t>
    </rPh>
    <rPh sb="17" eb="19">
      <t>タイオウ</t>
    </rPh>
    <rPh sb="20" eb="22">
      <t>ホウモン</t>
    </rPh>
    <rPh sb="22" eb="24">
      <t>カンゴ</t>
    </rPh>
    <rPh sb="32" eb="34">
      <t>レンケイ</t>
    </rPh>
    <phoneticPr fontId="1"/>
  </si>
  <si>
    <t>問７(2)① 直近半年間の採用人数－介護職員</t>
    <rPh sb="7" eb="9">
      <t>チョッキン</t>
    </rPh>
    <rPh sb="9" eb="12">
      <t>ハントシカン</t>
    </rPh>
    <rPh sb="13" eb="15">
      <t>サイヨウ</t>
    </rPh>
    <rPh sb="15" eb="17">
      <t>ニンズウ</t>
    </rPh>
    <rPh sb="18" eb="20">
      <t>カイゴ</t>
    </rPh>
    <rPh sb="20" eb="22">
      <t>ショクイン</t>
    </rPh>
    <phoneticPr fontId="1"/>
  </si>
  <si>
    <t>問７(2)① 直近半年間の採用人数－看護職員</t>
    <rPh sb="7" eb="9">
      <t>チョッキン</t>
    </rPh>
    <rPh sb="9" eb="12">
      <t>ハントシカン</t>
    </rPh>
    <rPh sb="13" eb="15">
      <t>サイヨウ</t>
    </rPh>
    <rPh sb="15" eb="17">
      <t>ニンズウ</t>
    </rPh>
    <rPh sb="18" eb="20">
      <t>カンゴ</t>
    </rPh>
    <rPh sb="20" eb="22">
      <t>ショクイン</t>
    </rPh>
    <phoneticPr fontId="1"/>
  </si>
  <si>
    <t>問７(2)① 直近半年間の採用率－介護職員</t>
    <rPh sb="7" eb="9">
      <t>チョッキン</t>
    </rPh>
    <rPh sb="9" eb="12">
      <t>ハントシカン</t>
    </rPh>
    <rPh sb="13" eb="15">
      <t>サイヨウ</t>
    </rPh>
    <rPh sb="15" eb="16">
      <t>リツ</t>
    </rPh>
    <rPh sb="17" eb="19">
      <t>カイゴ</t>
    </rPh>
    <rPh sb="19" eb="21">
      <t>ショクイン</t>
    </rPh>
    <phoneticPr fontId="1"/>
  </si>
  <si>
    <t>60％以上</t>
    <rPh sb="3" eb="5">
      <t>イジョウ</t>
    </rPh>
    <phoneticPr fontId="1"/>
  </si>
  <si>
    <t>問７(2)① 直近半年間の採用率－看護職員</t>
    <rPh sb="7" eb="9">
      <t>チョッキン</t>
    </rPh>
    <rPh sb="9" eb="12">
      <t>ハントシカン</t>
    </rPh>
    <rPh sb="13" eb="15">
      <t>サイヨウ</t>
    </rPh>
    <rPh sb="15" eb="16">
      <t>リツ</t>
    </rPh>
    <rPh sb="17" eb="19">
      <t>カンゴ</t>
    </rPh>
    <rPh sb="19" eb="21">
      <t>ショクイン</t>
    </rPh>
    <phoneticPr fontId="1"/>
  </si>
  <si>
    <t>問８(1) 協力医療機関数</t>
    <rPh sb="6" eb="8">
      <t>キョウリョク</t>
    </rPh>
    <rPh sb="8" eb="10">
      <t>イリョウ</t>
    </rPh>
    <rPh sb="10" eb="12">
      <t>キカン</t>
    </rPh>
    <rPh sb="12" eb="13">
      <t>スウ</t>
    </rPh>
    <phoneticPr fontId="1"/>
  </si>
  <si>
    <t>【問８(1)で「０箇所」と回答した施設を除く】</t>
    <rPh sb="9" eb="11">
      <t>カショ</t>
    </rPh>
    <rPh sb="13" eb="15">
      <t>カイトウ</t>
    </rPh>
    <rPh sb="17" eb="19">
      <t>シセツ</t>
    </rPh>
    <rPh sb="20" eb="21">
      <t>ノゾ</t>
    </rPh>
    <phoneticPr fontId="1"/>
  </si>
  <si>
    <t>問８(2) 主たる協力医療機関の種類</t>
    <rPh sb="6" eb="7">
      <t>シュ</t>
    </rPh>
    <rPh sb="9" eb="11">
      <t>キョウリョク</t>
    </rPh>
    <rPh sb="11" eb="13">
      <t>イリョウ</t>
    </rPh>
    <rPh sb="13" eb="15">
      <t>キカン</t>
    </rPh>
    <rPh sb="16" eb="18">
      <t>シュルイ</t>
    </rPh>
    <phoneticPr fontId="1"/>
  </si>
  <si>
    <t>問８(2)SQ(2)-1 併設・隣接状況</t>
    <phoneticPr fontId="1"/>
  </si>
  <si>
    <t>問８(2)SQ(2)-2 施設との関係</t>
    <rPh sb="13" eb="15">
      <t>シセツ</t>
    </rPh>
    <rPh sb="17" eb="19">
      <t>カンケイ</t>
    </rPh>
    <phoneticPr fontId="1"/>
  </si>
  <si>
    <t>問９(1) 入居者の急変時等の相談対応・診療の体制　①常時相談を受ける体制</t>
    <phoneticPr fontId="1"/>
  </si>
  <si>
    <t>問８(3) 協力医以外で、入居者に対して訪問診療を行っている医療機関の数</t>
    <rPh sb="6" eb="8">
      <t>キョウリョク</t>
    </rPh>
    <rPh sb="8" eb="9">
      <t>イ</t>
    </rPh>
    <rPh sb="9" eb="11">
      <t>イガイ</t>
    </rPh>
    <rPh sb="13" eb="16">
      <t>ニュウキョシャ</t>
    </rPh>
    <rPh sb="17" eb="18">
      <t>タイ</t>
    </rPh>
    <rPh sb="20" eb="22">
      <t>ホウモン</t>
    </rPh>
    <rPh sb="22" eb="24">
      <t>シンリョウ</t>
    </rPh>
    <rPh sb="25" eb="26">
      <t>オコナ</t>
    </rPh>
    <rPh sb="30" eb="32">
      <t>イリョウ</t>
    </rPh>
    <rPh sb="32" eb="34">
      <t>キカン</t>
    </rPh>
    <rPh sb="35" eb="36">
      <t>カズ</t>
    </rPh>
    <phoneticPr fontId="1"/>
  </si>
  <si>
    <t>問８(4) 入居者総数における訪問診療を受けた入居者の割合（協力医・協力医以外合計）</t>
    <rPh sb="6" eb="9">
      <t>ニュウキョシャ</t>
    </rPh>
    <rPh sb="9" eb="11">
      <t>ソウスウ</t>
    </rPh>
    <rPh sb="15" eb="17">
      <t>ホウモン</t>
    </rPh>
    <rPh sb="17" eb="19">
      <t>シンリョウ</t>
    </rPh>
    <rPh sb="20" eb="21">
      <t>ウ</t>
    </rPh>
    <rPh sb="23" eb="25">
      <t>ニキ</t>
    </rPh>
    <rPh sb="25" eb="26">
      <t>シャ</t>
    </rPh>
    <rPh sb="27" eb="29">
      <t>ワリアイ</t>
    </rPh>
    <rPh sb="30" eb="32">
      <t>キョウリョク</t>
    </rPh>
    <rPh sb="32" eb="33">
      <t>イ</t>
    </rPh>
    <rPh sb="34" eb="37">
      <t>キョウリョクイ</t>
    </rPh>
    <rPh sb="37" eb="39">
      <t>イガイ</t>
    </rPh>
    <rPh sb="39" eb="41">
      <t>ゴウケイ</t>
    </rPh>
    <phoneticPr fontId="1"/>
  </si>
  <si>
    <t>問８(4) 入居者総数における訪問診療を受けた入居者の割合（協力医）</t>
    <rPh sb="6" eb="9">
      <t>ニュウキョシャ</t>
    </rPh>
    <rPh sb="9" eb="11">
      <t>ソウスウ</t>
    </rPh>
    <rPh sb="15" eb="17">
      <t>ホウモン</t>
    </rPh>
    <rPh sb="17" eb="19">
      <t>シンリョウ</t>
    </rPh>
    <rPh sb="20" eb="21">
      <t>ウ</t>
    </rPh>
    <rPh sb="23" eb="25">
      <t>ニキ</t>
    </rPh>
    <rPh sb="25" eb="26">
      <t>シャ</t>
    </rPh>
    <rPh sb="27" eb="29">
      <t>ワリアイ</t>
    </rPh>
    <rPh sb="30" eb="32">
      <t>キョウリョク</t>
    </rPh>
    <rPh sb="32" eb="33">
      <t>イ</t>
    </rPh>
    <phoneticPr fontId="1"/>
  </si>
  <si>
    <t>問８(4) 入居者総数における訪問診療を受けた入居者の割合（協力医以外）</t>
    <rPh sb="6" eb="9">
      <t>ニュウキョシャ</t>
    </rPh>
    <rPh sb="9" eb="11">
      <t>ソウスウ</t>
    </rPh>
    <rPh sb="15" eb="17">
      <t>ホウモン</t>
    </rPh>
    <rPh sb="17" eb="19">
      <t>シンリョウ</t>
    </rPh>
    <rPh sb="20" eb="21">
      <t>ウ</t>
    </rPh>
    <rPh sb="23" eb="25">
      <t>ニキ</t>
    </rPh>
    <rPh sb="25" eb="26">
      <t>シャ</t>
    </rPh>
    <rPh sb="27" eb="29">
      <t>ワリアイ</t>
    </rPh>
    <rPh sb="30" eb="33">
      <t>キョウリョクイ</t>
    </rPh>
    <rPh sb="33" eb="35">
      <t>イガイ</t>
    </rPh>
    <phoneticPr fontId="1"/>
  </si>
  <si>
    <t>体制が構築できている</t>
  </si>
  <si>
    <t>現在準備中</t>
  </si>
  <si>
    <t>対応目途がたっていない</t>
  </si>
  <si>
    <t>問９(1) 入居者の急変時等の相談対応・診療の体制　②診療の求めがあった場合の対応体制</t>
    <phoneticPr fontId="1"/>
  </si>
  <si>
    <t>対応の目途がたっていない</t>
  </si>
  <si>
    <t>問10(1)① 定員数</t>
    <rPh sb="8" eb="10">
      <t>テイイン</t>
    </rPh>
    <rPh sb="10" eb="11">
      <t>スウ</t>
    </rPh>
    <phoneticPr fontId="1"/>
  </si>
  <si>
    <t>問10(1)② 入居者総数</t>
    <rPh sb="8" eb="11">
      <t>ニュウキョシャ</t>
    </rPh>
    <rPh sb="11" eb="13">
      <t>ソウスウ</t>
    </rPh>
    <phoneticPr fontId="1"/>
  </si>
  <si>
    <t>問10(2) 年齢別入居者数（人数積み上げ）</t>
    <rPh sb="7" eb="9">
      <t>ネンレイ</t>
    </rPh>
    <rPh sb="9" eb="10">
      <t>ベツ</t>
    </rPh>
    <rPh sb="10" eb="13">
      <t>ニュウキョシャ</t>
    </rPh>
    <rPh sb="13" eb="14">
      <t>カズ</t>
    </rPh>
    <rPh sb="15" eb="17">
      <t>ニンズウ</t>
    </rPh>
    <rPh sb="17" eb="18">
      <t>ツ</t>
    </rPh>
    <rPh sb="19" eb="20">
      <t>ア</t>
    </rPh>
    <phoneticPr fontId="1"/>
  </si>
  <si>
    <t>問10(3) 要介護度別入居者数（人数積み上げ）</t>
    <rPh sb="7" eb="10">
      <t>ヨウカイゴ</t>
    </rPh>
    <rPh sb="10" eb="11">
      <t>ド</t>
    </rPh>
    <rPh sb="11" eb="12">
      <t>ベツ</t>
    </rPh>
    <rPh sb="12" eb="15">
      <t>ニュウキョシャ</t>
    </rPh>
    <rPh sb="15" eb="16">
      <t>カズ</t>
    </rPh>
    <rPh sb="17" eb="19">
      <t>ニンズウ</t>
    </rPh>
    <rPh sb="19" eb="20">
      <t>ツ</t>
    </rPh>
    <rPh sb="21" eb="22">
      <t>ア</t>
    </rPh>
    <phoneticPr fontId="1"/>
  </si>
  <si>
    <t>問10(3) 施設単位の平均要介護度（自立を含まない）</t>
    <rPh sb="7" eb="9">
      <t>シセツ</t>
    </rPh>
    <rPh sb="9" eb="11">
      <t>タンイ</t>
    </rPh>
    <rPh sb="12" eb="14">
      <t>ヘイキン</t>
    </rPh>
    <rPh sb="14" eb="18">
      <t>ヨウカイゴド</t>
    </rPh>
    <rPh sb="22" eb="23">
      <t>フク</t>
    </rPh>
    <phoneticPr fontId="1"/>
  </si>
  <si>
    <t>問10(3) 施設単位の平均要介護度（自立を含む）</t>
    <rPh sb="7" eb="9">
      <t>シセツ</t>
    </rPh>
    <rPh sb="9" eb="11">
      <t>タンイ</t>
    </rPh>
    <rPh sb="12" eb="14">
      <t>ヘイキン</t>
    </rPh>
    <rPh sb="14" eb="18">
      <t>ヨウカイゴド</t>
    </rPh>
    <phoneticPr fontId="1"/>
  </si>
  <si>
    <t>問10(4) 認知症の程度別入居者数（人数積み上げ）</t>
    <rPh sb="7" eb="10">
      <t>ニンチショウ</t>
    </rPh>
    <rPh sb="11" eb="13">
      <t>テイド</t>
    </rPh>
    <rPh sb="13" eb="14">
      <t>ベツ</t>
    </rPh>
    <rPh sb="14" eb="17">
      <t>ニュウキョシャ</t>
    </rPh>
    <rPh sb="17" eb="18">
      <t>スウ</t>
    </rPh>
    <rPh sb="19" eb="21">
      <t>ニンズウ</t>
    </rPh>
    <rPh sb="21" eb="22">
      <t>ツ</t>
    </rPh>
    <rPh sb="23" eb="24">
      <t>ア</t>
    </rPh>
    <phoneticPr fontId="1"/>
  </si>
  <si>
    <t>問10(5) 医療処置を有する入居者数</t>
    <rPh sb="7" eb="9">
      <t>イリョウ</t>
    </rPh>
    <rPh sb="9" eb="11">
      <t>ショチ</t>
    </rPh>
    <rPh sb="12" eb="13">
      <t>ユウ</t>
    </rPh>
    <rPh sb="15" eb="18">
      <t>ニュウキョシャ</t>
    </rPh>
    <rPh sb="18" eb="19">
      <t>スウ</t>
    </rPh>
    <phoneticPr fontId="1"/>
  </si>
  <si>
    <t>Ⅳ　現在の入居者の状況　</t>
    <phoneticPr fontId="1"/>
  </si>
  <si>
    <t>問10(1)①② 入居率</t>
    <rPh sb="9" eb="11">
      <t>ニュウキョ</t>
    </rPh>
    <rPh sb="11" eb="12">
      <t>リツ</t>
    </rPh>
    <phoneticPr fontId="1"/>
  </si>
  <si>
    <t>問10(3) 入居者総数における要介護３以上の入居者の割合</t>
    <rPh sb="7" eb="10">
      <t>ニュウキョシャ</t>
    </rPh>
    <rPh sb="10" eb="12">
      <t>ソウスウ</t>
    </rPh>
    <rPh sb="16" eb="19">
      <t>ヨウカイゴ</t>
    </rPh>
    <rPh sb="20" eb="22">
      <t>イジョウ</t>
    </rPh>
    <rPh sb="23" eb="26">
      <t>ニュウキョシャ</t>
    </rPh>
    <rPh sb="27" eb="29">
      <t>ワリアイ</t>
    </rPh>
    <phoneticPr fontId="1"/>
  </si>
  <si>
    <t>膀胱ろう・ストーマ</t>
  </si>
  <si>
    <t>｢たんの吸引｣「胃ろう・腸ろうの管理」「経鼻経管栄養の管理」「尿道カテーテルの管理」「酸素療法」「インスリンの注射」のいずれかを要する実人数</t>
    <rPh sb="64" eb="65">
      <t>ヨウ</t>
    </rPh>
    <rPh sb="67" eb="68">
      <t>ジツ</t>
    </rPh>
    <rPh sb="68" eb="70">
      <t>ニンズウ</t>
    </rPh>
    <phoneticPr fontId="1"/>
  </si>
  <si>
    <t>問10(5) 入居者総数における医療処置を有する入居者の割合（人数積み上げ）（①～⑮まで全て回答している施設のみ）</t>
    <rPh sb="7" eb="10">
      <t>ニュウキョシャ</t>
    </rPh>
    <rPh sb="10" eb="12">
      <t>ソウスウ</t>
    </rPh>
    <rPh sb="16" eb="18">
      <t>イリョウ</t>
    </rPh>
    <rPh sb="18" eb="20">
      <t>ショチ</t>
    </rPh>
    <rPh sb="21" eb="22">
      <t>ユウ</t>
    </rPh>
    <rPh sb="24" eb="27">
      <t>ニュウキョシャ</t>
    </rPh>
    <rPh sb="28" eb="30">
      <t>ワリアイ</t>
    </rPh>
    <rPh sb="44" eb="45">
      <t>スベ</t>
    </rPh>
    <rPh sb="46" eb="48">
      <t>カイトウ</t>
    </rPh>
    <rPh sb="52" eb="54">
      <t>シセツ</t>
    </rPh>
    <phoneticPr fontId="1"/>
  </si>
  <si>
    <t>レスピレータの管理</t>
    <phoneticPr fontId="1"/>
  </si>
  <si>
    <t>｢たんの吸引｣「胃ろう・腸ろうの管理」「経鼻経管栄養の管理」「尿道カテーテルの管理」「酸素療法」「インスリンの注射」のいずれかを要する実人数</t>
    <rPh sb="4" eb="6">
      <t>キュウイン</t>
    </rPh>
    <rPh sb="8" eb="9">
      <t>イ</t>
    </rPh>
    <rPh sb="12" eb="13">
      <t>チョウ</t>
    </rPh>
    <rPh sb="16" eb="18">
      <t>カンリ</t>
    </rPh>
    <rPh sb="20" eb="22">
      <t>ケイビ</t>
    </rPh>
    <rPh sb="22" eb="26">
      <t>ケイカンエイヨウ</t>
    </rPh>
    <rPh sb="27" eb="29">
      <t>カンリ</t>
    </rPh>
    <rPh sb="31" eb="33">
      <t>ニョウドウ</t>
    </rPh>
    <rPh sb="39" eb="41">
      <t>カンリ</t>
    </rPh>
    <rPh sb="43" eb="45">
      <t>サンソ</t>
    </rPh>
    <rPh sb="45" eb="47">
      <t>リョウホウ</t>
    </rPh>
    <rPh sb="55" eb="57">
      <t>チュウシャ</t>
    </rPh>
    <rPh sb="64" eb="65">
      <t>ヨウ</t>
    </rPh>
    <rPh sb="67" eb="68">
      <t>ミ</t>
    </rPh>
    <rPh sb="68" eb="70">
      <t>ニンズウ</t>
    </rPh>
    <phoneticPr fontId="1"/>
  </si>
  <si>
    <t>問10(6) 入居者総数におけるがん末期に相当する入居者の割合</t>
    <rPh sb="7" eb="10">
      <t>ニュウキョシャ</t>
    </rPh>
    <rPh sb="10" eb="12">
      <t>ソウスウ</t>
    </rPh>
    <rPh sb="18" eb="20">
      <t>マッキ</t>
    </rPh>
    <rPh sb="21" eb="23">
      <t>ソウトウ</t>
    </rPh>
    <rPh sb="25" eb="28">
      <t>ニュウキョシャ</t>
    </rPh>
    <rPh sb="29" eb="31">
      <t>ワリアイ</t>
    </rPh>
    <phoneticPr fontId="1"/>
  </si>
  <si>
    <t>問10(8) 入居者総数における生活保護を受給している入居者の割合</t>
    <rPh sb="7" eb="10">
      <t>ニュウキョシャ</t>
    </rPh>
    <rPh sb="10" eb="12">
      <t>ソウスウ</t>
    </rPh>
    <rPh sb="16" eb="18">
      <t>セイカツ</t>
    </rPh>
    <rPh sb="18" eb="20">
      <t>ホゴ</t>
    </rPh>
    <rPh sb="21" eb="23">
      <t>ジュキュウ</t>
    </rPh>
    <rPh sb="27" eb="30">
      <t>ニュウキョシャ</t>
    </rPh>
    <rPh sb="31" eb="33">
      <t>ワリアイ</t>
    </rPh>
    <phoneticPr fontId="1"/>
  </si>
  <si>
    <t xml:space="preserve">Ⅴ 入退去の状況 </t>
    <rPh sb="2" eb="5">
      <t>ニュウタイキョ</t>
    </rPh>
    <rPh sb="6" eb="8">
      <t>ジョウキョウ</t>
    </rPh>
    <phoneticPr fontId="1"/>
  </si>
  <si>
    <t>問11(1) 直近半年間の新規入居者数</t>
    <rPh sb="7" eb="9">
      <t>チョッキン</t>
    </rPh>
    <rPh sb="9" eb="12">
      <t>ハントシカン</t>
    </rPh>
    <rPh sb="13" eb="15">
      <t>シンキ</t>
    </rPh>
    <rPh sb="15" eb="18">
      <t>ニュウキョシャ</t>
    </rPh>
    <rPh sb="18" eb="19">
      <t>スウ</t>
    </rPh>
    <phoneticPr fontId="1"/>
  </si>
  <si>
    <t>問11(2) 直近半年間の退去者数</t>
    <rPh sb="7" eb="9">
      <t>チョッキン</t>
    </rPh>
    <rPh sb="9" eb="12">
      <t>ハントシカン</t>
    </rPh>
    <rPh sb="13" eb="16">
      <t>タイキョシャ</t>
    </rPh>
    <rPh sb="16" eb="17">
      <t>イリスウ</t>
    </rPh>
    <phoneticPr fontId="1"/>
  </si>
  <si>
    <t>【問11(1)新規入居者数で「０」と回答した施設を除く】</t>
    <rPh sb="7" eb="9">
      <t>シンキ</t>
    </rPh>
    <rPh sb="9" eb="11">
      <t>ニュウキョ</t>
    </rPh>
    <rPh sb="11" eb="12">
      <t>モノ</t>
    </rPh>
    <rPh sb="12" eb="13">
      <t>スウ</t>
    </rPh>
    <rPh sb="18" eb="20">
      <t>カイトウ</t>
    </rPh>
    <rPh sb="22" eb="24">
      <t>シセツ</t>
    </rPh>
    <rPh sb="25" eb="26">
      <t>ノゾ</t>
    </rPh>
    <phoneticPr fontId="1"/>
  </si>
  <si>
    <t>問11(3) 入居直前の居場所（人数積み上げ）</t>
    <rPh sb="7" eb="9">
      <t>ニュウキョ</t>
    </rPh>
    <rPh sb="9" eb="11">
      <t>チョクゼン</t>
    </rPh>
    <rPh sb="12" eb="15">
      <t>イバショ</t>
    </rPh>
    <rPh sb="16" eb="18">
      <t>ニンズウ</t>
    </rPh>
    <rPh sb="18" eb="19">
      <t>ツ</t>
    </rPh>
    <rPh sb="20" eb="21">
      <t>ア</t>
    </rPh>
    <phoneticPr fontId="1"/>
  </si>
  <si>
    <t>【問11(2)退去者数で「０」と回答した施設を除く】</t>
    <rPh sb="7" eb="10">
      <t>タイキョシャ</t>
    </rPh>
    <rPh sb="10" eb="11">
      <t>スウ</t>
    </rPh>
    <rPh sb="16" eb="18">
      <t>カイトウ</t>
    </rPh>
    <rPh sb="20" eb="22">
      <t>シセツ</t>
    </rPh>
    <rPh sb="23" eb="24">
      <t>ノゾ</t>
    </rPh>
    <phoneticPr fontId="1"/>
  </si>
  <si>
    <t>問11(4) 退去先（人数積み上げ）</t>
    <rPh sb="7" eb="9">
      <t>タイキョ</t>
    </rPh>
    <rPh sb="9" eb="10">
      <t>サキ</t>
    </rPh>
    <rPh sb="11" eb="13">
      <t>ニンズウ</t>
    </rPh>
    <rPh sb="13" eb="14">
      <t>ツ</t>
    </rPh>
    <rPh sb="15" eb="16">
      <t>ア</t>
    </rPh>
    <phoneticPr fontId="1"/>
  </si>
  <si>
    <t>問11(1) 定員数における新規入居者の割合</t>
    <rPh sb="7" eb="9">
      <t>テイイン</t>
    </rPh>
    <rPh sb="9" eb="10">
      <t>スウ</t>
    </rPh>
    <rPh sb="14" eb="16">
      <t>シンキ</t>
    </rPh>
    <rPh sb="16" eb="19">
      <t>ニュウキョシャ</t>
    </rPh>
    <rPh sb="20" eb="22">
      <t>ワリアイ</t>
    </rPh>
    <phoneticPr fontId="1"/>
  </si>
  <si>
    <t>問11(2) 定員数における退去者の割合</t>
    <rPh sb="7" eb="9">
      <t>テイイン</t>
    </rPh>
    <rPh sb="9" eb="10">
      <t>スウ</t>
    </rPh>
    <rPh sb="14" eb="17">
      <t>タイキョシャ</t>
    </rPh>
    <rPh sb="18" eb="20">
      <t>ワリアイ</t>
    </rPh>
    <phoneticPr fontId="1"/>
  </si>
  <si>
    <t>病院・診療所</t>
  </si>
  <si>
    <t>【問12(1)逝去した人数で「０」と回答した施設を除く】</t>
    <rPh sb="7" eb="9">
      <t>セイキョ</t>
    </rPh>
    <rPh sb="11" eb="13">
      <t>ニンズウ</t>
    </rPh>
    <rPh sb="18" eb="20">
      <t>カイトウ</t>
    </rPh>
    <rPh sb="22" eb="24">
      <t>シセツ</t>
    </rPh>
    <rPh sb="25" eb="26">
      <t>ノゾ</t>
    </rPh>
    <phoneticPr fontId="1"/>
  </si>
  <si>
    <t>問12 看取り率　※分母に介護医療院含む</t>
    <rPh sb="4" eb="6">
      <t>ミト</t>
    </rPh>
    <rPh sb="7" eb="8">
      <t>リツ</t>
    </rPh>
    <rPh sb="10" eb="12">
      <t>ブンボ</t>
    </rPh>
    <rPh sb="13" eb="15">
      <t>カイゴ</t>
    </rPh>
    <rPh sb="15" eb="17">
      <t>イリョウ</t>
    </rPh>
    <rPh sb="17" eb="18">
      <t>イン</t>
    </rPh>
    <rPh sb="18" eb="19">
      <t>フク</t>
    </rPh>
    <phoneticPr fontId="1"/>
  </si>
  <si>
    <t>【問11(4)①死亡による契約終了で「０」と回答した施設を除く】</t>
    <rPh sb="8" eb="10">
      <t>シボウ</t>
    </rPh>
    <rPh sb="13" eb="15">
      <t>ケイヤク</t>
    </rPh>
    <rPh sb="15" eb="17">
      <t>シュウリョウ</t>
    </rPh>
    <rPh sb="22" eb="24">
      <t>カイトウ</t>
    </rPh>
    <rPh sb="26" eb="28">
      <t>シセツ</t>
    </rPh>
    <rPh sb="29" eb="30">
      <t>ノゾ</t>
    </rPh>
    <phoneticPr fontId="1"/>
  </si>
  <si>
    <t>問12(1)(2) 死亡による契約終了の場合の逝去場所別人数（人数積み上げ）</t>
    <rPh sb="23" eb="25">
      <t>セイキョ</t>
    </rPh>
    <rPh sb="25" eb="27">
      <t>バショ</t>
    </rPh>
    <rPh sb="27" eb="28">
      <t>ベツ</t>
    </rPh>
    <rPh sb="28" eb="30">
      <t>ニンズウ</t>
    </rPh>
    <rPh sb="31" eb="33">
      <t>ニンズウ</t>
    </rPh>
    <rPh sb="33" eb="34">
      <t>ツ</t>
    </rPh>
    <rPh sb="35" eb="36">
      <t>ア</t>
    </rPh>
    <phoneticPr fontId="1"/>
  </si>
  <si>
    <t>問12(2)(3) 死亡による契約終了の場合の逝去した人数のうち、看取り及び看取り介護加算の算定状況（人数積み上げ）</t>
    <rPh sb="10" eb="12">
      <t>シボウ</t>
    </rPh>
    <rPh sb="15" eb="17">
      <t>ケイヤク</t>
    </rPh>
    <rPh sb="17" eb="19">
      <t>シュウリョウ</t>
    </rPh>
    <rPh sb="20" eb="22">
      <t>バアイ</t>
    </rPh>
    <rPh sb="23" eb="25">
      <t>セイキョ</t>
    </rPh>
    <rPh sb="27" eb="29">
      <t>ニンズウ</t>
    </rPh>
    <rPh sb="33" eb="35">
      <t>ミト</t>
    </rPh>
    <rPh sb="36" eb="37">
      <t>オヨ</t>
    </rPh>
    <rPh sb="38" eb="40">
      <t>ミト</t>
    </rPh>
    <rPh sb="41" eb="43">
      <t>カイゴ</t>
    </rPh>
    <rPh sb="43" eb="45">
      <t>カサン</t>
    </rPh>
    <rPh sb="46" eb="48">
      <t>サンテイ</t>
    </rPh>
    <rPh sb="48" eb="50">
      <t>ジョウキョウ</t>
    </rPh>
    <rPh sb="51" eb="53">
      <t>ニンズウ</t>
    </rPh>
    <rPh sb="53" eb="54">
      <t>ツ</t>
    </rPh>
    <rPh sb="55" eb="56">
      <t>ア</t>
    </rPh>
    <phoneticPr fontId="1"/>
  </si>
  <si>
    <t>問12(2)(3) 死亡による契約終了の場合の逝去した人数のうち、看取り及び看取り介護加算の算定状況（人数積み上げ）－①居室等</t>
    <rPh sb="0" eb="1">
      <t>トイ</t>
    </rPh>
    <rPh sb="10" eb="12">
      <t>シボウ</t>
    </rPh>
    <rPh sb="15" eb="17">
      <t>ケイヤク</t>
    </rPh>
    <rPh sb="17" eb="19">
      <t>シュウリョウ</t>
    </rPh>
    <rPh sb="20" eb="22">
      <t>バアイ</t>
    </rPh>
    <rPh sb="23" eb="25">
      <t>セイキョ</t>
    </rPh>
    <rPh sb="27" eb="29">
      <t>ニンズウ</t>
    </rPh>
    <rPh sb="33" eb="35">
      <t>ミト</t>
    </rPh>
    <rPh sb="36" eb="37">
      <t>オヨ</t>
    </rPh>
    <rPh sb="38" eb="40">
      <t>ミト</t>
    </rPh>
    <rPh sb="41" eb="43">
      <t>カイゴ</t>
    </rPh>
    <rPh sb="43" eb="45">
      <t>カサン</t>
    </rPh>
    <rPh sb="46" eb="48">
      <t>サンテイ</t>
    </rPh>
    <rPh sb="48" eb="50">
      <t>ジョウキョウ</t>
    </rPh>
    <rPh sb="51" eb="53">
      <t>ニンズウ</t>
    </rPh>
    <rPh sb="53" eb="54">
      <t>ツ</t>
    </rPh>
    <rPh sb="55" eb="56">
      <t>ア</t>
    </rPh>
    <rPh sb="60" eb="62">
      <t>キョシツ</t>
    </rPh>
    <rPh sb="62" eb="63">
      <t>トウ</t>
    </rPh>
    <phoneticPr fontId="1"/>
  </si>
  <si>
    <t>問12 半年間で看取りの実績がある施設の割合</t>
    <rPh sb="4" eb="7">
      <t>ハントシカン</t>
    </rPh>
    <rPh sb="8" eb="10">
      <t>ミト</t>
    </rPh>
    <rPh sb="12" eb="14">
      <t>ジッセキ</t>
    </rPh>
    <rPh sb="17" eb="19">
      <t>シセツ</t>
    </rPh>
    <rPh sb="20" eb="22">
      <t>ワリアイ</t>
    </rPh>
    <phoneticPr fontId="1"/>
  </si>
  <si>
    <t xml:space="preserve">Ⅵ 入居者に対するサービスの状況 </t>
    <phoneticPr fontId="1"/>
  </si>
  <si>
    <t>問13(1) 認知症チームケアとして実践している取り組み（複数回答）</t>
    <rPh sb="0" eb="1">
      <t>トイ</t>
    </rPh>
    <rPh sb="28" eb="34">
      <t>フカ</t>
    </rPh>
    <phoneticPr fontId="1"/>
  </si>
  <si>
    <t>認知症BPSD対応のためのチームの組成</t>
  </si>
  <si>
    <t>認知症ケアのためのカンファレンスの開催</t>
  </si>
  <si>
    <t>認知症ケアに関する個別計画の作成</t>
  </si>
  <si>
    <t>入居者個別のBPSDに関する定期的な評価</t>
  </si>
  <si>
    <t>認知症個別計画に基づく認知症ケアの振り返り</t>
  </si>
  <si>
    <t>認知症個別計画の定期的な見直し</t>
  </si>
  <si>
    <t>【問13は、問２(5)特定施設入居者指定介護で「一般型（介護）（介護専用型）」、「一般型（介護）（混合型）」、「一般型（介護予防）」、「地域密着型」と回答した施設のみ】</t>
    <rPh sb="11" eb="13">
      <t>トクテイ</t>
    </rPh>
    <rPh sb="13" eb="15">
      <t>シセツ</t>
    </rPh>
    <rPh sb="15" eb="18">
      <t>ニュウキョシャ</t>
    </rPh>
    <rPh sb="18" eb="20">
      <t>シテイ</t>
    </rPh>
    <rPh sb="20" eb="22">
      <t>カイゴ</t>
    </rPh>
    <phoneticPr fontId="1"/>
  </si>
  <si>
    <t>【問６は、問２(5)特定施設入居者指定介護で「一般型（介護）（介護専用型）」、「一般型（介護）（混合型）」、「一般型（介護予防）」、「地域密着型」と回答した施設のみ】</t>
    <rPh sb="10" eb="12">
      <t>トクテイ</t>
    </rPh>
    <rPh sb="12" eb="14">
      <t>シセツ</t>
    </rPh>
    <rPh sb="14" eb="17">
      <t>ニュウキョシャ</t>
    </rPh>
    <rPh sb="17" eb="19">
      <t>シテイ</t>
    </rPh>
    <rPh sb="19" eb="21">
      <t>カイゴ</t>
    </rPh>
    <phoneticPr fontId="1"/>
  </si>
  <si>
    <t>問13(2) 排泄介護の体制（複数回答）</t>
    <rPh sb="0" eb="1">
      <t>トイ</t>
    </rPh>
    <rPh sb="14" eb="20">
      <t>フカ</t>
    </rPh>
    <phoneticPr fontId="1"/>
  </si>
  <si>
    <t>施設全体もしくはユニット単位等で定時を設定し、排泄介助を行っている</t>
  </si>
  <si>
    <t>入居者個々の排泄リズムを把握し、それに合わせて排泄介助を行っている</t>
  </si>
  <si>
    <t>尿量をチェックし、それに合わせたパット・おむつを使用している</t>
  </si>
  <si>
    <t>問13(3) 入居者総数における排泄自立に向けた支援・取り組みに関する計画を作成している入居者の割合</t>
    <rPh sb="7" eb="10">
      <t>ニュウキョシャ</t>
    </rPh>
    <rPh sb="10" eb="12">
      <t>ソウスウ</t>
    </rPh>
    <rPh sb="48" eb="50">
      <t>ワリアイ</t>
    </rPh>
    <phoneticPr fontId="1"/>
  </si>
  <si>
    <t>【問14は、問２(5)特定施設入居者指定介護で「指定なし」と回答した施設のみ】</t>
    <rPh sb="11" eb="13">
      <t>トクテイ</t>
    </rPh>
    <rPh sb="13" eb="15">
      <t>シセツ</t>
    </rPh>
    <rPh sb="15" eb="18">
      <t>ニュウキョシャ</t>
    </rPh>
    <rPh sb="18" eb="20">
      <t>シテイ</t>
    </rPh>
    <rPh sb="20" eb="22">
      <t>カイゴ</t>
    </rPh>
    <rPh sb="24" eb="26">
      <t>シテイ</t>
    </rPh>
    <rPh sb="30" eb="32">
      <t>カイトウ</t>
    </rPh>
    <rPh sb="34" eb="36">
      <t>シセツ</t>
    </rPh>
    <phoneticPr fontId="1"/>
  </si>
  <si>
    <t>問14(1) 特化しているサービスについて （施設名やホームページ・パンフレット等で標榜している特徴）（複数回答）</t>
    <rPh sb="7" eb="9">
      <t>トッカ</t>
    </rPh>
    <rPh sb="23" eb="25">
      <t>シセツ</t>
    </rPh>
    <rPh sb="25" eb="26">
      <t>メイ</t>
    </rPh>
    <rPh sb="40" eb="41">
      <t>ナド</t>
    </rPh>
    <rPh sb="42" eb="44">
      <t>ヒョウボウ</t>
    </rPh>
    <rPh sb="48" eb="50">
      <t>トクチョウ</t>
    </rPh>
    <rPh sb="51" eb="57">
      <t>フカ</t>
    </rPh>
    <phoneticPr fontId="1"/>
  </si>
  <si>
    <t>特定の疾患等に特化していること</t>
  </si>
  <si>
    <t>ホスピスケア（ターミナルケア、緩和ケア）に特化していること</t>
  </si>
  <si>
    <t>自立支援・機能改善（例；歩けるようになる、介護保険を卒業する等）に特化していること</t>
  </si>
  <si>
    <t>特に標榜していることはない</t>
  </si>
  <si>
    <t>一定の要介護度以上であること</t>
  </si>
  <si>
    <t>特定の疾患・疾病※に該当すること</t>
  </si>
  <si>
    <t>介護保険サービスを使う場合は、併設・隣接もしくは近隣にある関連法人の居宅介護支援事業所のケアマネジャーにケアプランを作成してもらうこと</t>
  </si>
  <si>
    <t>既にケアマネジャーがいる場合は、併設・隣接もしくは近隣にある関連法人の居宅介護支援事業所のケアマネジャーに変更すること</t>
  </si>
  <si>
    <t>入居したら併設・隣接もしくは近隣にある関連法人の介護事業所のサービスを利用すること</t>
  </si>
  <si>
    <t>問14(2) 入居の要件（複数回答）</t>
    <rPh sb="7" eb="9">
      <t>ニュウキョ</t>
    </rPh>
    <rPh sb="10" eb="12">
      <t>ヨウケン</t>
    </rPh>
    <rPh sb="12" eb="18">
      <t>フカ</t>
    </rPh>
    <phoneticPr fontId="1"/>
  </si>
  <si>
    <t>問14(3) 特定施設との違いに関して入居前の段階で説明していますか（複数回答）</t>
    <rPh sb="7" eb="9">
      <t>トクテイ</t>
    </rPh>
    <rPh sb="9" eb="11">
      <t>シセツ</t>
    </rPh>
    <rPh sb="13" eb="14">
      <t>チガ</t>
    </rPh>
    <rPh sb="16" eb="17">
      <t>カン</t>
    </rPh>
    <rPh sb="19" eb="21">
      <t>ニュウキョ</t>
    </rPh>
    <rPh sb="21" eb="22">
      <t>マエ</t>
    </rPh>
    <rPh sb="23" eb="25">
      <t>ダンカイ</t>
    </rPh>
    <rPh sb="26" eb="28">
      <t>セツメイ</t>
    </rPh>
    <rPh sb="34" eb="40">
      <t>フカ</t>
    </rPh>
    <phoneticPr fontId="1"/>
  </si>
  <si>
    <t>職員を常時配置した「施設」ではないこと</t>
  </si>
  <si>
    <t>必要に応じて外部のサービス事業者と別途契約してサービスを受ける仕組みであること</t>
  </si>
  <si>
    <t>併設・隣接事業所以外を含め、他の事業所が提供するサービスも利用できること</t>
  </si>
  <si>
    <t>介護保険の訪問介護、通所介護等のサービスを利用した場合、住まいが提供する基本サービス等の費用とは別に介護保険の費用が利用した回数や日数に応じて発生すること</t>
  </si>
  <si>
    <t>住まいが提供する基本サービスの内容・範囲と介護保険サービスとの違い</t>
  </si>
  <si>
    <t>医療保険による診療・サービスを利用した場合、別途医療費が発生すること</t>
  </si>
  <si>
    <t>【問14(3)で「併設・隣接事業所以外を含め、他の事業所が提供するサービスも利用できること」と回答した施設のみ】</t>
    <rPh sb="9" eb="11">
      <t>ヘイセツ</t>
    </rPh>
    <rPh sb="12" eb="14">
      <t>リンセツ</t>
    </rPh>
    <rPh sb="14" eb="17">
      <t>ジギョウショ</t>
    </rPh>
    <rPh sb="17" eb="19">
      <t>イガイ</t>
    </rPh>
    <rPh sb="20" eb="21">
      <t>フク</t>
    </rPh>
    <rPh sb="23" eb="24">
      <t>タ</t>
    </rPh>
    <rPh sb="25" eb="28">
      <t>ジギョウショ</t>
    </rPh>
    <rPh sb="29" eb="31">
      <t>テイキョウ</t>
    </rPh>
    <rPh sb="38" eb="40">
      <t>リヨウ</t>
    </rPh>
    <rPh sb="47" eb="49">
      <t>カイトウ</t>
    </rPh>
    <rPh sb="51" eb="53">
      <t>シセツ</t>
    </rPh>
    <phoneticPr fontId="1"/>
  </si>
  <si>
    <t>問14(3)SQ(3)-1 どのような方法で説明していますか（複数回答）</t>
    <rPh sb="19" eb="21">
      <t>ホウホウ</t>
    </rPh>
    <rPh sb="22" eb="24">
      <t>セツメイ</t>
    </rPh>
    <rPh sb="30" eb="36">
      <t>フカ</t>
    </rPh>
    <phoneticPr fontId="1"/>
  </si>
  <si>
    <t>説明資料（書面）を使って説明し、同意書に署名をもらう</t>
  </si>
  <si>
    <t>同意書の取得はしていないが、説明資料（書面）を使って説明している</t>
  </si>
  <si>
    <t>口頭ではあるが、必ず全員に説明している</t>
  </si>
  <si>
    <t>問14(4) 職員体制に関し、入居契約時に説明している事項（複数回答）</t>
    <rPh sb="29" eb="35">
      <t>フカ</t>
    </rPh>
    <phoneticPr fontId="1"/>
  </si>
  <si>
    <t>住まいの職員と併設・隣接等の事業所の職員の役割の違い</t>
  </si>
  <si>
    <t>住まいの職員の身分や役割、保有資格等</t>
  </si>
  <si>
    <t>住まいの職員が勤務している時間帯</t>
  </si>
  <si>
    <t>住まいの職員がいない場合の連絡方法</t>
  </si>
  <si>
    <t>質問があったときのみ、口頭で説明している</t>
    <phoneticPr fontId="1"/>
  </si>
  <si>
    <t>【問14(3)SQ(3)-1で「質問があったときのみ、口頭で説明している」と回答した施設のみ】</t>
    <rPh sb="38" eb="40">
      <t>カイトウ</t>
    </rPh>
    <rPh sb="42" eb="44">
      <t>シセツ</t>
    </rPh>
    <phoneticPr fontId="1"/>
  </si>
  <si>
    <t>問14(3)SQ(3)-1 口頭で説明している割合</t>
    <rPh sb="14" eb="16">
      <t>コウトウ</t>
    </rPh>
    <rPh sb="17" eb="19">
      <t>セツメイ</t>
    </rPh>
    <rPh sb="23" eb="25">
      <t>ワリアイ</t>
    </rPh>
    <phoneticPr fontId="1"/>
  </si>
  <si>
    <t>２割未満</t>
    <rPh sb="1" eb="2">
      <t>ワリ</t>
    </rPh>
    <rPh sb="2" eb="4">
      <t>ミマン</t>
    </rPh>
    <phoneticPr fontId="1"/>
  </si>
  <si>
    <t>２～４割未満</t>
    <rPh sb="3" eb="4">
      <t>ワリ</t>
    </rPh>
    <rPh sb="4" eb="6">
      <t>ミマン</t>
    </rPh>
    <phoneticPr fontId="1"/>
  </si>
  <si>
    <t>４～６割未満</t>
    <rPh sb="3" eb="4">
      <t>ワリ</t>
    </rPh>
    <rPh sb="4" eb="6">
      <t>ミマン</t>
    </rPh>
    <phoneticPr fontId="1"/>
  </si>
  <si>
    <t>平均(割)</t>
    <rPh sb="0" eb="1">
      <t>ヒラ</t>
    </rPh>
    <rPh sb="1" eb="2">
      <t>タモツ</t>
    </rPh>
    <rPh sb="3" eb="4">
      <t>ワリ</t>
    </rPh>
    <phoneticPr fontId="1"/>
  </si>
  <si>
    <t>問14(5) 家賃・管理費の減免 （複数回答）</t>
    <rPh sb="17" eb="23">
      <t>フカ</t>
    </rPh>
    <phoneticPr fontId="1"/>
  </si>
  <si>
    <t>一切行っていない</t>
  </si>
  <si>
    <t>生活保護受給者等の低所得者の場合に家賃等を減免する仕組みがある</t>
  </si>
  <si>
    <t>特定の契約プランを選択した場合に、一般的なプランより家賃等を減免する仕組みがある</t>
  </si>
  <si>
    <t>介護保険・医療保険の利用が一定以上になる場合に、家賃等を減免する仕組みがある</t>
  </si>
  <si>
    <t>末期がん等で､入居時点で入居期間が短くなると予想できる場合に減免する仕組みがある</t>
  </si>
  <si>
    <t>上記以外の理由・要件で、家賃等を減免する仕組みがある</t>
    <phoneticPr fontId="1"/>
  </si>
  <si>
    <t>【問15は、問２(5)特定施設入居者指定介護で「指定なし」と回答した施設のみ】</t>
    <rPh sb="11" eb="13">
      <t>トクテイ</t>
    </rPh>
    <rPh sb="13" eb="15">
      <t>シセツ</t>
    </rPh>
    <rPh sb="15" eb="18">
      <t>ニュウキョシャ</t>
    </rPh>
    <rPh sb="18" eb="20">
      <t>シテイ</t>
    </rPh>
    <rPh sb="20" eb="22">
      <t>カイゴ</t>
    </rPh>
    <rPh sb="24" eb="26">
      <t>シテイ</t>
    </rPh>
    <rPh sb="30" eb="32">
      <t>カイトウ</t>
    </rPh>
    <rPh sb="34" eb="36">
      <t>シセツ</t>
    </rPh>
    <phoneticPr fontId="1"/>
  </si>
  <si>
    <t>問15(1) 介護保険サービスを利用している入居者数</t>
    <rPh sb="7" eb="9">
      <t>カイゴ</t>
    </rPh>
    <rPh sb="9" eb="11">
      <t>ホケン</t>
    </rPh>
    <rPh sb="16" eb="18">
      <t>リヨウ</t>
    </rPh>
    <rPh sb="22" eb="25">
      <t>ニュウキョシャ</t>
    </rPh>
    <rPh sb="25" eb="26">
      <t>スウ</t>
    </rPh>
    <phoneticPr fontId="1"/>
  </si>
  <si>
    <t>問15(2) 入居者のケアプランを作成している居宅介護支援事業所数（地域包括支援ｾﾝﾀｰを含まず）</t>
    <rPh sb="7" eb="10">
      <t>ニュウキョシャ</t>
    </rPh>
    <rPh sb="17" eb="19">
      <t>サクセイ</t>
    </rPh>
    <rPh sb="23" eb="25">
      <t>キョタク</t>
    </rPh>
    <rPh sb="25" eb="27">
      <t>カイゴ</t>
    </rPh>
    <rPh sb="27" eb="29">
      <t>シエン</t>
    </rPh>
    <rPh sb="29" eb="32">
      <t>ジギ</t>
    </rPh>
    <rPh sb="32" eb="33">
      <t>スウ</t>
    </rPh>
    <phoneticPr fontId="1"/>
  </si>
  <si>
    <t>１～10人未満</t>
    <rPh sb="4" eb="5">
      <t>ニン</t>
    </rPh>
    <rPh sb="5" eb="7">
      <t>ミマン</t>
    </rPh>
    <phoneticPr fontId="1"/>
  </si>
  <si>
    <t>10～20人未満</t>
    <rPh sb="5" eb="6">
      <t>ニン</t>
    </rPh>
    <rPh sb="6" eb="8">
      <t>ミマン</t>
    </rPh>
    <phoneticPr fontId="1"/>
  </si>
  <si>
    <t>問15(1) 入居者総数における介護保険サービスを利用している入居者の割合</t>
    <rPh sb="7" eb="10">
      <t>ニュウキョシャ</t>
    </rPh>
    <rPh sb="10" eb="12">
      <t>ソウスウ</t>
    </rPh>
    <rPh sb="16" eb="18">
      <t>カイゴ</t>
    </rPh>
    <rPh sb="18" eb="20">
      <t>ホケン</t>
    </rPh>
    <rPh sb="25" eb="27">
      <t>リヨウ</t>
    </rPh>
    <rPh sb="31" eb="34">
      <t>ニュウキョシャ</t>
    </rPh>
    <rPh sb="35" eb="37">
      <t>ワリアイ</t>
    </rPh>
    <phoneticPr fontId="1"/>
  </si>
  <si>
    <t>問15(1) 要支援・要介護者総数における介護保険サービスを利用している入居者の割合</t>
    <rPh sb="14" eb="15">
      <t>シャ</t>
    </rPh>
    <rPh sb="15" eb="17">
      <t>ソウスウ</t>
    </rPh>
    <rPh sb="21" eb="23">
      <t>カイゴ</t>
    </rPh>
    <rPh sb="23" eb="25">
      <t>ホケン</t>
    </rPh>
    <rPh sb="30" eb="32">
      <t>リヨウ</t>
    </rPh>
    <rPh sb="36" eb="39">
      <t>ニュウキョシャ</t>
    </rPh>
    <rPh sb="40" eb="42">
      <t>ワリアイ</t>
    </rPh>
    <phoneticPr fontId="1"/>
  </si>
  <si>
    <t>問15(3) 介護保険サービスを利用者数における併設または隣接の居宅介護支援事業所でケアプランを作成している入居者の割合</t>
    <rPh sb="7" eb="9">
      <t>カイゴ</t>
    </rPh>
    <rPh sb="9" eb="11">
      <t>ホケン</t>
    </rPh>
    <rPh sb="16" eb="18">
      <t>リヨウ</t>
    </rPh>
    <rPh sb="18" eb="19">
      <t>シャ</t>
    </rPh>
    <rPh sb="19" eb="20">
      <t>スウ</t>
    </rPh>
    <rPh sb="24" eb="26">
      <t>ヘイセツ</t>
    </rPh>
    <rPh sb="29" eb="31">
      <t>リンセツ</t>
    </rPh>
    <rPh sb="32" eb="34">
      <t>キョタク</t>
    </rPh>
    <rPh sb="34" eb="36">
      <t>カイゴ</t>
    </rPh>
    <rPh sb="36" eb="38">
      <t>シエン</t>
    </rPh>
    <rPh sb="38" eb="41">
      <t>ジギョウショ</t>
    </rPh>
    <rPh sb="48" eb="50">
      <t>サクセイ</t>
    </rPh>
    <rPh sb="54" eb="57">
      <t>ニュウキョシャ</t>
    </rPh>
    <rPh sb="58" eb="60">
      <t>ワリアイ</t>
    </rPh>
    <phoneticPr fontId="1"/>
  </si>
  <si>
    <t>問15(4) 介護保険サービスを利用者数における併設・隣接以外の関連法人の居宅介護支援事業所でケアプランを作成している入居者の割合</t>
    <rPh sb="7" eb="9">
      <t>カイゴ</t>
    </rPh>
    <rPh sb="9" eb="11">
      <t>ホケン</t>
    </rPh>
    <rPh sb="16" eb="18">
      <t>リヨウ</t>
    </rPh>
    <rPh sb="18" eb="19">
      <t>シャ</t>
    </rPh>
    <rPh sb="19" eb="20">
      <t>スウ</t>
    </rPh>
    <rPh sb="24" eb="26">
      <t>ヘイセツ</t>
    </rPh>
    <rPh sb="27" eb="29">
      <t>リンセツ</t>
    </rPh>
    <rPh sb="29" eb="31">
      <t>イガイ</t>
    </rPh>
    <rPh sb="32" eb="34">
      <t>カンレン</t>
    </rPh>
    <rPh sb="34" eb="36">
      <t>ホウジン</t>
    </rPh>
    <rPh sb="37" eb="39">
      <t>キョタク</t>
    </rPh>
    <rPh sb="39" eb="41">
      <t>カイゴ</t>
    </rPh>
    <rPh sb="41" eb="43">
      <t>シエン</t>
    </rPh>
    <rPh sb="43" eb="46">
      <t>ジギョウショ</t>
    </rPh>
    <rPh sb="53" eb="55">
      <t>サクセイ</t>
    </rPh>
    <rPh sb="59" eb="62">
      <t>ニュウキョシャ</t>
    </rPh>
    <rPh sb="63" eb="65">
      <t>ワリアイ</t>
    </rPh>
    <phoneticPr fontId="1"/>
  </si>
  <si>
    <t>問15(3)(4) 介護保険サービスを利用者数におけるケアプラン作成数の割合</t>
    <rPh sb="10" eb="12">
      <t>カイゴ</t>
    </rPh>
    <rPh sb="12" eb="14">
      <t>ホケン</t>
    </rPh>
    <rPh sb="19" eb="21">
      <t>リヨウ</t>
    </rPh>
    <rPh sb="21" eb="22">
      <t>シャ</t>
    </rPh>
    <rPh sb="22" eb="23">
      <t>スウ</t>
    </rPh>
    <rPh sb="32" eb="34">
      <t>サクセイ</t>
    </rPh>
    <rPh sb="34" eb="35">
      <t>スウ</t>
    </rPh>
    <rPh sb="36" eb="38">
      <t>ワリアイ</t>
    </rPh>
    <phoneticPr fontId="1"/>
  </si>
  <si>
    <t>問２(7)② 特殊浴槽（複数回答）</t>
    <rPh sb="0" eb="1">
      <t>トイ</t>
    </rPh>
    <rPh sb="11" eb="17">
      <t>フカ</t>
    </rPh>
    <phoneticPr fontId="1"/>
  </si>
  <si>
    <t>２～７割</t>
    <rPh sb="3" eb="4">
      <t>ワリ</t>
    </rPh>
    <phoneticPr fontId="1"/>
  </si>
  <si>
    <t>７割以上</t>
    <rPh sb="1" eb="2">
      <t>ワリ</t>
    </rPh>
    <rPh sb="2" eb="4">
      <t>イジョウ</t>
    </rPh>
    <phoneticPr fontId="1"/>
  </si>
  <si>
    <t>【問５(1)SQ(1)-2①で「保有している職員はいない」と回答した施設は除く】</t>
    <rPh sb="16" eb="18">
      <t>ホユウ</t>
    </rPh>
    <rPh sb="22" eb="24">
      <t>ショクイン</t>
    </rPh>
    <rPh sb="30" eb="32">
      <t>カイトウ</t>
    </rPh>
    <rPh sb="34" eb="36">
      <t>シセツ</t>
    </rPh>
    <rPh sb="37" eb="38">
      <t>ノゾ</t>
    </rPh>
    <phoneticPr fontId="1"/>
  </si>
  <si>
    <t>６～９人</t>
    <rPh sb="3" eb="4">
      <t>ニン</t>
    </rPh>
    <phoneticPr fontId="1"/>
  </si>
  <si>
    <t>15人以上</t>
    <rPh sb="2" eb="3">
      <t>ニン</t>
    </rPh>
    <rPh sb="3" eb="5">
      <t>イジョウ</t>
    </rPh>
    <phoneticPr fontId="1"/>
  </si>
  <si>
    <t>３人未満</t>
    <rPh sb="1" eb="2">
      <t>ニン</t>
    </rPh>
    <rPh sb="2" eb="4">
      <t>ミマン</t>
    </rPh>
    <phoneticPr fontId="1"/>
  </si>
  <si>
    <t>３～５人</t>
    <rPh sb="3" eb="4">
      <t>ニン</t>
    </rPh>
    <phoneticPr fontId="1"/>
  </si>
  <si>
    <t>３～６人未満</t>
    <rPh sb="3" eb="4">
      <t>ニン</t>
    </rPh>
    <rPh sb="4" eb="6">
      <t>ミマン</t>
    </rPh>
    <phoneticPr fontId="1"/>
  </si>
  <si>
    <t>６～10人未満</t>
    <rPh sb="4" eb="5">
      <t>ニン</t>
    </rPh>
    <rPh sb="5" eb="7">
      <t>ミマン</t>
    </rPh>
    <phoneticPr fontId="1"/>
  </si>
  <si>
    <t>問15(5)① 直近半年間で入居した人のうち、入居時点で併設・隣接もしくは近隣にある関連法人の居宅介護支援事業所以外のケアマネジャーが担当していた人数</t>
    <phoneticPr fontId="1"/>
  </si>
  <si>
    <t>１人</t>
    <rPh sb="1" eb="2">
      <t>ニン</t>
    </rPh>
    <phoneticPr fontId="1"/>
  </si>
  <si>
    <t>４人以上</t>
    <rPh sb="1" eb="2">
      <t>ニン</t>
    </rPh>
    <rPh sb="2" eb="4">
      <t>イジョウ</t>
    </rPh>
    <phoneticPr fontId="1"/>
  </si>
  <si>
    <t>０％</t>
    <phoneticPr fontId="1"/>
  </si>
  <si>
    <t>５％未満</t>
    <rPh sb="2" eb="4">
      <t>ミマン</t>
    </rPh>
    <phoneticPr fontId="1"/>
  </si>
  <si>
    <t>５～10％未満</t>
    <rPh sb="5" eb="7">
      <t>ミマン</t>
    </rPh>
    <phoneticPr fontId="1"/>
  </si>
  <si>
    <t>20％以上</t>
    <rPh sb="3" eb="5">
      <t>イジョウ</t>
    </rPh>
    <phoneticPr fontId="1"/>
  </si>
  <si>
    <t>平均(％)　※0を含む</t>
    <rPh sb="0" eb="1">
      <t>ヒラ</t>
    </rPh>
    <rPh sb="1" eb="2">
      <t>タモツ</t>
    </rPh>
    <rPh sb="9" eb="10">
      <t>フク</t>
    </rPh>
    <phoneticPr fontId="1"/>
  </si>
  <si>
    <t>平均(％)　※0を含まない</t>
    <rPh sb="0" eb="1">
      <t>ヒラ</t>
    </rPh>
    <rPh sb="1" eb="2">
      <t>タモツ</t>
    </rPh>
    <rPh sb="9" eb="10">
      <t>フク</t>
    </rPh>
    <phoneticPr fontId="1"/>
  </si>
  <si>
    <t>最大(％)</t>
    <rPh sb="0" eb="1">
      <t>サイ</t>
    </rPh>
    <rPh sb="1" eb="2">
      <t>ダイ</t>
    </rPh>
    <phoneticPr fontId="1"/>
  </si>
  <si>
    <t>10％以上</t>
    <rPh sb="3" eb="5">
      <t>イジョウ</t>
    </rPh>
    <phoneticPr fontId="1"/>
  </si>
  <si>
    <t>２人以上</t>
    <rPh sb="1" eb="2">
      <t>ヒト</t>
    </rPh>
    <rPh sb="2" eb="4">
      <t>イジョウ</t>
    </rPh>
    <phoneticPr fontId="1"/>
  </si>
  <si>
    <t>問７(2)② 直近半年間の離職者数－介護職員</t>
    <rPh sb="7" eb="9">
      <t>チョッキン</t>
    </rPh>
    <rPh sb="9" eb="12">
      <t>ハントシカン</t>
    </rPh>
    <rPh sb="13" eb="16">
      <t>リショクシャ</t>
    </rPh>
    <rPh sb="16" eb="17">
      <t>スウ</t>
    </rPh>
    <rPh sb="18" eb="20">
      <t>カイゴ</t>
    </rPh>
    <rPh sb="20" eb="22">
      <t>ショクイン</t>
    </rPh>
    <phoneticPr fontId="1"/>
  </si>
  <si>
    <t>問７(2)② 直近半年間の離職率－介護職員</t>
    <rPh sb="7" eb="9">
      <t>チョッキン</t>
    </rPh>
    <rPh sb="9" eb="12">
      <t>ハントシカン</t>
    </rPh>
    <rPh sb="13" eb="15">
      <t>リショク</t>
    </rPh>
    <rPh sb="15" eb="16">
      <t>リツ</t>
    </rPh>
    <rPh sb="17" eb="19">
      <t>カイゴ</t>
    </rPh>
    <rPh sb="19" eb="21">
      <t>ショクイン</t>
    </rPh>
    <phoneticPr fontId="1"/>
  </si>
  <si>
    <t>問７(2)② 直近半年間の離職者数－看護職員</t>
    <rPh sb="7" eb="9">
      <t>チョッキン</t>
    </rPh>
    <rPh sb="9" eb="12">
      <t>ハントシカン</t>
    </rPh>
    <rPh sb="13" eb="16">
      <t>リショクシャ</t>
    </rPh>
    <rPh sb="16" eb="17">
      <t>スウ</t>
    </rPh>
    <rPh sb="18" eb="20">
      <t>カンゴ</t>
    </rPh>
    <rPh sb="20" eb="22">
      <t>ショクイン</t>
    </rPh>
    <phoneticPr fontId="1"/>
  </si>
  <si>
    <t>問７(2)② 直近半年間の離職率－看護職員</t>
    <rPh sb="7" eb="9">
      <t>チョッキン</t>
    </rPh>
    <rPh sb="9" eb="12">
      <t>ハントシカン</t>
    </rPh>
    <rPh sb="13" eb="15">
      <t>リショク</t>
    </rPh>
    <rPh sb="15" eb="16">
      <t>リツ</t>
    </rPh>
    <rPh sb="17" eb="19">
      <t>カンゴ</t>
    </rPh>
    <rPh sb="19" eb="21">
      <t>ショクイン</t>
    </rPh>
    <phoneticPr fontId="1"/>
  </si>
  <si>
    <t>【特定施設のみ】</t>
    <rPh sb="1" eb="3">
      <t>トクテイ</t>
    </rPh>
    <rPh sb="3" eb="5">
      <t>シセツ</t>
    </rPh>
    <phoneticPr fontId="1"/>
  </si>
  <si>
    <t>２人</t>
    <rPh sb="1" eb="2">
      <t>ニン</t>
    </rPh>
    <phoneticPr fontId="1"/>
  </si>
  <si>
    <t>３人</t>
    <rPh sb="1" eb="2">
      <t>ニン</t>
    </rPh>
    <phoneticPr fontId="1"/>
  </si>
  <si>
    <t>４～５人</t>
    <rPh sb="3" eb="4">
      <t>ニン</t>
    </rPh>
    <phoneticPr fontId="1"/>
  </si>
  <si>
    <t>６人以上</t>
    <rPh sb="1" eb="2">
      <t>ニン</t>
    </rPh>
    <rPh sb="2" eb="4">
      <t>イジョウ</t>
    </rPh>
    <phoneticPr fontId="1"/>
  </si>
  <si>
    <t>２～３人未満</t>
    <rPh sb="3" eb="4">
      <t>ニン</t>
    </rPh>
    <rPh sb="4" eb="6">
      <t>ミマン</t>
    </rPh>
    <phoneticPr fontId="1"/>
  </si>
  <si>
    <t>３～４人未満</t>
    <rPh sb="3" eb="4">
      <t>ニン</t>
    </rPh>
    <rPh sb="4" eb="6">
      <t>ミマン</t>
    </rPh>
    <phoneticPr fontId="1"/>
  </si>
  <si>
    <t>４～６人未満</t>
    <rPh sb="3" eb="4">
      <t>ニン</t>
    </rPh>
    <rPh sb="4" eb="6">
      <t>ミマン</t>
    </rPh>
    <phoneticPr fontId="1"/>
  </si>
  <si>
    <t>100％</t>
    <phoneticPr fontId="1"/>
  </si>
  <si>
    <t>50％未満</t>
    <rPh sb="3" eb="5">
      <t>ミマン</t>
    </rPh>
    <phoneticPr fontId="1"/>
  </si>
  <si>
    <t>50～100％未満</t>
    <rPh sb="7" eb="9">
      <t>ミマン</t>
    </rPh>
    <phoneticPr fontId="1"/>
  </si>
  <si>
    <t>１人</t>
    <rPh sb="1" eb="2">
      <t>ニン</t>
    </rPh>
    <phoneticPr fontId="1"/>
  </si>
  <si>
    <t>３～４人</t>
    <rPh sb="3" eb="4">
      <t>ニン</t>
    </rPh>
    <phoneticPr fontId="1"/>
  </si>
  <si>
    <t>５人以上</t>
    <rPh sb="1" eb="2">
      <t>ニン</t>
    </rPh>
    <rPh sb="2" eb="4">
      <t>イジョウ</t>
    </rPh>
    <phoneticPr fontId="1"/>
  </si>
  <si>
    <t>２人未満</t>
    <rPh sb="1" eb="2">
      <t>ニン</t>
    </rPh>
    <rPh sb="2" eb="4">
      <t>ミマン</t>
    </rPh>
    <phoneticPr fontId="1"/>
  </si>
  <si>
    <t>３～５人未満</t>
    <rPh sb="3" eb="4">
      <t>ニン</t>
    </rPh>
    <rPh sb="4" eb="6">
      <t>ミマン</t>
    </rPh>
    <phoneticPr fontId="1"/>
  </si>
  <si>
    <t>5％未満</t>
    <rPh sb="2" eb="4">
      <t>ミマン</t>
    </rPh>
    <phoneticPr fontId="1"/>
  </si>
  <si>
    <t>5～10％未満</t>
    <rPh sb="5" eb="7">
      <t>ミマン</t>
    </rPh>
    <phoneticPr fontId="1"/>
  </si>
  <si>
    <t>０％</t>
    <phoneticPr fontId="1"/>
  </si>
  <si>
    <t>６割以上</t>
    <rPh sb="1" eb="2">
      <t>ワリ</t>
    </rPh>
    <rPh sb="2" eb="4">
      <t>イジョウ</t>
    </rPh>
    <phoneticPr fontId="1"/>
  </si>
  <si>
    <t>20％未満</t>
    <rPh sb="3" eb="5">
      <t>ミマン</t>
    </rPh>
    <phoneticPr fontId="1"/>
  </si>
  <si>
    <t>50～100％未満</t>
    <rPh sb="7" eb="9">
      <t>ミマン</t>
    </rPh>
    <phoneticPr fontId="1"/>
  </si>
  <si>
    <t>20～40％未満</t>
    <rPh sb="6" eb="8">
      <t>ミマン</t>
    </rPh>
    <phoneticPr fontId="1"/>
  </si>
  <si>
    <t>40～60％未満</t>
    <rPh sb="6" eb="8">
      <t>ミマン</t>
    </rPh>
    <phoneticPr fontId="1"/>
  </si>
  <si>
    <t>60～80％未満</t>
    <rPh sb="6" eb="8">
      <t>ミマン</t>
    </rPh>
    <phoneticPr fontId="1"/>
  </si>
  <si>
    <t>80～100％未満</t>
    <rPh sb="7" eb="9">
      <t>ミマン</t>
    </rPh>
    <phoneticPr fontId="1"/>
  </si>
  <si>
    <t>問15(5)② 入居時点で併設・隣接もしくは近隣にある関連法人の居宅介護支援事業所以外のケアマネジャーが担当していた人数における、</t>
    <phoneticPr fontId="1"/>
  </si>
  <si>
    <t>問15(5)② ①のうち、入居後、併設・隣接もしくは近隣にある関連法人の居宅介護支援事業所のケアマネジャーに変更した人数</t>
    <phoneticPr fontId="1"/>
  </si>
  <si>
    <t>　　　　　①のうち、入居後、併設・隣接もしくは近隣にある関連法人の居宅介護支援事業所のケアマネジャーに変更した人数の割合</t>
    <rPh sb="58" eb="60">
      <t>ワリアイ</t>
    </rPh>
    <phoneticPr fontId="1"/>
  </si>
  <si>
    <t>問15(6) 介護保険サービス利用者数における、入居者のうち、住まい運営事業者としてケアプランの内容を把握している入居者数の割合</t>
    <rPh sb="7" eb="9">
      <t>カイゴ</t>
    </rPh>
    <rPh sb="9" eb="11">
      <t>ホケン</t>
    </rPh>
    <rPh sb="15" eb="18">
      <t>リヨウシャ</t>
    </rPh>
    <rPh sb="18" eb="19">
      <t>スウ</t>
    </rPh>
    <rPh sb="24" eb="27">
      <t>ニュウキョシャ</t>
    </rPh>
    <rPh sb="31" eb="32">
      <t>ス</t>
    </rPh>
    <rPh sb="34" eb="36">
      <t>ウンエイ</t>
    </rPh>
    <rPh sb="36" eb="39">
      <t>ジギョウシャ</t>
    </rPh>
    <rPh sb="48" eb="50">
      <t>ナイヨウ</t>
    </rPh>
    <rPh sb="51" eb="53">
      <t>ハアク</t>
    </rPh>
    <rPh sb="57" eb="60">
      <t>ニュウキョシャ</t>
    </rPh>
    <rPh sb="60" eb="61">
      <t>スウ</t>
    </rPh>
    <rPh sb="62" eb="64">
      <t>ワリアイ</t>
    </rPh>
    <phoneticPr fontId="1"/>
  </si>
  <si>
    <t>問15(5)③ ケアマネジャー変更のきっかけ</t>
    <rPh sb="15" eb="17">
      <t>ヘンコウ</t>
    </rPh>
    <phoneticPr fontId="1"/>
  </si>
  <si>
    <t>入居者ご本人の希望</t>
  </si>
  <si>
    <t>ご家族の希望</t>
  </si>
  <si>
    <t>前ケアマネジャーの希望</t>
  </si>
  <si>
    <t>住まい事業者側からの提案</t>
  </si>
  <si>
    <t>問15(5)④ ケアマネジャーの変更理由</t>
    <phoneticPr fontId="1"/>
  </si>
  <si>
    <t>ケアマネジャーにすぐに相談できるため</t>
  </si>
  <si>
    <t>夜間・早朝や週末の生活課題の把握が難しいため</t>
  </si>
  <si>
    <t>介護保険サービスと住まいの独自サービスの調整が難しいため</t>
  </si>
  <si>
    <t>ケアマネジャーとの関係が近い方が、事業者として対応しやすいため</t>
  </si>
  <si>
    <t>ご本人もしくはご家族から</t>
  </si>
  <si>
    <t>居宅介護支援事業所から</t>
  </si>
  <si>
    <t>併設・隣接の介護事業所から</t>
  </si>
  <si>
    <t xml:space="preserve">併設・隣接以外の関連法人の介護事業所から </t>
  </si>
  <si>
    <t>問15SQ(6)-1 ケアプラン情報の入手元（複数回答）</t>
    <rPh sb="22" eb="28">
      <t>フカ</t>
    </rPh>
    <phoneticPr fontId="1"/>
  </si>
  <si>
    <t>問15(7) 住まいが提供する独自のサービスに関してケアマネジャーに提供している情報（複数回答）</t>
    <rPh sb="7" eb="8">
      <t>ス</t>
    </rPh>
    <rPh sb="11" eb="13">
      <t>テイキョウ</t>
    </rPh>
    <rPh sb="15" eb="17">
      <t>ドクジ</t>
    </rPh>
    <rPh sb="23" eb="24">
      <t>カン</t>
    </rPh>
    <rPh sb="34" eb="36">
      <t>テイキョウ</t>
    </rPh>
    <rPh sb="40" eb="42">
      <t>ジョウホウ</t>
    </rPh>
    <rPh sb="43" eb="45">
      <t>フクスウ</t>
    </rPh>
    <rPh sb="45" eb="47">
      <t>カイトウ</t>
    </rPh>
    <phoneticPr fontId="1"/>
  </si>
  <si>
    <t>独自サービスの予定情報（提供プラン）</t>
  </si>
  <si>
    <t>独自サービスの実施情報（提供実績）</t>
  </si>
  <si>
    <t>独自サービスの実施時のケア記録の内容</t>
  </si>
  <si>
    <t>０％</t>
    <phoneticPr fontId="1"/>
  </si>
  <si>
    <t>10％未満</t>
    <rPh sb="3" eb="5">
      <t>ミマン</t>
    </rPh>
    <phoneticPr fontId="1"/>
  </si>
  <si>
    <t>10～20％未満</t>
    <rPh sb="6" eb="8">
      <t>ミマン</t>
    </rPh>
    <phoneticPr fontId="1"/>
  </si>
  <si>
    <t>20～30％未満</t>
    <rPh sb="6" eb="8">
      <t>ミマン</t>
    </rPh>
    <phoneticPr fontId="1"/>
  </si>
  <si>
    <t>０％</t>
    <phoneticPr fontId="1"/>
  </si>
  <si>
    <t>100％</t>
    <phoneticPr fontId="1"/>
  </si>
  <si>
    <t>問15(8)① 介護保険サービス利用者数における、介護保険サービス種類別利用者の割合</t>
    <rPh sb="8" eb="10">
      <t>カイゴ</t>
    </rPh>
    <rPh sb="10" eb="12">
      <t>ホケン</t>
    </rPh>
    <rPh sb="16" eb="19">
      <t>リヨウシャ</t>
    </rPh>
    <rPh sb="19" eb="20">
      <t>スウ</t>
    </rPh>
    <rPh sb="25" eb="27">
      <t>カイゴ</t>
    </rPh>
    <rPh sb="27" eb="29">
      <t>ホケン</t>
    </rPh>
    <rPh sb="33" eb="36">
      <t>シュルイベツ</t>
    </rPh>
    <rPh sb="36" eb="39">
      <t>リヨウシャ</t>
    </rPh>
    <rPh sb="40" eb="42">
      <t>ワリアイ</t>
    </rPh>
    <phoneticPr fontId="1"/>
  </si>
  <si>
    <t>問15(8)② 介護保険サービス利用者数における、併設・隣接事業所からサービスを受けている利用者の割合</t>
    <rPh sb="8" eb="10">
      <t>カイゴ</t>
    </rPh>
    <rPh sb="10" eb="12">
      <t>ホケン</t>
    </rPh>
    <rPh sb="16" eb="19">
      <t>リヨウシャ</t>
    </rPh>
    <rPh sb="19" eb="20">
      <t>スウ</t>
    </rPh>
    <rPh sb="49" eb="51">
      <t>ワリアイ</t>
    </rPh>
    <phoneticPr fontId="1"/>
  </si>
  <si>
    <t>問15(8)② 介護保険サービス利用者数における、併設・隣接事業所からサービスを受けている利用者の割合（併設・隣接事業所がある場合のみ）</t>
    <rPh sb="0" eb="1">
      <t>トイ</t>
    </rPh>
    <rPh sb="8" eb="10">
      <t>カイゴ</t>
    </rPh>
    <rPh sb="10" eb="12">
      <t>ホケン</t>
    </rPh>
    <rPh sb="16" eb="18">
      <t>リヨウ</t>
    </rPh>
    <rPh sb="18" eb="19">
      <t>シャ</t>
    </rPh>
    <rPh sb="19" eb="20">
      <t>スウ</t>
    </rPh>
    <rPh sb="25" eb="27">
      <t>ヘイセツ</t>
    </rPh>
    <rPh sb="28" eb="30">
      <t>リンセツ</t>
    </rPh>
    <rPh sb="30" eb="33">
      <t>ジギョウショ</t>
    </rPh>
    <rPh sb="40" eb="41">
      <t>ウ</t>
    </rPh>
    <rPh sb="45" eb="48">
      <t>リヨウシャ</t>
    </rPh>
    <rPh sb="49" eb="51">
      <t>ワリアイ</t>
    </rPh>
    <rPh sb="52" eb="54">
      <t>ヘイセツ</t>
    </rPh>
    <rPh sb="55" eb="57">
      <t>リンセツ</t>
    </rPh>
    <rPh sb="57" eb="60">
      <t>ジギョウショ</t>
    </rPh>
    <rPh sb="63" eb="65">
      <t>バアイ</t>
    </rPh>
    <phoneticPr fontId="1"/>
  </si>
  <si>
    <t>問15(8)③ 介護保険サービス利用者数における、併設・隣接事業所以外の関連法人の事業所からサービスを受けている利用者の割合</t>
    <rPh sb="8" eb="10">
      <t>カイゴ</t>
    </rPh>
    <rPh sb="10" eb="12">
      <t>ホケン</t>
    </rPh>
    <rPh sb="16" eb="19">
      <t>リヨウシャ</t>
    </rPh>
    <rPh sb="19" eb="20">
      <t>スウ</t>
    </rPh>
    <rPh sb="25" eb="27">
      <t>ヘイセツ</t>
    </rPh>
    <rPh sb="28" eb="30">
      <t>リンセツ</t>
    </rPh>
    <rPh sb="30" eb="33">
      <t>ジギョウショ</t>
    </rPh>
    <rPh sb="33" eb="35">
      <t>イガイ</t>
    </rPh>
    <rPh sb="36" eb="38">
      <t>カンレン</t>
    </rPh>
    <rPh sb="38" eb="40">
      <t>ホウジン</t>
    </rPh>
    <rPh sb="41" eb="44">
      <t>ジギョウショ</t>
    </rPh>
    <rPh sb="51" eb="52">
      <t>ウ</t>
    </rPh>
    <rPh sb="56" eb="59">
      <t>リヨウシャ</t>
    </rPh>
    <rPh sb="60" eb="62">
      <t>ワリアイ</t>
    </rPh>
    <phoneticPr fontId="1"/>
  </si>
  <si>
    <t>介護保険</t>
    <rPh sb="0" eb="2">
      <t>カイゴ</t>
    </rPh>
    <rPh sb="2" eb="4">
      <t>ホケン</t>
    </rPh>
    <phoneticPr fontId="1"/>
  </si>
  <si>
    <t>医療保険</t>
    <rPh sb="0" eb="2">
      <t>イリョウ</t>
    </rPh>
    <rPh sb="2" eb="4">
      <t>ホケン</t>
    </rPh>
    <phoneticPr fontId="1"/>
  </si>
  <si>
    <t>問15(9) 訪問看護で受けているケアの内容（複数回答）</t>
    <rPh sb="7" eb="9">
      <t>ホウモン</t>
    </rPh>
    <rPh sb="9" eb="11">
      <t>カンゴ</t>
    </rPh>
    <rPh sb="12" eb="13">
      <t>ウ</t>
    </rPh>
    <rPh sb="20" eb="22">
      <t>ナイヨウ</t>
    </rPh>
    <rPh sb="23" eb="25">
      <t>フクスウ</t>
    </rPh>
    <rPh sb="25" eb="27">
      <t>カイトウ</t>
    </rPh>
    <phoneticPr fontId="1"/>
  </si>
  <si>
    <t>水分補給・水分管理</t>
  </si>
  <si>
    <t>点滴の管理</t>
  </si>
  <si>
    <t>体位変換・褥瘡の処置</t>
  </si>
  <si>
    <t>投薬・注射</t>
  </si>
  <si>
    <t>排泄介助、排尿・排便状態の確認</t>
  </si>
  <si>
    <t>呼吸困難時の酸素吸入等</t>
  </si>
  <si>
    <t>疼痛コントロール</t>
  </si>
  <si>
    <t>どのようなケアを受けているのか把握していない</t>
  </si>
  <si>
    <t>問15(10)① 区分支給限度額を超えて利用している人数（人数積み上げ）</t>
    <phoneticPr fontId="1"/>
  </si>
  <si>
    <t>要介護１</t>
  </si>
  <si>
    <t>要介護２</t>
  </si>
  <si>
    <t>要介護３</t>
  </si>
  <si>
    <t>要介護４</t>
  </si>
  <si>
    <t>要介護５</t>
  </si>
  <si>
    <t>問15(10)① 介護保険サービス利用者数における、区分支給限度額を超えて利用している人数の割合</t>
    <rPh sb="9" eb="11">
      <t>カイゴ</t>
    </rPh>
    <rPh sb="11" eb="13">
      <t>ホケン</t>
    </rPh>
    <rPh sb="17" eb="20">
      <t>リヨウシャ</t>
    </rPh>
    <rPh sb="20" eb="21">
      <t>スウ</t>
    </rPh>
    <rPh sb="46" eb="48">
      <t>ワリアイ</t>
    </rPh>
    <phoneticPr fontId="1"/>
  </si>
  <si>
    <t>10～30％未満</t>
    <rPh sb="6" eb="8">
      <t>ミマン</t>
    </rPh>
    <phoneticPr fontId="1"/>
  </si>
  <si>
    <t>30～50％未満</t>
    <rPh sb="6" eb="8">
      <t>ミマン</t>
    </rPh>
    <phoneticPr fontId="1"/>
  </si>
  <si>
    <t>問15(10)② 週５日以上通所介護を利用している人数（人数積み上げ）</t>
    <phoneticPr fontId="1"/>
  </si>
  <si>
    <t>問15(10)② 介護保険サービス利用者数における、週５日以上通所介護を利用している人数の割合</t>
    <rPh sb="9" eb="11">
      <t>カイゴ</t>
    </rPh>
    <rPh sb="11" eb="13">
      <t>ホケン</t>
    </rPh>
    <rPh sb="17" eb="20">
      <t>リヨウシャ</t>
    </rPh>
    <rPh sb="20" eb="21">
      <t>スウ</t>
    </rPh>
    <rPh sb="45" eb="47">
      <t>ワリアイ</t>
    </rPh>
    <phoneticPr fontId="1"/>
  </si>
  <si>
    <t>問15(10)③ 週21回以上訪問介護を利用している人数（人数積み上げ）</t>
    <phoneticPr fontId="1"/>
  </si>
  <si>
    <t>問15(10)③ 介護保険サービス利用者数における、週21回以上訪問介護を利用している人数の割合</t>
    <rPh sb="9" eb="11">
      <t>カイゴ</t>
    </rPh>
    <rPh sb="11" eb="13">
      <t>ホケン</t>
    </rPh>
    <rPh sb="17" eb="20">
      <t>リヨウシャ</t>
    </rPh>
    <rPh sb="20" eb="21">
      <t>スウ</t>
    </rPh>
    <rPh sb="46" eb="48">
      <t>ワリアイ</t>
    </rPh>
    <phoneticPr fontId="1"/>
  </si>
  <si>
    <t>０％</t>
    <phoneticPr fontId="1"/>
  </si>
  <si>
    <t>問15(10)① 要介護者（要介護１～要介護５）における、区分支給限度額を超えて利用している人数の割合</t>
    <rPh sb="9" eb="10">
      <t>ヨウ</t>
    </rPh>
    <rPh sb="10" eb="13">
      <t>カイゴシャ</t>
    </rPh>
    <rPh sb="14" eb="17">
      <t>ヨウカイゴ</t>
    </rPh>
    <rPh sb="19" eb="22">
      <t>ヨウカイゴ</t>
    </rPh>
    <rPh sb="49" eb="51">
      <t>ワリアイ</t>
    </rPh>
    <phoneticPr fontId="1"/>
  </si>
  <si>
    <t>問15(10)② 要介護者（要介護１～要介護５）における、週５日以上通所介護を利用している人数の割合</t>
    <rPh sb="9" eb="10">
      <t>ヨウ</t>
    </rPh>
    <rPh sb="10" eb="13">
      <t>カイゴシャ</t>
    </rPh>
    <rPh sb="14" eb="17">
      <t>ヨウカイゴ</t>
    </rPh>
    <rPh sb="19" eb="22">
      <t>ヨウカイゴ</t>
    </rPh>
    <rPh sb="48" eb="50">
      <t>ワリアイ</t>
    </rPh>
    <phoneticPr fontId="1"/>
  </si>
  <si>
    <t>問15(10)③ 要介護者（要介護１～要介護５）における、週21回以上訪問介護を利用している人数の割合</t>
    <rPh sb="9" eb="10">
      <t>ヨウ</t>
    </rPh>
    <rPh sb="10" eb="13">
      <t>カイゴシャ</t>
    </rPh>
    <rPh sb="14" eb="17">
      <t>ヨウカイゴ</t>
    </rPh>
    <rPh sb="19" eb="22">
      <t>ヨウカイゴ</t>
    </rPh>
    <rPh sb="49" eb="51">
      <t>ワリアイ</t>
    </rPh>
    <phoneticPr fontId="1"/>
  </si>
  <si>
    <t>100％</t>
    <phoneticPr fontId="1"/>
  </si>
  <si>
    <t>60～100％未満</t>
    <rPh sb="7" eb="9">
      <t>ミマン</t>
    </rPh>
    <phoneticPr fontId="1"/>
  </si>
  <si>
    <t>問13(4) 排泄自立に向けた支援等に関する計画を作成している入居者のうち、排泄支援計画作成以降、排尿・排便のどちらかの状況が改善し、いずれにも悪化がない状態を達成した人数の割合</t>
    <rPh sb="7" eb="9">
      <t>ハイセツ</t>
    </rPh>
    <rPh sb="9" eb="11">
      <t>ジリツ</t>
    </rPh>
    <rPh sb="12" eb="13">
      <t>ム</t>
    </rPh>
    <rPh sb="15" eb="17">
      <t>シエン</t>
    </rPh>
    <rPh sb="17" eb="18">
      <t>トウ</t>
    </rPh>
    <rPh sb="19" eb="20">
      <t>カン</t>
    </rPh>
    <rPh sb="22" eb="24">
      <t>ケイカク</t>
    </rPh>
    <rPh sb="25" eb="27">
      <t>サクセイ</t>
    </rPh>
    <rPh sb="31" eb="34">
      <t>ニュウキョシャ</t>
    </rPh>
    <rPh sb="38" eb="40">
      <t>ハイセツ</t>
    </rPh>
    <rPh sb="40" eb="42">
      <t>シエン</t>
    </rPh>
    <rPh sb="42" eb="44">
      <t>ケイカク</t>
    </rPh>
    <rPh sb="44" eb="46">
      <t>サクセイ</t>
    </rPh>
    <rPh sb="46" eb="48">
      <t>イコウ</t>
    </rPh>
    <rPh sb="49" eb="51">
      <t>ハイニョウ</t>
    </rPh>
    <rPh sb="52" eb="54">
      <t>ハイベン</t>
    </rPh>
    <rPh sb="60" eb="62">
      <t>ジョウキョウ</t>
    </rPh>
    <rPh sb="63" eb="65">
      <t>カイゼン</t>
    </rPh>
    <rPh sb="72" eb="74">
      <t>アッカ</t>
    </rPh>
    <rPh sb="77" eb="79">
      <t>ジョウタイ</t>
    </rPh>
    <rPh sb="80" eb="82">
      <t>タッセイ</t>
    </rPh>
    <rPh sb="84" eb="86">
      <t>ニンズウ</t>
    </rPh>
    <rPh sb="87" eb="89">
      <t>ワリアイ</t>
    </rPh>
    <phoneticPr fontId="1"/>
  </si>
  <si>
    <t>問13(5) 排泄自立に向けた支援等に関する計画を作成している入居者のうち、直近半年間で排泄支援計画に沿った取り組みの結果、おむつの使用が必要なくなった人数の割合</t>
    <rPh sb="38" eb="40">
      <t>チョッキン</t>
    </rPh>
    <rPh sb="40" eb="43">
      <t>ハントシカン</t>
    </rPh>
    <rPh sb="44" eb="46">
      <t>ハイセツ</t>
    </rPh>
    <rPh sb="46" eb="48">
      <t>シエン</t>
    </rPh>
    <rPh sb="48" eb="50">
      <t>ケイカク</t>
    </rPh>
    <rPh sb="51" eb="52">
      <t>ソ</t>
    </rPh>
    <rPh sb="54" eb="55">
      <t>ト</t>
    </rPh>
    <rPh sb="56" eb="57">
      <t>ク</t>
    </rPh>
    <rPh sb="59" eb="61">
      <t>ケッカ</t>
    </rPh>
    <rPh sb="66" eb="68">
      <t>シヨウ</t>
    </rPh>
    <rPh sb="69" eb="71">
      <t>ヒツヨウ</t>
    </rPh>
    <rPh sb="76" eb="78">
      <t>ニンズウ</t>
    </rPh>
    <rPh sb="79" eb="81">
      <t>ワリアイ</t>
    </rPh>
    <phoneticPr fontId="1"/>
  </si>
  <si>
    <t>エラー</t>
    <phoneticPr fontId="1"/>
  </si>
  <si>
    <t>問10(7) 入居者総数における日中におむつを使用している入居者の割合</t>
    <rPh sb="7" eb="10">
      <t>ニュウキョシャ</t>
    </rPh>
    <rPh sb="10" eb="12">
      <t>ソウスウ</t>
    </rPh>
    <rPh sb="16" eb="18">
      <t>ニッチュウ</t>
    </rPh>
    <rPh sb="23" eb="25">
      <t>シヨウ</t>
    </rPh>
    <rPh sb="29" eb="32">
      <t>ニュウキョシャ</t>
    </rPh>
    <rPh sb="33" eb="35">
      <t>ワリアイ</t>
    </rPh>
    <phoneticPr fontId="1"/>
  </si>
  <si>
    <t>問10(7) 入居者総数における日中におむつを使用している入居者の割合【特定施設のみ】</t>
    <rPh sb="7" eb="10">
      <t>ニュウキョシャ</t>
    </rPh>
    <rPh sb="10" eb="12">
      <t>ソウスウ</t>
    </rPh>
    <rPh sb="16" eb="18">
      <t>ニッチュウ</t>
    </rPh>
    <rPh sb="23" eb="25">
      <t>シヨウ</t>
    </rPh>
    <rPh sb="29" eb="32">
      <t>ニュウキョシャ</t>
    </rPh>
    <rPh sb="33" eb="35">
      <t>ワリアイ</t>
    </rPh>
    <rPh sb="36" eb="38">
      <t>トクテイ</t>
    </rPh>
    <rPh sb="38" eb="40">
      <t>シセツ</t>
    </rPh>
    <phoneticPr fontId="1"/>
  </si>
  <si>
    <t>０％</t>
    <phoneticPr fontId="1"/>
  </si>
  <si>
    <t>30～60％未満</t>
    <rPh sb="6" eb="8">
      <t>ミマン</t>
    </rPh>
    <phoneticPr fontId="1"/>
  </si>
  <si>
    <t>100％</t>
    <phoneticPr fontId="1"/>
  </si>
  <si>
    <t>問２(6)② 総居室（住戸）数における、居室内にトイレがある割合</t>
    <rPh sb="0" eb="1">
      <t>トイ</t>
    </rPh>
    <phoneticPr fontId="1"/>
  </si>
  <si>
    <t>問５(2) 看護職員の配置状況（複数回答）</t>
    <rPh sb="6" eb="8">
      <t>カンゴ</t>
    </rPh>
    <rPh sb="8" eb="10">
      <t>ショクイン</t>
    </rPh>
    <rPh sb="11" eb="13">
      <t>ハイチ</t>
    </rPh>
    <rPh sb="13" eb="15">
      <t>ジョウキョウ</t>
    </rPh>
    <rPh sb="15" eb="21">
      <t>フカ</t>
    </rPh>
    <phoneticPr fontId="1"/>
  </si>
  <si>
    <t>25％未満</t>
    <rPh sb="3" eb="5">
      <t>ミマン</t>
    </rPh>
    <phoneticPr fontId="1"/>
  </si>
  <si>
    <t>25～50％未満</t>
    <rPh sb="6" eb="8">
      <t>ミマン</t>
    </rPh>
    <phoneticPr fontId="1"/>
  </si>
  <si>
    <t>50～75％未満</t>
    <rPh sb="6" eb="8">
      <t>ミマン</t>
    </rPh>
    <phoneticPr fontId="1"/>
  </si>
  <si>
    <t>75～100％未満</t>
    <rPh sb="7" eb="9">
      <t>ミマン</t>
    </rPh>
    <phoneticPr fontId="1"/>
  </si>
  <si>
    <t>問15(5)① 介護保険サービス利用者数における、入居時点で併設・隣接もしくは近隣にある関連法人の居宅介護支援事業所以外のケアマネジャーが担当していた人数の割合</t>
    <rPh sb="8" eb="10">
      <t>カイゴ</t>
    </rPh>
    <rPh sb="10" eb="12">
      <t>ホケン</t>
    </rPh>
    <rPh sb="16" eb="19">
      <t>リヨウシャ</t>
    </rPh>
    <rPh sb="19" eb="20">
      <t>スウ</t>
    </rPh>
    <rPh sb="25" eb="27">
      <t>ニュウキョ</t>
    </rPh>
    <rPh sb="78" eb="80">
      <t>ワリアイ</t>
    </rPh>
    <phoneticPr fontId="1"/>
  </si>
  <si>
    <t>30％以上</t>
    <rPh sb="3" eb="5">
      <t>イジョウ</t>
    </rPh>
    <phoneticPr fontId="1"/>
  </si>
  <si>
    <t>１～２人</t>
    <rPh sb="3" eb="4">
      <t>ニン</t>
    </rPh>
    <phoneticPr fontId="1"/>
  </si>
  <si>
    <t>注）本設問に「無回答」だった49件は、発送時情報ですべて特定施設であったことが確認されているが、指定の種類は不明</t>
    <rPh sb="0" eb="1">
      <t>チュウ</t>
    </rPh>
    <rPh sb="2" eb="3">
      <t>ホン</t>
    </rPh>
    <rPh sb="3" eb="5">
      <t>セツモン</t>
    </rPh>
    <rPh sb="7" eb="10">
      <t>ムカイトウ</t>
    </rPh>
    <rPh sb="16" eb="17">
      <t>ケン</t>
    </rPh>
    <rPh sb="19" eb="21">
      <t>ハッソウ</t>
    </rPh>
    <rPh sb="21" eb="22">
      <t>ジ</t>
    </rPh>
    <rPh sb="22" eb="24">
      <t>ジョウホウ</t>
    </rPh>
    <rPh sb="28" eb="30">
      <t>トクテイ</t>
    </rPh>
    <rPh sb="30" eb="32">
      <t>シセツ</t>
    </rPh>
    <rPh sb="39" eb="41">
      <t>カクニン</t>
    </rPh>
    <rPh sb="48" eb="50">
      <t>シテイ</t>
    </rPh>
    <rPh sb="51" eb="53">
      <t>シュルイ</t>
    </rPh>
    <rPh sb="54" eb="56">
      <t>フメイ</t>
    </rPh>
    <phoneticPr fontId="1"/>
  </si>
  <si>
    <t>※住宅型の上下5%カット平均は、０が多いため「３円」となっている</t>
    <rPh sb="1" eb="3">
      <t>ジュウタク</t>
    </rPh>
    <rPh sb="3" eb="4">
      <t>ガタ</t>
    </rPh>
    <rPh sb="5" eb="7">
      <t>ジョウゲ</t>
    </rPh>
    <rPh sb="12" eb="14">
      <t>ヘイキン</t>
    </rPh>
    <rPh sb="18" eb="19">
      <t>オオ</t>
    </rPh>
    <rPh sb="24" eb="25">
      <t>エン</t>
    </rPh>
    <phoneticPr fontId="1"/>
  </si>
  <si>
    <t>問10(4) 入居者総数における重度認知症（Ⅱ～Ｍ）者の割合</t>
    <rPh sb="7" eb="10">
      <t>ニュウキョシャ</t>
    </rPh>
    <rPh sb="10" eb="12">
      <t>ソウスウ</t>
    </rPh>
    <rPh sb="16" eb="18">
      <t>ジュウド</t>
    </rPh>
    <rPh sb="18" eb="21">
      <t>ニンチショウ</t>
    </rPh>
    <rPh sb="26" eb="27">
      <t>シャ</t>
    </rPh>
    <rPh sb="28" eb="30">
      <t>ワリアイ</t>
    </rPh>
    <phoneticPr fontId="1"/>
  </si>
  <si>
    <t>住宅型</t>
    <rPh sb="0" eb="2">
      <t>ジュウタク</t>
    </rPh>
    <rPh sb="2" eb="3">
      <t>カタ</t>
    </rPh>
    <phoneticPr fontId="1"/>
  </si>
  <si>
    <t>サ付（非特）</t>
    <rPh sb="1" eb="2">
      <t>ツキ</t>
    </rPh>
    <rPh sb="3" eb="4">
      <t>ヒ</t>
    </rPh>
    <rPh sb="4" eb="5">
      <t>トク</t>
    </rPh>
    <phoneticPr fontId="1"/>
  </si>
  <si>
    <t>25％未満</t>
    <rPh sb="3" eb="5">
      <t>ミマン</t>
    </rPh>
    <phoneticPr fontId="10"/>
  </si>
  <si>
    <t>25～50％未満</t>
    <rPh sb="6" eb="8">
      <t>ミマン</t>
    </rPh>
    <phoneticPr fontId="10"/>
  </si>
  <si>
    <t>50～75％未満</t>
    <rPh sb="6" eb="8">
      <t>ミマン</t>
    </rPh>
    <phoneticPr fontId="10"/>
  </si>
  <si>
    <t>75～100％未満</t>
    <rPh sb="7" eb="9">
      <t>ミマン</t>
    </rPh>
    <phoneticPr fontId="10"/>
  </si>
  <si>
    <t>エラー・無回答</t>
    <rPh sb="4" eb="7">
      <t>ムカイトウ</t>
    </rPh>
    <phoneticPr fontId="10"/>
  </si>
  <si>
    <t>全　　体</t>
    <rPh sb="0" eb="1">
      <t>ゼン</t>
    </rPh>
    <rPh sb="3" eb="4">
      <t>カラダ</t>
    </rPh>
    <phoneticPr fontId="10"/>
  </si>
  <si>
    <t>上記のうち､１日に複数回訪問看護を利用している人数</t>
    <rPh sb="0" eb="2">
      <t>ジョウキ</t>
    </rPh>
    <rPh sb="7" eb="8">
      <t>ヒ</t>
    </rPh>
    <rPh sb="9" eb="12">
      <t>フクスウカイ</t>
    </rPh>
    <rPh sb="12" eb="14">
      <t>ホウモン</t>
    </rPh>
    <rPh sb="14" eb="16">
      <t>カンゴ</t>
    </rPh>
    <rPh sb="17" eb="19">
      <t>リヨウ</t>
    </rPh>
    <rPh sb="23" eb="25">
      <t>ニンズウ</t>
    </rPh>
    <phoneticPr fontId="1"/>
  </si>
  <si>
    <r>
      <t xml:space="preserve">平均
（％）
</t>
    </r>
    <r>
      <rPr>
        <sz val="8"/>
        <rFont val="ＭＳ Ｐ明朝"/>
        <family val="1"/>
        <charset val="128"/>
      </rPr>
      <t>※0を含む</t>
    </r>
    <rPh sb="0" eb="2">
      <t>ヘイキン</t>
    </rPh>
    <rPh sb="10" eb="11">
      <t>フク</t>
    </rPh>
    <phoneticPr fontId="1"/>
  </si>
  <si>
    <r>
      <t xml:space="preserve">平均
（％）
</t>
    </r>
    <r>
      <rPr>
        <sz val="7.5"/>
        <rFont val="ＭＳ Ｐ明朝"/>
        <family val="1"/>
        <charset val="128"/>
      </rPr>
      <t>※0を含まない</t>
    </r>
    <rPh sb="0" eb="2">
      <t>ヘイキン</t>
    </rPh>
    <rPh sb="10" eb="11">
      <t>フク</t>
    </rPh>
    <phoneticPr fontId="1"/>
  </si>
  <si>
    <t>【問15(1)で「０」と回答した施設、「エラー・無回答」を除く】</t>
    <rPh sb="24" eb="27">
      <t>ムカイトウ</t>
    </rPh>
    <phoneticPr fontId="1"/>
  </si>
  <si>
    <t>【問15(5)①で「０」と回答した施設、「エラー・無回答」を除く】</t>
    <rPh sb="25" eb="28">
      <t>ムカイトウ</t>
    </rPh>
    <phoneticPr fontId="1"/>
  </si>
  <si>
    <t>【問15(1)で「０人」「エラー・無回答」、問３①(2)～(7)で「なし」「無回答」と回答した施設を除く】</t>
    <rPh sb="10" eb="11">
      <t>ヒト</t>
    </rPh>
    <rPh sb="17" eb="20">
      <t>ムカイトウ</t>
    </rPh>
    <rPh sb="22" eb="23">
      <t>トイ</t>
    </rPh>
    <rPh sb="38" eb="41">
      <t>ムカイトウ</t>
    </rPh>
    <rPh sb="43" eb="45">
      <t>カイトウ</t>
    </rPh>
    <rPh sb="47" eb="49">
      <t>シセツ</t>
    </rPh>
    <rPh sb="50" eb="51">
      <t>ノゾ</t>
    </rPh>
    <phoneticPr fontId="1"/>
  </si>
  <si>
    <t>【問15(1)で「０人」と回答した施設、「エラー・無回答」を除く】</t>
    <rPh sb="10" eb="11">
      <t>ヒト</t>
    </rPh>
    <rPh sb="13" eb="15">
      <t>カイトウ</t>
    </rPh>
    <rPh sb="17" eb="19">
      <t>シセツ</t>
    </rPh>
    <rPh sb="25" eb="28">
      <t>ムカイトウ</t>
    </rPh>
    <rPh sb="30" eb="31">
      <t>ノゾ</t>
    </rPh>
    <phoneticPr fontId="1"/>
  </si>
  <si>
    <t>【問10(3)要介護１～５の計が「０」と回答した施設、「無回答」を除く】</t>
    <rPh sb="7" eb="10">
      <t>ヨウカイゴ</t>
    </rPh>
    <rPh sb="14" eb="15">
      <t>ケイ</t>
    </rPh>
    <rPh sb="28" eb="31">
      <t>ムカイトウ</t>
    </rPh>
    <phoneticPr fontId="1"/>
  </si>
  <si>
    <t>平均(円)　※0を含む</t>
    <rPh sb="0" eb="1">
      <t>ヒラ</t>
    </rPh>
    <rPh sb="1" eb="2">
      <t>タモツ</t>
    </rPh>
    <rPh sb="3" eb="4">
      <t>エン</t>
    </rPh>
    <phoneticPr fontId="1"/>
  </si>
  <si>
    <t>平均(人)　※0を含む</t>
    <rPh sb="0" eb="1">
      <t>ヒラ</t>
    </rPh>
    <rPh sb="1" eb="2">
      <t>タモツ</t>
    </rPh>
    <rPh sb="3" eb="4">
      <t>ニン</t>
    </rPh>
    <phoneticPr fontId="1"/>
  </si>
  <si>
    <t>平均(％)　※0を含む</t>
    <rPh sb="0" eb="1">
      <t>ヒラ</t>
    </rPh>
    <rPh sb="1" eb="2">
      <t>タモツ</t>
    </rPh>
    <phoneticPr fontId="1"/>
  </si>
  <si>
    <t>平均(箇所)　※0を含む</t>
    <rPh sb="0" eb="1">
      <t>ヒラ</t>
    </rPh>
    <rPh sb="1" eb="2">
      <t>タモツ</t>
    </rPh>
    <rPh sb="3" eb="5">
      <t>カショ</t>
    </rPh>
    <rPh sb="10" eb="11">
      <t>フク</t>
    </rPh>
    <phoneticPr fontId="1"/>
  </si>
  <si>
    <t>平均(箇所)　※0を含まない</t>
    <rPh sb="0" eb="1">
      <t>ヒラ</t>
    </rPh>
    <rPh sb="1" eb="2">
      <t>タモツ</t>
    </rPh>
    <rPh sb="3" eb="5">
      <t>カショ</t>
    </rPh>
    <rPh sb="10" eb="11">
      <t>フク</t>
    </rPh>
    <phoneticPr fontId="1"/>
  </si>
  <si>
    <r>
      <t xml:space="preserve">平均
（人）
</t>
    </r>
    <r>
      <rPr>
        <sz val="8"/>
        <rFont val="ＭＳ Ｐ明朝"/>
        <family val="1"/>
        <charset val="128"/>
      </rPr>
      <t>※0含む</t>
    </r>
    <rPh sb="0" eb="2">
      <t>ヘイキン</t>
    </rPh>
    <rPh sb="4" eb="5">
      <t>ヒト</t>
    </rPh>
    <rPh sb="9" eb="10">
      <t>フク</t>
    </rPh>
    <phoneticPr fontId="1"/>
  </si>
  <si>
    <r>
      <t xml:space="preserve">平均
（人）
</t>
    </r>
    <r>
      <rPr>
        <sz val="7.5"/>
        <rFont val="ＭＳ Ｐ明朝"/>
        <family val="1"/>
        <charset val="128"/>
      </rPr>
      <t>※0含まない</t>
    </r>
    <rPh sb="0" eb="2">
      <t>ヘイキン</t>
    </rPh>
    <rPh sb="4" eb="5">
      <t>ヒト</t>
    </rPh>
    <rPh sb="9" eb="10">
      <t>フク</t>
    </rPh>
    <phoneticPr fontId="1"/>
  </si>
  <si>
    <t>問10(5) 入居者総数に占める医療処置を有する入居者の割合</t>
    <rPh sb="7" eb="10">
      <t>ニュウキョシャ</t>
    </rPh>
    <rPh sb="10" eb="12">
      <t>ソウスウ</t>
    </rPh>
    <rPh sb="13" eb="14">
      <t>シ</t>
    </rPh>
    <rPh sb="16" eb="18">
      <t>イリョウ</t>
    </rPh>
    <rPh sb="18" eb="20">
      <t>ショチ</t>
    </rPh>
    <rPh sb="21" eb="22">
      <t>ユウ</t>
    </rPh>
    <rPh sb="24" eb="27">
      <t>ニュウキョシャ</t>
    </rPh>
    <rPh sb="28" eb="30">
      <t>ワリアイ</t>
    </rPh>
    <phoneticPr fontId="1"/>
  </si>
  <si>
    <t>10～15％未満</t>
    <rPh sb="6" eb="8">
      <t>ミマン</t>
    </rPh>
    <phoneticPr fontId="1"/>
  </si>
  <si>
    <t>15％以上</t>
    <rPh sb="3" eb="5">
      <t>イジョウ</t>
    </rPh>
    <phoneticPr fontId="1"/>
  </si>
  <si>
    <r>
      <t xml:space="preserve">平均
（％）
</t>
    </r>
    <r>
      <rPr>
        <sz val="8"/>
        <rFont val="ＭＳ Ｐ明朝"/>
        <family val="1"/>
        <charset val="128"/>
      </rPr>
      <t>※0含む</t>
    </r>
    <rPh sb="0" eb="2">
      <t>ヘイキン</t>
    </rPh>
    <rPh sb="9" eb="10">
      <t>フク</t>
    </rPh>
    <phoneticPr fontId="1"/>
  </si>
  <si>
    <r>
      <t xml:space="preserve">平均
（％）
</t>
    </r>
    <r>
      <rPr>
        <sz val="7.5"/>
        <rFont val="ＭＳ Ｐ明朝"/>
        <family val="1"/>
        <charset val="128"/>
      </rPr>
      <t>※0含まない</t>
    </r>
    <rPh sb="0" eb="2">
      <t>ヘイキン</t>
    </rPh>
    <rPh sb="9" eb="10">
      <t>フク</t>
    </rPh>
    <phoneticPr fontId="1"/>
  </si>
  <si>
    <t>【問15(6)入居者の割合で「０％」と回答した施設、「エラー・無回答」を除く】</t>
    <rPh sb="7" eb="10">
      <t>ニュウキョシャ</t>
    </rPh>
    <rPh sb="11" eb="13">
      <t>ワリアイ</t>
    </rPh>
    <rPh sb="31" eb="34">
      <t>ムカイトウ</t>
    </rPh>
    <phoneticPr fontId="1"/>
  </si>
  <si>
    <t>【問15(5)②変更した人数で「０人」と回答した施設、「エラー・無回答」を除く】</t>
    <rPh sb="8" eb="10">
      <t>ヘンコウ</t>
    </rPh>
    <rPh sb="12" eb="14">
      <t>ニンズウ</t>
    </rPh>
    <rPh sb="17" eb="18">
      <t>ニン</t>
    </rPh>
    <rPh sb="32" eb="35">
      <t>ムカイトウ</t>
    </rPh>
    <phoneticPr fontId="1"/>
  </si>
  <si>
    <t>【問13(3)で「０％」と回答した施設、無回答は除く】</t>
    <rPh sb="1" eb="2">
      <t>トイ</t>
    </rPh>
    <rPh sb="13" eb="15">
      <t>カイトウ</t>
    </rPh>
    <rPh sb="17" eb="19">
      <t>シセツ</t>
    </rPh>
    <rPh sb="20" eb="23">
      <t>ムカイトウ</t>
    </rPh>
    <rPh sb="24" eb="25">
      <t>ノゾ</t>
    </rPh>
    <phoneticPr fontId="1"/>
  </si>
  <si>
    <t>無回答・不明</t>
    <rPh sb="0" eb="3">
      <t>ムカイトウ</t>
    </rPh>
    <rPh sb="4" eb="6">
      <t>フメイ</t>
    </rPh>
    <phoneticPr fontId="1"/>
  </si>
  <si>
    <t>1.0未満</t>
    <rPh sb="3" eb="5">
      <t>ミマン</t>
    </rPh>
    <phoneticPr fontId="1"/>
  </si>
  <si>
    <t>4.0以上</t>
    <rPh sb="3" eb="5">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</si>
</sst>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N\=#,##0"/>
    <numFmt numFmtId="177" formatCode="0.0"/>
    <numFmt numFmtId="178" formatCode="#,##0.0&quot;円&quot;"/>
    <numFmt numFmtId="179" formatCode="#,##0.0"/>
    <numFmt numFmtId="180" formatCode="\n\=#,##0"/>
    <numFmt numFmtId="181" formatCode="000"/>
    <numFmt numFmtId="182" formatCode="#,##0.0;[Red]\-#,##0.0"/>
    <numFmt numFmtId="183" formatCode="0.0;\-0.0;#"/>
    <numFmt numFmtId="184" formatCode="0.0_ "/>
    <numFmt numFmtId="185" formatCode="0.0&quot;％&quot;"/>
  </numFmts>
  <fonts count="28" x14ac:knownFonts="1">
    <font>
      <sz val="10"/>
      <name val="ＭＳ 明朝"/>
      <family val="1"/>
      <charset val="128"/>
    </font>
    <font>
      <sz val="6"/>
      <name val="ＭＳ 明朝"/>
      <family val="1"/>
      <charset val="128"/>
    </font>
    <font>
      <sz val="9"/>
      <name val="ＭＳ 明朝"/>
      <family val="1"/>
      <charset val="128"/>
    </font>
    <font>
      <sz val="10"/>
      <name val="ＭＳ ゴシック"/>
      <family val="3"/>
      <charset val="128"/>
    </font>
    <font>
      <sz val="9"/>
      <name val="ＭＳ ゴシック"/>
      <family val="3"/>
      <charset val="128"/>
    </font>
    <font>
      <sz val="8"/>
      <name val="ＭＳ Ｐ明朝"/>
      <family val="1"/>
      <charset val="128"/>
    </font>
    <font>
      <sz val="9"/>
      <name val="ＭＳ Ｐ明朝"/>
      <family val="1"/>
      <charset val="128"/>
    </font>
    <font>
      <b/>
      <sz val="9"/>
      <name val="ＭＳ 明朝"/>
      <family val="1"/>
      <charset val="128"/>
    </font>
    <font>
      <sz val="8"/>
      <name val="ＭＳ 明朝"/>
      <family val="1"/>
      <charset val="128"/>
    </font>
    <font>
      <sz val="10"/>
      <color rgb="FF3F3F76"/>
      <name val="ＭＳ 明朝"/>
      <family val="2"/>
      <charset val="128"/>
    </font>
    <font>
      <sz val="10"/>
      <color theme="1"/>
      <name val="ＭＳ 明朝"/>
      <family val="2"/>
      <charset val="128"/>
    </font>
    <font>
      <sz val="7"/>
      <name val="ＭＳ Ｐ明朝"/>
      <family val="1"/>
      <charset val="128"/>
    </font>
    <font>
      <vertAlign val="superscript"/>
      <sz val="9"/>
      <name val="ＭＳ 明朝"/>
      <family val="1"/>
      <charset val="128"/>
    </font>
    <font>
      <b/>
      <sz val="8"/>
      <color theme="1"/>
      <name val="ＭＳ 明朝"/>
      <family val="1"/>
      <charset val="128"/>
    </font>
    <font>
      <sz val="10"/>
      <name val="ＭＳ 明朝"/>
      <family val="1"/>
      <charset val="128"/>
    </font>
    <font>
      <i/>
      <sz val="9"/>
      <name val="ＭＳ 明朝"/>
      <family val="1"/>
      <charset val="128"/>
    </font>
    <font>
      <sz val="9"/>
      <color rgb="FFFF0000"/>
      <name val="ＭＳ 明朝"/>
      <family val="1"/>
      <charset val="128"/>
    </font>
    <font>
      <sz val="9"/>
      <color theme="1"/>
      <name val="ＭＳ 明朝"/>
      <family val="1"/>
      <charset val="128"/>
    </font>
    <font>
      <sz val="9"/>
      <color theme="1"/>
      <name val="ＭＳ Ｐ明朝"/>
      <family val="1"/>
      <charset val="128"/>
    </font>
    <font>
      <sz val="9"/>
      <name val="ＭＳ Ｐゴシック"/>
      <family val="3"/>
      <charset val="128"/>
    </font>
    <font>
      <sz val="10"/>
      <color rgb="FFFF0000"/>
      <name val="ＭＳ 明朝"/>
      <family val="1"/>
      <charset val="128"/>
    </font>
    <font>
      <sz val="7.5"/>
      <name val="ＭＳ 明朝"/>
      <family val="1"/>
      <charset val="128"/>
    </font>
    <font>
      <sz val="7.5"/>
      <name val="ＭＳ Ｐ明朝"/>
      <family val="1"/>
      <charset val="128"/>
    </font>
    <font>
      <sz val="9"/>
      <color rgb="FFFF0000"/>
      <name val="Meiryo UI"/>
      <family val="3"/>
      <charset val="128"/>
    </font>
    <font>
      <sz val="8"/>
      <name val="ＭＳ ゴシック"/>
      <family val="3"/>
      <charset val="128"/>
    </font>
    <font>
      <sz val="11"/>
      <name val="ＭＳ 明朝"/>
      <family val="1"/>
      <charset val="128"/>
    </font>
    <font>
      <sz val="12"/>
      <name val="ＭＳ 明朝"/>
      <family val="1"/>
      <charset val="128"/>
    </font>
    <font>
      <b/>
      <sz val="10"/>
      <name val="ＭＳ ゴシック"/>
      <family val="3"/>
      <charset val="128"/>
    </font>
  </fonts>
  <fills count="3">
    <fill>
      <patternFill patternType="none"/>
    </fill>
    <fill>
      <patternFill patternType="gray125"/>
    </fill>
    <fill>
      <patternFill patternType="solid">
        <fgColor theme="0"/>
        <bgColor indexed="64"/>
      </patternFill>
    </fill>
  </fills>
  <borders count="7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double">
        <color indexed="64"/>
      </left>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top style="hair">
        <color indexed="64"/>
      </top>
      <bottom/>
      <diagonal/>
    </border>
    <border>
      <left style="double">
        <color indexed="64"/>
      </left>
      <right style="thin">
        <color indexed="64"/>
      </right>
      <top/>
      <bottom style="hair">
        <color indexed="64"/>
      </bottom>
      <diagonal/>
    </border>
    <border>
      <left style="thin">
        <color indexed="64"/>
      </left>
      <right style="double">
        <color indexed="64"/>
      </right>
      <top/>
      <bottom style="thin">
        <color indexed="64"/>
      </bottom>
      <diagonal/>
    </border>
    <border>
      <left style="double">
        <color indexed="64"/>
      </left>
      <right/>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top style="hair">
        <color indexed="64"/>
      </top>
      <bottom style="thin">
        <color indexed="64"/>
      </bottom>
      <diagonal/>
    </border>
    <border>
      <left style="double">
        <color indexed="64"/>
      </left>
      <right style="double">
        <color indexed="64"/>
      </right>
      <top style="thin">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top style="hair">
        <color indexed="64"/>
      </top>
      <bottom style="hair">
        <color indexed="64"/>
      </bottom>
      <diagonal/>
    </border>
    <border>
      <left style="double">
        <color indexed="64"/>
      </left>
      <right/>
      <top style="thin">
        <color indexed="64"/>
      </top>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style="double">
        <color indexed="64"/>
      </left>
      <right style="thin">
        <color indexed="64"/>
      </right>
      <top style="hair">
        <color indexed="64"/>
      </top>
      <bottom/>
      <diagonal/>
    </border>
    <border>
      <left style="hair">
        <color indexed="64"/>
      </left>
      <right/>
      <top style="hair">
        <color indexed="64"/>
      </top>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s>
  <cellStyleXfs count="4">
    <xf numFmtId="0" fontId="0" fillId="0" borderId="0">
      <alignment vertical="center"/>
    </xf>
    <xf numFmtId="38" fontId="10" fillId="0" borderId="0" applyFont="0" applyFill="0" applyBorder="0" applyAlignment="0" applyProtection="0">
      <alignment vertical="center"/>
    </xf>
    <xf numFmtId="0" fontId="10" fillId="0" borderId="0">
      <alignment vertical="center"/>
    </xf>
    <xf numFmtId="38" fontId="14" fillId="0" borderId="0" applyFont="0" applyFill="0" applyBorder="0" applyAlignment="0" applyProtection="0">
      <alignment vertical="center"/>
    </xf>
  </cellStyleXfs>
  <cellXfs count="541">
    <xf numFmtId="0" fontId="0" fillId="0" borderId="0" xfId="0">
      <alignment vertical="center"/>
    </xf>
    <xf numFmtId="0" fontId="2" fillId="0" borderId="0" xfId="0" applyFont="1">
      <alignment vertical="center"/>
    </xf>
    <xf numFmtId="176" fontId="2" fillId="0" borderId="9" xfId="0" applyNumberFormat="1" applyFont="1" applyBorder="1" applyAlignment="1">
      <alignment horizontal="center" vertical="center"/>
    </xf>
    <xf numFmtId="177" fontId="2" fillId="0" borderId="7" xfId="0" applyNumberFormat="1" applyFont="1" applyBorder="1">
      <alignment vertical="center"/>
    </xf>
    <xf numFmtId="177" fontId="2" fillId="0" borderId="8" xfId="0" applyNumberFormat="1" applyFont="1" applyBorder="1">
      <alignment vertical="center"/>
    </xf>
    <xf numFmtId="177" fontId="2" fillId="0" borderId="9" xfId="0" applyNumberFormat="1" applyFont="1" applyBorder="1">
      <alignment vertical="center"/>
    </xf>
    <xf numFmtId="177" fontId="2" fillId="0" borderId="10" xfId="0" applyNumberFormat="1" applyFont="1" applyBorder="1" applyAlignment="1">
      <alignment horizontal="right" vertical="center"/>
    </xf>
    <xf numFmtId="3" fontId="2" fillId="0" borderId="7" xfId="0" applyNumberFormat="1" applyFont="1" applyBorder="1">
      <alignment vertical="center"/>
    </xf>
    <xf numFmtId="3" fontId="2" fillId="0" borderId="8" xfId="0" applyNumberFormat="1" applyFont="1" applyBorder="1">
      <alignment vertical="center"/>
    </xf>
    <xf numFmtId="3" fontId="2" fillId="0" borderId="9" xfId="0" applyNumberFormat="1" applyFont="1" applyBorder="1">
      <alignment vertical="center"/>
    </xf>
    <xf numFmtId="49" fontId="2" fillId="0" borderId="0" xfId="0" applyNumberFormat="1" applyFont="1">
      <alignment vertical="center"/>
    </xf>
    <xf numFmtId="0" fontId="2" fillId="0" borderId="14" xfId="0" applyFont="1" applyBorder="1" applyAlignment="1">
      <alignment horizontal="centerContinuous" vertical="center"/>
    </xf>
    <xf numFmtId="0" fontId="2" fillId="0" borderId="11" xfId="0" applyFont="1" applyBorder="1" applyAlignment="1">
      <alignment horizontal="centerContinuous" vertical="center"/>
    </xf>
    <xf numFmtId="49" fontId="2" fillId="0" borderId="1" xfId="0" applyNumberFormat="1" applyFont="1" applyBorder="1">
      <alignment vertical="center"/>
    </xf>
    <xf numFmtId="0" fontId="2" fillId="0" borderId="12" xfId="0" applyFont="1" applyBorder="1">
      <alignment vertical="center"/>
    </xf>
    <xf numFmtId="49" fontId="2" fillId="0" borderId="3" xfId="0" applyNumberFormat="1" applyFont="1" applyBorder="1">
      <alignment vertical="center"/>
    </xf>
    <xf numFmtId="49" fontId="2" fillId="0" borderId="5" xfId="0" applyNumberFormat="1" applyFont="1" applyBorder="1">
      <alignment vertical="center"/>
    </xf>
    <xf numFmtId="0" fontId="2" fillId="0" borderId="13" xfId="0" applyFont="1" applyBorder="1">
      <alignment vertical="center"/>
    </xf>
    <xf numFmtId="0" fontId="2" fillId="0" borderId="9" xfId="0" applyFont="1" applyBorder="1" applyAlignment="1">
      <alignment horizontal="center" vertical="center"/>
    </xf>
    <xf numFmtId="49" fontId="2" fillId="0" borderId="14" xfId="0" applyNumberFormat="1" applyFont="1" applyBorder="1" applyAlignment="1">
      <alignment horizontal="centerContinuous" vertical="center"/>
    </xf>
    <xf numFmtId="3" fontId="2" fillId="0" borderId="10" xfId="0" applyNumberFormat="1" applyFont="1" applyBorder="1">
      <alignment vertical="center"/>
    </xf>
    <xf numFmtId="0" fontId="2" fillId="0" borderId="0" xfId="0" applyFont="1" applyAlignment="1">
      <alignment horizontal="centerContinuous" vertical="center"/>
    </xf>
    <xf numFmtId="0" fontId="2" fillId="0" borderId="2" xfId="0" applyFont="1" applyBorder="1">
      <alignment vertical="center"/>
    </xf>
    <xf numFmtId="3" fontId="2" fillId="0" borderId="0" xfId="0" applyNumberFormat="1" applyFont="1">
      <alignment vertical="center"/>
    </xf>
    <xf numFmtId="49" fontId="2" fillId="0" borderId="1" xfId="0" applyNumberFormat="1" applyFont="1" applyBorder="1" applyAlignment="1">
      <alignment horizontal="centerContinuous" vertical="center"/>
    </xf>
    <xf numFmtId="0" fontId="2" fillId="0" borderId="12" xfId="0" applyFont="1" applyBorder="1" applyAlignment="1">
      <alignment horizontal="centerContinuous" vertical="center"/>
    </xf>
    <xf numFmtId="49" fontId="6" fillId="0" borderId="3" xfId="0" applyNumberFormat="1" applyFont="1" applyBorder="1">
      <alignment vertical="center"/>
    </xf>
    <xf numFmtId="49" fontId="2" fillId="0" borderId="0" xfId="0" applyNumberFormat="1" applyFont="1" applyAlignment="1">
      <alignment horizontal="centerContinuous" vertical="center"/>
    </xf>
    <xf numFmtId="0" fontId="2" fillId="0" borderId="5" xfId="0" applyFont="1" applyBorder="1" applyAlignment="1">
      <alignment horizontal="center" vertical="center"/>
    </xf>
    <xf numFmtId="3" fontId="2" fillId="0" borderId="3" xfId="0" applyNumberFormat="1" applyFont="1" applyBorder="1">
      <alignment vertical="center"/>
    </xf>
    <xf numFmtId="3" fontId="2" fillId="0" borderId="14" xfId="0" applyNumberFormat="1" applyFont="1" applyBorder="1">
      <alignment vertical="center"/>
    </xf>
    <xf numFmtId="49" fontId="2" fillId="0" borderId="3" xfId="0" applyNumberFormat="1" applyFont="1" applyBorder="1" applyAlignment="1">
      <alignment horizontal="centerContinuous" vertical="center"/>
    </xf>
    <xf numFmtId="3" fontId="2" fillId="0" borderId="5" xfId="0" applyNumberFormat="1" applyFont="1" applyBorder="1">
      <alignment vertical="center"/>
    </xf>
    <xf numFmtId="0" fontId="2" fillId="0" borderId="4" xfId="0" applyFont="1" applyBorder="1">
      <alignment vertical="center"/>
    </xf>
    <xf numFmtId="0" fontId="2" fillId="0" borderId="6" xfId="0" applyFont="1" applyBorder="1">
      <alignment vertical="center"/>
    </xf>
    <xf numFmtId="0" fontId="5" fillId="0" borderId="15" xfId="0" applyFont="1" applyBorder="1" applyAlignment="1">
      <alignment horizontal="centerContinuous" vertical="center"/>
    </xf>
    <xf numFmtId="0" fontId="5" fillId="0" borderId="8" xfId="0" applyFont="1" applyBorder="1" applyAlignment="1">
      <alignment horizontal="center" vertical="top" wrapText="1"/>
    </xf>
    <xf numFmtId="0" fontId="5" fillId="0" borderId="3" xfId="0" applyFont="1" applyBorder="1" applyAlignment="1">
      <alignment horizontal="center" vertical="top" wrapText="1"/>
    </xf>
    <xf numFmtId="3" fontId="2" fillId="0" borderId="1" xfId="0" applyNumberFormat="1" applyFont="1" applyBorder="1">
      <alignment vertical="center"/>
    </xf>
    <xf numFmtId="0" fontId="5" fillId="0" borderId="25" xfId="0" applyFont="1" applyBorder="1" applyAlignment="1">
      <alignment horizontal="center" vertical="top" wrapText="1"/>
    </xf>
    <xf numFmtId="176" fontId="2" fillId="0" borderId="28" xfId="0" applyNumberFormat="1" applyFont="1" applyBorder="1" applyAlignment="1">
      <alignment horizontal="center" vertical="center"/>
    </xf>
    <xf numFmtId="177" fontId="2" fillId="0" borderId="26" xfId="0" applyNumberFormat="1" applyFont="1" applyBorder="1">
      <alignment vertical="center"/>
    </xf>
    <xf numFmtId="177" fontId="2" fillId="0" borderId="25" xfId="0" applyNumberFormat="1" applyFont="1" applyBorder="1">
      <alignment vertical="center"/>
    </xf>
    <xf numFmtId="177" fontId="2" fillId="0" borderId="27" xfId="0" applyNumberFormat="1" applyFont="1" applyBorder="1" applyAlignment="1">
      <alignment horizontal="right" vertical="center"/>
    </xf>
    <xf numFmtId="3" fontId="2" fillId="0" borderId="4" xfId="0" applyNumberFormat="1" applyFont="1" applyBorder="1">
      <alignment vertical="center"/>
    </xf>
    <xf numFmtId="0" fontId="8" fillId="0" borderId="15" xfId="0" applyFont="1" applyBorder="1" applyAlignment="1">
      <alignment horizontal="center" vertical="center"/>
    </xf>
    <xf numFmtId="177" fontId="2" fillId="0" borderId="22" xfId="0" applyNumberFormat="1" applyFont="1" applyBorder="1">
      <alignment vertical="center"/>
    </xf>
    <xf numFmtId="49" fontId="5" fillId="0" borderId="3" xfId="0" applyNumberFormat="1" applyFont="1" applyBorder="1">
      <alignment vertical="center"/>
    </xf>
    <xf numFmtId="3" fontId="2" fillId="0" borderId="11" xfId="0" applyNumberFormat="1" applyFont="1" applyBorder="1" applyAlignment="1">
      <alignment horizontal="centerContinuous" vertical="center"/>
    </xf>
    <xf numFmtId="3" fontId="2" fillId="0" borderId="15" xfId="0" applyNumberFormat="1" applyFont="1" applyBorder="1" applyAlignment="1">
      <alignment horizontal="centerContinuous" vertical="center"/>
    </xf>
    <xf numFmtId="3" fontId="2" fillId="0" borderId="2" xfId="0" applyNumberFormat="1" applyFont="1" applyBorder="1">
      <alignment vertical="center"/>
    </xf>
    <xf numFmtId="3" fontId="2" fillId="0" borderId="6" xfId="0" applyNumberFormat="1" applyFont="1" applyBorder="1">
      <alignment vertical="center"/>
    </xf>
    <xf numFmtId="3" fontId="2" fillId="0" borderId="27" xfId="0" applyNumberFormat="1" applyFont="1" applyBorder="1" applyAlignment="1">
      <alignment horizontal="centerContinuous" vertical="center"/>
    </xf>
    <xf numFmtId="3" fontId="2" fillId="0" borderId="21" xfId="0" applyNumberFormat="1" applyFont="1" applyBorder="1" applyAlignment="1">
      <alignment horizontal="centerContinuous" vertical="center"/>
    </xf>
    <xf numFmtId="3" fontId="2" fillId="0" borderId="0" xfId="0" applyNumberFormat="1" applyFont="1" applyAlignment="1">
      <alignment horizontal="centerContinuous" vertical="center"/>
    </xf>
    <xf numFmtId="0" fontId="8" fillId="0" borderId="14" xfId="0" applyFont="1" applyBorder="1" applyAlignment="1">
      <alignment horizontal="centerContinuous" vertical="center"/>
    </xf>
    <xf numFmtId="0" fontId="8" fillId="0" borderId="15" xfId="0" applyFont="1" applyBorder="1" applyAlignment="1">
      <alignment horizontal="centerContinuous" vertical="center"/>
    </xf>
    <xf numFmtId="0" fontId="8" fillId="0" borderId="11" xfId="0" applyFont="1" applyBorder="1" applyAlignment="1">
      <alignment horizontal="centerContinuous" vertical="center"/>
    </xf>
    <xf numFmtId="49" fontId="2" fillId="0" borderId="2" xfId="0" applyNumberFormat="1" applyFont="1" applyBorder="1">
      <alignment vertical="center"/>
    </xf>
    <xf numFmtId="177" fontId="2" fillId="0" borderId="12" xfId="0" applyNumberFormat="1" applyFont="1" applyBorder="1">
      <alignment vertical="center"/>
    </xf>
    <xf numFmtId="0" fontId="8" fillId="0" borderId="8" xfId="0" applyFont="1" applyBorder="1" applyAlignment="1">
      <alignment horizontal="center" vertical="top" wrapText="1"/>
    </xf>
    <xf numFmtId="0" fontId="8" fillId="0" borderId="7" xfId="0" applyFont="1" applyBorder="1" applyAlignment="1">
      <alignment horizontal="center" vertical="top" wrapText="1"/>
    </xf>
    <xf numFmtId="0" fontId="8" fillId="0" borderId="22" xfId="0" applyFont="1" applyBorder="1" applyAlignment="1">
      <alignment horizontal="center" vertical="top" wrapText="1"/>
    </xf>
    <xf numFmtId="0" fontId="8" fillId="0" borderId="0" xfId="0" applyFont="1">
      <alignment vertical="center"/>
    </xf>
    <xf numFmtId="49" fontId="8" fillId="0" borderId="0" xfId="0" applyNumberFormat="1" applyFont="1">
      <alignment vertical="center"/>
    </xf>
    <xf numFmtId="3" fontId="8" fillId="0" borderId="0" xfId="0" applyNumberFormat="1" applyFont="1">
      <alignment vertical="center"/>
    </xf>
    <xf numFmtId="182" fontId="8" fillId="0" borderId="0" xfId="3" applyNumberFormat="1" applyFont="1" applyFill="1">
      <alignment vertical="center"/>
    </xf>
    <xf numFmtId="0" fontId="8" fillId="0" borderId="8"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4" xfId="0" applyFont="1" applyBorder="1" applyAlignment="1">
      <alignment horizontal="center" vertical="center"/>
    </xf>
    <xf numFmtId="3" fontId="2" fillId="0" borderId="39" xfId="0" applyNumberFormat="1" applyFont="1" applyBorder="1" applyAlignment="1">
      <alignment horizontal="centerContinuous" vertical="center"/>
    </xf>
    <xf numFmtId="3" fontId="2" fillId="0" borderId="20" xfId="0" applyNumberFormat="1" applyFont="1" applyBorder="1" applyAlignment="1">
      <alignment horizontal="centerContinuous" vertical="center"/>
    </xf>
    <xf numFmtId="0" fontId="8" fillId="0" borderId="23" xfId="0" applyFont="1" applyBorder="1" applyAlignment="1">
      <alignment horizontal="center" vertical="top"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5" fillId="0" borderId="8" xfId="0" applyFont="1" applyBorder="1" applyAlignment="1">
      <alignment vertical="top" wrapText="1"/>
    </xf>
    <xf numFmtId="177" fontId="2" fillId="0" borderId="23" xfId="0" applyNumberFormat="1" applyFont="1" applyBorder="1">
      <alignment vertical="center"/>
    </xf>
    <xf numFmtId="3" fontId="2" fillId="0" borderId="26" xfId="0" applyNumberFormat="1" applyFont="1" applyBorder="1">
      <alignment vertical="center"/>
    </xf>
    <xf numFmtId="3" fontId="2" fillId="0" borderId="25" xfId="0" applyNumberFormat="1" applyFont="1" applyBorder="1">
      <alignment vertical="center"/>
    </xf>
    <xf numFmtId="3" fontId="2" fillId="0" borderId="28" xfId="0" applyNumberFormat="1" applyFont="1" applyBorder="1">
      <alignment vertical="center"/>
    </xf>
    <xf numFmtId="177" fontId="2" fillId="0" borderId="31" xfId="0" applyNumberFormat="1" applyFont="1" applyBorder="1">
      <alignment vertical="center"/>
    </xf>
    <xf numFmtId="0" fontId="21" fillId="0" borderId="8" xfId="0" applyFont="1" applyBorder="1" applyAlignment="1">
      <alignment horizontal="center" vertical="top" wrapText="1"/>
    </xf>
    <xf numFmtId="0" fontId="21" fillId="0" borderId="25" xfId="0" applyFont="1" applyBorder="1" applyAlignment="1">
      <alignment horizontal="center" vertical="top" wrapText="1"/>
    </xf>
    <xf numFmtId="0" fontId="5" fillId="0" borderId="14" xfId="0" applyFont="1" applyBorder="1">
      <alignment vertical="center"/>
    </xf>
    <xf numFmtId="0" fontId="5" fillId="0" borderId="15" xfId="0" applyFont="1" applyBorder="1">
      <alignment vertical="center"/>
    </xf>
    <xf numFmtId="0" fontId="5" fillId="0" borderId="24" xfId="0" applyFont="1" applyBorder="1">
      <alignment vertical="center"/>
    </xf>
    <xf numFmtId="0" fontId="5" fillId="0" borderId="11" xfId="0" applyFont="1" applyBorder="1">
      <alignment vertical="center"/>
    </xf>
    <xf numFmtId="0" fontId="25" fillId="0" borderId="14" xfId="0" applyFont="1" applyBorder="1" applyAlignment="1">
      <alignment horizontal="centerContinuous" vertical="center"/>
    </xf>
    <xf numFmtId="0" fontId="25" fillId="0" borderId="15" xfId="0" applyFont="1" applyBorder="1" applyAlignment="1">
      <alignment horizontal="centerContinuous" vertical="center"/>
    </xf>
    <xf numFmtId="0" fontId="25" fillId="0" borderId="21" xfId="0" applyFont="1" applyBorder="1" applyAlignment="1">
      <alignment horizontal="centerContinuous" vertical="center"/>
    </xf>
    <xf numFmtId="0" fontId="25" fillId="0" borderId="14" xfId="0" applyFont="1" applyBorder="1" applyAlignment="1">
      <alignment horizontal="centerContinuous" vertical="center" wrapText="1"/>
    </xf>
    <xf numFmtId="0" fontId="25" fillId="0" borderId="24" xfId="0" applyFont="1" applyBorder="1" applyAlignment="1">
      <alignment horizontal="centerContinuous" vertical="center" wrapText="1"/>
    </xf>
    <xf numFmtId="0" fontId="25" fillId="0" borderId="11" xfId="0" applyFont="1" applyBorder="1" applyAlignment="1">
      <alignment horizontal="centerContinuous" vertical="center"/>
    </xf>
    <xf numFmtId="49" fontId="0" fillId="0" borderId="5" xfId="0" applyNumberFormat="1" applyBorder="1">
      <alignment vertical="center"/>
    </xf>
    <xf numFmtId="49" fontId="0" fillId="0" borderId="6" xfId="0" applyNumberFormat="1" applyBorder="1">
      <alignment vertical="center"/>
    </xf>
    <xf numFmtId="0" fontId="0" fillId="0" borderId="8" xfId="0" applyBorder="1" applyAlignment="1">
      <alignment horizontal="center" vertical="top" wrapText="1"/>
    </xf>
    <xf numFmtId="0" fontId="0" fillId="0" borderId="3" xfId="0" applyBorder="1" applyAlignment="1">
      <alignment horizontal="center" vertical="top" wrapText="1"/>
    </xf>
    <xf numFmtId="0" fontId="0" fillId="0" borderId="7" xfId="0" applyBorder="1" applyAlignment="1">
      <alignment horizontal="center" vertical="top" wrapText="1"/>
    </xf>
    <xf numFmtId="0" fontId="0" fillId="0" borderId="22" xfId="0" applyBorder="1" applyAlignment="1">
      <alignment horizontal="center" vertical="top" wrapText="1"/>
    </xf>
    <xf numFmtId="0" fontId="0" fillId="0" borderId="4" xfId="0" applyBorder="1" applyAlignment="1">
      <alignment horizontal="center" vertical="top" wrapText="1"/>
    </xf>
    <xf numFmtId="0" fontId="0" fillId="0" borderId="10" xfId="0" applyBorder="1" applyAlignment="1">
      <alignment horizontal="center" vertical="top" wrapText="1"/>
    </xf>
    <xf numFmtId="0" fontId="0" fillId="0" borderId="25" xfId="0" applyBorder="1" applyAlignment="1">
      <alignment horizontal="center" vertical="top" wrapText="1"/>
    </xf>
    <xf numFmtId="0" fontId="26" fillId="0" borderId="0" xfId="0" applyFont="1">
      <alignment vertical="center"/>
    </xf>
    <xf numFmtId="49" fontId="26" fillId="0" borderId="3" xfId="0" applyNumberFormat="1" applyFont="1" applyBorder="1">
      <alignment vertical="center"/>
    </xf>
    <xf numFmtId="49" fontId="26" fillId="0" borderId="2" xfId="0" applyNumberFormat="1" applyFont="1" applyBorder="1">
      <alignment vertical="center"/>
    </xf>
    <xf numFmtId="3" fontId="26" fillId="0" borderId="1" xfId="0" applyNumberFormat="1" applyFont="1" applyBorder="1">
      <alignment vertical="center"/>
    </xf>
    <xf numFmtId="177" fontId="26" fillId="0" borderId="23" xfId="0" applyNumberFormat="1" applyFont="1" applyBorder="1">
      <alignment vertical="center"/>
    </xf>
    <xf numFmtId="3" fontId="26" fillId="0" borderId="7" xfId="0" applyNumberFormat="1" applyFont="1" applyBorder="1">
      <alignment vertical="center"/>
    </xf>
    <xf numFmtId="3" fontId="26" fillId="0" borderId="2" xfId="0" applyNumberFormat="1" applyFont="1" applyBorder="1">
      <alignment vertical="center"/>
    </xf>
    <xf numFmtId="3" fontId="26" fillId="0" borderId="26" xfId="0" applyNumberFormat="1" applyFont="1" applyBorder="1">
      <alignment vertical="center"/>
    </xf>
    <xf numFmtId="177" fontId="26" fillId="0" borderId="7" xfId="0" applyNumberFormat="1" applyFont="1" applyBorder="1">
      <alignment vertical="center"/>
    </xf>
    <xf numFmtId="49" fontId="26" fillId="0" borderId="4" xfId="0" applyNumberFormat="1" applyFont="1" applyBorder="1">
      <alignment vertical="center"/>
    </xf>
    <xf numFmtId="3" fontId="26" fillId="0" borderId="3" xfId="0" applyNumberFormat="1" applyFont="1" applyBorder="1">
      <alignment vertical="center"/>
    </xf>
    <xf numFmtId="177" fontId="26" fillId="0" borderId="22" xfId="0" applyNumberFormat="1" applyFont="1" applyBorder="1">
      <alignment vertical="center"/>
    </xf>
    <xf numFmtId="3" fontId="26" fillId="0" borderId="8" xfId="0" applyNumberFormat="1" applyFont="1" applyBorder="1">
      <alignment vertical="center"/>
    </xf>
    <xf numFmtId="3" fontId="26" fillId="0" borderId="4" xfId="0" applyNumberFormat="1" applyFont="1" applyBorder="1">
      <alignment vertical="center"/>
    </xf>
    <xf numFmtId="3" fontId="26" fillId="0" borderId="25" xfId="0" applyNumberFormat="1" applyFont="1" applyBorder="1">
      <alignment vertical="center"/>
    </xf>
    <xf numFmtId="177" fontId="26" fillId="0" borderId="8" xfId="0" applyNumberFormat="1" applyFont="1" applyBorder="1">
      <alignment vertical="center"/>
    </xf>
    <xf numFmtId="49" fontId="26" fillId="0" borderId="5" xfId="0" applyNumberFormat="1" applyFont="1" applyBorder="1">
      <alignment vertical="center"/>
    </xf>
    <xf numFmtId="49" fontId="26" fillId="0" borderId="6" xfId="0" applyNumberFormat="1" applyFont="1" applyBorder="1">
      <alignment vertical="center"/>
    </xf>
    <xf numFmtId="3" fontId="26" fillId="0" borderId="5" xfId="0" applyNumberFormat="1" applyFont="1" applyBorder="1">
      <alignment vertical="center"/>
    </xf>
    <xf numFmtId="177" fontId="26" fillId="0" borderId="31" xfId="0" applyNumberFormat="1" applyFont="1" applyBorder="1">
      <alignment vertical="center"/>
    </xf>
    <xf numFmtId="3" fontId="26" fillId="0" borderId="9" xfId="0" applyNumberFormat="1" applyFont="1" applyBorder="1">
      <alignment vertical="center"/>
    </xf>
    <xf numFmtId="3" fontId="26" fillId="0" borderId="6" xfId="0" applyNumberFormat="1" applyFont="1" applyBorder="1">
      <alignment vertical="center"/>
    </xf>
    <xf numFmtId="3" fontId="26" fillId="0" borderId="28" xfId="0" applyNumberFormat="1" applyFont="1" applyBorder="1">
      <alignment vertical="center"/>
    </xf>
    <xf numFmtId="177" fontId="26" fillId="0" borderId="9" xfId="0" applyNumberFormat="1" applyFont="1" applyBorder="1">
      <alignment vertical="center"/>
    </xf>
    <xf numFmtId="49" fontId="26" fillId="0" borderId="5" xfId="0" applyNumberFormat="1" applyFont="1" applyBorder="1" applyAlignment="1">
      <alignment horizontal="centerContinuous" vertical="center"/>
    </xf>
    <xf numFmtId="49" fontId="2" fillId="0" borderId="3" xfId="0" applyNumberFormat="1" applyFont="1" applyBorder="1" applyAlignment="1">
      <alignment vertical="center" wrapText="1"/>
    </xf>
    <xf numFmtId="49" fontId="2" fillId="0" borderId="4" xfId="0" applyNumberFormat="1" applyFont="1" applyBorder="1" applyAlignment="1">
      <alignment vertical="center" wrapText="1"/>
    </xf>
    <xf numFmtId="0" fontId="25" fillId="0" borderId="24" xfId="0" applyFont="1" applyBorder="1" applyAlignment="1">
      <alignment horizontal="center" vertical="center" wrapText="1"/>
    </xf>
    <xf numFmtId="0" fontId="25" fillId="0" borderId="15" xfId="0" applyFont="1" applyBorder="1" applyAlignment="1">
      <alignment horizontal="center" vertical="center"/>
    </xf>
    <xf numFmtId="0" fontId="25" fillId="0" borderId="21" xfId="0" applyFont="1" applyBorder="1" applyAlignment="1">
      <alignment horizontal="center" vertical="center"/>
    </xf>
    <xf numFmtId="0" fontId="27" fillId="2" borderId="0" xfId="0" applyFont="1" applyFill="1">
      <alignment vertical="center"/>
    </xf>
    <xf numFmtId="0" fontId="2" fillId="2" borderId="0" xfId="0" applyFont="1" applyFill="1">
      <alignment vertical="center"/>
    </xf>
    <xf numFmtId="0" fontId="4" fillId="2" borderId="0" xfId="0" applyFont="1" applyFill="1">
      <alignment vertical="center"/>
    </xf>
    <xf numFmtId="49" fontId="2" fillId="2" borderId="0" xfId="0" applyNumberFormat="1" applyFont="1" applyFill="1">
      <alignment vertical="center"/>
    </xf>
    <xf numFmtId="0" fontId="2" fillId="2" borderId="1" xfId="0" applyFont="1" applyFill="1" applyBorder="1">
      <alignment vertical="center"/>
    </xf>
    <xf numFmtId="0" fontId="2" fillId="2" borderId="12" xfId="0" applyFont="1" applyFill="1" applyBorder="1">
      <alignment vertical="center"/>
    </xf>
    <xf numFmtId="0" fontId="5" fillId="2" borderId="14" xfId="0" applyFont="1" applyFill="1" applyBorder="1" applyAlignment="1">
      <alignment horizontal="centerContinuous" vertical="center"/>
    </xf>
    <xf numFmtId="0" fontId="5" fillId="2" borderId="15" xfId="0" applyFont="1" applyFill="1" applyBorder="1" applyAlignment="1">
      <alignment horizontal="center" vertical="center"/>
    </xf>
    <xf numFmtId="0" fontId="5" fillId="2" borderId="15" xfId="0" applyFont="1" applyFill="1" applyBorder="1" applyAlignment="1">
      <alignment horizontal="centerContinuous" vertical="center"/>
    </xf>
    <xf numFmtId="0" fontId="5" fillId="2" borderId="24" xfId="0" applyFont="1" applyFill="1" applyBorder="1" applyAlignment="1">
      <alignment horizontal="center" vertical="center"/>
    </xf>
    <xf numFmtId="0" fontId="5" fillId="2" borderId="11" xfId="0" applyFont="1" applyFill="1" applyBorder="1" applyAlignment="1">
      <alignment horizontal="centerContinuous" vertical="center"/>
    </xf>
    <xf numFmtId="0" fontId="2" fillId="2" borderId="3" xfId="0" applyFont="1" applyFill="1" applyBorder="1">
      <alignment vertical="center"/>
    </xf>
    <xf numFmtId="0" fontId="5" fillId="2" borderId="8" xfId="0" applyFont="1" applyFill="1" applyBorder="1" applyAlignment="1">
      <alignment horizontal="center" vertical="top" wrapText="1"/>
    </xf>
    <xf numFmtId="0" fontId="5" fillId="2" borderId="25" xfId="0" applyFont="1" applyFill="1" applyBorder="1" applyAlignment="1">
      <alignment horizontal="center" vertical="top" wrapText="1"/>
    </xf>
    <xf numFmtId="176" fontId="2" fillId="2" borderId="0" xfId="0" applyNumberFormat="1" applyFont="1" applyFill="1">
      <alignment vertical="center"/>
    </xf>
    <xf numFmtId="49" fontId="2" fillId="2" borderId="5" xfId="0" applyNumberFormat="1" applyFont="1" applyFill="1" applyBorder="1">
      <alignment vertical="center"/>
    </xf>
    <xf numFmtId="49" fontId="2" fillId="2" borderId="13" xfId="0" applyNumberFormat="1" applyFont="1" applyFill="1" applyBorder="1">
      <alignment vertical="center"/>
    </xf>
    <xf numFmtId="0" fontId="2" fillId="2" borderId="13" xfId="0" applyFont="1" applyFill="1" applyBorder="1">
      <alignment vertical="center"/>
    </xf>
    <xf numFmtId="0" fontId="2" fillId="2" borderId="9" xfId="0" applyFont="1" applyFill="1" applyBorder="1" applyAlignment="1">
      <alignment horizontal="center" vertical="center"/>
    </xf>
    <xf numFmtId="176" fontId="2" fillId="2" borderId="28" xfId="0" applyNumberFormat="1" applyFont="1" applyFill="1" applyBorder="1" applyAlignment="1">
      <alignment horizontal="center" vertical="center"/>
    </xf>
    <xf numFmtId="176" fontId="2" fillId="2" borderId="9" xfId="0" applyNumberFormat="1" applyFont="1" applyFill="1" applyBorder="1" applyAlignment="1">
      <alignment horizontal="center" vertical="center"/>
    </xf>
    <xf numFmtId="176" fontId="2" fillId="2" borderId="0" xfId="0" applyNumberFormat="1" applyFont="1" applyFill="1" applyAlignment="1">
      <alignment horizontal="center" vertical="center"/>
    </xf>
    <xf numFmtId="49" fontId="2" fillId="2" borderId="3" xfId="0" applyNumberFormat="1" applyFont="1" applyFill="1" applyBorder="1">
      <alignment vertical="center"/>
    </xf>
    <xf numFmtId="3" fontId="2" fillId="2" borderId="8" xfId="0" applyNumberFormat="1" applyFont="1" applyFill="1" applyBorder="1">
      <alignment vertical="center"/>
    </xf>
    <xf numFmtId="177" fontId="2" fillId="2" borderId="25" xfId="0" applyNumberFormat="1" applyFont="1" applyFill="1" applyBorder="1">
      <alignment vertical="center"/>
    </xf>
    <xf numFmtId="177" fontId="2" fillId="2" borderId="8" xfId="0" applyNumberFormat="1" applyFont="1" applyFill="1" applyBorder="1">
      <alignment vertical="center"/>
    </xf>
    <xf numFmtId="177" fontId="2" fillId="2" borderId="0" xfId="0" applyNumberFormat="1" applyFont="1" applyFill="1">
      <alignment vertical="center"/>
    </xf>
    <xf numFmtId="3" fontId="2" fillId="2" borderId="9" xfId="0" applyNumberFormat="1" applyFont="1" applyFill="1" applyBorder="1">
      <alignment vertical="center"/>
    </xf>
    <xf numFmtId="177" fontId="2" fillId="2" borderId="28" xfId="0" applyNumberFormat="1" applyFont="1" applyFill="1" applyBorder="1">
      <alignment vertical="center"/>
    </xf>
    <xf numFmtId="177" fontId="2" fillId="2" borderId="9" xfId="0" applyNumberFormat="1" applyFont="1" applyFill="1" applyBorder="1">
      <alignment vertical="center"/>
    </xf>
    <xf numFmtId="177" fontId="2" fillId="2" borderId="0" xfId="0" applyNumberFormat="1" applyFont="1" applyFill="1" applyAlignment="1">
      <alignment horizontal="right" vertical="center"/>
    </xf>
    <xf numFmtId="49" fontId="2" fillId="2" borderId="14" xfId="0" applyNumberFormat="1" applyFont="1" applyFill="1" applyBorder="1" applyAlignment="1">
      <alignment horizontal="centerContinuous" vertical="center"/>
    </xf>
    <xf numFmtId="49" fontId="2" fillId="2" borderId="15" xfId="0" applyNumberFormat="1" applyFont="1" applyFill="1" applyBorder="1" applyAlignment="1">
      <alignment horizontal="centerContinuous" vertical="center"/>
    </xf>
    <xf numFmtId="0" fontId="2" fillId="2" borderId="15" xfId="0" applyFont="1" applyFill="1" applyBorder="1" applyAlignment="1">
      <alignment horizontal="centerContinuous" vertical="center"/>
    </xf>
    <xf numFmtId="3" fontId="2" fillId="2" borderId="10" xfId="0" applyNumberFormat="1" applyFont="1" applyFill="1" applyBorder="1">
      <alignment vertical="center"/>
    </xf>
    <xf numFmtId="177" fontId="2" fillId="2" borderId="27" xfId="0" applyNumberFormat="1" applyFont="1" applyFill="1" applyBorder="1" applyAlignment="1">
      <alignment horizontal="right" vertical="center"/>
    </xf>
    <xf numFmtId="177" fontId="2" fillId="2" borderId="10" xfId="0" applyNumberFormat="1" applyFont="1" applyFill="1" applyBorder="1" applyAlignment="1">
      <alignment horizontal="right" vertical="center"/>
    </xf>
    <xf numFmtId="49" fontId="2" fillId="2" borderId="0" xfId="0" applyNumberFormat="1" applyFont="1" applyFill="1" applyAlignment="1">
      <alignment horizontal="centerContinuous" vertical="center"/>
    </xf>
    <xf numFmtId="0" fontId="2" fillId="2" borderId="0" xfId="0" applyFont="1" applyFill="1" applyAlignment="1">
      <alignment horizontal="centerContinuous" vertical="center"/>
    </xf>
    <xf numFmtId="178" fontId="2" fillId="2" borderId="0" xfId="0" applyNumberFormat="1" applyFont="1" applyFill="1" applyAlignment="1">
      <alignment horizontal="center" vertical="center"/>
    </xf>
    <xf numFmtId="49" fontId="6" fillId="2" borderId="3" xfId="0" applyNumberFormat="1" applyFont="1" applyFill="1" applyBorder="1">
      <alignment vertical="center"/>
    </xf>
    <xf numFmtId="177" fontId="2" fillId="2" borderId="26" xfId="0" applyNumberFormat="1" applyFont="1" applyFill="1" applyBorder="1">
      <alignment vertical="center"/>
    </xf>
    <xf numFmtId="0" fontId="2" fillId="2" borderId="11" xfId="0" applyFont="1" applyFill="1" applyBorder="1" applyAlignment="1">
      <alignment horizontal="centerContinuous" vertical="center"/>
    </xf>
    <xf numFmtId="177" fontId="2" fillId="2" borderId="11" xfId="0" applyNumberFormat="1" applyFont="1" applyFill="1" applyBorder="1">
      <alignment vertical="center"/>
    </xf>
    <xf numFmtId="177" fontId="2" fillId="2" borderId="10" xfId="0" applyNumberFormat="1" applyFont="1" applyFill="1" applyBorder="1">
      <alignment vertical="center"/>
    </xf>
    <xf numFmtId="184" fontId="2" fillId="2" borderId="0" xfId="0" applyNumberFormat="1" applyFont="1" applyFill="1">
      <alignment vertical="center"/>
    </xf>
    <xf numFmtId="0" fontId="4" fillId="2" borderId="0" xfId="0" applyFont="1" applyFill="1" applyAlignment="1">
      <alignment vertical="center" wrapText="1"/>
    </xf>
    <xf numFmtId="3" fontId="2" fillId="2" borderId="0" xfId="0" applyNumberFormat="1" applyFont="1" applyFill="1">
      <alignment vertical="center"/>
    </xf>
    <xf numFmtId="0" fontId="5" fillId="2" borderId="3" xfId="0" applyFont="1" applyFill="1" applyBorder="1" applyAlignment="1">
      <alignment horizontal="center" vertical="top" wrapText="1"/>
    </xf>
    <xf numFmtId="0" fontId="2" fillId="2" borderId="5" xfId="0" applyFont="1" applyFill="1" applyBorder="1" applyAlignment="1">
      <alignment horizontal="center" vertical="center"/>
    </xf>
    <xf numFmtId="3" fontId="2" fillId="2" borderId="3" xfId="0" applyNumberFormat="1" applyFont="1" applyFill="1" applyBorder="1">
      <alignment vertical="center"/>
    </xf>
    <xf numFmtId="3" fontId="2" fillId="2" borderId="5" xfId="0" applyNumberFormat="1" applyFont="1" applyFill="1" applyBorder="1">
      <alignment vertical="center"/>
    </xf>
    <xf numFmtId="3" fontId="2" fillId="2" borderId="14" xfId="0" applyNumberFormat="1" applyFont="1" applyFill="1" applyBorder="1">
      <alignment vertical="center"/>
    </xf>
    <xf numFmtId="0" fontId="5" fillId="2" borderId="0" xfId="0" applyFont="1" applyFill="1" applyAlignment="1">
      <alignment horizontal="centerContinuous" vertical="center"/>
    </xf>
    <xf numFmtId="0" fontId="5" fillId="2" borderId="0" xfId="0" applyFont="1" applyFill="1" applyAlignment="1">
      <alignment horizontal="center" vertical="top" wrapText="1"/>
    </xf>
    <xf numFmtId="49" fontId="5" fillId="2" borderId="3" xfId="0" applyNumberFormat="1" applyFont="1" applyFill="1" applyBorder="1">
      <alignment vertical="center"/>
    </xf>
    <xf numFmtId="49" fontId="11" fillId="2" borderId="3" xfId="0" applyNumberFormat="1" applyFont="1" applyFill="1" applyBorder="1">
      <alignment vertical="center"/>
    </xf>
    <xf numFmtId="0" fontId="7" fillId="2" borderId="0" xfId="0" applyFont="1" applyFill="1" applyAlignment="1">
      <alignment horizontal="right" vertical="center"/>
    </xf>
    <xf numFmtId="0" fontId="7" fillId="2" borderId="0" xfId="0" applyFont="1" applyFill="1">
      <alignment vertical="center"/>
    </xf>
    <xf numFmtId="3" fontId="2" fillId="2" borderId="11" xfId="0" applyNumberFormat="1" applyFont="1" applyFill="1" applyBorder="1">
      <alignment vertical="center"/>
    </xf>
    <xf numFmtId="178" fontId="2" fillId="2" borderId="0" xfId="0" applyNumberFormat="1" applyFont="1" applyFill="1">
      <alignment vertical="center"/>
    </xf>
    <xf numFmtId="177" fontId="2" fillId="2" borderId="10" xfId="0" applyNumberFormat="1" applyFont="1" applyFill="1" applyBorder="1" applyAlignment="1">
      <alignment horizontal="center" vertical="top" wrapText="1"/>
    </xf>
    <xf numFmtId="177" fontId="2" fillId="2" borderId="10" xfId="0" applyNumberFormat="1" applyFont="1" applyFill="1" applyBorder="1" applyAlignment="1">
      <alignment vertical="top" wrapText="1"/>
    </xf>
    <xf numFmtId="178" fontId="2" fillId="2" borderId="10" xfId="0" applyNumberFormat="1" applyFont="1" applyFill="1" applyBorder="1" applyAlignment="1">
      <alignment vertical="top" wrapText="1"/>
    </xf>
    <xf numFmtId="0" fontId="2" fillId="2" borderId="10" xfId="0" applyFont="1" applyFill="1" applyBorder="1" applyAlignment="1">
      <alignment vertical="top" wrapText="1"/>
    </xf>
    <xf numFmtId="0" fontId="2" fillId="2" borderId="10" xfId="0" applyFont="1" applyFill="1" applyBorder="1" applyAlignment="1">
      <alignment horizontal="center" vertical="top" wrapText="1"/>
    </xf>
    <xf numFmtId="49" fontId="2" fillId="2" borderId="7" xfId="0" applyNumberFormat="1" applyFont="1" applyFill="1" applyBorder="1" applyAlignment="1">
      <alignment horizontal="center" vertical="center"/>
    </xf>
    <xf numFmtId="49" fontId="5" fillId="2" borderId="1" xfId="0" applyNumberFormat="1" applyFont="1" applyFill="1" applyBorder="1">
      <alignment vertical="center"/>
    </xf>
    <xf numFmtId="49" fontId="5" fillId="2" borderId="12" xfId="0" applyNumberFormat="1" applyFont="1" applyFill="1" applyBorder="1">
      <alignment vertical="center"/>
    </xf>
    <xf numFmtId="0" fontId="2" fillId="2" borderId="2" xfId="0" applyFont="1" applyFill="1" applyBorder="1">
      <alignment vertical="center"/>
    </xf>
    <xf numFmtId="3" fontId="2" fillId="2" borderId="7" xfId="0" applyNumberFormat="1" applyFont="1" applyFill="1" applyBorder="1">
      <alignment vertical="center"/>
    </xf>
    <xf numFmtId="177" fontId="2" fillId="2" borderId="7" xfId="0" applyNumberFormat="1" applyFont="1" applyFill="1" applyBorder="1">
      <alignment vertical="center"/>
    </xf>
    <xf numFmtId="49" fontId="2" fillId="2" borderId="8" xfId="0" applyNumberFormat="1" applyFont="1" applyFill="1" applyBorder="1">
      <alignment vertical="center"/>
    </xf>
    <xf numFmtId="49" fontId="5" fillId="2" borderId="29" xfId="0" applyNumberFormat="1" applyFont="1" applyFill="1" applyBorder="1">
      <alignment vertical="center"/>
    </xf>
    <xf numFmtId="49" fontId="5" fillId="2" borderId="51" xfId="0" applyNumberFormat="1" applyFont="1" applyFill="1" applyBorder="1">
      <alignment vertical="center"/>
    </xf>
    <xf numFmtId="49" fontId="5" fillId="2" borderId="34" xfId="0" applyNumberFormat="1" applyFont="1" applyFill="1" applyBorder="1">
      <alignment vertical="center"/>
    </xf>
    <xf numFmtId="0" fontId="2" fillId="2" borderId="40" xfId="0" applyFont="1" applyFill="1" applyBorder="1">
      <alignment vertical="center"/>
    </xf>
    <xf numFmtId="3" fontId="2" fillId="2" borderId="33" xfId="0" applyNumberFormat="1" applyFont="1" applyFill="1" applyBorder="1">
      <alignment vertical="center"/>
    </xf>
    <xf numFmtId="177" fontId="2" fillId="2" borderId="33" xfId="0" applyNumberFormat="1" applyFont="1" applyFill="1" applyBorder="1">
      <alignment vertical="center"/>
    </xf>
    <xf numFmtId="49" fontId="5" fillId="2" borderId="51" xfId="0" applyNumberFormat="1" applyFont="1" applyFill="1" applyBorder="1" applyAlignment="1">
      <alignment vertical="center" wrapText="1"/>
    </xf>
    <xf numFmtId="49" fontId="5" fillId="2" borderId="34" xfId="0" applyNumberFormat="1" applyFont="1" applyFill="1" applyBorder="1" applyAlignment="1">
      <alignment vertical="center" wrapText="1"/>
    </xf>
    <xf numFmtId="49" fontId="5" fillId="2" borderId="35" xfId="0" applyNumberFormat="1" applyFont="1" applyFill="1" applyBorder="1">
      <alignment vertical="center"/>
    </xf>
    <xf numFmtId="49" fontId="5" fillId="2" borderId="35" xfId="0" applyNumberFormat="1" applyFont="1" applyFill="1" applyBorder="1" applyAlignment="1">
      <alignment vertical="center" wrapText="1"/>
    </xf>
    <xf numFmtId="49" fontId="2" fillId="2" borderId="9" xfId="0" applyNumberFormat="1" applyFont="1" applyFill="1" applyBorder="1">
      <alignment vertical="center"/>
    </xf>
    <xf numFmtId="49" fontId="5" fillId="2" borderId="5" xfId="0" applyNumberFormat="1" applyFont="1" applyFill="1" applyBorder="1">
      <alignment vertical="center"/>
    </xf>
    <xf numFmtId="49" fontId="5" fillId="2" borderId="13" xfId="0" applyNumberFormat="1" applyFont="1" applyFill="1" applyBorder="1">
      <alignment vertical="center"/>
    </xf>
    <xf numFmtId="0" fontId="2" fillId="2" borderId="6" xfId="0" applyFont="1" applyFill="1" applyBorder="1">
      <alignment vertical="center"/>
    </xf>
    <xf numFmtId="49" fontId="5" fillId="2" borderId="0" xfId="0" applyNumberFormat="1" applyFont="1" applyFill="1">
      <alignment vertical="center"/>
    </xf>
    <xf numFmtId="176" fontId="2" fillId="2" borderId="4" xfId="0" applyNumberFormat="1" applyFont="1" applyFill="1" applyBorder="1">
      <alignment vertical="center"/>
    </xf>
    <xf numFmtId="49" fontId="5" fillId="2" borderId="56" xfId="0" applyNumberFormat="1" applyFont="1" applyFill="1" applyBorder="1">
      <alignment vertical="center"/>
    </xf>
    <xf numFmtId="176" fontId="2" fillId="2" borderId="40" xfId="0" applyNumberFormat="1" applyFont="1" applyFill="1" applyBorder="1">
      <alignment vertical="center"/>
    </xf>
    <xf numFmtId="176" fontId="2" fillId="2" borderId="6" xfId="0" applyNumberFormat="1" applyFont="1" applyFill="1" applyBorder="1">
      <alignment vertical="center"/>
    </xf>
    <xf numFmtId="0" fontId="16" fillId="2" borderId="0" xfId="0" applyFont="1" applyFill="1">
      <alignment vertical="center"/>
    </xf>
    <xf numFmtId="0" fontId="5" fillId="2" borderId="14" xfId="0" applyFont="1" applyFill="1" applyBorder="1">
      <alignment vertical="center"/>
    </xf>
    <xf numFmtId="0" fontId="5" fillId="2" borderId="15" xfId="0" applyFont="1" applyFill="1" applyBorder="1">
      <alignment vertical="center"/>
    </xf>
    <xf numFmtId="0" fontId="5" fillId="2" borderId="24" xfId="0" applyFont="1" applyFill="1" applyBorder="1">
      <alignment vertical="center"/>
    </xf>
    <xf numFmtId="0" fontId="8" fillId="2" borderId="15" xfId="0" applyFont="1" applyFill="1" applyBorder="1" applyAlignment="1">
      <alignment horizontal="centerContinuous" vertical="center"/>
    </xf>
    <xf numFmtId="0" fontId="5" fillId="2" borderId="11" xfId="0" applyFont="1" applyFill="1" applyBorder="1">
      <alignment vertical="center"/>
    </xf>
    <xf numFmtId="0" fontId="2" fillId="2" borderId="3" xfId="0" applyFont="1" applyFill="1" applyBorder="1" applyAlignment="1">
      <alignment horizontal="centerContinuous" vertical="center"/>
    </xf>
    <xf numFmtId="0" fontId="5" fillId="2" borderId="7" xfId="0" applyFont="1" applyFill="1" applyBorder="1" applyAlignment="1">
      <alignment horizontal="center" vertical="top" wrapText="1"/>
    </xf>
    <xf numFmtId="0" fontId="2" fillId="2" borderId="5" xfId="0" applyFont="1" applyFill="1" applyBorder="1">
      <alignment vertical="center"/>
    </xf>
    <xf numFmtId="180" fontId="2" fillId="2" borderId="28" xfId="0" applyNumberFormat="1" applyFont="1" applyFill="1" applyBorder="1" applyAlignment="1">
      <alignment horizontal="center" vertical="center"/>
    </xf>
    <xf numFmtId="180" fontId="2" fillId="2" borderId="9" xfId="0" applyNumberFormat="1" applyFont="1" applyFill="1" applyBorder="1" applyAlignment="1">
      <alignment horizontal="center" vertical="center"/>
    </xf>
    <xf numFmtId="180" fontId="2" fillId="2" borderId="5" xfId="0" applyNumberFormat="1" applyFont="1" applyFill="1" applyBorder="1" applyAlignment="1">
      <alignment horizontal="center" vertical="center"/>
    </xf>
    <xf numFmtId="0" fontId="2" fillId="2" borderId="28" xfId="0" applyFont="1" applyFill="1" applyBorder="1" applyAlignment="1">
      <alignment horizontal="center" vertical="center"/>
    </xf>
    <xf numFmtId="49" fontId="2" fillId="2" borderId="1" xfId="0" applyNumberFormat="1" applyFont="1" applyFill="1" applyBorder="1">
      <alignment vertical="center"/>
    </xf>
    <xf numFmtId="49" fontId="2" fillId="2" borderId="12" xfId="0" applyNumberFormat="1" applyFont="1" applyFill="1" applyBorder="1">
      <alignment vertical="center"/>
    </xf>
    <xf numFmtId="3" fontId="2" fillId="2" borderId="1" xfId="0" applyNumberFormat="1" applyFont="1" applyFill="1" applyBorder="1" applyAlignment="1">
      <alignment horizontal="right" vertical="center"/>
    </xf>
    <xf numFmtId="177" fontId="2" fillId="2" borderId="32" xfId="0" applyNumberFormat="1" applyFont="1" applyFill="1" applyBorder="1">
      <alignment vertical="center"/>
    </xf>
    <xf numFmtId="177" fontId="2" fillId="2" borderId="1" xfId="0" applyNumberFormat="1" applyFont="1" applyFill="1" applyBorder="1" applyAlignment="1">
      <alignment horizontal="right" vertical="center"/>
    </xf>
    <xf numFmtId="177" fontId="2" fillId="2" borderId="7" xfId="0" applyNumberFormat="1" applyFont="1" applyFill="1" applyBorder="1" applyAlignment="1">
      <alignment horizontal="right" vertical="center"/>
    </xf>
    <xf numFmtId="3" fontId="2" fillId="2" borderId="3" xfId="0" applyNumberFormat="1" applyFont="1" applyFill="1" applyBorder="1" applyAlignment="1">
      <alignment horizontal="right" vertical="center"/>
    </xf>
    <xf numFmtId="177" fontId="2" fillId="2" borderId="3" xfId="0" applyNumberFormat="1" applyFont="1" applyFill="1" applyBorder="1" applyAlignment="1">
      <alignment horizontal="right" vertical="center"/>
    </xf>
    <xf numFmtId="177" fontId="2" fillId="2" borderId="8" xfId="0" applyNumberFormat="1" applyFont="1" applyFill="1" applyBorder="1" applyAlignment="1">
      <alignment horizontal="right" vertical="center"/>
    </xf>
    <xf numFmtId="177" fontId="2" fillId="2" borderId="3" xfId="0" applyNumberFormat="1" applyFont="1" applyFill="1" applyBorder="1">
      <alignment vertical="center"/>
    </xf>
    <xf numFmtId="49" fontId="2" fillId="2" borderId="10" xfId="0" applyNumberFormat="1" applyFont="1" applyFill="1" applyBorder="1" applyAlignment="1">
      <alignment horizontal="centerContinuous" vertical="center"/>
    </xf>
    <xf numFmtId="177" fontId="2" fillId="2" borderId="24" xfId="0" applyNumberFormat="1" applyFont="1" applyFill="1" applyBorder="1">
      <alignment vertical="center"/>
    </xf>
    <xf numFmtId="177" fontId="2" fillId="2" borderId="14" xfId="0" applyNumberFormat="1" applyFont="1" applyFill="1" applyBorder="1">
      <alignment vertical="center"/>
    </xf>
    <xf numFmtId="0" fontId="2" fillId="2" borderId="0" xfId="0" applyFont="1" applyFill="1" applyAlignment="1">
      <alignment horizontal="center" vertical="center"/>
    </xf>
    <xf numFmtId="3" fontId="2" fillId="2" borderId="1" xfId="0" applyNumberFormat="1" applyFont="1" applyFill="1" applyBorder="1">
      <alignment vertical="center"/>
    </xf>
    <xf numFmtId="177" fontId="16" fillId="2" borderId="0" xfId="0" applyNumberFormat="1" applyFont="1" applyFill="1" applyAlignment="1">
      <alignment horizontal="right" vertical="center"/>
    </xf>
    <xf numFmtId="0" fontId="5" fillId="2" borderId="21" xfId="0" applyFont="1" applyFill="1" applyBorder="1">
      <alignment vertical="center"/>
    </xf>
    <xf numFmtId="0" fontId="5" fillId="2" borderId="24" xfId="0" applyFont="1" applyFill="1" applyBorder="1" applyAlignment="1">
      <alignment horizontal="centerContinuous" vertical="center"/>
    </xf>
    <xf numFmtId="0" fontId="5" fillId="2" borderId="21" xfId="0" applyFont="1" applyFill="1" applyBorder="1" applyAlignment="1">
      <alignment horizontal="centerContinuous" vertical="center"/>
    </xf>
    <xf numFmtId="0" fontId="8" fillId="2" borderId="15" xfId="0" applyFont="1" applyFill="1" applyBorder="1" applyAlignment="1">
      <alignment horizontal="center" vertical="center"/>
    </xf>
    <xf numFmtId="0" fontId="5" fillId="2" borderId="23" xfId="0" applyFont="1" applyFill="1" applyBorder="1" applyAlignment="1">
      <alignment horizontal="center" vertical="top" wrapText="1"/>
    </xf>
    <xf numFmtId="0" fontId="5" fillId="2" borderId="22" xfId="0" applyFont="1" applyFill="1" applyBorder="1" applyAlignment="1">
      <alignment horizontal="center" vertical="top" wrapText="1"/>
    </xf>
    <xf numFmtId="176" fontId="8" fillId="2" borderId="25" xfId="0" applyNumberFormat="1" applyFont="1" applyFill="1" applyBorder="1" applyAlignment="1">
      <alignment horizontal="center" vertical="top" wrapText="1"/>
    </xf>
    <xf numFmtId="176" fontId="8" fillId="2" borderId="8" xfId="0" applyNumberFormat="1" applyFont="1" applyFill="1" applyBorder="1" applyAlignment="1">
      <alignment horizontal="center" vertical="top" wrapText="1"/>
    </xf>
    <xf numFmtId="176" fontId="8" fillId="2" borderId="3" xfId="0" applyNumberFormat="1" applyFont="1" applyFill="1" applyBorder="1" applyAlignment="1">
      <alignment horizontal="center" vertical="top" wrapText="1"/>
    </xf>
    <xf numFmtId="176" fontId="8" fillId="2" borderId="22" xfId="0" applyNumberFormat="1" applyFont="1" applyFill="1" applyBorder="1" applyAlignment="1">
      <alignment horizontal="center" vertical="top" wrapText="1"/>
    </xf>
    <xf numFmtId="0" fontId="5" fillId="2" borderId="4" xfId="0" applyFont="1" applyFill="1" applyBorder="1" applyAlignment="1">
      <alignment horizontal="center" vertical="top" wrapText="1"/>
    </xf>
    <xf numFmtId="180" fontId="2" fillId="2" borderId="31" xfId="0" applyNumberFormat="1" applyFont="1" applyFill="1" applyBorder="1" applyAlignment="1">
      <alignment horizontal="center" vertical="center"/>
    </xf>
    <xf numFmtId="0" fontId="2" fillId="2" borderId="6" xfId="0" applyFont="1" applyFill="1" applyBorder="1" applyAlignment="1">
      <alignment horizontal="center" vertical="center"/>
    </xf>
    <xf numFmtId="177" fontId="2" fillId="2" borderId="23" xfId="0" applyNumberFormat="1" applyFont="1" applyFill="1" applyBorder="1" applyAlignment="1">
      <alignment horizontal="right" vertical="center"/>
    </xf>
    <xf numFmtId="177" fontId="2" fillId="2" borderId="22" xfId="0" applyNumberFormat="1" applyFont="1" applyFill="1" applyBorder="1" applyAlignment="1">
      <alignment horizontal="right" vertical="center"/>
    </xf>
    <xf numFmtId="177" fontId="2" fillId="2" borderId="22" xfId="0" applyNumberFormat="1" applyFont="1" applyFill="1" applyBorder="1">
      <alignment vertical="center"/>
    </xf>
    <xf numFmtId="177" fontId="2" fillId="2" borderId="20" xfId="0" applyNumberFormat="1" applyFont="1" applyFill="1" applyBorder="1">
      <alignment vertical="center"/>
    </xf>
    <xf numFmtId="177" fontId="2" fillId="2" borderId="15" xfId="0" applyNumberFormat="1" applyFont="1" applyFill="1" applyBorder="1">
      <alignment vertical="center"/>
    </xf>
    <xf numFmtId="49" fontId="4" fillId="2" borderId="0" xfId="0" applyNumberFormat="1" applyFont="1" applyFill="1">
      <alignment vertical="center"/>
    </xf>
    <xf numFmtId="184" fontId="4" fillId="2" borderId="0" xfId="0" applyNumberFormat="1" applyFont="1" applyFill="1">
      <alignment vertical="center"/>
    </xf>
    <xf numFmtId="0" fontId="4" fillId="2" borderId="1" xfId="0" applyFont="1" applyFill="1" applyBorder="1">
      <alignment vertical="center"/>
    </xf>
    <xf numFmtId="0" fontId="4" fillId="2" borderId="12" xfId="0" applyFont="1" applyFill="1" applyBorder="1">
      <alignment vertical="center"/>
    </xf>
    <xf numFmtId="0" fontId="24" fillId="2" borderId="14" xfId="0" applyFont="1" applyFill="1" applyBorder="1">
      <alignment vertical="center"/>
    </xf>
    <xf numFmtId="0" fontId="24" fillId="2" borderId="15" xfId="0" applyFont="1" applyFill="1" applyBorder="1">
      <alignment vertical="center"/>
    </xf>
    <xf numFmtId="0" fontId="24" fillId="2" borderId="15" xfId="0" applyFont="1" applyFill="1" applyBorder="1" applyAlignment="1">
      <alignment horizontal="centerContinuous" vertical="center"/>
    </xf>
    <xf numFmtId="0" fontId="24" fillId="2" borderId="24" xfId="0" applyFont="1" applyFill="1" applyBorder="1">
      <alignment vertical="center"/>
    </xf>
    <xf numFmtId="0" fontId="24" fillId="2" borderId="11" xfId="0" applyFont="1" applyFill="1" applyBorder="1">
      <alignment vertical="center"/>
    </xf>
    <xf numFmtId="0" fontId="24" fillId="2" borderId="14" xfId="0" applyFont="1" applyFill="1" applyBorder="1" applyAlignment="1">
      <alignment horizontal="centerContinuous" vertical="center"/>
    </xf>
    <xf numFmtId="0" fontId="24" fillId="2" borderId="15" xfId="0" applyFont="1" applyFill="1" applyBorder="1" applyAlignment="1">
      <alignment horizontal="center" vertical="center"/>
    </xf>
    <xf numFmtId="0" fontId="24" fillId="2" borderId="24" xfId="0" applyFont="1" applyFill="1" applyBorder="1" applyAlignment="1">
      <alignment horizontal="center" vertical="center"/>
    </xf>
    <xf numFmtId="0" fontId="24" fillId="2" borderId="11" xfId="0" applyFont="1" applyFill="1" applyBorder="1" applyAlignment="1">
      <alignment horizontal="centerContinuous" vertical="center"/>
    </xf>
    <xf numFmtId="0" fontId="4" fillId="2" borderId="3" xfId="0" applyFont="1" applyFill="1" applyBorder="1">
      <alignment vertical="center"/>
    </xf>
    <xf numFmtId="0" fontId="24" fillId="2" borderId="8" xfId="0" applyFont="1" applyFill="1" applyBorder="1" applyAlignment="1">
      <alignment horizontal="center" vertical="top" wrapText="1"/>
    </xf>
    <xf numFmtId="0" fontId="24" fillId="2" borderId="3" xfId="0" applyFont="1" applyFill="1" applyBorder="1" applyAlignment="1">
      <alignment horizontal="center" vertical="top" wrapText="1"/>
    </xf>
    <xf numFmtId="0" fontId="24" fillId="2" borderId="25" xfId="0" applyFont="1" applyFill="1" applyBorder="1" applyAlignment="1">
      <alignment horizontal="center" vertical="top" wrapText="1"/>
    </xf>
    <xf numFmtId="49" fontId="4" fillId="2" borderId="5" xfId="0" applyNumberFormat="1" applyFont="1" applyFill="1" applyBorder="1">
      <alignment vertical="center"/>
    </xf>
    <xf numFmtId="49" fontId="4" fillId="2" borderId="13" xfId="0" applyNumberFormat="1" applyFont="1" applyFill="1" applyBorder="1">
      <alignment vertical="center"/>
    </xf>
    <xf numFmtId="0" fontId="4" fillId="2" borderId="13" xfId="0" applyFont="1" applyFill="1" applyBorder="1">
      <alignment vertical="center"/>
    </xf>
    <xf numFmtId="0" fontId="4" fillId="2" borderId="9" xfId="0" applyFont="1" applyFill="1" applyBorder="1" applyAlignment="1">
      <alignment horizontal="center" vertical="center"/>
    </xf>
    <xf numFmtId="0" fontId="4" fillId="2" borderId="5" xfId="0" applyFont="1" applyFill="1" applyBorder="1" applyAlignment="1">
      <alignment horizontal="center" vertical="center"/>
    </xf>
    <xf numFmtId="176" fontId="4" fillId="2" borderId="28" xfId="0" applyNumberFormat="1" applyFont="1" applyFill="1" applyBorder="1" applyAlignment="1">
      <alignment horizontal="center" vertical="center"/>
    </xf>
    <xf numFmtId="176" fontId="4" fillId="2" borderId="9" xfId="0" applyNumberFormat="1" applyFont="1" applyFill="1" applyBorder="1" applyAlignment="1">
      <alignment horizontal="center" vertical="center"/>
    </xf>
    <xf numFmtId="176" fontId="4" fillId="2" borderId="0" xfId="0" applyNumberFormat="1" applyFont="1" applyFill="1" applyAlignment="1">
      <alignment horizontal="center" vertical="center"/>
    </xf>
    <xf numFmtId="49" fontId="4" fillId="2" borderId="3" xfId="0" applyNumberFormat="1" applyFont="1" applyFill="1" applyBorder="1">
      <alignment vertical="center"/>
    </xf>
    <xf numFmtId="3" fontId="4" fillId="2" borderId="8" xfId="0" applyNumberFormat="1" applyFont="1" applyFill="1" applyBorder="1">
      <alignment vertical="center"/>
    </xf>
    <xf numFmtId="3" fontId="4" fillId="2" borderId="3" xfId="0" applyNumberFormat="1" applyFont="1" applyFill="1" applyBorder="1">
      <alignment vertical="center"/>
    </xf>
    <xf numFmtId="177" fontId="4" fillId="2" borderId="26" xfId="0" applyNumberFormat="1" applyFont="1" applyFill="1" applyBorder="1">
      <alignment vertical="center"/>
    </xf>
    <xf numFmtId="177" fontId="4" fillId="2" borderId="8" xfId="0" applyNumberFormat="1" applyFont="1" applyFill="1" applyBorder="1">
      <alignment vertical="center"/>
    </xf>
    <xf numFmtId="177" fontId="4" fillId="2" borderId="0" xfId="0" applyNumberFormat="1" applyFont="1" applyFill="1">
      <alignment vertical="center"/>
    </xf>
    <xf numFmtId="177" fontId="4" fillId="2" borderId="25" xfId="0" applyNumberFormat="1" applyFont="1" applyFill="1" applyBorder="1">
      <alignment vertical="center"/>
    </xf>
    <xf numFmtId="3" fontId="4" fillId="2" borderId="9" xfId="0" applyNumberFormat="1" applyFont="1" applyFill="1" applyBorder="1">
      <alignment vertical="center"/>
    </xf>
    <xf numFmtId="3" fontId="4" fillId="2" borderId="5" xfId="0" applyNumberFormat="1" applyFont="1" applyFill="1" applyBorder="1">
      <alignment vertical="center"/>
    </xf>
    <xf numFmtId="177" fontId="4" fillId="2" borderId="28" xfId="0" applyNumberFormat="1" applyFont="1" applyFill="1" applyBorder="1">
      <alignment vertical="center"/>
    </xf>
    <xf numFmtId="177" fontId="4" fillId="2" borderId="9" xfId="0" applyNumberFormat="1" applyFont="1" applyFill="1" applyBorder="1">
      <alignment vertical="center"/>
    </xf>
    <xf numFmtId="177" fontId="4" fillId="2" borderId="0" xfId="0" applyNumberFormat="1" applyFont="1" applyFill="1" applyAlignment="1">
      <alignment horizontal="right" vertical="center"/>
    </xf>
    <xf numFmtId="49" fontId="4" fillId="2" borderId="14" xfId="0" applyNumberFormat="1" applyFont="1" applyFill="1" applyBorder="1" applyAlignment="1">
      <alignment horizontal="centerContinuous" vertical="center"/>
    </xf>
    <xf numFmtId="49" fontId="4" fillId="2" borderId="15" xfId="0" applyNumberFormat="1" applyFont="1" applyFill="1" applyBorder="1" applyAlignment="1">
      <alignment horizontal="centerContinuous" vertical="center"/>
    </xf>
    <xf numFmtId="0" fontId="4" fillId="2" borderId="15" xfId="0" applyFont="1" applyFill="1" applyBorder="1" applyAlignment="1">
      <alignment horizontal="centerContinuous" vertical="center"/>
    </xf>
    <xf numFmtId="3" fontId="4" fillId="2" borderId="10" xfId="0" applyNumberFormat="1" applyFont="1" applyFill="1" applyBorder="1">
      <alignment vertical="center"/>
    </xf>
    <xf numFmtId="3" fontId="4" fillId="2" borderId="14" xfId="0" applyNumberFormat="1" applyFont="1" applyFill="1" applyBorder="1">
      <alignment vertical="center"/>
    </xf>
    <xf numFmtId="177" fontId="4" fillId="2" borderId="27" xfId="0" applyNumberFormat="1" applyFont="1" applyFill="1" applyBorder="1" applyAlignment="1">
      <alignment horizontal="right" vertical="center"/>
    </xf>
    <xf numFmtId="177" fontId="4" fillId="2" borderId="10" xfId="0" applyNumberFormat="1" applyFont="1" applyFill="1" applyBorder="1" applyAlignment="1">
      <alignment horizontal="right" vertical="center"/>
    </xf>
    <xf numFmtId="0" fontId="4" fillId="2" borderId="11" xfId="0" applyFont="1" applyFill="1" applyBorder="1" applyAlignment="1">
      <alignment horizontal="centerContinuous" vertical="center"/>
    </xf>
    <xf numFmtId="177" fontId="4" fillId="2" borderId="11" xfId="0" applyNumberFormat="1" applyFont="1" applyFill="1" applyBorder="1">
      <alignment vertical="center"/>
    </xf>
    <xf numFmtId="177" fontId="4" fillId="2" borderId="10" xfId="0" applyNumberFormat="1" applyFont="1" applyFill="1" applyBorder="1">
      <alignment vertical="center"/>
    </xf>
    <xf numFmtId="185" fontId="4" fillId="2" borderId="11" xfId="0" applyNumberFormat="1" applyFont="1" applyFill="1" applyBorder="1">
      <alignment vertical="center"/>
    </xf>
    <xf numFmtId="185" fontId="4" fillId="2" borderId="10" xfId="0" applyNumberFormat="1" applyFont="1" applyFill="1" applyBorder="1">
      <alignment vertical="center"/>
    </xf>
    <xf numFmtId="3" fontId="4" fillId="2" borderId="0" xfId="0" applyNumberFormat="1" applyFont="1" applyFill="1">
      <alignment vertical="center"/>
    </xf>
    <xf numFmtId="0" fontId="2" fillId="2" borderId="14" xfId="0" applyFont="1" applyFill="1" applyBorder="1" applyAlignment="1">
      <alignment horizontal="centerContinuous" vertical="center"/>
    </xf>
    <xf numFmtId="0" fontId="2" fillId="2" borderId="10" xfId="0" applyFont="1" applyFill="1" applyBorder="1" applyAlignment="1">
      <alignment horizontal="center" vertical="top"/>
    </xf>
    <xf numFmtId="0" fontId="2" fillId="2" borderId="7" xfId="0" applyFont="1" applyFill="1" applyBorder="1" applyAlignment="1">
      <alignment horizontal="center" vertical="center"/>
    </xf>
    <xf numFmtId="179" fontId="2" fillId="2" borderId="7" xfId="0" applyNumberFormat="1" applyFont="1" applyFill="1" applyBorder="1">
      <alignment vertical="center"/>
    </xf>
    <xf numFmtId="179" fontId="2" fillId="2" borderId="0" xfId="0" applyNumberFormat="1" applyFont="1" applyFill="1">
      <alignment vertical="center"/>
    </xf>
    <xf numFmtId="0" fontId="2" fillId="2" borderId="8" xfId="0" applyFont="1" applyFill="1" applyBorder="1" applyAlignment="1">
      <alignment horizontal="center" vertical="center"/>
    </xf>
    <xf numFmtId="0" fontId="2" fillId="2" borderId="4" xfId="0" applyFont="1" applyFill="1" applyBorder="1">
      <alignment vertical="center"/>
    </xf>
    <xf numFmtId="179" fontId="2" fillId="2" borderId="8" xfId="0" applyNumberFormat="1" applyFont="1" applyFill="1" applyBorder="1">
      <alignment vertical="center"/>
    </xf>
    <xf numFmtId="49" fontId="6" fillId="2" borderId="35" xfId="0" applyNumberFormat="1" applyFont="1" applyFill="1" applyBorder="1">
      <alignment vertical="center"/>
    </xf>
    <xf numFmtId="0" fontId="2" fillId="2" borderId="34" xfId="0" applyFont="1" applyFill="1" applyBorder="1">
      <alignment vertical="center"/>
    </xf>
    <xf numFmtId="179" fontId="2" fillId="2" borderId="33" xfId="0" applyNumberFormat="1" applyFont="1" applyFill="1" applyBorder="1">
      <alignment vertical="center"/>
    </xf>
    <xf numFmtId="0" fontId="5" fillId="2" borderId="38" xfId="0" applyFont="1" applyFill="1" applyBorder="1" applyAlignment="1">
      <alignment vertical="center" wrapText="1"/>
    </xf>
    <xf numFmtId="0" fontId="5" fillId="2" borderId="41" xfId="0" applyFont="1" applyFill="1" applyBorder="1" applyAlignment="1">
      <alignment vertical="center" wrapText="1"/>
    </xf>
    <xf numFmtId="179" fontId="2" fillId="2" borderId="9" xfId="0" applyNumberFormat="1" applyFont="1" applyFill="1" applyBorder="1">
      <alignment vertical="center"/>
    </xf>
    <xf numFmtId="176" fontId="2" fillId="2" borderId="2" xfId="0" applyNumberFormat="1"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14" xfId="0" applyFont="1" applyFill="1" applyBorder="1">
      <alignment vertical="center"/>
    </xf>
    <xf numFmtId="0" fontId="2" fillId="2" borderId="11" xfId="0" applyFont="1" applyFill="1" applyBorder="1">
      <alignment vertical="center"/>
    </xf>
    <xf numFmtId="0" fontId="2" fillId="2" borderId="54"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3" fontId="2" fillId="2" borderId="46" xfId="0" applyNumberFormat="1" applyFont="1" applyFill="1" applyBorder="1">
      <alignment vertical="center"/>
    </xf>
    <xf numFmtId="179" fontId="2" fillId="2" borderId="46" xfId="0" applyNumberFormat="1" applyFont="1" applyFill="1" applyBorder="1">
      <alignment vertical="center"/>
    </xf>
    <xf numFmtId="177" fontId="2" fillId="2" borderId="46" xfId="0" applyNumberFormat="1" applyFont="1" applyFill="1" applyBorder="1">
      <alignment vertical="center"/>
    </xf>
    <xf numFmtId="49" fontId="2" fillId="2" borderId="18" xfId="0" applyNumberFormat="1" applyFont="1" applyFill="1" applyBorder="1">
      <alignment vertical="center"/>
    </xf>
    <xf numFmtId="0" fontId="2" fillId="2" borderId="19" xfId="0" applyFont="1" applyFill="1" applyBorder="1">
      <alignment vertical="center"/>
    </xf>
    <xf numFmtId="0" fontId="5" fillId="2" borderId="51" xfId="0" applyFont="1" applyFill="1" applyBorder="1" applyAlignment="1">
      <alignment vertical="center" wrapText="1"/>
    </xf>
    <xf numFmtId="0" fontId="5" fillId="2" borderId="34" xfId="0" applyFont="1" applyFill="1" applyBorder="1" applyAlignment="1">
      <alignment vertical="center" wrapText="1"/>
    </xf>
    <xf numFmtId="0" fontId="2" fillId="2" borderId="42" xfId="0" applyFont="1" applyFill="1" applyBorder="1">
      <alignment vertical="center"/>
    </xf>
    <xf numFmtId="3" fontId="2" fillId="2" borderId="17" xfId="0" applyNumberFormat="1" applyFont="1" applyFill="1" applyBorder="1">
      <alignment vertical="center"/>
    </xf>
    <xf numFmtId="179" fontId="2" fillId="2" borderId="17" xfId="0" applyNumberFormat="1" applyFont="1" applyFill="1" applyBorder="1">
      <alignment vertical="center"/>
    </xf>
    <xf numFmtId="177" fontId="2" fillId="2" borderId="17" xfId="0" applyNumberFormat="1" applyFont="1" applyFill="1" applyBorder="1">
      <alignment vertical="center"/>
    </xf>
    <xf numFmtId="0" fontId="2" fillId="2" borderId="53" xfId="0" applyFont="1" applyFill="1" applyBorder="1">
      <alignment vertical="center"/>
    </xf>
    <xf numFmtId="0" fontId="5" fillId="2" borderId="5" xfId="0" applyFont="1" applyFill="1" applyBorder="1" applyAlignment="1">
      <alignment vertical="center" wrapText="1"/>
    </xf>
    <xf numFmtId="0" fontId="5" fillId="2" borderId="13" xfId="0" applyFont="1" applyFill="1" applyBorder="1" applyAlignment="1">
      <alignment vertical="center" wrapText="1"/>
    </xf>
    <xf numFmtId="0" fontId="5" fillId="2" borderId="55" xfId="0" applyFont="1" applyFill="1" applyBorder="1" applyAlignment="1">
      <alignment vertical="center" wrapText="1"/>
    </xf>
    <xf numFmtId="49" fontId="2" fillId="2" borderId="10" xfId="0" applyNumberFormat="1" applyFont="1" applyFill="1" applyBorder="1" applyAlignment="1">
      <alignment horizontal="center" vertical="top"/>
    </xf>
    <xf numFmtId="181" fontId="13" fillId="2" borderId="0" xfId="0" applyNumberFormat="1" applyFont="1" applyFill="1" applyAlignment="1">
      <alignment horizontal="center" vertical="center"/>
    </xf>
    <xf numFmtId="3" fontId="2" fillId="2" borderId="35" xfId="0" applyNumberFormat="1" applyFont="1" applyFill="1" applyBorder="1" applyAlignment="1">
      <alignment horizontal="right" vertical="center"/>
    </xf>
    <xf numFmtId="177" fontId="2" fillId="2" borderId="36" xfId="0" applyNumberFormat="1" applyFont="1" applyFill="1" applyBorder="1">
      <alignment vertical="center"/>
    </xf>
    <xf numFmtId="177" fontId="2" fillId="2" borderId="35" xfId="0" applyNumberFormat="1" applyFont="1" applyFill="1" applyBorder="1" applyAlignment="1">
      <alignment horizontal="right" vertical="center"/>
    </xf>
    <xf numFmtId="177" fontId="2" fillId="2" borderId="37" xfId="0" applyNumberFormat="1" applyFont="1" applyFill="1" applyBorder="1" applyAlignment="1">
      <alignment horizontal="right" vertical="center"/>
    </xf>
    <xf numFmtId="177" fontId="2" fillId="2" borderId="34" xfId="0" applyNumberFormat="1" applyFont="1" applyFill="1" applyBorder="1">
      <alignment vertical="center"/>
    </xf>
    <xf numFmtId="177" fontId="2" fillId="2" borderId="33" xfId="0" applyNumberFormat="1" applyFont="1" applyFill="1" applyBorder="1" applyAlignment="1">
      <alignment horizontal="right" vertical="center"/>
    </xf>
    <xf numFmtId="0" fontId="22" fillId="2" borderId="5" xfId="0" applyFont="1" applyFill="1" applyBorder="1" applyAlignment="1">
      <alignment vertical="center" wrapText="1"/>
    </xf>
    <xf numFmtId="0" fontId="22" fillId="2" borderId="13" xfId="0" applyFont="1" applyFill="1" applyBorder="1" applyAlignment="1">
      <alignment vertical="center" wrapText="1"/>
    </xf>
    <xf numFmtId="0" fontId="2" fillId="2" borderId="4" xfId="0" applyFont="1" applyFill="1" applyBorder="1" applyAlignment="1">
      <alignment horizontal="centerContinuous" vertical="center"/>
    </xf>
    <xf numFmtId="49" fontId="5" fillId="2" borderId="43" xfId="0" applyNumberFormat="1" applyFont="1" applyFill="1" applyBorder="1" applyAlignment="1">
      <alignment vertical="center" wrapText="1"/>
    </xf>
    <xf numFmtId="49" fontId="5" fillId="2" borderId="44" xfId="0" applyNumberFormat="1" applyFont="1" applyFill="1" applyBorder="1" applyAlignment="1">
      <alignment vertical="center" wrapText="1"/>
    </xf>
    <xf numFmtId="49" fontId="5" fillId="2" borderId="45" xfId="0" applyNumberFormat="1" applyFont="1" applyFill="1" applyBorder="1" applyAlignment="1">
      <alignment vertical="center" wrapText="1"/>
    </xf>
    <xf numFmtId="3" fontId="2" fillId="2" borderId="43" xfId="0" applyNumberFormat="1" applyFont="1" applyFill="1" applyBorder="1">
      <alignment vertical="center"/>
    </xf>
    <xf numFmtId="3" fontId="2" fillId="2" borderId="43" xfId="0" applyNumberFormat="1" applyFont="1" applyFill="1" applyBorder="1" applyAlignment="1">
      <alignment horizontal="right" vertical="center"/>
    </xf>
    <xf numFmtId="177" fontId="2" fillId="2" borderId="47" xfId="0" applyNumberFormat="1" applyFont="1" applyFill="1" applyBorder="1">
      <alignment vertical="center"/>
    </xf>
    <xf numFmtId="177" fontId="2" fillId="2" borderId="43" xfId="0" applyNumberFormat="1" applyFont="1" applyFill="1" applyBorder="1" applyAlignment="1">
      <alignment horizontal="right" vertical="center"/>
    </xf>
    <xf numFmtId="177" fontId="2" fillId="2" borderId="48" xfId="0" applyNumberFormat="1" applyFont="1" applyFill="1" applyBorder="1" applyAlignment="1">
      <alignment horizontal="right" vertical="center"/>
    </xf>
    <xf numFmtId="177" fontId="2" fillId="2" borderId="44" xfId="0" applyNumberFormat="1" applyFont="1" applyFill="1" applyBorder="1">
      <alignment vertical="center"/>
    </xf>
    <xf numFmtId="177" fontId="2" fillId="2" borderId="46" xfId="0" applyNumberFormat="1" applyFont="1" applyFill="1" applyBorder="1" applyAlignment="1">
      <alignment horizontal="right" vertical="center"/>
    </xf>
    <xf numFmtId="49" fontId="5" fillId="2" borderId="29" xfId="0" applyNumberFormat="1" applyFont="1" applyFill="1" applyBorder="1" applyAlignment="1">
      <alignment vertical="center" wrapText="1"/>
    </xf>
    <xf numFmtId="49" fontId="5" fillId="2" borderId="40" xfId="0" applyNumberFormat="1" applyFont="1" applyFill="1" applyBorder="1" applyAlignment="1">
      <alignment vertical="center" wrapText="1"/>
    </xf>
    <xf numFmtId="3" fontId="2" fillId="2" borderId="35" xfId="0" applyNumberFormat="1" applyFont="1" applyFill="1" applyBorder="1">
      <alignment vertical="center"/>
    </xf>
    <xf numFmtId="49" fontId="11" fillId="2" borderId="35" xfId="0" applyNumberFormat="1" applyFont="1" applyFill="1" applyBorder="1" applyAlignment="1">
      <alignment vertical="center" wrapText="1"/>
    </xf>
    <xf numFmtId="49" fontId="11" fillId="2" borderId="34" xfId="0" applyNumberFormat="1" applyFont="1" applyFill="1" applyBorder="1" applyAlignment="1">
      <alignment vertical="center" wrapText="1"/>
    </xf>
    <xf numFmtId="49" fontId="11" fillId="2" borderId="40" xfId="0" applyNumberFormat="1" applyFont="1" applyFill="1" applyBorder="1" applyAlignment="1">
      <alignment vertical="center" wrapText="1"/>
    </xf>
    <xf numFmtId="49" fontId="5" fillId="2" borderId="38" xfId="0" applyNumberFormat="1" applyFont="1" applyFill="1" applyBorder="1" applyAlignment="1">
      <alignment vertical="center" wrapText="1"/>
    </xf>
    <xf numFmtId="49" fontId="5" fillId="2" borderId="41" xfId="0" applyNumberFormat="1" applyFont="1" applyFill="1" applyBorder="1" applyAlignment="1">
      <alignment vertical="center" wrapText="1"/>
    </xf>
    <xf numFmtId="49" fontId="5" fillId="2" borderId="49" xfId="0" applyNumberFormat="1" applyFont="1" applyFill="1" applyBorder="1" applyAlignment="1">
      <alignment vertical="center" wrapText="1"/>
    </xf>
    <xf numFmtId="49" fontId="5" fillId="2" borderId="18" xfId="0" applyNumberFormat="1" applyFont="1" applyFill="1" applyBorder="1" applyAlignment="1">
      <alignment vertical="center" wrapText="1"/>
    </xf>
    <xf numFmtId="49" fontId="5" fillId="2" borderId="19" xfId="0" applyNumberFormat="1" applyFont="1" applyFill="1" applyBorder="1" applyAlignment="1">
      <alignment vertical="center" wrapText="1"/>
    </xf>
    <xf numFmtId="49" fontId="5" fillId="2" borderId="42" xfId="0" applyNumberFormat="1" applyFont="1" applyFill="1" applyBorder="1" applyAlignment="1">
      <alignment vertical="center" wrapText="1"/>
    </xf>
    <xf numFmtId="49" fontId="5" fillId="2" borderId="50" xfId="0" applyNumberFormat="1" applyFont="1" applyFill="1" applyBorder="1" applyAlignment="1">
      <alignment vertical="center" wrapText="1"/>
    </xf>
    <xf numFmtId="3" fontId="2" fillId="2" borderId="0" xfId="0" applyNumberFormat="1" applyFont="1" applyFill="1" applyAlignment="1">
      <alignment horizontal="center" vertical="center"/>
    </xf>
    <xf numFmtId="49" fontId="6" fillId="2" borderId="1" xfId="0" applyNumberFormat="1" applyFont="1" applyFill="1" applyBorder="1">
      <alignment vertical="center"/>
    </xf>
    <xf numFmtId="49" fontId="6" fillId="2" borderId="12" xfId="0" applyNumberFormat="1" applyFont="1" applyFill="1" applyBorder="1" applyAlignment="1">
      <alignment vertical="center" wrapText="1"/>
    </xf>
    <xf numFmtId="49" fontId="6" fillId="2" borderId="2" xfId="0" applyNumberFormat="1" applyFont="1" applyFill="1" applyBorder="1" applyAlignment="1">
      <alignment vertical="center" wrapText="1"/>
    </xf>
    <xf numFmtId="3" fontId="2" fillId="2" borderId="2" xfId="0" applyNumberFormat="1" applyFont="1" applyFill="1" applyBorder="1">
      <alignment vertical="center"/>
    </xf>
    <xf numFmtId="3" fontId="2" fillId="2" borderId="23" xfId="0" applyNumberFormat="1" applyFont="1" applyFill="1" applyBorder="1">
      <alignment vertical="center"/>
    </xf>
    <xf numFmtId="177" fontId="2" fillId="2" borderId="52" xfId="0" applyNumberFormat="1" applyFont="1" applyFill="1" applyBorder="1">
      <alignment vertical="center"/>
    </xf>
    <xf numFmtId="177" fontId="2" fillId="2" borderId="12" xfId="0" applyNumberFormat="1" applyFont="1" applyFill="1" applyBorder="1">
      <alignment vertical="center"/>
    </xf>
    <xf numFmtId="3" fontId="2" fillId="2" borderId="40" xfId="0" applyNumberFormat="1" applyFont="1" applyFill="1" applyBorder="1">
      <alignment vertical="center"/>
    </xf>
    <xf numFmtId="3" fontId="2" fillId="2" borderId="37" xfId="0" applyNumberFormat="1" applyFont="1" applyFill="1" applyBorder="1">
      <alignment vertical="center"/>
    </xf>
    <xf numFmtId="49" fontId="6" fillId="2" borderId="3" xfId="0" applyNumberFormat="1" applyFont="1" applyFill="1" applyBorder="1" applyAlignment="1">
      <alignment vertical="center" wrapText="1"/>
    </xf>
    <xf numFmtId="49" fontId="6" fillId="2" borderId="0" xfId="0" applyNumberFormat="1" applyFont="1" applyFill="1" applyAlignment="1">
      <alignment vertical="center" wrapText="1"/>
    </xf>
    <xf numFmtId="49" fontId="6" fillId="2" borderId="4" xfId="0" applyNumberFormat="1" applyFont="1" applyFill="1" applyBorder="1" applyAlignment="1">
      <alignment vertical="center" wrapText="1"/>
    </xf>
    <xf numFmtId="3" fontId="2" fillId="2" borderId="4" xfId="0" applyNumberFormat="1" applyFont="1" applyFill="1" applyBorder="1">
      <alignment vertical="center"/>
    </xf>
    <xf numFmtId="49" fontId="6" fillId="2" borderId="34" xfId="0" applyNumberFormat="1" applyFont="1" applyFill="1" applyBorder="1" applyAlignment="1">
      <alignment vertical="center" wrapText="1"/>
    </xf>
    <xf numFmtId="49" fontId="6" fillId="2" borderId="40" xfId="0" applyNumberFormat="1" applyFont="1" applyFill="1" applyBorder="1" applyAlignment="1">
      <alignment vertical="center" wrapText="1"/>
    </xf>
    <xf numFmtId="49" fontId="6" fillId="2" borderId="0" xfId="0" applyNumberFormat="1" applyFont="1" applyFill="1" applyAlignment="1">
      <alignment vertical="center" wrapText="1"/>
    </xf>
    <xf numFmtId="49" fontId="6" fillId="2" borderId="4" xfId="0" applyNumberFormat="1" applyFont="1" applyFill="1" applyBorder="1" applyAlignment="1">
      <alignment vertical="center" wrapText="1"/>
    </xf>
    <xf numFmtId="49" fontId="6" fillId="2" borderId="5" xfId="0" applyNumberFormat="1" applyFont="1" applyFill="1" applyBorder="1">
      <alignment vertical="center"/>
    </xf>
    <xf numFmtId="49" fontId="6" fillId="2" borderId="13" xfId="0" applyNumberFormat="1" applyFont="1" applyFill="1" applyBorder="1" applyAlignment="1">
      <alignment vertical="center" wrapText="1"/>
    </xf>
    <xf numFmtId="49" fontId="6" fillId="2" borderId="6" xfId="0" applyNumberFormat="1" applyFont="1" applyFill="1" applyBorder="1" applyAlignment="1">
      <alignment vertical="center" wrapText="1"/>
    </xf>
    <xf numFmtId="3" fontId="2" fillId="2" borderId="6" xfId="0" applyNumberFormat="1" applyFont="1" applyFill="1" applyBorder="1">
      <alignment vertical="center"/>
    </xf>
    <xf numFmtId="3" fontId="2" fillId="2" borderId="31" xfId="0" applyNumberFormat="1" applyFont="1" applyFill="1" applyBorder="1">
      <alignment vertical="center"/>
    </xf>
    <xf numFmtId="49" fontId="4" fillId="2" borderId="14" xfId="0" applyNumberFormat="1" applyFont="1" applyFill="1" applyBorder="1" applyAlignment="1">
      <alignment horizontal="center" vertical="center"/>
    </xf>
    <xf numFmtId="49" fontId="4" fillId="2" borderId="15" xfId="0" applyNumberFormat="1" applyFont="1" applyFill="1" applyBorder="1" applyAlignment="1">
      <alignment horizontal="center" vertical="center"/>
    </xf>
    <xf numFmtId="49" fontId="4" fillId="2" borderId="11" xfId="0" applyNumberFormat="1" applyFont="1" applyFill="1" applyBorder="1" applyAlignment="1">
      <alignment horizontal="center" vertical="center"/>
    </xf>
    <xf numFmtId="49" fontId="2" fillId="2" borderId="0" xfId="0" applyNumberFormat="1" applyFont="1" applyFill="1" applyAlignment="1">
      <alignment horizontal="center" vertical="center"/>
    </xf>
    <xf numFmtId="0" fontId="20" fillId="2" borderId="0" xfId="0" applyFont="1" applyFill="1">
      <alignment vertical="center"/>
    </xf>
    <xf numFmtId="0" fontId="8" fillId="2" borderId="14" xfId="0" applyFont="1" applyFill="1" applyBorder="1" applyAlignment="1">
      <alignment horizontal="centerContinuous" vertical="center"/>
    </xf>
    <xf numFmtId="0" fontId="8" fillId="2" borderId="24" xfId="0" applyFont="1" applyFill="1" applyBorder="1" applyAlignment="1">
      <alignment horizontal="centerContinuous" vertical="center"/>
    </xf>
    <xf numFmtId="0" fontId="8" fillId="2" borderId="21" xfId="0" applyFont="1" applyFill="1" applyBorder="1" applyAlignment="1">
      <alignment horizontal="centerContinuous" vertical="center"/>
    </xf>
    <xf numFmtId="0" fontId="8" fillId="2" borderId="11" xfId="0" applyFont="1" applyFill="1" applyBorder="1" applyAlignment="1">
      <alignment horizontal="centerContinuous" vertical="center"/>
    </xf>
    <xf numFmtId="49" fontId="2" fillId="2" borderId="0" xfId="0" applyNumberFormat="1" applyFont="1" applyFill="1" applyAlignment="1">
      <alignment vertical="center" wrapText="1"/>
    </xf>
    <xf numFmtId="183" fontId="2" fillId="2" borderId="32" xfId="0" applyNumberFormat="1" applyFont="1" applyFill="1" applyBorder="1">
      <alignment vertical="center"/>
    </xf>
    <xf numFmtId="3" fontId="2" fillId="2" borderId="22" xfId="0" applyNumberFormat="1" applyFont="1" applyFill="1" applyBorder="1" applyAlignment="1">
      <alignment horizontal="right" vertical="center"/>
    </xf>
    <xf numFmtId="183" fontId="2" fillId="2" borderId="3" xfId="0" applyNumberFormat="1" applyFont="1" applyFill="1" applyBorder="1" applyAlignment="1">
      <alignment horizontal="right" vertical="center"/>
    </xf>
    <xf numFmtId="183" fontId="2" fillId="2" borderId="22" xfId="0" applyNumberFormat="1" applyFont="1" applyFill="1" applyBorder="1" applyAlignment="1">
      <alignment horizontal="right" vertical="center"/>
    </xf>
    <xf numFmtId="49" fontId="2" fillId="2" borderId="14" xfId="0" applyNumberFormat="1" applyFont="1" applyFill="1" applyBorder="1" applyAlignment="1">
      <alignment horizontal="center" vertical="center"/>
    </xf>
    <xf numFmtId="49" fontId="2" fillId="2" borderId="15" xfId="0" applyNumberFormat="1" applyFont="1" applyFill="1" applyBorder="1" applyAlignment="1">
      <alignment horizontal="center" vertical="center"/>
    </xf>
    <xf numFmtId="49" fontId="2" fillId="2" borderId="11" xfId="0" applyNumberFormat="1" applyFont="1" applyFill="1" applyBorder="1" applyAlignment="1">
      <alignment horizontal="center" vertical="center"/>
    </xf>
    <xf numFmtId="3" fontId="2" fillId="2" borderId="15" xfId="0" applyNumberFormat="1" applyFont="1" applyFill="1" applyBorder="1">
      <alignment vertical="center"/>
    </xf>
    <xf numFmtId="3" fontId="2" fillId="2" borderId="20" xfId="0" applyNumberFormat="1" applyFont="1" applyFill="1" applyBorder="1">
      <alignment vertical="center"/>
    </xf>
    <xf numFmtId="177" fontId="2" fillId="2" borderId="4" xfId="0" applyNumberFormat="1" applyFont="1" applyFill="1" applyBorder="1">
      <alignment vertical="center"/>
    </xf>
    <xf numFmtId="176" fontId="2" fillId="2" borderId="7" xfId="0" applyNumberFormat="1" applyFont="1" applyFill="1" applyBorder="1">
      <alignment vertical="center"/>
    </xf>
    <xf numFmtId="180" fontId="2" fillId="2" borderId="7" xfId="0" applyNumberFormat="1" applyFont="1" applyFill="1" applyBorder="1">
      <alignment vertical="center"/>
    </xf>
    <xf numFmtId="176" fontId="2" fillId="2" borderId="8" xfId="0" applyNumberFormat="1" applyFont="1" applyFill="1" applyBorder="1">
      <alignment vertical="center"/>
    </xf>
    <xf numFmtId="180" fontId="2" fillId="2" borderId="8" xfId="0" applyNumberFormat="1" applyFont="1" applyFill="1" applyBorder="1">
      <alignment vertical="center"/>
    </xf>
    <xf numFmtId="176" fontId="2" fillId="2" borderId="9" xfId="0" applyNumberFormat="1" applyFont="1" applyFill="1" applyBorder="1">
      <alignment vertical="center"/>
    </xf>
    <xf numFmtId="180" fontId="2" fillId="2" borderId="9" xfId="0" applyNumberFormat="1" applyFont="1" applyFill="1" applyBorder="1">
      <alignment vertical="center"/>
    </xf>
    <xf numFmtId="182" fontId="2" fillId="2" borderId="0" xfId="3" applyNumberFormat="1" applyFont="1" applyFill="1" applyBorder="1" applyAlignment="1">
      <alignment horizontal="right" vertical="center"/>
    </xf>
    <xf numFmtId="2" fontId="2" fillId="2" borderId="11" xfId="0" applyNumberFormat="1" applyFont="1" applyFill="1" applyBorder="1">
      <alignment vertical="center"/>
    </xf>
    <xf numFmtId="2" fontId="2" fillId="2" borderId="10" xfId="0" applyNumberFormat="1" applyFont="1" applyFill="1" applyBorder="1">
      <alignment vertical="center"/>
    </xf>
    <xf numFmtId="0" fontId="0" fillId="2" borderId="0" xfId="0" applyFill="1">
      <alignment vertical="center"/>
    </xf>
    <xf numFmtId="49" fontId="2" fillId="2" borderId="4" xfId="0" applyNumberFormat="1" applyFont="1" applyFill="1" applyBorder="1" applyAlignment="1">
      <alignment vertical="center" wrapText="1"/>
    </xf>
    <xf numFmtId="0" fontId="6" fillId="2" borderId="0" xfId="0" applyFont="1" applyFill="1">
      <alignment vertical="center"/>
    </xf>
    <xf numFmtId="49" fontId="6" fillId="2" borderId="0" xfId="0" applyNumberFormat="1" applyFont="1" applyFill="1">
      <alignment vertical="center"/>
    </xf>
    <xf numFmtId="0" fontId="6" fillId="2" borderId="13" xfId="0" applyFont="1" applyFill="1" applyBorder="1">
      <alignment vertical="center"/>
    </xf>
    <xf numFmtId="177" fontId="2" fillId="2" borderId="6" xfId="0" applyNumberFormat="1" applyFont="1" applyFill="1" applyBorder="1">
      <alignment vertical="center"/>
    </xf>
    <xf numFmtId="177" fontId="2" fillId="2" borderId="11" xfId="0" applyNumberFormat="1" applyFont="1" applyFill="1" applyBorder="1" applyAlignment="1">
      <alignment horizontal="right" vertical="center"/>
    </xf>
    <xf numFmtId="179" fontId="2" fillId="2" borderId="10" xfId="0" applyNumberFormat="1" applyFont="1" applyFill="1" applyBorder="1">
      <alignment vertical="center"/>
    </xf>
    <xf numFmtId="177" fontId="17" fillId="2" borderId="25" xfId="0" applyNumberFormat="1" applyFont="1" applyFill="1" applyBorder="1">
      <alignment vertical="center"/>
    </xf>
    <xf numFmtId="177" fontId="17" fillId="2" borderId="8" xfId="0" applyNumberFormat="1" applyFont="1" applyFill="1" applyBorder="1">
      <alignment vertical="center"/>
    </xf>
    <xf numFmtId="177" fontId="17" fillId="2" borderId="28" xfId="0" applyNumberFormat="1" applyFont="1" applyFill="1" applyBorder="1">
      <alignment vertical="center"/>
    </xf>
    <xf numFmtId="177" fontId="17" fillId="2" borderId="9" xfId="0" applyNumberFormat="1" applyFont="1" applyFill="1" applyBorder="1">
      <alignment vertical="center"/>
    </xf>
    <xf numFmtId="49" fontId="2" fillId="2" borderId="5" xfId="0" applyNumberFormat="1" applyFont="1" applyFill="1" applyBorder="1" applyAlignment="1">
      <alignment horizontal="centerContinuous" vertical="center"/>
    </xf>
    <xf numFmtId="0" fontId="2" fillId="2" borderId="13" xfId="0" applyFont="1" applyFill="1" applyBorder="1" applyAlignment="1">
      <alignment horizontal="centerContinuous" vertical="center"/>
    </xf>
    <xf numFmtId="3" fontId="2" fillId="2" borderId="9" xfId="0" applyNumberFormat="1" applyFont="1" applyFill="1" applyBorder="1" applyAlignment="1">
      <alignment horizontal="right" vertical="center"/>
    </xf>
    <xf numFmtId="3" fontId="2" fillId="2" borderId="5" xfId="0" applyNumberFormat="1" applyFont="1" applyFill="1" applyBorder="1" applyAlignment="1">
      <alignment horizontal="right" vertical="center"/>
    </xf>
    <xf numFmtId="177" fontId="2" fillId="2" borderId="28" xfId="0" applyNumberFormat="1" applyFont="1" applyFill="1" applyBorder="1" applyAlignment="1">
      <alignment horizontal="right" vertical="center"/>
    </xf>
    <xf numFmtId="177" fontId="2" fillId="2" borderId="9" xfId="0" applyNumberFormat="1" applyFont="1" applyFill="1" applyBorder="1" applyAlignment="1">
      <alignment horizontal="right" vertical="center"/>
    </xf>
    <xf numFmtId="0" fontId="22" fillId="2" borderId="3" xfId="0" applyFont="1" applyFill="1" applyBorder="1" applyAlignment="1">
      <alignment horizontal="center" vertical="top" wrapText="1"/>
    </xf>
    <xf numFmtId="0" fontId="22" fillId="2" borderId="8" xfId="0" applyFont="1" applyFill="1" applyBorder="1" applyAlignment="1">
      <alignment horizontal="center" vertical="top" wrapText="1"/>
    </xf>
    <xf numFmtId="176" fontId="2" fillId="2" borderId="5" xfId="0" applyNumberFormat="1" applyFont="1" applyFill="1" applyBorder="1" applyAlignment="1">
      <alignment horizontal="center" vertical="center"/>
    </xf>
    <xf numFmtId="3" fontId="2" fillId="2" borderId="12" xfId="0" applyNumberFormat="1" applyFont="1" applyFill="1" applyBorder="1">
      <alignment vertical="center"/>
    </xf>
    <xf numFmtId="49" fontId="15" fillId="2" borderId="3" xfId="0" applyNumberFormat="1" applyFont="1" applyFill="1" applyBorder="1">
      <alignment vertical="center"/>
    </xf>
    <xf numFmtId="49" fontId="15" fillId="2" borderId="0" xfId="0" applyNumberFormat="1" applyFont="1" applyFill="1">
      <alignment vertical="center"/>
    </xf>
    <xf numFmtId="0" fontId="15" fillId="2" borderId="0" xfId="0" applyFont="1" applyFill="1">
      <alignment vertical="center"/>
    </xf>
    <xf numFmtId="3" fontId="15" fillId="2" borderId="8" xfId="0" applyNumberFormat="1" applyFont="1" applyFill="1" applyBorder="1">
      <alignment vertical="center"/>
    </xf>
    <xf numFmtId="3" fontId="15" fillId="2" borderId="3" xfId="0" applyNumberFormat="1" applyFont="1" applyFill="1" applyBorder="1">
      <alignment vertical="center"/>
    </xf>
    <xf numFmtId="177" fontId="15" fillId="2" borderId="25" xfId="0" applyNumberFormat="1" applyFont="1" applyFill="1" applyBorder="1">
      <alignment vertical="center"/>
    </xf>
    <xf numFmtId="177" fontId="15" fillId="2" borderId="8" xfId="0" applyNumberFormat="1" applyFont="1" applyFill="1" applyBorder="1">
      <alignment vertical="center"/>
    </xf>
    <xf numFmtId="49" fontId="2" fillId="2" borderId="60" xfId="0" applyNumberFormat="1" applyFont="1" applyFill="1" applyBorder="1">
      <alignment vertical="center"/>
    </xf>
    <xf numFmtId="49" fontId="2" fillId="2" borderId="58" xfId="0" applyNumberFormat="1" applyFont="1" applyFill="1" applyBorder="1">
      <alignment vertical="center"/>
    </xf>
    <xf numFmtId="0" fontId="2" fillId="2" borderId="58" xfId="0" applyFont="1" applyFill="1" applyBorder="1">
      <alignment vertical="center"/>
    </xf>
    <xf numFmtId="3" fontId="2" fillId="2" borderId="57" xfId="0" applyNumberFormat="1" applyFont="1" applyFill="1" applyBorder="1">
      <alignment vertical="center"/>
    </xf>
    <xf numFmtId="3" fontId="2" fillId="2" borderId="29" xfId="0" applyNumberFormat="1" applyFont="1" applyFill="1" applyBorder="1">
      <alignment vertical="center"/>
    </xf>
    <xf numFmtId="177" fontId="2" fillId="2" borderId="59" xfId="0" applyNumberFormat="1" applyFont="1" applyFill="1" applyBorder="1">
      <alignment vertical="center"/>
    </xf>
    <xf numFmtId="177" fontId="2" fillId="2" borderId="57" xfId="0" applyNumberFormat="1" applyFont="1" applyFill="1" applyBorder="1">
      <alignment vertical="center"/>
    </xf>
    <xf numFmtId="49" fontId="2" fillId="2" borderId="16" xfId="0" applyNumberFormat="1" applyFont="1" applyFill="1" applyBorder="1">
      <alignment vertical="center"/>
    </xf>
    <xf numFmtId="49" fontId="2" fillId="2" borderId="61" xfId="0" applyNumberFormat="1" applyFont="1" applyFill="1" applyBorder="1">
      <alignment vertical="center"/>
    </xf>
    <xf numFmtId="3" fontId="2" fillId="2" borderId="10" xfId="0" applyNumberFormat="1" applyFont="1" applyFill="1" applyBorder="1" applyAlignment="1">
      <alignment horizontal="right" vertical="center"/>
    </xf>
    <xf numFmtId="3" fontId="2" fillId="2" borderId="14" xfId="0" applyNumberFormat="1" applyFont="1" applyFill="1" applyBorder="1" applyAlignment="1">
      <alignment horizontal="right" vertical="center"/>
    </xf>
    <xf numFmtId="3" fontId="2" fillId="2" borderId="18" xfId="0" applyNumberFormat="1" applyFont="1" applyFill="1" applyBorder="1">
      <alignment vertical="center"/>
    </xf>
    <xf numFmtId="177" fontId="2" fillId="2" borderId="30" xfId="0" applyNumberFormat="1" applyFont="1" applyFill="1" applyBorder="1">
      <alignment vertical="center"/>
    </xf>
    <xf numFmtId="177" fontId="2" fillId="2" borderId="2" xfId="0" applyNumberFormat="1" applyFont="1" applyFill="1" applyBorder="1">
      <alignment vertical="center"/>
    </xf>
    <xf numFmtId="0" fontId="2" fillId="2" borderId="6" xfId="0" applyFont="1" applyFill="1" applyBorder="1" applyAlignment="1">
      <alignment horizontal="centerContinuous" vertical="center"/>
    </xf>
    <xf numFmtId="177" fontId="2" fillId="2" borderId="24" xfId="0" applyNumberFormat="1" applyFont="1" applyFill="1" applyBorder="1" applyAlignment="1">
      <alignment horizontal="right" vertical="center"/>
    </xf>
    <xf numFmtId="177" fontId="2" fillId="2" borderId="14" xfId="0" applyNumberFormat="1" applyFont="1" applyFill="1" applyBorder="1" applyAlignment="1">
      <alignment horizontal="right" vertical="center"/>
    </xf>
    <xf numFmtId="49" fontId="2" fillId="2" borderId="1" xfId="0" applyNumberFormat="1" applyFont="1" applyFill="1" applyBorder="1" applyAlignment="1">
      <alignment horizontal="centerContinuous" vertical="center"/>
    </xf>
    <xf numFmtId="0" fontId="2" fillId="2" borderId="12" xfId="0" applyFont="1" applyFill="1" applyBorder="1" applyAlignment="1">
      <alignment horizontal="centerContinuous" vertical="center"/>
    </xf>
    <xf numFmtId="0" fontId="2" fillId="2" borderId="10" xfId="0" applyFont="1" applyFill="1" applyBorder="1" applyAlignment="1">
      <alignment horizontal="center" vertical="center"/>
    </xf>
    <xf numFmtId="178" fontId="2" fillId="2" borderId="10" xfId="0" applyNumberFormat="1" applyFont="1" applyFill="1" applyBorder="1" applyAlignment="1">
      <alignment horizontal="center" vertical="center"/>
    </xf>
    <xf numFmtId="176" fontId="2" fillId="2" borderId="10"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left" vertical="center"/>
    </xf>
    <xf numFmtId="0" fontId="6" fillId="2" borderId="3" xfId="0" applyFont="1" applyFill="1" applyBorder="1" applyAlignment="1">
      <alignment horizontal="left" vertical="center"/>
    </xf>
    <xf numFmtId="0" fontId="2" fillId="2" borderId="9" xfId="0" applyFont="1" applyFill="1" applyBorder="1" applyAlignment="1">
      <alignment horizontal="left" vertical="center"/>
    </xf>
    <xf numFmtId="0" fontId="2" fillId="2" borderId="10" xfId="0" applyFont="1" applyFill="1" applyBorder="1" applyAlignment="1">
      <alignment horizontal="center" vertical="center" wrapText="1"/>
    </xf>
    <xf numFmtId="0" fontId="17" fillId="2" borderId="1" xfId="0" applyFont="1" applyFill="1" applyBorder="1" applyAlignment="1">
      <alignment horizontal="center" vertical="center"/>
    </xf>
    <xf numFmtId="0" fontId="17" fillId="2" borderId="3" xfId="0" applyFont="1" applyFill="1" applyBorder="1" applyAlignment="1">
      <alignment horizontal="left" vertical="center"/>
    </xf>
    <xf numFmtId="0" fontId="18" fillId="2" borderId="3" xfId="0" applyFont="1" applyFill="1" applyBorder="1" applyAlignment="1">
      <alignment horizontal="left" vertical="center"/>
    </xf>
    <xf numFmtId="0" fontId="17" fillId="2" borderId="9" xfId="0" applyFont="1" applyFill="1" applyBorder="1" applyAlignment="1">
      <alignment horizontal="left" vertical="center"/>
    </xf>
    <xf numFmtId="0" fontId="17" fillId="2" borderId="0" xfId="0" applyFont="1" applyFill="1">
      <alignment vertical="center"/>
    </xf>
    <xf numFmtId="49" fontId="17" fillId="2" borderId="1" xfId="0" applyNumberFormat="1" applyFont="1" applyFill="1" applyBorder="1" applyAlignment="1">
      <alignment horizontal="centerContinuous" vertical="center"/>
    </xf>
    <xf numFmtId="176" fontId="2" fillId="2" borderId="10" xfId="0" applyNumberFormat="1" applyFont="1" applyFill="1" applyBorder="1" applyAlignment="1">
      <alignment horizontal="center" vertical="top"/>
    </xf>
    <xf numFmtId="49" fontId="17" fillId="2" borderId="0" xfId="0" applyNumberFormat="1" applyFont="1" applyFill="1" applyAlignment="1">
      <alignment horizontal="centerContinuous" vertical="center"/>
    </xf>
    <xf numFmtId="0" fontId="2" fillId="2" borderId="3" xfId="0" applyFont="1" applyFill="1" applyBorder="1" applyAlignment="1">
      <alignment horizontal="center" vertical="center"/>
    </xf>
    <xf numFmtId="0" fontId="2" fillId="2" borderId="62" xfId="0" applyFont="1" applyFill="1" applyBorder="1">
      <alignment vertical="center"/>
    </xf>
    <xf numFmtId="0" fontId="2" fillId="2" borderId="63" xfId="0" applyFont="1" applyFill="1" applyBorder="1">
      <alignment vertical="center"/>
    </xf>
    <xf numFmtId="0" fontId="2" fillId="2" borderId="64" xfId="0" applyFont="1" applyFill="1" applyBorder="1" applyAlignment="1">
      <alignment horizontal="center" vertical="center"/>
    </xf>
    <xf numFmtId="3" fontId="2" fillId="2" borderId="65" xfId="0" applyNumberFormat="1" applyFont="1" applyFill="1" applyBorder="1">
      <alignment vertical="center"/>
    </xf>
    <xf numFmtId="0" fontId="2" fillId="2" borderId="66" xfId="0" applyFont="1" applyFill="1" applyBorder="1">
      <alignment vertical="center"/>
    </xf>
    <xf numFmtId="0" fontId="2" fillId="2" borderId="67" xfId="0" applyFont="1" applyFill="1" applyBorder="1">
      <alignment vertical="center"/>
    </xf>
    <xf numFmtId="0" fontId="2" fillId="2" borderId="68" xfId="0" applyFont="1" applyFill="1" applyBorder="1" applyAlignment="1">
      <alignment horizontal="center" vertical="center"/>
    </xf>
    <xf numFmtId="3" fontId="2" fillId="2" borderId="69" xfId="0" applyNumberFormat="1" applyFont="1" applyFill="1" applyBorder="1">
      <alignment vertical="center"/>
    </xf>
    <xf numFmtId="176" fontId="2" fillId="2" borderId="64" xfId="0" applyNumberFormat="1" applyFont="1" applyFill="1" applyBorder="1">
      <alignment vertical="center"/>
    </xf>
    <xf numFmtId="177" fontId="2" fillId="2" borderId="65" xfId="0" applyNumberFormat="1" applyFont="1" applyFill="1" applyBorder="1">
      <alignment vertical="center"/>
    </xf>
    <xf numFmtId="176" fontId="2" fillId="2" borderId="68" xfId="0" applyNumberFormat="1" applyFont="1" applyFill="1" applyBorder="1">
      <alignment vertical="center"/>
    </xf>
    <xf numFmtId="177" fontId="2" fillId="2" borderId="69" xfId="0" applyNumberFormat="1" applyFont="1" applyFill="1" applyBorder="1">
      <alignment vertical="center"/>
    </xf>
    <xf numFmtId="0" fontId="2" fillId="2" borderId="2" xfId="0" applyFont="1" applyFill="1" applyBorder="1" applyAlignment="1">
      <alignment horizontal="centerContinuous" vertical="center"/>
    </xf>
    <xf numFmtId="0" fontId="2" fillId="2" borderId="7" xfId="0" applyFont="1" applyFill="1" applyBorder="1" applyAlignment="1">
      <alignment horizontal="center" vertical="center" wrapText="1"/>
    </xf>
    <xf numFmtId="178" fontId="2" fillId="2" borderId="7" xfId="0" applyNumberFormat="1" applyFont="1" applyFill="1" applyBorder="1" applyAlignment="1">
      <alignment horizontal="center" vertical="center"/>
    </xf>
    <xf numFmtId="176" fontId="2" fillId="2" borderId="7" xfId="0" applyNumberFormat="1" applyFont="1" applyFill="1" applyBorder="1" applyAlignment="1">
      <alignment horizontal="center" vertical="center"/>
    </xf>
    <xf numFmtId="0" fontId="2"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5" fillId="2" borderId="0" xfId="0" applyFont="1" applyFill="1">
      <alignment vertical="center"/>
    </xf>
    <xf numFmtId="3" fontId="6" fillId="2" borderId="10" xfId="0" applyNumberFormat="1" applyFont="1" applyFill="1" applyBorder="1">
      <alignment vertical="center"/>
    </xf>
    <xf numFmtId="49" fontId="2" fillId="2" borderId="0" xfId="0" applyNumberFormat="1" applyFont="1" applyFill="1" applyAlignment="1">
      <alignment horizontal="left" vertical="center"/>
    </xf>
    <xf numFmtId="49" fontId="6" fillId="2" borderId="14" xfId="0" applyNumberFormat="1" applyFont="1" applyFill="1" applyBorder="1" applyAlignment="1">
      <alignment horizontal="centerContinuous" vertical="center"/>
    </xf>
    <xf numFmtId="3" fontId="5" fillId="2" borderId="10" xfId="0" applyNumberFormat="1" applyFont="1" applyFill="1" applyBorder="1">
      <alignment vertical="center"/>
    </xf>
    <xf numFmtId="3" fontId="8" fillId="2" borderId="10" xfId="0" applyNumberFormat="1" applyFont="1" applyFill="1" applyBorder="1">
      <alignment vertical="center"/>
    </xf>
    <xf numFmtId="3" fontId="22" fillId="2" borderId="10" xfId="0" applyNumberFormat="1" applyFont="1" applyFill="1" applyBorder="1">
      <alignment vertical="center"/>
    </xf>
    <xf numFmtId="3" fontId="11" fillId="2" borderId="10" xfId="0" applyNumberFormat="1" applyFont="1" applyFill="1" applyBorder="1">
      <alignment vertical="center"/>
    </xf>
    <xf numFmtId="0" fontId="23" fillId="2" borderId="0" xfId="0" applyFont="1" applyFill="1">
      <alignment vertical="center"/>
    </xf>
    <xf numFmtId="49" fontId="18" fillId="2" borderId="0" xfId="0" applyNumberFormat="1" applyFont="1" applyFill="1" applyAlignment="1">
      <alignment horizontal="left" vertical="center"/>
    </xf>
    <xf numFmtId="0" fontId="18" fillId="2" borderId="0" xfId="0" applyFont="1" applyFill="1">
      <alignment vertical="center"/>
    </xf>
  </cellXfs>
  <cellStyles count="4">
    <cellStyle name="桁区切り" xfId="3" builtinId="6"/>
    <cellStyle name="桁区切り 2" xfId="1"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FFFF99"/>
      <color rgb="FFCCFFFF"/>
      <color rgb="FF66FFFF"/>
      <color rgb="FFFFCCFF"/>
      <color rgb="FFCCFFCC"/>
      <color rgb="FFFF99FF"/>
      <color rgb="FFCCECFF"/>
      <color rgb="FFFFCCCC"/>
      <color rgb="FFFFFFCC"/>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02"/>
  <sheetViews>
    <sheetView showGridLines="0" tabSelected="1" view="pageBreakPreview" zoomScale="90" zoomScaleNormal="90" zoomScaleSheetLayoutView="90" workbookViewId="0"/>
  </sheetViews>
  <sheetFormatPr defaultColWidth="9.140625" defaultRowHeight="15" customHeight="1" x14ac:dyDescent="0.15"/>
  <cols>
    <col min="1" max="1" width="0.85546875" style="1" customWidth="1"/>
    <col min="2" max="2" width="8.140625" style="1" customWidth="1"/>
    <col min="3" max="3" width="2" style="1" customWidth="1"/>
    <col min="4" max="38" width="6.7109375" style="1" customWidth="1"/>
    <col min="39" max="39" width="0.28515625" style="1" customWidth="1"/>
    <col min="40" max="40" width="2.7109375" style="1" customWidth="1"/>
    <col min="41" max="42" width="9.140625" style="1"/>
    <col min="43" max="48" width="8.7109375" style="1" customWidth="1"/>
    <col min="49" max="16384" width="9.140625" style="1"/>
  </cols>
  <sheetData>
    <row r="1" spans="1:38" ht="15" customHeight="1" x14ac:dyDescent="0.15">
      <c r="A1" s="1" t="s">
        <v>52</v>
      </c>
      <c r="B1" s="10"/>
      <c r="C1" s="10"/>
      <c r="D1" s="10"/>
      <c r="E1" s="10"/>
      <c r="F1" s="10"/>
      <c r="G1" s="10"/>
    </row>
    <row r="2" spans="1:38" ht="44.65" customHeight="1" x14ac:dyDescent="0.15">
      <c r="B2" s="13"/>
      <c r="C2" s="58"/>
      <c r="D2" s="89" t="s">
        <v>121</v>
      </c>
      <c r="E2" s="90"/>
      <c r="F2" s="90"/>
      <c r="G2" s="90"/>
      <c r="H2" s="91"/>
      <c r="I2" s="92" t="s">
        <v>534</v>
      </c>
      <c r="J2" s="90"/>
      <c r="K2" s="90"/>
      <c r="L2" s="90"/>
      <c r="M2" s="91"/>
      <c r="N2" s="131" t="s">
        <v>535</v>
      </c>
      <c r="O2" s="132"/>
      <c r="P2" s="132"/>
      <c r="Q2" s="132"/>
      <c r="R2" s="133"/>
      <c r="S2" s="131" t="s">
        <v>536</v>
      </c>
      <c r="T2" s="132"/>
      <c r="U2" s="132"/>
      <c r="V2" s="132"/>
      <c r="W2" s="133"/>
      <c r="X2" s="92" t="s">
        <v>532</v>
      </c>
      <c r="Y2" s="90"/>
      <c r="Z2" s="90"/>
      <c r="AA2" s="90"/>
      <c r="AB2" s="91"/>
      <c r="AC2" s="92" t="s">
        <v>531</v>
      </c>
      <c r="AD2" s="90"/>
      <c r="AE2" s="90"/>
      <c r="AF2" s="90"/>
      <c r="AG2" s="91"/>
      <c r="AH2" s="93" t="s">
        <v>533</v>
      </c>
      <c r="AI2" s="90"/>
      <c r="AJ2" s="90"/>
      <c r="AK2" s="90"/>
      <c r="AL2" s="94"/>
    </row>
    <row r="3" spans="1:38" customFormat="1" ht="28.15" customHeight="1" x14ac:dyDescent="0.15">
      <c r="B3" s="95"/>
      <c r="C3" s="96"/>
      <c r="D3" s="97" t="s">
        <v>299</v>
      </c>
      <c r="E3" s="97" t="s">
        <v>348</v>
      </c>
      <c r="F3" s="98" t="s">
        <v>363</v>
      </c>
      <c r="G3" s="99" t="s">
        <v>364</v>
      </c>
      <c r="H3" s="100" t="s">
        <v>349</v>
      </c>
      <c r="I3" s="97" t="s">
        <v>299</v>
      </c>
      <c r="J3" s="97" t="s">
        <v>348</v>
      </c>
      <c r="K3" s="98" t="s">
        <v>363</v>
      </c>
      <c r="L3" s="99" t="s">
        <v>364</v>
      </c>
      <c r="M3" s="100" t="s">
        <v>349</v>
      </c>
      <c r="N3" s="97" t="s">
        <v>299</v>
      </c>
      <c r="O3" s="97" t="s">
        <v>348</v>
      </c>
      <c r="P3" s="98" t="s">
        <v>363</v>
      </c>
      <c r="Q3" s="99" t="s">
        <v>364</v>
      </c>
      <c r="R3" s="100" t="s">
        <v>349</v>
      </c>
      <c r="S3" s="97" t="s">
        <v>299</v>
      </c>
      <c r="T3" s="97" t="s">
        <v>348</v>
      </c>
      <c r="U3" s="98" t="s">
        <v>363</v>
      </c>
      <c r="V3" s="99" t="s">
        <v>364</v>
      </c>
      <c r="W3" s="100" t="s">
        <v>349</v>
      </c>
      <c r="X3" s="101" t="s">
        <v>299</v>
      </c>
      <c r="Y3" s="97" t="s">
        <v>348</v>
      </c>
      <c r="Z3" s="98" t="s">
        <v>363</v>
      </c>
      <c r="AA3" s="102" t="s">
        <v>364</v>
      </c>
      <c r="AB3" s="100" t="s">
        <v>349</v>
      </c>
      <c r="AC3" s="97" t="s">
        <v>299</v>
      </c>
      <c r="AD3" s="97" t="s">
        <v>348</v>
      </c>
      <c r="AE3" s="98" t="s">
        <v>363</v>
      </c>
      <c r="AF3" s="102" t="s">
        <v>364</v>
      </c>
      <c r="AG3" s="100" t="s">
        <v>349</v>
      </c>
      <c r="AH3" s="103" t="s">
        <v>299</v>
      </c>
      <c r="AI3" s="97" t="s">
        <v>348</v>
      </c>
      <c r="AJ3" s="98" t="s">
        <v>363</v>
      </c>
      <c r="AK3" s="102" t="s">
        <v>364</v>
      </c>
      <c r="AL3" s="97" t="s">
        <v>349</v>
      </c>
    </row>
    <row r="4" spans="1:38" s="104" customFormat="1" ht="18" customHeight="1" x14ac:dyDescent="0.15">
      <c r="B4" s="105" t="s">
        <v>5</v>
      </c>
      <c r="C4" s="106"/>
      <c r="D4" s="107">
        <f>SUM(I4,X4)</f>
        <v>531</v>
      </c>
      <c r="E4" s="107">
        <f t="shared" ref="E4:G4" si="0">SUM(J4,Y4)</f>
        <v>198</v>
      </c>
      <c r="F4" s="107">
        <f t="shared" si="0"/>
        <v>2</v>
      </c>
      <c r="G4" s="107">
        <f t="shared" si="0"/>
        <v>331</v>
      </c>
      <c r="H4" s="108">
        <f>E4/D4*100</f>
        <v>37.288135593220339</v>
      </c>
      <c r="I4" s="107">
        <f>SUM(N4,S4)</f>
        <v>286</v>
      </c>
      <c r="J4" s="107">
        <f t="shared" ref="J4:K4" si="1">SUM(O4,T4)</f>
        <v>98</v>
      </c>
      <c r="K4" s="107">
        <f t="shared" si="1"/>
        <v>1</v>
      </c>
      <c r="L4" s="107">
        <f>I4-SUM(J4:K4)</f>
        <v>187</v>
      </c>
      <c r="M4" s="108">
        <f>J4/I4*100</f>
        <v>34.265734265734267</v>
      </c>
      <c r="N4" s="107">
        <v>97</v>
      </c>
      <c r="O4" s="107">
        <v>43</v>
      </c>
      <c r="P4" s="107">
        <v>0</v>
      </c>
      <c r="Q4" s="107">
        <f>N4-SUM(O4:P4)</f>
        <v>54</v>
      </c>
      <c r="R4" s="108">
        <f t="shared" ref="R4" si="2">O4/N4*100</f>
        <v>44.329896907216494</v>
      </c>
      <c r="S4" s="109">
        <v>189</v>
      </c>
      <c r="T4" s="109">
        <v>55</v>
      </c>
      <c r="U4" s="107">
        <v>1</v>
      </c>
      <c r="V4" s="107">
        <f>S4-SUM(T4:U4)</f>
        <v>133</v>
      </c>
      <c r="W4" s="108">
        <f t="shared" ref="W4" si="3">T4/S4*100</f>
        <v>29.100529100529098</v>
      </c>
      <c r="X4" s="109">
        <v>245</v>
      </c>
      <c r="Y4" s="109">
        <v>100</v>
      </c>
      <c r="Z4" s="107">
        <v>1</v>
      </c>
      <c r="AA4" s="107">
        <f>X4-SUM(Y4:Z4)</f>
        <v>144</v>
      </c>
      <c r="AB4" s="108">
        <f t="shared" ref="AB4" si="4">Y4/X4*100</f>
        <v>40.816326530612244</v>
      </c>
      <c r="AC4" s="110">
        <v>230</v>
      </c>
      <c r="AD4" s="110">
        <v>96</v>
      </c>
      <c r="AE4" s="110">
        <v>0</v>
      </c>
      <c r="AF4" s="107">
        <f>AC4-SUM(AD4:AE4)</f>
        <v>134</v>
      </c>
      <c r="AG4" s="108">
        <f t="shared" ref="AG4" si="5">IF(AC4=0,0,AD4/AC4*100)</f>
        <v>41.739130434782609</v>
      </c>
      <c r="AH4" s="111">
        <v>112</v>
      </c>
      <c r="AI4" s="110">
        <v>47</v>
      </c>
      <c r="AJ4" s="110">
        <v>1</v>
      </c>
      <c r="AK4" s="107">
        <f>AH4-SUM(AI4:AJ4)</f>
        <v>64</v>
      </c>
      <c r="AL4" s="112">
        <f t="shared" ref="AL4:AL50" si="6">IF(AH4=0,0,AI4/AH4*100)</f>
        <v>41.964285714285715</v>
      </c>
    </row>
    <row r="5" spans="1:38" s="104" customFormat="1" ht="18" customHeight="1" x14ac:dyDescent="0.15">
      <c r="B5" s="105" t="s">
        <v>6</v>
      </c>
      <c r="C5" s="113"/>
      <c r="D5" s="114">
        <f t="shared" ref="D5:D50" si="7">SUM(I5,X5)</f>
        <v>115</v>
      </c>
      <c r="E5" s="114">
        <f t="shared" ref="E5:E50" si="8">SUM(J5,Y5)</f>
        <v>61</v>
      </c>
      <c r="F5" s="114">
        <f t="shared" ref="F5:F50" si="9">SUM(K5,Z5)</f>
        <v>1</v>
      </c>
      <c r="G5" s="114">
        <f t="shared" ref="G5:G50" si="10">SUM(L5,AA5)</f>
        <v>53</v>
      </c>
      <c r="H5" s="115">
        <f t="shared" ref="H5:H50" si="11">E5/D5*100</f>
        <v>53.04347826086957</v>
      </c>
      <c r="I5" s="114">
        <f t="shared" ref="I5:I50" si="12">SUM(N5,S5)</f>
        <v>80</v>
      </c>
      <c r="J5" s="114">
        <f t="shared" ref="J5:J50" si="13">SUM(O5,T5)</f>
        <v>46</v>
      </c>
      <c r="K5" s="114">
        <f t="shared" ref="K5:K50" si="14">SUM(P5,U5)</f>
        <v>1</v>
      </c>
      <c r="L5" s="114">
        <f t="shared" ref="L5:L50" si="15">I5-SUM(J5:K5)</f>
        <v>33</v>
      </c>
      <c r="M5" s="115">
        <f t="shared" ref="M5:M50" si="16">J5/I5*100</f>
        <v>57.499999999999993</v>
      </c>
      <c r="N5" s="114">
        <v>5</v>
      </c>
      <c r="O5" s="114">
        <v>2</v>
      </c>
      <c r="P5" s="114">
        <v>0</v>
      </c>
      <c r="Q5" s="114">
        <f t="shared" ref="Q5:Q50" si="17">N5-SUM(O5:P5)</f>
        <v>3</v>
      </c>
      <c r="R5" s="115">
        <f t="shared" ref="R5:R50" si="18">O5/N5*100</f>
        <v>40</v>
      </c>
      <c r="S5" s="116">
        <v>75</v>
      </c>
      <c r="T5" s="116">
        <v>44</v>
      </c>
      <c r="U5" s="114">
        <v>1</v>
      </c>
      <c r="V5" s="114">
        <f t="shared" ref="V5:V50" si="19">S5-SUM(T5:U5)</f>
        <v>30</v>
      </c>
      <c r="W5" s="115">
        <f t="shared" ref="W5:W50" si="20">T5/S5*100</f>
        <v>58.666666666666664</v>
      </c>
      <c r="X5" s="116">
        <v>35</v>
      </c>
      <c r="Y5" s="116">
        <v>15</v>
      </c>
      <c r="Z5" s="114">
        <v>0</v>
      </c>
      <c r="AA5" s="114">
        <f t="shared" ref="AA5:AA50" si="21">X5-SUM(Y5:Z5)</f>
        <v>20</v>
      </c>
      <c r="AB5" s="115">
        <f t="shared" ref="AB5:AB50" si="22">Y5/X5*100</f>
        <v>42.857142857142854</v>
      </c>
      <c r="AC5" s="117">
        <v>33</v>
      </c>
      <c r="AD5" s="117">
        <v>14</v>
      </c>
      <c r="AE5" s="117">
        <v>0</v>
      </c>
      <c r="AF5" s="114">
        <f t="shared" ref="AF5:AF50" si="23">AC5-SUM(AD5:AE5)</f>
        <v>19</v>
      </c>
      <c r="AG5" s="115">
        <f t="shared" ref="AG5:AG50" si="24">IF(AC5=0,0,AD5/AC5*100)</f>
        <v>42.424242424242422</v>
      </c>
      <c r="AH5" s="118">
        <v>7</v>
      </c>
      <c r="AI5" s="117">
        <v>3</v>
      </c>
      <c r="AJ5" s="117">
        <v>0</v>
      </c>
      <c r="AK5" s="114">
        <f t="shared" ref="AK5:AK50" si="25">AH5-SUM(AI5:AJ5)</f>
        <v>4</v>
      </c>
      <c r="AL5" s="119">
        <f t="shared" si="6"/>
        <v>42.857142857142854</v>
      </c>
    </row>
    <row r="6" spans="1:38" s="104" customFormat="1" ht="18" customHeight="1" x14ac:dyDescent="0.15">
      <c r="B6" s="105" t="s">
        <v>7</v>
      </c>
      <c r="C6" s="113"/>
      <c r="D6" s="114">
        <f t="shared" si="7"/>
        <v>72</v>
      </c>
      <c r="E6" s="114">
        <f t="shared" si="8"/>
        <v>28</v>
      </c>
      <c r="F6" s="114">
        <f t="shared" si="9"/>
        <v>0</v>
      </c>
      <c r="G6" s="114">
        <f t="shared" si="10"/>
        <v>44</v>
      </c>
      <c r="H6" s="115">
        <f t="shared" si="11"/>
        <v>38.888888888888893</v>
      </c>
      <c r="I6" s="114">
        <f t="shared" si="12"/>
        <v>48</v>
      </c>
      <c r="J6" s="114">
        <f t="shared" si="13"/>
        <v>20</v>
      </c>
      <c r="K6" s="114">
        <f t="shared" si="14"/>
        <v>0</v>
      </c>
      <c r="L6" s="114">
        <f t="shared" si="15"/>
        <v>28</v>
      </c>
      <c r="M6" s="115">
        <f t="shared" si="16"/>
        <v>41.666666666666671</v>
      </c>
      <c r="N6" s="114">
        <v>4</v>
      </c>
      <c r="O6" s="114">
        <v>2</v>
      </c>
      <c r="P6" s="114">
        <v>0</v>
      </c>
      <c r="Q6" s="114">
        <f t="shared" si="17"/>
        <v>2</v>
      </c>
      <c r="R6" s="115">
        <f t="shared" si="18"/>
        <v>50</v>
      </c>
      <c r="S6" s="116">
        <v>44</v>
      </c>
      <c r="T6" s="116">
        <v>18</v>
      </c>
      <c r="U6" s="114">
        <v>0</v>
      </c>
      <c r="V6" s="114">
        <f t="shared" si="19"/>
        <v>26</v>
      </c>
      <c r="W6" s="115">
        <f t="shared" si="20"/>
        <v>40.909090909090914</v>
      </c>
      <c r="X6" s="116">
        <v>24</v>
      </c>
      <c r="Y6" s="116">
        <v>8</v>
      </c>
      <c r="Z6" s="114">
        <v>0</v>
      </c>
      <c r="AA6" s="114">
        <f t="shared" si="21"/>
        <v>16</v>
      </c>
      <c r="AB6" s="115">
        <f t="shared" si="22"/>
        <v>33.333333333333329</v>
      </c>
      <c r="AC6" s="117">
        <v>24</v>
      </c>
      <c r="AD6" s="117">
        <v>8</v>
      </c>
      <c r="AE6" s="117">
        <v>0</v>
      </c>
      <c r="AF6" s="114">
        <f t="shared" si="23"/>
        <v>16</v>
      </c>
      <c r="AG6" s="115">
        <f t="shared" si="24"/>
        <v>33.333333333333329</v>
      </c>
      <c r="AH6" s="118">
        <v>4</v>
      </c>
      <c r="AI6" s="117">
        <v>2</v>
      </c>
      <c r="AJ6" s="117">
        <v>0</v>
      </c>
      <c r="AK6" s="114">
        <f t="shared" si="25"/>
        <v>2</v>
      </c>
      <c r="AL6" s="119">
        <f t="shared" si="6"/>
        <v>50</v>
      </c>
    </row>
    <row r="7" spans="1:38" s="104" customFormat="1" ht="18" customHeight="1" x14ac:dyDescent="0.15">
      <c r="B7" s="105" t="s">
        <v>8</v>
      </c>
      <c r="C7" s="113"/>
      <c r="D7" s="114">
        <f t="shared" si="7"/>
        <v>102</v>
      </c>
      <c r="E7" s="114">
        <f t="shared" si="8"/>
        <v>50</v>
      </c>
      <c r="F7" s="114">
        <f t="shared" si="9"/>
        <v>0</v>
      </c>
      <c r="G7" s="114">
        <f t="shared" si="10"/>
        <v>52</v>
      </c>
      <c r="H7" s="115">
        <f t="shared" si="11"/>
        <v>49.019607843137251</v>
      </c>
      <c r="I7" s="114">
        <f t="shared" si="12"/>
        <v>60</v>
      </c>
      <c r="J7" s="114">
        <f t="shared" si="13"/>
        <v>29</v>
      </c>
      <c r="K7" s="114">
        <f t="shared" si="14"/>
        <v>0</v>
      </c>
      <c r="L7" s="114">
        <f t="shared" si="15"/>
        <v>31</v>
      </c>
      <c r="M7" s="115">
        <f t="shared" si="16"/>
        <v>48.333333333333336</v>
      </c>
      <c r="N7" s="114">
        <v>19</v>
      </c>
      <c r="O7" s="114">
        <v>8</v>
      </c>
      <c r="P7" s="114">
        <v>0</v>
      </c>
      <c r="Q7" s="114">
        <f t="shared" si="17"/>
        <v>11</v>
      </c>
      <c r="R7" s="115">
        <f t="shared" si="18"/>
        <v>42.105263157894733</v>
      </c>
      <c r="S7" s="116">
        <v>41</v>
      </c>
      <c r="T7" s="116">
        <v>21</v>
      </c>
      <c r="U7" s="114">
        <v>0</v>
      </c>
      <c r="V7" s="114">
        <f t="shared" si="19"/>
        <v>20</v>
      </c>
      <c r="W7" s="115">
        <f t="shared" si="20"/>
        <v>51.219512195121951</v>
      </c>
      <c r="X7" s="116">
        <v>42</v>
      </c>
      <c r="Y7" s="116">
        <v>21</v>
      </c>
      <c r="Z7" s="114">
        <v>0</v>
      </c>
      <c r="AA7" s="114">
        <f t="shared" si="21"/>
        <v>21</v>
      </c>
      <c r="AB7" s="115">
        <f t="shared" si="22"/>
        <v>50</v>
      </c>
      <c r="AC7" s="117">
        <v>37</v>
      </c>
      <c r="AD7" s="117">
        <v>18</v>
      </c>
      <c r="AE7" s="117">
        <v>0</v>
      </c>
      <c r="AF7" s="114">
        <f t="shared" si="23"/>
        <v>19</v>
      </c>
      <c r="AG7" s="115">
        <f t="shared" si="24"/>
        <v>48.648648648648653</v>
      </c>
      <c r="AH7" s="118">
        <v>24</v>
      </c>
      <c r="AI7" s="117">
        <v>11</v>
      </c>
      <c r="AJ7" s="117">
        <v>0</v>
      </c>
      <c r="AK7" s="114">
        <f t="shared" si="25"/>
        <v>13</v>
      </c>
      <c r="AL7" s="119">
        <f t="shared" si="6"/>
        <v>45.833333333333329</v>
      </c>
    </row>
    <row r="8" spans="1:38" s="104" customFormat="1" ht="18" customHeight="1" x14ac:dyDescent="0.15">
      <c r="B8" s="105" t="s">
        <v>9</v>
      </c>
      <c r="C8" s="113"/>
      <c r="D8" s="114">
        <f t="shared" si="7"/>
        <v>56</v>
      </c>
      <c r="E8" s="114">
        <f t="shared" si="8"/>
        <v>29</v>
      </c>
      <c r="F8" s="114">
        <f t="shared" si="9"/>
        <v>0</v>
      </c>
      <c r="G8" s="114">
        <f t="shared" si="10"/>
        <v>27</v>
      </c>
      <c r="H8" s="115">
        <f t="shared" si="11"/>
        <v>51.785714285714292</v>
      </c>
      <c r="I8" s="114">
        <f t="shared" si="12"/>
        <v>31</v>
      </c>
      <c r="J8" s="114">
        <f t="shared" si="13"/>
        <v>16</v>
      </c>
      <c r="K8" s="114">
        <f t="shared" si="14"/>
        <v>0</v>
      </c>
      <c r="L8" s="114">
        <f t="shared" si="15"/>
        <v>15</v>
      </c>
      <c r="M8" s="115">
        <f t="shared" si="16"/>
        <v>51.612903225806448</v>
      </c>
      <c r="N8" s="114">
        <v>12</v>
      </c>
      <c r="O8" s="114">
        <v>6</v>
      </c>
      <c r="P8" s="114">
        <v>0</v>
      </c>
      <c r="Q8" s="114">
        <f t="shared" si="17"/>
        <v>6</v>
      </c>
      <c r="R8" s="115">
        <f t="shared" si="18"/>
        <v>50</v>
      </c>
      <c r="S8" s="116">
        <v>19</v>
      </c>
      <c r="T8" s="116">
        <v>10</v>
      </c>
      <c r="U8" s="114">
        <v>0</v>
      </c>
      <c r="V8" s="114">
        <f t="shared" si="19"/>
        <v>9</v>
      </c>
      <c r="W8" s="115">
        <f t="shared" si="20"/>
        <v>52.631578947368418</v>
      </c>
      <c r="X8" s="116">
        <v>25</v>
      </c>
      <c r="Y8" s="116">
        <v>13</v>
      </c>
      <c r="Z8" s="114">
        <v>0</v>
      </c>
      <c r="AA8" s="114">
        <f t="shared" si="21"/>
        <v>12</v>
      </c>
      <c r="AB8" s="115">
        <f t="shared" si="22"/>
        <v>52</v>
      </c>
      <c r="AC8" s="117">
        <v>18</v>
      </c>
      <c r="AD8" s="117">
        <v>9</v>
      </c>
      <c r="AE8" s="117">
        <v>0</v>
      </c>
      <c r="AF8" s="114">
        <f t="shared" si="23"/>
        <v>9</v>
      </c>
      <c r="AG8" s="115">
        <f t="shared" si="24"/>
        <v>50</v>
      </c>
      <c r="AH8" s="118">
        <v>19</v>
      </c>
      <c r="AI8" s="117">
        <v>10</v>
      </c>
      <c r="AJ8" s="117">
        <v>0</v>
      </c>
      <c r="AK8" s="114">
        <f t="shared" si="25"/>
        <v>9</v>
      </c>
      <c r="AL8" s="119">
        <f t="shared" si="6"/>
        <v>52.631578947368418</v>
      </c>
    </row>
    <row r="9" spans="1:38" s="104" customFormat="1" ht="18" customHeight="1" x14ac:dyDescent="0.15">
      <c r="B9" s="105" t="s">
        <v>10</v>
      </c>
      <c r="C9" s="113"/>
      <c r="D9" s="114">
        <f t="shared" si="7"/>
        <v>72</v>
      </c>
      <c r="E9" s="114">
        <f t="shared" si="8"/>
        <v>32</v>
      </c>
      <c r="F9" s="114">
        <f t="shared" si="9"/>
        <v>1</v>
      </c>
      <c r="G9" s="114">
        <f t="shared" si="10"/>
        <v>39</v>
      </c>
      <c r="H9" s="115">
        <f t="shared" si="11"/>
        <v>44.444444444444443</v>
      </c>
      <c r="I9" s="114">
        <f t="shared" si="12"/>
        <v>50</v>
      </c>
      <c r="J9" s="114">
        <f t="shared" si="13"/>
        <v>21</v>
      </c>
      <c r="K9" s="114">
        <f t="shared" si="14"/>
        <v>1</v>
      </c>
      <c r="L9" s="114">
        <f t="shared" si="15"/>
        <v>28</v>
      </c>
      <c r="M9" s="115">
        <f t="shared" si="16"/>
        <v>42</v>
      </c>
      <c r="N9" s="114">
        <v>14</v>
      </c>
      <c r="O9" s="114">
        <v>4</v>
      </c>
      <c r="P9" s="114">
        <v>0</v>
      </c>
      <c r="Q9" s="114">
        <f t="shared" si="17"/>
        <v>10</v>
      </c>
      <c r="R9" s="115">
        <f t="shared" si="18"/>
        <v>28.571428571428569</v>
      </c>
      <c r="S9" s="116">
        <v>36</v>
      </c>
      <c r="T9" s="116">
        <v>17</v>
      </c>
      <c r="U9" s="114">
        <v>1</v>
      </c>
      <c r="V9" s="114">
        <f t="shared" si="19"/>
        <v>18</v>
      </c>
      <c r="W9" s="115">
        <f t="shared" si="20"/>
        <v>47.222222222222221</v>
      </c>
      <c r="X9" s="116">
        <v>22</v>
      </c>
      <c r="Y9" s="116">
        <v>11</v>
      </c>
      <c r="Z9" s="114">
        <v>0</v>
      </c>
      <c r="AA9" s="114">
        <f t="shared" si="21"/>
        <v>11</v>
      </c>
      <c r="AB9" s="115">
        <f t="shared" si="22"/>
        <v>50</v>
      </c>
      <c r="AC9" s="117">
        <v>22</v>
      </c>
      <c r="AD9" s="117">
        <v>11</v>
      </c>
      <c r="AE9" s="117">
        <v>0</v>
      </c>
      <c r="AF9" s="114">
        <f t="shared" si="23"/>
        <v>11</v>
      </c>
      <c r="AG9" s="115">
        <f t="shared" si="24"/>
        <v>50</v>
      </c>
      <c r="AH9" s="118">
        <v>14</v>
      </c>
      <c r="AI9" s="117">
        <v>4</v>
      </c>
      <c r="AJ9" s="117">
        <v>0</v>
      </c>
      <c r="AK9" s="114">
        <f t="shared" si="25"/>
        <v>10</v>
      </c>
      <c r="AL9" s="119">
        <f t="shared" si="6"/>
        <v>28.571428571428569</v>
      </c>
    </row>
    <row r="10" spans="1:38" s="104" customFormat="1" ht="18" customHeight="1" x14ac:dyDescent="0.15">
      <c r="B10" s="105" t="s">
        <v>11</v>
      </c>
      <c r="C10" s="113"/>
      <c r="D10" s="114">
        <f t="shared" si="7"/>
        <v>90</v>
      </c>
      <c r="E10" s="114">
        <f t="shared" si="8"/>
        <v>40</v>
      </c>
      <c r="F10" s="114">
        <f t="shared" si="9"/>
        <v>0</v>
      </c>
      <c r="G10" s="114">
        <f t="shared" si="10"/>
        <v>50</v>
      </c>
      <c r="H10" s="115">
        <f t="shared" si="11"/>
        <v>44.444444444444443</v>
      </c>
      <c r="I10" s="114">
        <f t="shared" si="12"/>
        <v>50</v>
      </c>
      <c r="J10" s="114">
        <f t="shared" si="13"/>
        <v>18</v>
      </c>
      <c r="K10" s="114">
        <f t="shared" si="14"/>
        <v>0</v>
      </c>
      <c r="L10" s="114">
        <f t="shared" si="15"/>
        <v>32</v>
      </c>
      <c r="M10" s="115">
        <f t="shared" si="16"/>
        <v>36</v>
      </c>
      <c r="N10" s="114">
        <v>24</v>
      </c>
      <c r="O10" s="114">
        <v>8</v>
      </c>
      <c r="P10" s="114">
        <v>0</v>
      </c>
      <c r="Q10" s="114">
        <f t="shared" si="17"/>
        <v>16</v>
      </c>
      <c r="R10" s="115">
        <f t="shared" si="18"/>
        <v>33.333333333333329</v>
      </c>
      <c r="S10" s="116">
        <v>26</v>
      </c>
      <c r="T10" s="116">
        <v>10</v>
      </c>
      <c r="U10" s="114">
        <v>0</v>
      </c>
      <c r="V10" s="114">
        <f t="shared" si="19"/>
        <v>16</v>
      </c>
      <c r="W10" s="115">
        <f t="shared" si="20"/>
        <v>38.461538461538467</v>
      </c>
      <c r="X10" s="116">
        <v>40</v>
      </c>
      <c r="Y10" s="116">
        <v>22</v>
      </c>
      <c r="Z10" s="114">
        <v>0</v>
      </c>
      <c r="AA10" s="114">
        <f t="shared" si="21"/>
        <v>18</v>
      </c>
      <c r="AB10" s="115">
        <f t="shared" si="22"/>
        <v>55.000000000000007</v>
      </c>
      <c r="AC10" s="117">
        <v>34</v>
      </c>
      <c r="AD10" s="117">
        <v>17</v>
      </c>
      <c r="AE10" s="117">
        <v>0</v>
      </c>
      <c r="AF10" s="114">
        <f t="shared" si="23"/>
        <v>17</v>
      </c>
      <c r="AG10" s="115">
        <f t="shared" si="24"/>
        <v>50</v>
      </c>
      <c r="AH10" s="118">
        <v>30</v>
      </c>
      <c r="AI10" s="117">
        <v>13</v>
      </c>
      <c r="AJ10" s="117">
        <v>0</v>
      </c>
      <c r="AK10" s="114">
        <f t="shared" si="25"/>
        <v>17</v>
      </c>
      <c r="AL10" s="119">
        <f t="shared" si="6"/>
        <v>43.333333333333336</v>
      </c>
    </row>
    <row r="11" spans="1:38" s="104" customFormat="1" ht="18" customHeight="1" x14ac:dyDescent="0.15">
      <c r="B11" s="105" t="s">
        <v>12</v>
      </c>
      <c r="C11" s="113"/>
      <c r="D11" s="114">
        <f t="shared" si="7"/>
        <v>121</v>
      </c>
      <c r="E11" s="114">
        <f t="shared" si="8"/>
        <v>40</v>
      </c>
      <c r="F11" s="114">
        <f t="shared" si="9"/>
        <v>0</v>
      </c>
      <c r="G11" s="114">
        <f t="shared" si="10"/>
        <v>81</v>
      </c>
      <c r="H11" s="115">
        <f t="shared" si="11"/>
        <v>33.057851239669425</v>
      </c>
      <c r="I11" s="114">
        <f t="shared" si="12"/>
        <v>59</v>
      </c>
      <c r="J11" s="114">
        <f t="shared" si="13"/>
        <v>22</v>
      </c>
      <c r="K11" s="114">
        <f t="shared" si="14"/>
        <v>0</v>
      </c>
      <c r="L11" s="114">
        <f t="shared" si="15"/>
        <v>37</v>
      </c>
      <c r="M11" s="115">
        <f t="shared" si="16"/>
        <v>37.288135593220339</v>
      </c>
      <c r="N11" s="114">
        <v>30</v>
      </c>
      <c r="O11" s="114">
        <v>10</v>
      </c>
      <c r="P11" s="114">
        <v>0</v>
      </c>
      <c r="Q11" s="114">
        <f t="shared" si="17"/>
        <v>20</v>
      </c>
      <c r="R11" s="115">
        <f t="shared" si="18"/>
        <v>33.333333333333329</v>
      </c>
      <c r="S11" s="116">
        <v>29</v>
      </c>
      <c r="T11" s="116">
        <v>12</v>
      </c>
      <c r="U11" s="114">
        <v>0</v>
      </c>
      <c r="V11" s="114">
        <f t="shared" si="19"/>
        <v>17</v>
      </c>
      <c r="W11" s="115">
        <f t="shared" si="20"/>
        <v>41.379310344827587</v>
      </c>
      <c r="X11" s="116">
        <v>62</v>
      </c>
      <c r="Y11" s="116">
        <v>18</v>
      </c>
      <c r="Z11" s="114">
        <v>0</v>
      </c>
      <c r="AA11" s="114">
        <f t="shared" si="21"/>
        <v>44</v>
      </c>
      <c r="AB11" s="115">
        <f t="shared" si="22"/>
        <v>29.032258064516132</v>
      </c>
      <c r="AC11" s="117">
        <v>61</v>
      </c>
      <c r="AD11" s="117">
        <v>18</v>
      </c>
      <c r="AE11" s="117">
        <v>0</v>
      </c>
      <c r="AF11" s="114">
        <f t="shared" si="23"/>
        <v>43</v>
      </c>
      <c r="AG11" s="115">
        <f t="shared" si="24"/>
        <v>29.508196721311474</v>
      </c>
      <c r="AH11" s="118">
        <v>31</v>
      </c>
      <c r="AI11" s="117">
        <v>10</v>
      </c>
      <c r="AJ11" s="117">
        <v>0</v>
      </c>
      <c r="AK11" s="114">
        <f t="shared" si="25"/>
        <v>21</v>
      </c>
      <c r="AL11" s="119">
        <f t="shared" si="6"/>
        <v>32.258064516129032</v>
      </c>
    </row>
    <row r="12" spans="1:38" s="104" customFormat="1" ht="18" customHeight="1" x14ac:dyDescent="0.15">
      <c r="B12" s="105" t="s">
        <v>13</v>
      </c>
      <c r="C12" s="113"/>
      <c r="D12" s="114">
        <f t="shared" si="7"/>
        <v>93</v>
      </c>
      <c r="E12" s="114">
        <f t="shared" si="8"/>
        <v>31</v>
      </c>
      <c r="F12" s="114">
        <f t="shared" si="9"/>
        <v>2</v>
      </c>
      <c r="G12" s="114">
        <f t="shared" si="10"/>
        <v>60</v>
      </c>
      <c r="H12" s="115">
        <f t="shared" si="11"/>
        <v>33.333333333333329</v>
      </c>
      <c r="I12" s="114">
        <f t="shared" si="12"/>
        <v>37</v>
      </c>
      <c r="J12" s="114">
        <f t="shared" si="13"/>
        <v>11</v>
      </c>
      <c r="K12" s="114">
        <f t="shared" si="14"/>
        <v>0</v>
      </c>
      <c r="L12" s="114">
        <f t="shared" si="15"/>
        <v>26</v>
      </c>
      <c r="M12" s="115">
        <f t="shared" si="16"/>
        <v>29.72972972972973</v>
      </c>
      <c r="N12" s="114">
        <v>19</v>
      </c>
      <c r="O12" s="114">
        <v>5</v>
      </c>
      <c r="P12" s="114">
        <v>0</v>
      </c>
      <c r="Q12" s="114">
        <f t="shared" si="17"/>
        <v>14</v>
      </c>
      <c r="R12" s="115">
        <f t="shared" si="18"/>
        <v>26.315789473684209</v>
      </c>
      <c r="S12" s="116">
        <v>18</v>
      </c>
      <c r="T12" s="116">
        <v>6</v>
      </c>
      <c r="U12" s="114">
        <v>0</v>
      </c>
      <c r="V12" s="114">
        <f t="shared" si="19"/>
        <v>12</v>
      </c>
      <c r="W12" s="115">
        <f t="shared" si="20"/>
        <v>33.333333333333329</v>
      </c>
      <c r="X12" s="116">
        <v>56</v>
      </c>
      <c r="Y12" s="116">
        <v>20</v>
      </c>
      <c r="Z12" s="114">
        <v>2</v>
      </c>
      <c r="AA12" s="114">
        <f t="shared" si="21"/>
        <v>34</v>
      </c>
      <c r="AB12" s="115">
        <f t="shared" si="22"/>
        <v>35.714285714285715</v>
      </c>
      <c r="AC12" s="117">
        <v>50</v>
      </c>
      <c r="AD12" s="117">
        <v>16</v>
      </c>
      <c r="AE12" s="117">
        <v>2</v>
      </c>
      <c r="AF12" s="114">
        <f t="shared" si="23"/>
        <v>32</v>
      </c>
      <c r="AG12" s="115">
        <f t="shared" si="24"/>
        <v>32</v>
      </c>
      <c r="AH12" s="118">
        <v>25</v>
      </c>
      <c r="AI12" s="117">
        <v>9</v>
      </c>
      <c r="AJ12" s="117">
        <v>0</v>
      </c>
      <c r="AK12" s="114">
        <f t="shared" si="25"/>
        <v>16</v>
      </c>
      <c r="AL12" s="119">
        <f t="shared" si="6"/>
        <v>36</v>
      </c>
    </row>
    <row r="13" spans="1:38" s="104" customFormat="1" ht="18" customHeight="1" x14ac:dyDescent="0.15">
      <c r="B13" s="105" t="s">
        <v>14</v>
      </c>
      <c r="C13" s="113"/>
      <c r="D13" s="114">
        <f t="shared" si="7"/>
        <v>183</v>
      </c>
      <c r="E13" s="114">
        <f t="shared" si="8"/>
        <v>58</v>
      </c>
      <c r="F13" s="114">
        <f t="shared" si="9"/>
        <v>1</v>
      </c>
      <c r="G13" s="114">
        <f t="shared" si="10"/>
        <v>124</v>
      </c>
      <c r="H13" s="115">
        <f t="shared" si="11"/>
        <v>31.693989071038253</v>
      </c>
      <c r="I13" s="114">
        <f t="shared" si="12"/>
        <v>125</v>
      </c>
      <c r="J13" s="114">
        <f t="shared" si="13"/>
        <v>41</v>
      </c>
      <c r="K13" s="114">
        <f t="shared" si="14"/>
        <v>1</v>
      </c>
      <c r="L13" s="114">
        <f t="shared" si="15"/>
        <v>83</v>
      </c>
      <c r="M13" s="115">
        <f t="shared" si="16"/>
        <v>32.800000000000004</v>
      </c>
      <c r="N13" s="114">
        <v>36</v>
      </c>
      <c r="O13" s="114">
        <v>10</v>
      </c>
      <c r="P13" s="114">
        <v>0</v>
      </c>
      <c r="Q13" s="114">
        <f t="shared" si="17"/>
        <v>26</v>
      </c>
      <c r="R13" s="115">
        <f t="shared" si="18"/>
        <v>27.777777777777779</v>
      </c>
      <c r="S13" s="116">
        <v>89</v>
      </c>
      <c r="T13" s="116">
        <v>31</v>
      </c>
      <c r="U13" s="114">
        <v>1</v>
      </c>
      <c r="V13" s="114">
        <f t="shared" si="19"/>
        <v>57</v>
      </c>
      <c r="W13" s="115">
        <f t="shared" si="20"/>
        <v>34.831460674157306</v>
      </c>
      <c r="X13" s="116">
        <v>58</v>
      </c>
      <c r="Y13" s="116">
        <v>17</v>
      </c>
      <c r="Z13" s="114">
        <v>0</v>
      </c>
      <c r="AA13" s="114">
        <f t="shared" si="21"/>
        <v>41</v>
      </c>
      <c r="AB13" s="115">
        <f t="shared" si="22"/>
        <v>29.310344827586203</v>
      </c>
      <c r="AC13" s="117">
        <v>55</v>
      </c>
      <c r="AD13" s="117">
        <v>17</v>
      </c>
      <c r="AE13" s="117">
        <v>0</v>
      </c>
      <c r="AF13" s="114">
        <f t="shared" si="23"/>
        <v>38</v>
      </c>
      <c r="AG13" s="115">
        <f t="shared" si="24"/>
        <v>30.909090909090907</v>
      </c>
      <c r="AH13" s="118">
        <v>39</v>
      </c>
      <c r="AI13" s="117">
        <v>10</v>
      </c>
      <c r="AJ13" s="117">
        <v>0</v>
      </c>
      <c r="AK13" s="114">
        <f t="shared" si="25"/>
        <v>29</v>
      </c>
      <c r="AL13" s="119">
        <f t="shared" si="6"/>
        <v>25.641025641025639</v>
      </c>
    </row>
    <row r="14" spans="1:38" s="104" customFormat="1" ht="18" customHeight="1" x14ac:dyDescent="0.15">
      <c r="B14" s="105" t="s">
        <v>15</v>
      </c>
      <c r="C14" s="113"/>
      <c r="D14" s="114">
        <f t="shared" si="7"/>
        <v>390</v>
      </c>
      <c r="E14" s="114">
        <f t="shared" si="8"/>
        <v>159</v>
      </c>
      <c r="F14" s="114">
        <f t="shared" si="9"/>
        <v>1</v>
      </c>
      <c r="G14" s="114">
        <f t="shared" si="10"/>
        <v>230</v>
      </c>
      <c r="H14" s="115">
        <f t="shared" si="11"/>
        <v>40.769230769230766</v>
      </c>
      <c r="I14" s="114">
        <f t="shared" si="12"/>
        <v>267</v>
      </c>
      <c r="J14" s="114">
        <f t="shared" si="13"/>
        <v>114</v>
      </c>
      <c r="K14" s="114">
        <f t="shared" si="14"/>
        <v>1</v>
      </c>
      <c r="L14" s="114">
        <f t="shared" si="15"/>
        <v>152</v>
      </c>
      <c r="M14" s="115">
        <f t="shared" si="16"/>
        <v>42.696629213483142</v>
      </c>
      <c r="N14" s="114">
        <v>210</v>
      </c>
      <c r="O14" s="114">
        <v>99</v>
      </c>
      <c r="P14" s="114">
        <v>1</v>
      </c>
      <c r="Q14" s="114">
        <f t="shared" si="17"/>
        <v>110</v>
      </c>
      <c r="R14" s="115">
        <f t="shared" si="18"/>
        <v>47.142857142857139</v>
      </c>
      <c r="S14" s="116">
        <v>57</v>
      </c>
      <c r="T14" s="116">
        <v>15</v>
      </c>
      <c r="U14" s="114">
        <v>0</v>
      </c>
      <c r="V14" s="114">
        <f t="shared" si="19"/>
        <v>42</v>
      </c>
      <c r="W14" s="115">
        <f t="shared" si="20"/>
        <v>26.315789473684209</v>
      </c>
      <c r="X14" s="116">
        <v>123</v>
      </c>
      <c r="Y14" s="116">
        <v>45</v>
      </c>
      <c r="Z14" s="114">
        <v>0</v>
      </c>
      <c r="AA14" s="114">
        <f t="shared" si="21"/>
        <v>78</v>
      </c>
      <c r="AB14" s="115">
        <f t="shared" si="22"/>
        <v>36.585365853658537</v>
      </c>
      <c r="AC14" s="117">
        <v>92</v>
      </c>
      <c r="AD14" s="117">
        <v>35</v>
      </c>
      <c r="AE14" s="117">
        <v>0</v>
      </c>
      <c r="AF14" s="114">
        <f t="shared" si="23"/>
        <v>57</v>
      </c>
      <c r="AG14" s="115">
        <f t="shared" si="24"/>
        <v>38.04347826086957</v>
      </c>
      <c r="AH14" s="118">
        <v>241</v>
      </c>
      <c r="AI14" s="117">
        <v>109</v>
      </c>
      <c r="AJ14" s="117">
        <v>1</v>
      </c>
      <c r="AK14" s="114">
        <f t="shared" si="25"/>
        <v>131</v>
      </c>
      <c r="AL14" s="119">
        <f t="shared" si="6"/>
        <v>45.228215767634858</v>
      </c>
    </row>
    <row r="15" spans="1:38" s="104" customFormat="1" ht="18" customHeight="1" x14ac:dyDescent="0.15">
      <c r="B15" s="105" t="s">
        <v>16</v>
      </c>
      <c r="C15" s="113"/>
      <c r="D15" s="114">
        <f t="shared" si="7"/>
        <v>296</v>
      </c>
      <c r="E15" s="114">
        <f t="shared" si="8"/>
        <v>144</v>
      </c>
      <c r="F15" s="114">
        <f t="shared" si="9"/>
        <v>0</v>
      </c>
      <c r="G15" s="114">
        <f t="shared" si="10"/>
        <v>152</v>
      </c>
      <c r="H15" s="115">
        <f t="shared" si="11"/>
        <v>48.648648648648653</v>
      </c>
      <c r="I15" s="114">
        <f t="shared" si="12"/>
        <v>177</v>
      </c>
      <c r="J15" s="114">
        <f t="shared" si="13"/>
        <v>82</v>
      </c>
      <c r="K15" s="114">
        <f t="shared" si="14"/>
        <v>0</v>
      </c>
      <c r="L15" s="114">
        <f t="shared" si="15"/>
        <v>95</v>
      </c>
      <c r="M15" s="115">
        <f t="shared" si="16"/>
        <v>46.327683615819211</v>
      </c>
      <c r="N15" s="114">
        <v>107</v>
      </c>
      <c r="O15" s="114">
        <v>56</v>
      </c>
      <c r="P15" s="114">
        <v>0</v>
      </c>
      <c r="Q15" s="114">
        <f t="shared" si="17"/>
        <v>51</v>
      </c>
      <c r="R15" s="115">
        <f t="shared" si="18"/>
        <v>52.336448598130836</v>
      </c>
      <c r="S15" s="116">
        <v>70</v>
      </c>
      <c r="T15" s="116">
        <v>26</v>
      </c>
      <c r="U15" s="114">
        <v>0</v>
      </c>
      <c r="V15" s="114">
        <f t="shared" si="19"/>
        <v>44</v>
      </c>
      <c r="W15" s="115">
        <f t="shared" si="20"/>
        <v>37.142857142857146</v>
      </c>
      <c r="X15" s="116">
        <v>119</v>
      </c>
      <c r="Y15" s="116">
        <v>62</v>
      </c>
      <c r="Z15" s="114">
        <v>0</v>
      </c>
      <c r="AA15" s="114">
        <f t="shared" si="21"/>
        <v>57</v>
      </c>
      <c r="AB15" s="115">
        <f t="shared" si="22"/>
        <v>52.100840336134461</v>
      </c>
      <c r="AC15" s="117">
        <v>109</v>
      </c>
      <c r="AD15" s="117">
        <v>55</v>
      </c>
      <c r="AE15" s="117">
        <v>0</v>
      </c>
      <c r="AF15" s="114">
        <f t="shared" si="23"/>
        <v>54</v>
      </c>
      <c r="AG15" s="115">
        <f t="shared" si="24"/>
        <v>50.458715596330272</v>
      </c>
      <c r="AH15" s="118">
        <v>117</v>
      </c>
      <c r="AI15" s="117">
        <v>63</v>
      </c>
      <c r="AJ15" s="117">
        <v>0</v>
      </c>
      <c r="AK15" s="114">
        <f t="shared" si="25"/>
        <v>54</v>
      </c>
      <c r="AL15" s="119">
        <f t="shared" si="6"/>
        <v>53.846153846153847</v>
      </c>
    </row>
    <row r="16" spans="1:38" s="104" customFormat="1" ht="18" customHeight="1" x14ac:dyDescent="0.15">
      <c r="B16" s="105" t="s">
        <v>17</v>
      </c>
      <c r="C16" s="113"/>
      <c r="D16" s="114">
        <f t="shared" si="7"/>
        <v>688</v>
      </c>
      <c r="E16" s="114">
        <f t="shared" si="8"/>
        <v>350</v>
      </c>
      <c r="F16" s="114">
        <f t="shared" si="9"/>
        <v>2</v>
      </c>
      <c r="G16" s="114">
        <f t="shared" si="10"/>
        <v>336</v>
      </c>
      <c r="H16" s="115">
        <f t="shared" si="11"/>
        <v>50.872093023255815</v>
      </c>
      <c r="I16" s="114">
        <f t="shared" si="12"/>
        <v>466</v>
      </c>
      <c r="J16" s="114">
        <f t="shared" si="13"/>
        <v>251</v>
      </c>
      <c r="K16" s="114">
        <f t="shared" si="14"/>
        <v>2</v>
      </c>
      <c r="L16" s="114">
        <f t="shared" si="15"/>
        <v>213</v>
      </c>
      <c r="M16" s="115">
        <f t="shared" si="16"/>
        <v>53.862660944206006</v>
      </c>
      <c r="N16" s="114">
        <v>413</v>
      </c>
      <c r="O16" s="114">
        <v>237</v>
      </c>
      <c r="P16" s="114">
        <v>2</v>
      </c>
      <c r="Q16" s="114">
        <f t="shared" si="17"/>
        <v>174</v>
      </c>
      <c r="R16" s="115">
        <f t="shared" si="18"/>
        <v>57.384987893462466</v>
      </c>
      <c r="S16" s="116">
        <v>53</v>
      </c>
      <c r="T16" s="116">
        <v>14</v>
      </c>
      <c r="U16" s="114">
        <v>0</v>
      </c>
      <c r="V16" s="114">
        <f t="shared" si="19"/>
        <v>39</v>
      </c>
      <c r="W16" s="115">
        <f t="shared" si="20"/>
        <v>26.415094339622641</v>
      </c>
      <c r="X16" s="116">
        <v>222</v>
      </c>
      <c r="Y16" s="116">
        <v>99</v>
      </c>
      <c r="Z16" s="114">
        <v>0</v>
      </c>
      <c r="AA16" s="114">
        <f t="shared" si="21"/>
        <v>123</v>
      </c>
      <c r="AB16" s="115">
        <f t="shared" si="22"/>
        <v>44.594594594594597</v>
      </c>
      <c r="AC16" s="117">
        <v>175</v>
      </c>
      <c r="AD16" s="117">
        <v>75</v>
      </c>
      <c r="AE16" s="117">
        <v>0</v>
      </c>
      <c r="AF16" s="114">
        <f t="shared" si="23"/>
        <v>100</v>
      </c>
      <c r="AG16" s="115">
        <f t="shared" si="24"/>
        <v>42.857142857142854</v>
      </c>
      <c r="AH16" s="118">
        <v>460</v>
      </c>
      <c r="AI16" s="117">
        <v>261</v>
      </c>
      <c r="AJ16" s="117">
        <v>2</v>
      </c>
      <c r="AK16" s="114">
        <f t="shared" si="25"/>
        <v>197</v>
      </c>
      <c r="AL16" s="119">
        <f t="shared" si="6"/>
        <v>56.739130434782616</v>
      </c>
    </row>
    <row r="17" spans="2:38" s="104" customFormat="1" ht="18" customHeight="1" x14ac:dyDescent="0.15">
      <c r="B17" s="105" t="s">
        <v>18</v>
      </c>
      <c r="C17" s="113"/>
      <c r="D17" s="114">
        <f t="shared" si="7"/>
        <v>543</v>
      </c>
      <c r="E17" s="114">
        <f t="shared" si="8"/>
        <v>272</v>
      </c>
      <c r="F17" s="114">
        <f t="shared" si="9"/>
        <v>8</v>
      </c>
      <c r="G17" s="114">
        <f t="shared" si="10"/>
        <v>263</v>
      </c>
      <c r="H17" s="115">
        <f t="shared" si="11"/>
        <v>50.092081031307558</v>
      </c>
      <c r="I17" s="114">
        <f t="shared" si="12"/>
        <v>393</v>
      </c>
      <c r="J17" s="114">
        <f t="shared" si="13"/>
        <v>198</v>
      </c>
      <c r="K17" s="114">
        <f t="shared" si="14"/>
        <v>6</v>
      </c>
      <c r="L17" s="114">
        <f t="shared" si="15"/>
        <v>189</v>
      </c>
      <c r="M17" s="115">
        <f t="shared" si="16"/>
        <v>50.381679389312971</v>
      </c>
      <c r="N17" s="114">
        <v>278</v>
      </c>
      <c r="O17" s="114">
        <v>148</v>
      </c>
      <c r="P17" s="114">
        <v>3</v>
      </c>
      <c r="Q17" s="114">
        <f t="shared" si="17"/>
        <v>127</v>
      </c>
      <c r="R17" s="115">
        <f t="shared" si="18"/>
        <v>53.237410071942449</v>
      </c>
      <c r="S17" s="116">
        <v>115</v>
      </c>
      <c r="T17" s="116">
        <v>50</v>
      </c>
      <c r="U17" s="114">
        <v>3</v>
      </c>
      <c r="V17" s="114">
        <f t="shared" si="19"/>
        <v>62</v>
      </c>
      <c r="W17" s="115">
        <f t="shared" si="20"/>
        <v>43.478260869565219</v>
      </c>
      <c r="X17" s="116">
        <v>150</v>
      </c>
      <c r="Y17" s="116">
        <v>74</v>
      </c>
      <c r="Z17" s="114">
        <v>2</v>
      </c>
      <c r="AA17" s="114">
        <f t="shared" si="21"/>
        <v>74</v>
      </c>
      <c r="AB17" s="115">
        <f t="shared" si="22"/>
        <v>49.333333333333336</v>
      </c>
      <c r="AC17" s="117">
        <v>136</v>
      </c>
      <c r="AD17" s="117">
        <v>70</v>
      </c>
      <c r="AE17" s="117">
        <v>2</v>
      </c>
      <c r="AF17" s="114">
        <f t="shared" si="23"/>
        <v>64</v>
      </c>
      <c r="AG17" s="115">
        <f t="shared" si="24"/>
        <v>51.470588235294116</v>
      </c>
      <c r="AH17" s="118">
        <v>292</v>
      </c>
      <c r="AI17" s="117">
        <v>152</v>
      </c>
      <c r="AJ17" s="117">
        <v>3</v>
      </c>
      <c r="AK17" s="114">
        <f t="shared" si="25"/>
        <v>137</v>
      </c>
      <c r="AL17" s="119">
        <f t="shared" si="6"/>
        <v>52.054794520547944</v>
      </c>
    </row>
    <row r="18" spans="2:38" s="104" customFormat="1" ht="18" customHeight="1" x14ac:dyDescent="0.15">
      <c r="B18" s="105" t="s">
        <v>19</v>
      </c>
      <c r="C18" s="113"/>
      <c r="D18" s="114">
        <f t="shared" si="7"/>
        <v>86</v>
      </c>
      <c r="E18" s="114">
        <f t="shared" si="8"/>
        <v>37</v>
      </c>
      <c r="F18" s="114">
        <f t="shared" si="9"/>
        <v>1</v>
      </c>
      <c r="G18" s="114">
        <f t="shared" si="10"/>
        <v>48</v>
      </c>
      <c r="H18" s="115">
        <f t="shared" si="11"/>
        <v>43.02325581395349</v>
      </c>
      <c r="I18" s="114">
        <f t="shared" si="12"/>
        <v>45</v>
      </c>
      <c r="J18" s="114">
        <f t="shared" si="13"/>
        <v>22</v>
      </c>
      <c r="K18" s="114">
        <f t="shared" si="14"/>
        <v>0</v>
      </c>
      <c r="L18" s="114">
        <f t="shared" si="15"/>
        <v>23</v>
      </c>
      <c r="M18" s="115">
        <f t="shared" si="16"/>
        <v>48.888888888888886</v>
      </c>
      <c r="N18" s="114">
        <v>24</v>
      </c>
      <c r="O18" s="114">
        <v>13</v>
      </c>
      <c r="P18" s="114">
        <v>0</v>
      </c>
      <c r="Q18" s="114">
        <f t="shared" si="17"/>
        <v>11</v>
      </c>
      <c r="R18" s="115">
        <f t="shared" si="18"/>
        <v>54.166666666666664</v>
      </c>
      <c r="S18" s="116">
        <v>21</v>
      </c>
      <c r="T18" s="116">
        <v>9</v>
      </c>
      <c r="U18" s="114">
        <v>0</v>
      </c>
      <c r="V18" s="114">
        <f t="shared" si="19"/>
        <v>12</v>
      </c>
      <c r="W18" s="115">
        <f t="shared" si="20"/>
        <v>42.857142857142854</v>
      </c>
      <c r="X18" s="116">
        <v>41</v>
      </c>
      <c r="Y18" s="116">
        <v>15</v>
      </c>
      <c r="Z18" s="114">
        <v>1</v>
      </c>
      <c r="AA18" s="114">
        <f t="shared" si="21"/>
        <v>25</v>
      </c>
      <c r="AB18" s="115">
        <f t="shared" si="22"/>
        <v>36.585365853658537</v>
      </c>
      <c r="AC18" s="117">
        <v>36</v>
      </c>
      <c r="AD18" s="117">
        <v>11</v>
      </c>
      <c r="AE18" s="117">
        <v>1</v>
      </c>
      <c r="AF18" s="114">
        <f t="shared" si="23"/>
        <v>24</v>
      </c>
      <c r="AG18" s="115">
        <f t="shared" si="24"/>
        <v>30.555555555555557</v>
      </c>
      <c r="AH18" s="118">
        <v>29</v>
      </c>
      <c r="AI18" s="117">
        <v>17</v>
      </c>
      <c r="AJ18" s="117">
        <v>0</v>
      </c>
      <c r="AK18" s="114">
        <f t="shared" si="25"/>
        <v>12</v>
      </c>
      <c r="AL18" s="119">
        <f t="shared" si="6"/>
        <v>58.620689655172406</v>
      </c>
    </row>
    <row r="19" spans="2:38" s="104" customFormat="1" ht="18" customHeight="1" x14ac:dyDescent="0.15">
      <c r="B19" s="105" t="s">
        <v>20</v>
      </c>
      <c r="C19" s="113"/>
      <c r="D19" s="114">
        <f t="shared" si="7"/>
        <v>57</v>
      </c>
      <c r="E19" s="114">
        <f t="shared" si="8"/>
        <v>22</v>
      </c>
      <c r="F19" s="114">
        <f t="shared" si="9"/>
        <v>2</v>
      </c>
      <c r="G19" s="114">
        <f t="shared" si="10"/>
        <v>33</v>
      </c>
      <c r="H19" s="115">
        <f t="shared" si="11"/>
        <v>38.596491228070171</v>
      </c>
      <c r="I19" s="114">
        <f t="shared" si="12"/>
        <v>26</v>
      </c>
      <c r="J19" s="114">
        <f t="shared" si="13"/>
        <v>6</v>
      </c>
      <c r="K19" s="114">
        <f t="shared" si="14"/>
        <v>2</v>
      </c>
      <c r="L19" s="114">
        <f t="shared" si="15"/>
        <v>18</v>
      </c>
      <c r="M19" s="115">
        <f t="shared" si="16"/>
        <v>23.076923076923077</v>
      </c>
      <c r="N19" s="114">
        <v>1</v>
      </c>
      <c r="O19" s="114">
        <v>0</v>
      </c>
      <c r="P19" s="114">
        <v>0</v>
      </c>
      <c r="Q19" s="114">
        <f t="shared" si="17"/>
        <v>1</v>
      </c>
      <c r="R19" s="115">
        <f t="shared" si="18"/>
        <v>0</v>
      </c>
      <c r="S19" s="116">
        <v>25</v>
      </c>
      <c r="T19" s="116">
        <v>6</v>
      </c>
      <c r="U19" s="114">
        <v>2</v>
      </c>
      <c r="V19" s="114">
        <f t="shared" si="19"/>
        <v>17</v>
      </c>
      <c r="W19" s="115">
        <f t="shared" si="20"/>
        <v>24</v>
      </c>
      <c r="X19" s="116">
        <v>31</v>
      </c>
      <c r="Y19" s="116">
        <v>16</v>
      </c>
      <c r="Z19" s="114">
        <v>0</v>
      </c>
      <c r="AA19" s="114">
        <f t="shared" si="21"/>
        <v>15</v>
      </c>
      <c r="AB19" s="115">
        <f t="shared" si="22"/>
        <v>51.612903225806448</v>
      </c>
      <c r="AC19" s="117">
        <v>31</v>
      </c>
      <c r="AD19" s="117">
        <v>16</v>
      </c>
      <c r="AE19" s="117">
        <v>0</v>
      </c>
      <c r="AF19" s="114">
        <f t="shared" si="23"/>
        <v>15</v>
      </c>
      <c r="AG19" s="115">
        <f t="shared" si="24"/>
        <v>51.612903225806448</v>
      </c>
      <c r="AH19" s="118">
        <v>1</v>
      </c>
      <c r="AI19" s="117">
        <v>0</v>
      </c>
      <c r="AJ19" s="117">
        <v>0</v>
      </c>
      <c r="AK19" s="114">
        <f t="shared" si="25"/>
        <v>1</v>
      </c>
      <c r="AL19" s="119">
        <f t="shared" si="6"/>
        <v>0</v>
      </c>
    </row>
    <row r="20" spans="2:38" s="104" customFormat="1" ht="18" customHeight="1" x14ac:dyDescent="0.15">
      <c r="B20" s="105" t="s">
        <v>21</v>
      </c>
      <c r="C20" s="113"/>
      <c r="D20" s="114">
        <f t="shared" si="7"/>
        <v>52</v>
      </c>
      <c r="E20" s="114">
        <f t="shared" si="8"/>
        <v>30</v>
      </c>
      <c r="F20" s="114">
        <f t="shared" si="9"/>
        <v>1</v>
      </c>
      <c r="G20" s="114">
        <f t="shared" si="10"/>
        <v>21</v>
      </c>
      <c r="H20" s="115">
        <f t="shared" si="11"/>
        <v>57.692307692307686</v>
      </c>
      <c r="I20" s="114">
        <f t="shared" si="12"/>
        <v>34</v>
      </c>
      <c r="J20" s="114">
        <f t="shared" si="13"/>
        <v>16</v>
      </c>
      <c r="K20" s="114">
        <f t="shared" si="14"/>
        <v>1</v>
      </c>
      <c r="L20" s="114">
        <f t="shared" si="15"/>
        <v>17</v>
      </c>
      <c r="M20" s="115">
        <f t="shared" si="16"/>
        <v>47.058823529411761</v>
      </c>
      <c r="N20" s="114">
        <v>6</v>
      </c>
      <c r="O20" s="114">
        <v>4</v>
      </c>
      <c r="P20" s="114">
        <v>0</v>
      </c>
      <c r="Q20" s="114">
        <f t="shared" si="17"/>
        <v>2</v>
      </c>
      <c r="R20" s="115">
        <f t="shared" si="18"/>
        <v>66.666666666666657</v>
      </c>
      <c r="S20" s="116">
        <v>28</v>
      </c>
      <c r="T20" s="116">
        <v>12</v>
      </c>
      <c r="U20" s="114">
        <v>1</v>
      </c>
      <c r="V20" s="114">
        <f t="shared" si="19"/>
        <v>15</v>
      </c>
      <c r="W20" s="115">
        <f t="shared" si="20"/>
        <v>42.857142857142854</v>
      </c>
      <c r="X20" s="116">
        <v>18</v>
      </c>
      <c r="Y20" s="116">
        <v>14</v>
      </c>
      <c r="Z20" s="114">
        <v>0</v>
      </c>
      <c r="AA20" s="114">
        <f t="shared" si="21"/>
        <v>4</v>
      </c>
      <c r="AB20" s="115">
        <f t="shared" si="22"/>
        <v>77.777777777777786</v>
      </c>
      <c r="AC20" s="117">
        <v>17</v>
      </c>
      <c r="AD20" s="117">
        <v>13</v>
      </c>
      <c r="AE20" s="117">
        <v>0</v>
      </c>
      <c r="AF20" s="114">
        <f t="shared" si="23"/>
        <v>4</v>
      </c>
      <c r="AG20" s="115">
        <f t="shared" si="24"/>
        <v>76.470588235294116</v>
      </c>
      <c r="AH20" s="118">
        <v>7</v>
      </c>
      <c r="AI20" s="117">
        <v>5</v>
      </c>
      <c r="AJ20" s="117">
        <v>0</v>
      </c>
      <c r="AK20" s="114">
        <f t="shared" si="25"/>
        <v>2</v>
      </c>
      <c r="AL20" s="119">
        <f t="shared" si="6"/>
        <v>71.428571428571431</v>
      </c>
    </row>
    <row r="21" spans="2:38" s="104" customFormat="1" ht="18" customHeight="1" x14ac:dyDescent="0.15">
      <c r="B21" s="105" t="s">
        <v>22</v>
      </c>
      <c r="C21" s="113"/>
      <c r="D21" s="114">
        <f t="shared" si="7"/>
        <v>26</v>
      </c>
      <c r="E21" s="114">
        <f t="shared" si="8"/>
        <v>9</v>
      </c>
      <c r="F21" s="114">
        <f t="shared" si="9"/>
        <v>0</v>
      </c>
      <c r="G21" s="114">
        <f t="shared" si="10"/>
        <v>17</v>
      </c>
      <c r="H21" s="115">
        <f t="shared" si="11"/>
        <v>34.615384615384613</v>
      </c>
      <c r="I21" s="114">
        <f t="shared" si="12"/>
        <v>7</v>
      </c>
      <c r="J21" s="114">
        <f t="shared" si="13"/>
        <v>4</v>
      </c>
      <c r="K21" s="114">
        <f t="shared" si="14"/>
        <v>0</v>
      </c>
      <c r="L21" s="114">
        <f t="shared" si="15"/>
        <v>3</v>
      </c>
      <c r="M21" s="115">
        <f t="shared" si="16"/>
        <v>57.142857142857139</v>
      </c>
      <c r="N21" s="114">
        <v>4</v>
      </c>
      <c r="O21" s="114">
        <v>2</v>
      </c>
      <c r="P21" s="114">
        <v>0</v>
      </c>
      <c r="Q21" s="114">
        <f t="shared" si="17"/>
        <v>2</v>
      </c>
      <c r="R21" s="115">
        <f t="shared" si="18"/>
        <v>50</v>
      </c>
      <c r="S21" s="116">
        <v>3</v>
      </c>
      <c r="T21" s="116">
        <v>2</v>
      </c>
      <c r="U21" s="114">
        <v>0</v>
      </c>
      <c r="V21" s="114">
        <f t="shared" si="19"/>
        <v>1</v>
      </c>
      <c r="W21" s="115">
        <f t="shared" si="20"/>
        <v>66.666666666666657</v>
      </c>
      <c r="X21" s="116">
        <v>19</v>
      </c>
      <c r="Y21" s="116">
        <v>5</v>
      </c>
      <c r="Z21" s="114">
        <v>0</v>
      </c>
      <c r="AA21" s="114">
        <f t="shared" si="21"/>
        <v>14</v>
      </c>
      <c r="AB21" s="115">
        <f t="shared" si="22"/>
        <v>26.315789473684209</v>
      </c>
      <c r="AC21" s="117">
        <v>15</v>
      </c>
      <c r="AD21" s="117">
        <v>3</v>
      </c>
      <c r="AE21" s="117">
        <v>0</v>
      </c>
      <c r="AF21" s="114">
        <f t="shared" si="23"/>
        <v>12</v>
      </c>
      <c r="AG21" s="115">
        <f t="shared" si="24"/>
        <v>20</v>
      </c>
      <c r="AH21" s="118">
        <v>8</v>
      </c>
      <c r="AI21" s="117">
        <v>4</v>
      </c>
      <c r="AJ21" s="117">
        <v>0</v>
      </c>
      <c r="AK21" s="114">
        <f t="shared" si="25"/>
        <v>4</v>
      </c>
      <c r="AL21" s="119">
        <f t="shared" si="6"/>
        <v>50</v>
      </c>
    </row>
    <row r="22" spans="2:38" s="104" customFormat="1" ht="18" customHeight="1" x14ac:dyDescent="0.15">
      <c r="B22" s="105" t="s">
        <v>23</v>
      </c>
      <c r="C22" s="113"/>
      <c r="D22" s="114">
        <f t="shared" si="7"/>
        <v>39</v>
      </c>
      <c r="E22" s="114">
        <f t="shared" si="8"/>
        <v>17</v>
      </c>
      <c r="F22" s="114">
        <f t="shared" si="9"/>
        <v>1</v>
      </c>
      <c r="G22" s="114">
        <f t="shared" si="10"/>
        <v>21</v>
      </c>
      <c r="H22" s="115">
        <f t="shared" si="11"/>
        <v>43.589743589743591</v>
      </c>
      <c r="I22" s="114">
        <f t="shared" si="12"/>
        <v>15</v>
      </c>
      <c r="J22" s="114">
        <f t="shared" si="13"/>
        <v>8</v>
      </c>
      <c r="K22" s="114">
        <f t="shared" si="14"/>
        <v>1</v>
      </c>
      <c r="L22" s="114">
        <f t="shared" si="15"/>
        <v>6</v>
      </c>
      <c r="M22" s="115">
        <f t="shared" si="16"/>
        <v>53.333333333333336</v>
      </c>
      <c r="N22" s="114">
        <v>6</v>
      </c>
      <c r="O22" s="114">
        <v>4</v>
      </c>
      <c r="P22" s="114">
        <v>0</v>
      </c>
      <c r="Q22" s="114">
        <f t="shared" si="17"/>
        <v>2</v>
      </c>
      <c r="R22" s="115">
        <f t="shared" si="18"/>
        <v>66.666666666666657</v>
      </c>
      <c r="S22" s="116">
        <v>9</v>
      </c>
      <c r="T22" s="116">
        <v>4</v>
      </c>
      <c r="U22" s="114">
        <v>1</v>
      </c>
      <c r="V22" s="114">
        <f t="shared" si="19"/>
        <v>4</v>
      </c>
      <c r="W22" s="115">
        <f t="shared" si="20"/>
        <v>44.444444444444443</v>
      </c>
      <c r="X22" s="116">
        <v>24</v>
      </c>
      <c r="Y22" s="116">
        <v>9</v>
      </c>
      <c r="Z22" s="114">
        <v>0</v>
      </c>
      <c r="AA22" s="114">
        <f t="shared" si="21"/>
        <v>15</v>
      </c>
      <c r="AB22" s="115">
        <f t="shared" si="22"/>
        <v>37.5</v>
      </c>
      <c r="AC22" s="117">
        <v>22</v>
      </c>
      <c r="AD22" s="117">
        <v>7</v>
      </c>
      <c r="AE22" s="117">
        <v>0</v>
      </c>
      <c r="AF22" s="114">
        <f t="shared" si="23"/>
        <v>15</v>
      </c>
      <c r="AG22" s="115">
        <f t="shared" si="24"/>
        <v>31.818181818181817</v>
      </c>
      <c r="AH22" s="118">
        <v>8</v>
      </c>
      <c r="AI22" s="117">
        <v>6</v>
      </c>
      <c r="AJ22" s="117">
        <v>0</v>
      </c>
      <c r="AK22" s="114">
        <f t="shared" si="25"/>
        <v>2</v>
      </c>
      <c r="AL22" s="119">
        <f t="shared" si="6"/>
        <v>75</v>
      </c>
    </row>
    <row r="23" spans="2:38" s="104" customFormat="1" ht="18" customHeight="1" x14ac:dyDescent="0.15">
      <c r="B23" s="105" t="s">
        <v>24</v>
      </c>
      <c r="C23" s="113"/>
      <c r="D23" s="114">
        <f t="shared" si="7"/>
        <v>100</v>
      </c>
      <c r="E23" s="114">
        <f t="shared" si="8"/>
        <v>51</v>
      </c>
      <c r="F23" s="114">
        <f t="shared" si="9"/>
        <v>0</v>
      </c>
      <c r="G23" s="114">
        <f t="shared" si="10"/>
        <v>49</v>
      </c>
      <c r="H23" s="115">
        <f t="shared" si="11"/>
        <v>51</v>
      </c>
      <c r="I23" s="114">
        <f t="shared" si="12"/>
        <v>62</v>
      </c>
      <c r="J23" s="114">
        <f t="shared" si="13"/>
        <v>33</v>
      </c>
      <c r="K23" s="114">
        <f t="shared" si="14"/>
        <v>0</v>
      </c>
      <c r="L23" s="114">
        <f t="shared" si="15"/>
        <v>29</v>
      </c>
      <c r="M23" s="115">
        <f t="shared" si="16"/>
        <v>53.225806451612897</v>
      </c>
      <c r="N23" s="114">
        <v>32</v>
      </c>
      <c r="O23" s="114">
        <v>19</v>
      </c>
      <c r="P23" s="114">
        <v>0</v>
      </c>
      <c r="Q23" s="114">
        <f t="shared" si="17"/>
        <v>13</v>
      </c>
      <c r="R23" s="115">
        <f t="shared" si="18"/>
        <v>59.375</v>
      </c>
      <c r="S23" s="116">
        <v>30</v>
      </c>
      <c r="T23" s="116">
        <v>14</v>
      </c>
      <c r="U23" s="114">
        <v>0</v>
      </c>
      <c r="V23" s="114">
        <f t="shared" si="19"/>
        <v>16</v>
      </c>
      <c r="W23" s="115">
        <f t="shared" si="20"/>
        <v>46.666666666666664</v>
      </c>
      <c r="X23" s="116">
        <v>38</v>
      </c>
      <c r="Y23" s="116">
        <v>18</v>
      </c>
      <c r="Z23" s="114">
        <v>0</v>
      </c>
      <c r="AA23" s="114">
        <f t="shared" si="21"/>
        <v>20</v>
      </c>
      <c r="AB23" s="115">
        <f t="shared" si="22"/>
        <v>47.368421052631575</v>
      </c>
      <c r="AC23" s="117">
        <v>31</v>
      </c>
      <c r="AD23" s="117">
        <v>14</v>
      </c>
      <c r="AE23" s="117">
        <v>0</v>
      </c>
      <c r="AF23" s="114">
        <f t="shared" si="23"/>
        <v>17</v>
      </c>
      <c r="AG23" s="115">
        <f t="shared" si="24"/>
        <v>45.161290322580641</v>
      </c>
      <c r="AH23" s="118">
        <v>39</v>
      </c>
      <c r="AI23" s="117">
        <v>23</v>
      </c>
      <c r="AJ23" s="117">
        <v>0</v>
      </c>
      <c r="AK23" s="114">
        <f t="shared" si="25"/>
        <v>16</v>
      </c>
      <c r="AL23" s="119">
        <f t="shared" si="6"/>
        <v>58.974358974358978</v>
      </c>
    </row>
    <row r="24" spans="2:38" s="104" customFormat="1" ht="18" customHeight="1" x14ac:dyDescent="0.15">
      <c r="B24" s="105" t="s">
        <v>25</v>
      </c>
      <c r="C24" s="113"/>
      <c r="D24" s="114">
        <f t="shared" si="7"/>
        <v>111</v>
      </c>
      <c r="E24" s="114">
        <f t="shared" si="8"/>
        <v>48</v>
      </c>
      <c r="F24" s="114">
        <f t="shared" si="9"/>
        <v>0</v>
      </c>
      <c r="G24" s="114">
        <f t="shared" si="10"/>
        <v>63</v>
      </c>
      <c r="H24" s="115">
        <f t="shared" si="11"/>
        <v>43.243243243243242</v>
      </c>
      <c r="I24" s="114">
        <f t="shared" si="12"/>
        <v>72</v>
      </c>
      <c r="J24" s="114">
        <f t="shared" si="13"/>
        <v>29</v>
      </c>
      <c r="K24" s="114">
        <f t="shared" si="14"/>
        <v>0</v>
      </c>
      <c r="L24" s="114">
        <f t="shared" si="15"/>
        <v>43</v>
      </c>
      <c r="M24" s="115">
        <f t="shared" si="16"/>
        <v>40.277777777777779</v>
      </c>
      <c r="N24" s="114">
        <v>15</v>
      </c>
      <c r="O24" s="114">
        <v>5</v>
      </c>
      <c r="P24" s="114">
        <v>0</v>
      </c>
      <c r="Q24" s="114">
        <f t="shared" si="17"/>
        <v>10</v>
      </c>
      <c r="R24" s="115">
        <f t="shared" si="18"/>
        <v>33.333333333333329</v>
      </c>
      <c r="S24" s="116">
        <v>57</v>
      </c>
      <c r="T24" s="116">
        <v>24</v>
      </c>
      <c r="U24" s="114">
        <v>0</v>
      </c>
      <c r="V24" s="114">
        <f t="shared" si="19"/>
        <v>33</v>
      </c>
      <c r="W24" s="115">
        <f t="shared" si="20"/>
        <v>42.105263157894733</v>
      </c>
      <c r="X24" s="116">
        <v>39</v>
      </c>
      <c r="Y24" s="116">
        <v>19</v>
      </c>
      <c r="Z24" s="114">
        <v>0</v>
      </c>
      <c r="AA24" s="114">
        <f t="shared" si="21"/>
        <v>20</v>
      </c>
      <c r="AB24" s="115">
        <f t="shared" si="22"/>
        <v>48.717948717948715</v>
      </c>
      <c r="AC24" s="117">
        <v>38</v>
      </c>
      <c r="AD24" s="117">
        <v>19</v>
      </c>
      <c r="AE24" s="117">
        <v>0</v>
      </c>
      <c r="AF24" s="114">
        <f t="shared" si="23"/>
        <v>19</v>
      </c>
      <c r="AG24" s="115">
        <f t="shared" si="24"/>
        <v>50</v>
      </c>
      <c r="AH24" s="118">
        <v>16</v>
      </c>
      <c r="AI24" s="117">
        <v>5</v>
      </c>
      <c r="AJ24" s="117">
        <v>0</v>
      </c>
      <c r="AK24" s="114">
        <f t="shared" si="25"/>
        <v>11</v>
      </c>
      <c r="AL24" s="119">
        <f t="shared" si="6"/>
        <v>31.25</v>
      </c>
    </row>
    <row r="25" spans="2:38" s="104" customFormat="1" ht="18" customHeight="1" x14ac:dyDescent="0.15">
      <c r="B25" s="105" t="s">
        <v>26</v>
      </c>
      <c r="C25" s="113"/>
      <c r="D25" s="114">
        <f t="shared" si="7"/>
        <v>163</v>
      </c>
      <c r="E25" s="114">
        <f t="shared" si="8"/>
        <v>64</v>
      </c>
      <c r="F25" s="114">
        <f t="shared" si="9"/>
        <v>2</v>
      </c>
      <c r="G25" s="114">
        <f t="shared" si="10"/>
        <v>97</v>
      </c>
      <c r="H25" s="115">
        <f t="shared" si="11"/>
        <v>39.263803680981596</v>
      </c>
      <c r="I25" s="114">
        <f t="shared" si="12"/>
        <v>103</v>
      </c>
      <c r="J25" s="114">
        <f t="shared" si="13"/>
        <v>35</v>
      </c>
      <c r="K25" s="114">
        <f t="shared" si="14"/>
        <v>2</v>
      </c>
      <c r="L25" s="114">
        <f t="shared" si="15"/>
        <v>66</v>
      </c>
      <c r="M25" s="115">
        <f t="shared" si="16"/>
        <v>33.980582524271846</v>
      </c>
      <c r="N25" s="114">
        <v>58</v>
      </c>
      <c r="O25" s="114">
        <v>22</v>
      </c>
      <c r="P25" s="114">
        <v>1</v>
      </c>
      <c r="Q25" s="114">
        <f t="shared" si="17"/>
        <v>35</v>
      </c>
      <c r="R25" s="115">
        <f t="shared" si="18"/>
        <v>37.931034482758619</v>
      </c>
      <c r="S25" s="116">
        <v>45</v>
      </c>
      <c r="T25" s="116">
        <v>13</v>
      </c>
      <c r="U25" s="114">
        <v>1</v>
      </c>
      <c r="V25" s="114">
        <f t="shared" si="19"/>
        <v>31</v>
      </c>
      <c r="W25" s="115">
        <f t="shared" si="20"/>
        <v>28.888888888888886</v>
      </c>
      <c r="X25" s="116">
        <v>60</v>
      </c>
      <c r="Y25" s="116">
        <v>29</v>
      </c>
      <c r="Z25" s="114">
        <v>0</v>
      </c>
      <c r="AA25" s="114">
        <f t="shared" si="21"/>
        <v>31</v>
      </c>
      <c r="AB25" s="115">
        <f t="shared" si="22"/>
        <v>48.333333333333336</v>
      </c>
      <c r="AC25" s="117">
        <v>56</v>
      </c>
      <c r="AD25" s="117">
        <v>27</v>
      </c>
      <c r="AE25" s="117">
        <v>0</v>
      </c>
      <c r="AF25" s="114">
        <f t="shared" si="23"/>
        <v>29</v>
      </c>
      <c r="AG25" s="115">
        <f t="shared" si="24"/>
        <v>48.214285714285715</v>
      </c>
      <c r="AH25" s="118">
        <v>62</v>
      </c>
      <c r="AI25" s="117">
        <v>24</v>
      </c>
      <c r="AJ25" s="117">
        <v>1</v>
      </c>
      <c r="AK25" s="114">
        <f t="shared" si="25"/>
        <v>37</v>
      </c>
      <c r="AL25" s="119">
        <f t="shared" si="6"/>
        <v>38.70967741935484</v>
      </c>
    </row>
    <row r="26" spans="2:38" s="104" customFormat="1" ht="18" customHeight="1" x14ac:dyDescent="0.15">
      <c r="B26" s="105" t="s">
        <v>27</v>
      </c>
      <c r="C26" s="113"/>
      <c r="D26" s="114">
        <f t="shared" si="7"/>
        <v>424</v>
      </c>
      <c r="E26" s="114">
        <f t="shared" si="8"/>
        <v>164</v>
      </c>
      <c r="F26" s="114">
        <f t="shared" si="9"/>
        <v>0</v>
      </c>
      <c r="G26" s="114">
        <f t="shared" si="10"/>
        <v>260</v>
      </c>
      <c r="H26" s="115">
        <f t="shared" si="11"/>
        <v>38.679245283018872</v>
      </c>
      <c r="I26" s="114">
        <f t="shared" si="12"/>
        <v>298</v>
      </c>
      <c r="J26" s="114">
        <f t="shared" si="13"/>
        <v>111</v>
      </c>
      <c r="K26" s="114">
        <f t="shared" si="14"/>
        <v>0</v>
      </c>
      <c r="L26" s="114">
        <f t="shared" si="15"/>
        <v>187</v>
      </c>
      <c r="M26" s="115">
        <f t="shared" si="16"/>
        <v>37.24832214765101</v>
      </c>
      <c r="N26" s="114">
        <v>112</v>
      </c>
      <c r="O26" s="114">
        <v>52</v>
      </c>
      <c r="P26" s="114">
        <v>0</v>
      </c>
      <c r="Q26" s="114">
        <f t="shared" si="17"/>
        <v>60</v>
      </c>
      <c r="R26" s="115">
        <f t="shared" si="18"/>
        <v>46.428571428571431</v>
      </c>
      <c r="S26" s="116">
        <v>186</v>
      </c>
      <c r="T26" s="116">
        <v>59</v>
      </c>
      <c r="U26" s="114">
        <v>0</v>
      </c>
      <c r="V26" s="114">
        <f t="shared" si="19"/>
        <v>127</v>
      </c>
      <c r="W26" s="115">
        <f t="shared" si="20"/>
        <v>31.72043010752688</v>
      </c>
      <c r="X26" s="116">
        <v>126</v>
      </c>
      <c r="Y26" s="116">
        <v>53</v>
      </c>
      <c r="Z26" s="114">
        <v>0</v>
      </c>
      <c r="AA26" s="114">
        <f t="shared" si="21"/>
        <v>73</v>
      </c>
      <c r="AB26" s="115">
        <f t="shared" si="22"/>
        <v>42.063492063492063</v>
      </c>
      <c r="AC26" s="117">
        <v>113</v>
      </c>
      <c r="AD26" s="117">
        <v>46</v>
      </c>
      <c r="AE26" s="117">
        <v>0</v>
      </c>
      <c r="AF26" s="114">
        <f t="shared" si="23"/>
        <v>67</v>
      </c>
      <c r="AG26" s="115">
        <f t="shared" si="24"/>
        <v>40.707964601769916</v>
      </c>
      <c r="AH26" s="118">
        <v>125</v>
      </c>
      <c r="AI26" s="117">
        <v>59</v>
      </c>
      <c r="AJ26" s="117">
        <v>0</v>
      </c>
      <c r="AK26" s="114">
        <f t="shared" si="25"/>
        <v>66</v>
      </c>
      <c r="AL26" s="119">
        <f t="shared" si="6"/>
        <v>47.199999999999996</v>
      </c>
    </row>
    <row r="27" spans="2:38" s="104" customFormat="1" ht="18" customHeight="1" x14ac:dyDescent="0.15">
      <c r="B27" s="105" t="s">
        <v>28</v>
      </c>
      <c r="C27" s="113"/>
      <c r="D27" s="114">
        <f t="shared" si="7"/>
        <v>106</v>
      </c>
      <c r="E27" s="114">
        <f t="shared" si="8"/>
        <v>31</v>
      </c>
      <c r="F27" s="114">
        <f t="shared" si="9"/>
        <v>2</v>
      </c>
      <c r="G27" s="114">
        <f t="shared" si="10"/>
        <v>73</v>
      </c>
      <c r="H27" s="115">
        <f t="shared" si="11"/>
        <v>29.245283018867923</v>
      </c>
      <c r="I27" s="114">
        <f t="shared" si="12"/>
        <v>57</v>
      </c>
      <c r="J27" s="114">
        <f t="shared" si="13"/>
        <v>13</v>
      </c>
      <c r="K27" s="114">
        <f t="shared" si="14"/>
        <v>1</v>
      </c>
      <c r="L27" s="114">
        <f t="shared" si="15"/>
        <v>43</v>
      </c>
      <c r="M27" s="115">
        <f t="shared" si="16"/>
        <v>22.807017543859647</v>
      </c>
      <c r="N27" s="114">
        <v>17</v>
      </c>
      <c r="O27" s="114">
        <v>4</v>
      </c>
      <c r="P27" s="114">
        <v>0</v>
      </c>
      <c r="Q27" s="114">
        <f t="shared" si="17"/>
        <v>13</v>
      </c>
      <c r="R27" s="115">
        <f t="shared" si="18"/>
        <v>23.52941176470588</v>
      </c>
      <c r="S27" s="116">
        <v>40</v>
      </c>
      <c r="T27" s="116">
        <v>9</v>
      </c>
      <c r="U27" s="114">
        <v>1</v>
      </c>
      <c r="V27" s="114">
        <f t="shared" si="19"/>
        <v>30</v>
      </c>
      <c r="W27" s="115">
        <f t="shared" si="20"/>
        <v>22.5</v>
      </c>
      <c r="X27" s="116">
        <v>49</v>
      </c>
      <c r="Y27" s="116">
        <v>18</v>
      </c>
      <c r="Z27" s="114">
        <v>1</v>
      </c>
      <c r="AA27" s="114">
        <f t="shared" si="21"/>
        <v>30</v>
      </c>
      <c r="AB27" s="115">
        <f t="shared" si="22"/>
        <v>36.734693877551024</v>
      </c>
      <c r="AC27" s="117">
        <v>44</v>
      </c>
      <c r="AD27" s="117">
        <v>15</v>
      </c>
      <c r="AE27" s="117">
        <v>0</v>
      </c>
      <c r="AF27" s="114">
        <f t="shared" si="23"/>
        <v>29</v>
      </c>
      <c r="AG27" s="115">
        <f t="shared" si="24"/>
        <v>34.090909090909086</v>
      </c>
      <c r="AH27" s="118">
        <v>22</v>
      </c>
      <c r="AI27" s="117">
        <v>7</v>
      </c>
      <c r="AJ27" s="117">
        <v>1</v>
      </c>
      <c r="AK27" s="114">
        <f t="shared" si="25"/>
        <v>14</v>
      </c>
      <c r="AL27" s="119">
        <f t="shared" si="6"/>
        <v>31.818181818181817</v>
      </c>
    </row>
    <row r="28" spans="2:38" s="104" customFormat="1" ht="18" customHeight="1" x14ac:dyDescent="0.15">
      <c r="B28" s="105" t="s">
        <v>29</v>
      </c>
      <c r="C28" s="113"/>
      <c r="D28" s="114">
        <f t="shared" si="7"/>
        <v>40</v>
      </c>
      <c r="E28" s="114">
        <f t="shared" si="8"/>
        <v>22</v>
      </c>
      <c r="F28" s="114">
        <f t="shared" si="9"/>
        <v>0</v>
      </c>
      <c r="G28" s="114">
        <f t="shared" si="10"/>
        <v>18</v>
      </c>
      <c r="H28" s="115">
        <f t="shared" si="11"/>
        <v>55.000000000000007</v>
      </c>
      <c r="I28" s="114">
        <f t="shared" si="12"/>
        <v>14</v>
      </c>
      <c r="J28" s="114">
        <f t="shared" si="13"/>
        <v>9</v>
      </c>
      <c r="K28" s="114">
        <f t="shared" si="14"/>
        <v>0</v>
      </c>
      <c r="L28" s="114">
        <f t="shared" si="15"/>
        <v>5</v>
      </c>
      <c r="M28" s="115">
        <f t="shared" si="16"/>
        <v>64.285714285714292</v>
      </c>
      <c r="N28" s="114">
        <v>5</v>
      </c>
      <c r="O28" s="114">
        <v>3</v>
      </c>
      <c r="P28" s="114">
        <v>0</v>
      </c>
      <c r="Q28" s="114">
        <f t="shared" si="17"/>
        <v>2</v>
      </c>
      <c r="R28" s="115">
        <f t="shared" si="18"/>
        <v>60</v>
      </c>
      <c r="S28" s="116">
        <v>9</v>
      </c>
      <c r="T28" s="116">
        <v>6</v>
      </c>
      <c r="U28" s="114">
        <v>0</v>
      </c>
      <c r="V28" s="114">
        <f t="shared" si="19"/>
        <v>3</v>
      </c>
      <c r="W28" s="115">
        <f t="shared" si="20"/>
        <v>66.666666666666657</v>
      </c>
      <c r="X28" s="116">
        <v>26</v>
      </c>
      <c r="Y28" s="116">
        <v>13</v>
      </c>
      <c r="Z28" s="114">
        <v>0</v>
      </c>
      <c r="AA28" s="114">
        <f t="shared" si="21"/>
        <v>13</v>
      </c>
      <c r="AB28" s="115">
        <f t="shared" si="22"/>
        <v>50</v>
      </c>
      <c r="AC28" s="117">
        <v>25</v>
      </c>
      <c r="AD28" s="117">
        <v>12</v>
      </c>
      <c r="AE28" s="117">
        <v>0</v>
      </c>
      <c r="AF28" s="114">
        <f t="shared" si="23"/>
        <v>13</v>
      </c>
      <c r="AG28" s="115">
        <f t="shared" si="24"/>
        <v>48</v>
      </c>
      <c r="AH28" s="118">
        <v>6</v>
      </c>
      <c r="AI28" s="117">
        <v>4</v>
      </c>
      <c r="AJ28" s="117">
        <v>0</v>
      </c>
      <c r="AK28" s="114">
        <f t="shared" si="25"/>
        <v>2</v>
      </c>
      <c r="AL28" s="119">
        <f t="shared" si="6"/>
        <v>66.666666666666657</v>
      </c>
    </row>
    <row r="29" spans="2:38" s="104" customFormat="1" ht="18" customHeight="1" x14ac:dyDescent="0.15">
      <c r="B29" s="105" t="s">
        <v>30</v>
      </c>
      <c r="C29" s="113"/>
      <c r="D29" s="114">
        <f t="shared" si="7"/>
        <v>89</v>
      </c>
      <c r="E29" s="114">
        <f t="shared" si="8"/>
        <v>40</v>
      </c>
      <c r="F29" s="114">
        <f t="shared" si="9"/>
        <v>0</v>
      </c>
      <c r="G29" s="114">
        <f t="shared" si="10"/>
        <v>49</v>
      </c>
      <c r="H29" s="115">
        <f t="shared" si="11"/>
        <v>44.943820224719097</v>
      </c>
      <c r="I29" s="114">
        <f t="shared" si="12"/>
        <v>41</v>
      </c>
      <c r="J29" s="114">
        <f t="shared" si="13"/>
        <v>17</v>
      </c>
      <c r="K29" s="114">
        <f t="shared" si="14"/>
        <v>0</v>
      </c>
      <c r="L29" s="114">
        <f t="shared" si="15"/>
        <v>24</v>
      </c>
      <c r="M29" s="115">
        <f t="shared" si="16"/>
        <v>41.463414634146339</v>
      </c>
      <c r="N29" s="114">
        <v>30</v>
      </c>
      <c r="O29" s="114">
        <v>15</v>
      </c>
      <c r="P29" s="114">
        <v>0</v>
      </c>
      <c r="Q29" s="114">
        <f t="shared" si="17"/>
        <v>15</v>
      </c>
      <c r="R29" s="115">
        <f t="shared" si="18"/>
        <v>50</v>
      </c>
      <c r="S29" s="116">
        <v>11</v>
      </c>
      <c r="T29" s="116">
        <v>2</v>
      </c>
      <c r="U29" s="114">
        <v>0</v>
      </c>
      <c r="V29" s="114">
        <f t="shared" si="19"/>
        <v>9</v>
      </c>
      <c r="W29" s="115">
        <f t="shared" si="20"/>
        <v>18.181818181818183</v>
      </c>
      <c r="X29" s="116">
        <v>48</v>
      </c>
      <c r="Y29" s="116">
        <v>23</v>
      </c>
      <c r="Z29" s="114">
        <v>0</v>
      </c>
      <c r="AA29" s="114">
        <f t="shared" si="21"/>
        <v>25</v>
      </c>
      <c r="AB29" s="115">
        <f t="shared" si="22"/>
        <v>47.916666666666671</v>
      </c>
      <c r="AC29" s="117">
        <v>38</v>
      </c>
      <c r="AD29" s="117">
        <v>18</v>
      </c>
      <c r="AE29" s="117">
        <v>0</v>
      </c>
      <c r="AF29" s="114">
        <f t="shared" si="23"/>
        <v>20</v>
      </c>
      <c r="AG29" s="115">
        <f t="shared" si="24"/>
        <v>47.368421052631575</v>
      </c>
      <c r="AH29" s="118">
        <v>40</v>
      </c>
      <c r="AI29" s="117">
        <v>20</v>
      </c>
      <c r="AJ29" s="117">
        <v>0</v>
      </c>
      <c r="AK29" s="114">
        <f t="shared" si="25"/>
        <v>20</v>
      </c>
      <c r="AL29" s="119">
        <f t="shared" si="6"/>
        <v>50</v>
      </c>
    </row>
    <row r="30" spans="2:38" s="104" customFormat="1" ht="18" customHeight="1" x14ac:dyDescent="0.15">
      <c r="B30" s="105" t="s">
        <v>31</v>
      </c>
      <c r="C30" s="113"/>
      <c r="D30" s="114">
        <f t="shared" si="7"/>
        <v>705</v>
      </c>
      <c r="E30" s="114">
        <f t="shared" si="8"/>
        <v>277</v>
      </c>
      <c r="F30" s="114">
        <f t="shared" si="9"/>
        <v>9</v>
      </c>
      <c r="G30" s="114">
        <f t="shared" si="10"/>
        <v>419</v>
      </c>
      <c r="H30" s="115">
        <f t="shared" si="11"/>
        <v>39.290780141843975</v>
      </c>
      <c r="I30" s="114">
        <f t="shared" si="12"/>
        <v>384</v>
      </c>
      <c r="J30" s="114">
        <f t="shared" si="13"/>
        <v>164</v>
      </c>
      <c r="K30" s="114">
        <f t="shared" si="14"/>
        <v>9</v>
      </c>
      <c r="L30" s="114">
        <f t="shared" si="15"/>
        <v>211</v>
      </c>
      <c r="M30" s="115">
        <f t="shared" si="16"/>
        <v>42.708333333333329</v>
      </c>
      <c r="N30" s="114">
        <v>154</v>
      </c>
      <c r="O30" s="114">
        <v>80</v>
      </c>
      <c r="P30" s="114">
        <v>2</v>
      </c>
      <c r="Q30" s="114">
        <f t="shared" si="17"/>
        <v>72</v>
      </c>
      <c r="R30" s="115">
        <f t="shared" si="18"/>
        <v>51.94805194805194</v>
      </c>
      <c r="S30" s="116">
        <v>230</v>
      </c>
      <c r="T30" s="116">
        <v>84</v>
      </c>
      <c r="U30" s="114">
        <v>7</v>
      </c>
      <c r="V30" s="114">
        <f t="shared" si="19"/>
        <v>139</v>
      </c>
      <c r="W30" s="115">
        <f t="shared" si="20"/>
        <v>36.521739130434781</v>
      </c>
      <c r="X30" s="116">
        <v>321</v>
      </c>
      <c r="Y30" s="116">
        <v>113</v>
      </c>
      <c r="Z30" s="114">
        <v>0</v>
      </c>
      <c r="AA30" s="114">
        <f t="shared" si="21"/>
        <v>208</v>
      </c>
      <c r="AB30" s="115">
        <f t="shared" si="22"/>
        <v>35.202492211838006</v>
      </c>
      <c r="AC30" s="117">
        <v>293</v>
      </c>
      <c r="AD30" s="117">
        <v>103</v>
      </c>
      <c r="AE30" s="117">
        <v>0</v>
      </c>
      <c r="AF30" s="114">
        <f t="shared" si="23"/>
        <v>190</v>
      </c>
      <c r="AG30" s="115">
        <f t="shared" si="24"/>
        <v>35.153583617747444</v>
      </c>
      <c r="AH30" s="118">
        <v>182</v>
      </c>
      <c r="AI30" s="117">
        <v>90</v>
      </c>
      <c r="AJ30" s="117">
        <v>2</v>
      </c>
      <c r="AK30" s="114">
        <f t="shared" si="25"/>
        <v>90</v>
      </c>
      <c r="AL30" s="119">
        <f t="shared" si="6"/>
        <v>49.450549450549453</v>
      </c>
    </row>
    <row r="31" spans="2:38" s="104" customFormat="1" ht="18" customHeight="1" x14ac:dyDescent="0.15">
      <c r="B31" s="105" t="s">
        <v>32</v>
      </c>
      <c r="C31" s="113"/>
      <c r="D31" s="114">
        <f t="shared" si="7"/>
        <v>233</v>
      </c>
      <c r="E31" s="114">
        <f t="shared" si="8"/>
        <v>111</v>
      </c>
      <c r="F31" s="114">
        <f t="shared" si="9"/>
        <v>0</v>
      </c>
      <c r="G31" s="114">
        <f t="shared" si="10"/>
        <v>122</v>
      </c>
      <c r="H31" s="115">
        <f t="shared" si="11"/>
        <v>47.639484978540771</v>
      </c>
      <c r="I31" s="114">
        <f t="shared" si="12"/>
        <v>97</v>
      </c>
      <c r="J31" s="114">
        <f t="shared" si="13"/>
        <v>50</v>
      </c>
      <c r="K31" s="114">
        <f t="shared" si="14"/>
        <v>0</v>
      </c>
      <c r="L31" s="114">
        <f t="shared" si="15"/>
        <v>47</v>
      </c>
      <c r="M31" s="115">
        <f t="shared" si="16"/>
        <v>51.546391752577314</v>
      </c>
      <c r="N31" s="114">
        <v>55</v>
      </c>
      <c r="O31" s="114">
        <v>29</v>
      </c>
      <c r="P31" s="114">
        <v>0</v>
      </c>
      <c r="Q31" s="114">
        <f t="shared" si="17"/>
        <v>26</v>
      </c>
      <c r="R31" s="115">
        <f t="shared" si="18"/>
        <v>52.72727272727272</v>
      </c>
      <c r="S31" s="116">
        <v>42</v>
      </c>
      <c r="T31" s="116">
        <v>21</v>
      </c>
      <c r="U31" s="114">
        <v>0</v>
      </c>
      <c r="V31" s="114">
        <f t="shared" si="19"/>
        <v>21</v>
      </c>
      <c r="W31" s="115">
        <f t="shared" si="20"/>
        <v>50</v>
      </c>
      <c r="X31" s="116">
        <v>136</v>
      </c>
      <c r="Y31" s="116">
        <v>61</v>
      </c>
      <c r="Z31" s="114">
        <v>0</v>
      </c>
      <c r="AA31" s="114">
        <f t="shared" si="21"/>
        <v>75</v>
      </c>
      <c r="AB31" s="115">
        <f t="shared" si="22"/>
        <v>44.852941176470587</v>
      </c>
      <c r="AC31" s="117">
        <v>118</v>
      </c>
      <c r="AD31" s="117">
        <v>52</v>
      </c>
      <c r="AE31" s="117">
        <v>0</v>
      </c>
      <c r="AF31" s="114">
        <f t="shared" si="23"/>
        <v>66</v>
      </c>
      <c r="AG31" s="115">
        <f t="shared" si="24"/>
        <v>44.067796610169488</v>
      </c>
      <c r="AH31" s="118">
        <v>73</v>
      </c>
      <c r="AI31" s="117">
        <v>38</v>
      </c>
      <c r="AJ31" s="117">
        <v>0</v>
      </c>
      <c r="AK31" s="114">
        <f t="shared" si="25"/>
        <v>35</v>
      </c>
      <c r="AL31" s="119">
        <f t="shared" si="6"/>
        <v>52.054794520547944</v>
      </c>
    </row>
    <row r="32" spans="2:38" s="104" customFormat="1" ht="18" customHeight="1" x14ac:dyDescent="0.15">
      <c r="B32" s="105" t="s">
        <v>33</v>
      </c>
      <c r="C32" s="113"/>
      <c r="D32" s="114">
        <f t="shared" si="7"/>
        <v>46</v>
      </c>
      <c r="E32" s="114">
        <f t="shared" si="8"/>
        <v>24</v>
      </c>
      <c r="F32" s="114">
        <f t="shared" si="9"/>
        <v>0</v>
      </c>
      <c r="G32" s="114">
        <f t="shared" si="10"/>
        <v>22</v>
      </c>
      <c r="H32" s="115">
        <f t="shared" si="11"/>
        <v>52.173913043478258</v>
      </c>
      <c r="I32" s="114">
        <f t="shared" si="12"/>
        <v>25</v>
      </c>
      <c r="J32" s="114">
        <f t="shared" si="13"/>
        <v>12</v>
      </c>
      <c r="K32" s="114">
        <f t="shared" si="14"/>
        <v>0</v>
      </c>
      <c r="L32" s="114">
        <f t="shared" si="15"/>
        <v>13</v>
      </c>
      <c r="M32" s="115">
        <f t="shared" si="16"/>
        <v>48</v>
      </c>
      <c r="N32" s="114">
        <v>12</v>
      </c>
      <c r="O32" s="114">
        <v>4</v>
      </c>
      <c r="P32" s="114">
        <v>0</v>
      </c>
      <c r="Q32" s="114">
        <f t="shared" si="17"/>
        <v>8</v>
      </c>
      <c r="R32" s="115">
        <f t="shared" si="18"/>
        <v>33.333333333333329</v>
      </c>
      <c r="S32" s="116">
        <v>13</v>
      </c>
      <c r="T32" s="116">
        <v>8</v>
      </c>
      <c r="U32" s="114">
        <v>0</v>
      </c>
      <c r="V32" s="114">
        <f t="shared" si="19"/>
        <v>5</v>
      </c>
      <c r="W32" s="115">
        <f t="shared" si="20"/>
        <v>61.53846153846154</v>
      </c>
      <c r="X32" s="116">
        <v>21</v>
      </c>
      <c r="Y32" s="116">
        <v>12</v>
      </c>
      <c r="Z32" s="114">
        <v>0</v>
      </c>
      <c r="AA32" s="114">
        <f t="shared" si="21"/>
        <v>9</v>
      </c>
      <c r="AB32" s="115">
        <f t="shared" si="22"/>
        <v>57.142857142857139</v>
      </c>
      <c r="AC32" s="117">
        <v>18</v>
      </c>
      <c r="AD32" s="117">
        <v>11</v>
      </c>
      <c r="AE32" s="117">
        <v>0</v>
      </c>
      <c r="AF32" s="114">
        <f t="shared" si="23"/>
        <v>7</v>
      </c>
      <c r="AG32" s="115">
        <f t="shared" si="24"/>
        <v>61.111111111111114</v>
      </c>
      <c r="AH32" s="118">
        <v>15</v>
      </c>
      <c r="AI32" s="117">
        <v>5</v>
      </c>
      <c r="AJ32" s="117">
        <v>0</v>
      </c>
      <c r="AK32" s="114">
        <f t="shared" si="25"/>
        <v>10</v>
      </c>
      <c r="AL32" s="119">
        <f t="shared" si="6"/>
        <v>33.333333333333329</v>
      </c>
    </row>
    <row r="33" spans="2:38" s="104" customFormat="1" ht="18" customHeight="1" x14ac:dyDescent="0.15">
      <c r="B33" s="105" t="s">
        <v>34</v>
      </c>
      <c r="C33" s="113"/>
      <c r="D33" s="114">
        <f t="shared" si="7"/>
        <v>72</v>
      </c>
      <c r="E33" s="114">
        <f t="shared" si="8"/>
        <v>30</v>
      </c>
      <c r="F33" s="114">
        <f t="shared" si="9"/>
        <v>0</v>
      </c>
      <c r="G33" s="114">
        <f t="shared" si="10"/>
        <v>42</v>
      </c>
      <c r="H33" s="115">
        <f t="shared" si="11"/>
        <v>41.666666666666671</v>
      </c>
      <c r="I33" s="114">
        <f t="shared" si="12"/>
        <v>39</v>
      </c>
      <c r="J33" s="114">
        <f t="shared" si="13"/>
        <v>17</v>
      </c>
      <c r="K33" s="114">
        <f t="shared" si="14"/>
        <v>0</v>
      </c>
      <c r="L33" s="114">
        <f t="shared" si="15"/>
        <v>22</v>
      </c>
      <c r="M33" s="115">
        <f t="shared" si="16"/>
        <v>43.589743589743591</v>
      </c>
      <c r="N33" s="114">
        <v>6</v>
      </c>
      <c r="O33" s="114">
        <v>0</v>
      </c>
      <c r="P33" s="114">
        <v>0</v>
      </c>
      <c r="Q33" s="114">
        <f t="shared" si="17"/>
        <v>6</v>
      </c>
      <c r="R33" s="115">
        <f t="shared" si="18"/>
        <v>0</v>
      </c>
      <c r="S33" s="116">
        <v>33</v>
      </c>
      <c r="T33" s="116">
        <v>17</v>
      </c>
      <c r="U33" s="114">
        <v>0</v>
      </c>
      <c r="V33" s="114">
        <f t="shared" si="19"/>
        <v>16</v>
      </c>
      <c r="W33" s="115">
        <f t="shared" si="20"/>
        <v>51.515151515151516</v>
      </c>
      <c r="X33" s="116">
        <v>33</v>
      </c>
      <c r="Y33" s="116">
        <v>13</v>
      </c>
      <c r="Z33" s="114">
        <v>0</v>
      </c>
      <c r="AA33" s="114">
        <f t="shared" si="21"/>
        <v>20</v>
      </c>
      <c r="AB33" s="115">
        <f t="shared" si="22"/>
        <v>39.393939393939391</v>
      </c>
      <c r="AC33" s="117">
        <v>30</v>
      </c>
      <c r="AD33" s="117">
        <v>12</v>
      </c>
      <c r="AE33" s="117">
        <v>0</v>
      </c>
      <c r="AF33" s="114">
        <f t="shared" si="23"/>
        <v>18</v>
      </c>
      <c r="AG33" s="115">
        <f t="shared" si="24"/>
        <v>40</v>
      </c>
      <c r="AH33" s="118">
        <v>9</v>
      </c>
      <c r="AI33" s="117">
        <v>1</v>
      </c>
      <c r="AJ33" s="117">
        <v>0</v>
      </c>
      <c r="AK33" s="114">
        <f t="shared" si="25"/>
        <v>8</v>
      </c>
      <c r="AL33" s="119">
        <f t="shared" si="6"/>
        <v>11.111111111111111</v>
      </c>
    </row>
    <row r="34" spans="2:38" s="104" customFormat="1" ht="18" customHeight="1" x14ac:dyDescent="0.15">
      <c r="B34" s="105" t="s">
        <v>35</v>
      </c>
      <c r="C34" s="113"/>
      <c r="D34" s="114">
        <f t="shared" si="7"/>
        <v>34</v>
      </c>
      <c r="E34" s="114">
        <f t="shared" si="8"/>
        <v>9</v>
      </c>
      <c r="F34" s="114">
        <f t="shared" si="9"/>
        <v>0</v>
      </c>
      <c r="G34" s="114">
        <f t="shared" si="10"/>
        <v>25</v>
      </c>
      <c r="H34" s="115">
        <f t="shared" si="11"/>
        <v>26.47058823529412</v>
      </c>
      <c r="I34" s="114">
        <f t="shared" si="12"/>
        <v>15</v>
      </c>
      <c r="J34" s="114">
        <f t="shared" si="13"/>
        <v>4</v>
      </c>
      <c r="K34" s="114">
        <f t="shared" si="14"/>
        <v>0</v>
      </c>
      <c r="L34" s="114">
        <f t="shared" si="15"/>
        <v>11</v>
      </c>
      <c r="M34" s="115">
        <f t="shared" si="16"/>
        <v>26.666666666666668</v>
      </c>
      <c r="N34" s="114">
        <v>4</v>
      </c>
      <c r="O34" s="114">
        <v>1</v>
      </c>
      <c r="P34" s="114">
        <v>0</v>
      </c>
      <c r="Q34" s="114">
        <f t="shared" si="17"/>
        <v>3</v>
      </c>
      <c r="R34" s="115">
        <f t="shared" si="18"/>
        <v>25</v>
      </c>
      <c r="S34" s="116">
        <v>11</v>
      </c>
      <c r="T34" s="116">
        <v>3</v>
      </c>
      <c r="U34" s="114">
        <v>0</v>
      </c>
      <c r="V34" s="114">
        <f t="shared" si="19"/>
        <v>8</v>
      </c>
      <c r="W34" s="115">
        <f t="shared" si="20"/>
        <v>27.27272727272727</v>
      </c>
      <c r="X34" s="116">
        <v>19</v>
      </c>
      <c r="Y34" s="116">
        <v>5</v>
      </c>
      <c r="Z34" s="114">
        <v>0</v>
      </c>
      <c r="AA34" s="114">
        <f t="shared" si="21"/>
        <v>14</v>
      </c>
      <c r="AB34" s="115">
        <f t="shared" si="22"/>
        <v>26.315789473684209</v>
      </c>
      <c r="AC34" s="117">
        <v>18</v>
      </c>
      <c r="AD34" s="117">
        <v>4</v>
      </c>
      <c r="AE34" s="117">
        <v>0</v>
      </c>
      <c r="AF34" s="114">
        <f t="shared" si="23"/>
        <v>14</v>
      </c>
      <c r="AG34" s="115">
        <f t="shared" si="24"/>
        <v>22.222222222222221</v>
      </c>
      <c r="AH34" s="118">
        <v>5</v>
      </c>
      <c r="AI34" s="117">
        <v>2</v>
      </c>
      <c r="AJ34" s="117">
        <v>0</v>
      </c>
      <c r="AK34" s="114">
        <f t="shared" si="25"/>
        <v>3</v>
      </c>
      <c r="AL34" s="119">
        <f t="shared" si="6"/>
        <v>40</v>
      </c>
    </row>
    <row r="35" spans="2:38" s="104" customFormat="1" ht="18" customHeight="1" x14ac:dyDescent="0.15">
      <c r="B35" s="105" t="s">
        <v>36</v>
      </c>
      <c r="C35" s="113"/>
      <c r="D35" s="114">
        <f t="shared" si="7"/>
        <v>48</v>
      </c>
      <c r="E35" s="114">
        <f t="shared" si="8"/>
        <v>28</v>
      </c>
      <c r="F35" s="114">
        <f t="shared" si="9"/>
        <v>0</v>
      </c>
      <c r="G35" s="114">
        <f t="shared" si="10"/>
        <v>20</v>
      </c>
      <c r="H35" s="115">
        <f t="shared" si="11"/>
        <v>58.333333333333336</v>
      </c>
      <c r="I35" s="114">
        <f t="shared" si="12"/>
        <v>23</v>
      </c>
      <c r="J35" s="114">
        <f t="shared" si="13"/>
        <v>14</v>
      </c>
      <c r="K35" s="114">
        <f t="shared" si="14"/>
        <v>0</v>
      </c>
      <c r="L35" s="114">
        <f t="shared" si="15"/>
        <v>9</v>
      </c>
      <c r="M35" s="115">
        <f t="shared" si="16"/>
        <v>60.869565217391312</v>
      </c>
      <c r="N35" s="114">
        <v>9</v>
      </c>
      <c r="O35" s="114">
        <v>7</v>
      </c>
      <c r="P35" s="114">
        <v>0</v>
      </c>
      <c r="Q35" s="114">
        <f t="shared" si="17"/>
        <v>2</v>
      </c>
      <c r="R35" s="115">
        <f t="shared" si="18"/>
        <v>77.777777777777786</v>
      </c>
      <c r="S35" s="116">
        <v>14</v>
      </c>
      <c r="T35" s="116">
        <v>7</v>
      </c>
      <c r="U35" s="114">
        <v>0</v>
      </c>
      <c r="V35" s="114">
        <f t="shared" si="19"/>
        <v>7</v>
      </c>
      <c r="W35" s="115">
        <f t="shared" si="20"/>
        <v>50</v>
      </c>
      <c r="X35" s="116">
        <v>25</v>
      </c>
      <c r="Y35" s="116">
        <v>14</v>
      </c>
      <c r="Z35" s="114">
        <v>0</v>
      </c>
      <c r="AA35" s="114">
        <f t="shared" si="21"/>
        <v>11</v>
      </c>
      <c r="AB35" s="115">
        <f t="shared" si="22"/>
        <v>56.000000000000007</v>
      </c>
      <c r="AC35" s="117">
        <v>22</v>
      </c>
      <c r="AD35" s="117">
        <v>12</v>
      </c>
      <c r="AE35" s="117">
        <v>0</v>
      </c>
      <c r="AF35" s="114">
        <f t="shared" si="23"/>
        <v>10</v>
      </c>
      <c r="AG35" s="115">
        <f t="shared" si="24"/>
        <v>54.54545454545454</v>
      </c>
      <c r="AH35" s="118">
        <v>12</v>
      </c>
      <c r="AI35" s="117">
        <v>9</v>
      </c>
      <c r="AJ35" s="117">
        <v>0</v>
      </c>
      <c r="AK35" s="114">
        <f t="shared" si="25"/>
        <v>3</v>
      </c>
      <c r="AL35" s="119">
        <f t="shared" si="6"/>
        <v>75</v>
      </c>
    </row>
    <row r="36" spans="2:38" s="104" customFormat="1" ht="18" customHeight="1" x14ac:dyDescent="0.15">
      <c r="B36" s="105" t="s">
        <v>37</v>
      </c>
      <c r="C36" s="113"/>
      <c r="D36" s="114">
        <f t="shared" si="7"/>
        <v>108</v>
      </c>
      <c r="E36" s="114">
        <f t="shared" si="8"/>
        <v>52</v>
      </c>
      <c r="F36" s="114">
        <f t="shared" si="9"/>
        <v>3</v>
      </c>
      <c r="G36" s="114">
        <f t="shared" si="10"/>
        <v>53</v>
      </c>
      <c r="H36" s="115">
        <f t="shared" si="11"/>
        <v>48.148148148148145</v>
      </c>
      <c r="I36" s="114">
        <f t="shared" si="12"/>
        <v>70</v>
      </c>
      <c r="J36" s="114">
        <f t="shared" si="13"/>
        <v>35</v>
      </c>
      <c r="K36" s="114">
        <f t="shared" si="14"/>
        <v>2</v>
      </c>
      <c r="L36" s="114">
        <f t="shared" si="15"/>
        <v>33</v>
      </c>
      <c r="M36" s="115">
        <f t="shared" si="16"/>
        <v>50</v>
      </c>
      <c r="N36" s="114">
        <v>48</v>
      </c>
      <c r="O36" s="114">
        <v>25</v>
      </c>
      <c r="P36" s="114">
        <v>0</v>
      </c>
      <c r="Q36" s="114">
        <f t="shared" si="17"/>
        <v>23</v>
      </c>
      <c r="R36" s="115">
        <f t="shared" si="18"/>
        <v>52.083333333333336</v>
      </c>
      <c r="S36" s="116">
        <v>22</v>
      </c>
      <c r="T36" s="116">
        <v>10</v>
      </c>
      <c r="U36" s="114">
        <v>2</v>
      </c>
      <c r="V36" s="114">
        <f t="shared" si="19"/>
        <v>10</v>
      </c>
      <c r="W36" s="115">
        <f t="shared" si="20"/>
        <v>45.454545454545453</v>
      </c>
      <c r="X36" s="116">
        <v>38</v>
      </c>
      <c r="Y36" s="116">
        <v>17</v>
      </c>
      <c r="Z36" s="114">
        <v>1</v>
      </c>
      <c r="AA36" s="114">
        <f t="shared" si="21"/>
        <v>20</v>
      </c>
      <c r="AB36" s="115">
        <f t="shared" si="22"/>
        <v>44.736842105263158</v>
      </c>
      <c r="AC36" s="117">
        <v>38</v>
      </c>
      <c r="AD36" s="117">
        <v>17</v>
      </c>
      <c r="AE36" s="117">
        <v>1</v>
      </c>
      <c r="AF36" s="114">
        <f t="shared" si="23"/>
        <v>20</v>
      </c>
      <c r="AG36" s="115">
        <f t="shared" si="24"/>
        <v>44.736842105263158</v>
      </c>
      <c r="AH36" s="118">
        <v>48</v>
      </c>
      <c r="AI36" s="117">
        <v>25</v>
      </c>
      <c r="AJ36" s="117">
        <v>0</v>
      </c>
      <c r="AK36" s="114">
        <f t="shared" si="25"/>
        <v>23</v>
      </c>
      <c r="AL36" s="119">
        <f t="shared" si="6"/>
        <v>52.083333333333336</v>
      </c>
    </row>
    <row r="37" spans="2:38" s="104" customFormat="1" ht="18" customHeight="1" x14ac:dyDescent="0.15">
      <c r="B37" s="105" t="s">
        <v>38</v>
      </c>
      <c r="C37" s="113"/>
      <c r="D37" s="114">
        <f t="shared" si="7"/>
        <v>157</v>
      </c>
      <c r="E37" s="114">
        <f t="shared" si="8"/>
        <v>65</v>
      </c>
      <c r="F37" s="114">
        <f t="shared" si="9"/>
        <v>1</v>
      </c>
      <c r="G37" s="114">
        <f t="shared" si="10"/>
        <v>91</v>
      </c>
      <c r="H37" s="115">
        <f t="shared" si="11"/>
        <v>41.401273885350321</v>
      </c>
      <c r="I37" s="114">
        <f t="shared" si="12"/>
        <v>57</v>
      </c>
      <c r="J37" s="114">
        <f t="shared" si="13"/>
        <v>21</v>
      </c>
      <c r="K37" s="114">
        <f t="shared" si="14"/>
        <v>1</v>
      </c>
      <c r="L37" s="114">
        <f t="shared" si="15"/>
        <v>35</v>
      </c>
      <c r="M37" s="115">
        <f t="shared" si="16"/>
        <v>36.84210526315789</v>
      </c>
      <c r="N37" s="114">
        <v>38</v>
      </c>
      <c r="O37" s="114">
        <v>14</v>
      </c>
      <c r="P37" s="114">
        <v>1</v>
      </c>
      <c r="Q37" s="114">
        <f t="shared" si="17"/>
        <v>23</v>
      </c>
      <c r="R37" s="115">
        <f t="shared" si="18"/>
        <v>36.84210526315789</v>
      </c>
      <c r="S37" s="116">
        <v>19</v>
      </c>
      <c r="T37" s="116">
        <v>7</v>
      </c>
      <c r="U37" s="114">
        <v>0</v>
      </c>
      <c r="V37" s="114">
        <f t="shared" si="19"/>
        <v>12</v>
      </c>
      <c r="W37" s="115">
        <f t="shared" si="20"/>
        <v>36.84210526315789</v>
      </c>
      <c r="X37" s="116">
        <v>100</v>
      </c>
      <c r="Y37" s="116">
        <v>44</v>
      </c>
      <c r="Z37" s="114">
        <v>0</v>
      </c>
      <c r="AA37" s="114">
        <f t="shared" si="21"/>
        <v>56</v>
      </c>
      <c r="AB37" s="115">
        <f t="shared" si="22"/>
        <v>44</v>
      </c>
      <c r="AC37" s="117">
        <v>82</v>
      </c>
      <c r="AD37" s="117">
        <v>34</v>
      </c>
      <c r="AE37" s="117">
        <v>0</v>
      </c>
      <c r="AF37" s="114">
        <f t="shared" si="23"/>
        <v>48</v>
      </c>
      <c r="AG37" s="115">
        <f t="shared" si="24"/>
        <v>41.463414634146339</v>
      </c>
      <c r="AH37" s="118">
        <v>56</v>
      </c>
      <c r="AI37" s="117">
        <v>24</v>
      </c>
      <c r="AJ37" s="117">
        <v>1</v>
      </c>
      <c r="AK37" s="114">
        <f t="shared" si="25"/>
        <v>31</v>
      </c>
      <c r="AL37" s="119">
        <f t="shared" si="6"/>
        <v>42.857142857142854</v>
      </c>
    </row>
    <row r="38" spans="2:38" s="104" customFormat="1" ht="18" customHeight="1" x14ac:dyDescent="0.15">
      <c r="B38" s="105" t="s">
        <v>39</v>
      </c>
      <c r="C38" s="113"/>
      <c r="D38" s="114">
        <f t="shared" si="7"/>
        <v>101</v>
      </c>
      <c r="E38" s="114">
        <f t="shared" si="8"/>
        <v>47</v>
      </c>
      <c r="F38" s="114">
        <f t="shared" si="9"/>
        <v>1</v>
      </c>
      <c r="G38" s="114">
        <f t="shared" si="10"/>
        <v>53</v>
      </c>
      <c r="H38" s="115">
        <f t="shared" si="11"/>
        <v>46.534653465346537</v>
      </c>
      <c r="I38" s="114">
        <f t="shared" si="12"/>
        <v>67</v>
      </c>
      <c r="J38" s="114">
        <f t="shared" si="13"/>
        <v>29</v>
      </c>
      <c r="K38" s="114">
        <f t="shared" si="14"/>
        <v>1</v>
      </c>
      <c r="L38" s="114">
        <f t="shared" si="15"/>
        <v>37</v>
      </c>
      <c r="M38" s="115">
        <f t="shared" si="16"/>
        <v>43.283582089552233</v>
      </c>
      <c r="N38" s="114">
        <v>9</v>
      </c>
      <c r="O38" s="114">
        <v>3</v>
      </c>
      <c r="P38" s="114">
        <v>0</v>
      </c>
      <c r="Q38" s="114">
        <f t="shared" si="17"/>
        <v>6</v>
      </c>
      <c r="R38" s="115">
        <f t="shared" si="18"/>
        <v>33.333333333333329</v>
      </c>
      <c r="S38" s="116">
        <v>58</v>
      </c>
      <c r="T38" s="116">
        <v>26</v>
      </c>
      <c r="U38" s="114">
        <v>1</v>
      </c>
      <c r="V38" s="114">
        <f t="shared" si="19"/>
        <v>31</v>
      </c>
      <c r="W38" s="115">
        <f t="shared" si="20"/>
        <v>44.827586206896555</v>
      </c>
      <c r="X38" s="116">
        <v>34</v>
      </c>
      <c r="Y38" s="116">
        <v>18</v>
      </c>
      <c r="Z38" s="114">
        <v>0</v>
      </c>
      <c r="AA38" s="114">
        <f t="shared" si="21"/>
        <v>16</v>
      </c>
      <c r="AB38" s="115">
        <f t="shared" si="22"/>
        <v>52.941176470588239</v>
      </c>
      <c r="AC38" s="117">
        <v>34</v>
      </c>
      <c r="AD38" s="117">
        <v>18</v>
      </c>
      <c r="AE38" s="117">
        <v>0</v>
      </c>
      <c r="AF38" s="114">
        <f t="shared" si="23"/>
        <v>16</v>
      </c>
      <c r="AG38" s="115">
        <f t="shared" si="24"/>
        <v>52.941176470588239</v>
      </c>
      <c r="AH38" s="118">
        <v>9</v>
      </c>
      <c r="AI38" s="117">
        <v>3</v>
      </c>
      <c r="AJ38" s="117">
        <v>0</v>
      </c>
      <c r="AK38" s="114">
        <f t="shared" si="25"/>
        <v>6</v>
      </c>
      <c r="AL38" s="119">
        <f t="shared" si="6"/>
        <v>33.333333333333329</v>
      </c>
    </row>
    <row r="39" spans="2:38" s="104" customFormat="1" ht="18" customHeight="1" x14ac:dyDescent="0.15">
      <c r="B39" s="105" t="s">
        <v>40</v>
      </c>
      <c r="C39" s="113"/>
      <c r="D39" s="114">
        <f t="shared" si="7"/>
        <v>33</v>
      </c>
      <c r="E39" s="114">
        <f t="shared" si="8"/>
        <v>18</v>
      </c>
      <c r="F39" s="114">
        <f t="shared" si="9"/>
        <v>0</v>
      </c>
      <c r="G39" s="114">
        <f t="shared" si="10"/>
        <v>15</v>
      </c>
      <c r="H39" s="115">
        <f t="shared" si="11"/>
        <v>54.54545454545454</v>
      </c>
      <c r="I39" s="114">
        <f t="shared" si="12"/>
        <v>18</v>
      </c>
      <c r="J39" s="114">
        <f t="shared" si="13"/>
        <v>10</v>
      </c>
      <c r="K39" s="114">
        <f t="shared" si="14"/>
        <v>0</v>
      </c>
      <c r="L39" s="114">
        <f t="shared" si="15"/>
        <v>8</v>
      </c>
      <c r="M39" s="115">
        <f t="shared" si="16"/>
        <v>55.555555555555557</v>
      </c>
      <c r="N39" s="114">
        <v>3</v>
      </c>
      <c r="O39" s="114">
        <v>3</v>
      </c>
      <c r="P39" s="114">
        <v>0</v>
      </c>
      <c r="Q39" s="114">
        <f t="shared" si="17"/>
        <v>0</v>
      </c>
      <c r="R39" s="115">
        <f t="shared" si="18"/>
        <v>100</v>
      </c>
      <c r="S39" s="116">
        <v>15</v>
      </c>
      <c r="T39" s="116">
        <v>7</v>
      </c>
      <c r="U39" s="114">
        <v>0</v>
      </c>
      <c r="V39" s="114">
        <f t="shared" si="19"/>
        <v>8</v>
      </c>
      <c r="W39" s="115">
        <f t="shared" si="20"/>
        <v>46.666666666666664</v>
      </c>
      <c r="X39" s="116">
        <v>15</v>
      </c>
      <c r="Y39" s="116">
        <v>8</v>
      </c>
      <c r="Z39" s="114">
        <v>0</v>
      </c>
      <c r="AA39" s="114">
        <f t="shared" si="21"/>
        <v>7</v>
      </c>
      <c r="AB39" s="115">
        <f t="shared" si="22"/>
        <v>53.333333333333336</v>
      </c>
      <c r="AC39" s="117">
        <v>15</v>
      </c>
      <c r="AD39" s="117">
        <v>8</v>
      </c>
      <c r="AE39" s="117">
        <v>0</v>
      </c>
      <c r="AF39" s="114">
        <f t="shared" si="23"/>
        <v>7</v>
      </c>
      <c r="AG39" s="115">
        <f t="shared" si="24"/>
        <v>53.333333333333336</v>
      </c>
      <c r="AH39" s="118">
        <v>3</v>
      </c>
      <c r="AI39" s="117">
        <v>3</v>
      </c>
      <c r="AJ39" s="117">
        <v>0</v>
      </c>
      <c r="AK39" s="114">
        <f t="shared" si="25"/>
        <v>0</v>
      </c>
      <c r="AL39" s="119">
        <f t="shared" si="6"/>
        <v>100</v>
      </c>
    </row>
    <row r="40" spans="2:38" s="104" customFormat="1" ht="18" customHeight="1" x14ac:dyDescent="0.15">
      <c r="B40" s="105" t="s">
        <v>41</v>
      </c>
      <c r="C40" s="113"/>
      <c r="D40" s="114">
        <f t="shared" si="7"/>
        <v>56</v>
      </c>
      <c r="E40" s="114">
        <f t="shared" si="8"/>
        <v>16</v>
      </c>
      <c r="F40" s="114">
        <f t="shared" si="9"/>
        <v>0</v>
      </c>
      <c r="G40" s="114">
        <f t="shared" si="10"/>
        <v>40</v>
      </c>
      <c r="H40" s="115">
        <f t="shared" si="11"/>
        <v>28.571428571428569</v>
      </c>
      <c r="I40" s="114">
        <f t="shared" si="12"/>
        <v>38</v>
      </c>
      <c r="J40" s="114">
        <f t="shared" si="13"/>
        <v>10</v>
      </c>
      <c r="K40" s="114">
        <f t="shared" si="14"/>
        <v>0</v>
      </c>
      <c r="L40" s="114">
        <f t="shared" si="15"/>
        <v>28</v>
      </c>
      <c r="M40" s="115">
        <f t="shared" si="16"/>
        <v>26.315789473684209</v>
      </c>
      <c r="N40" s="114">
        <v>15</v>
      </c>
      <c r="O40" s="114">
        <v>3</v>
      </c>
      <c r="P40" s="114">
        <v>0</v>
      </c>
      <c r="Q40" s="114">
        <f t="shared" si="17"/>
        <v>12</v>
      </c>
      <c r="R40" s="115">
        <f t="shared" si="18"/>
        <v>20</v>
      </c>
      <c r="S40" s="116">
        <v>23</v>
      </c>
      <c r="T40" s="116">
        <v>7</v>
      </c>
      <c r="U40" s="114">
        <v>0</v>
      </c>
      <c r="V40" s="114">
        <f t="shared" si="19"/>
        <v>16</v>
      </c>
      <c r="W40" s="115">
        <f t="shared" si="20"/>
        <v>30.434782608695656</v>
      </c>
      <c r="X40" s="116">
        <v>18</v>
      </c>
      <c r="Y40" s="116">
        <v>6</v>
      </c>
      <c r="Z40" s="114">
        <v>0</v>
      </c>
      <c r="AA40" s="114">
        <f t="shared" si="21"/>
        <v>12</v>
      </c>
      <c r="AB40" s="115">
        <f t="shared" si="22"/>
        <v>33.333333333333329</v>
      </c>
      <c r="AC40" s="117">
        <v>16</v>
      </c>
      <c r="AD40" s="117">
        <v>4</v>
      </c>
      <c r="AE40" s="117">
        <v>0</v>
      </c>
      <c r="AF40" s="114">
        <f t="shared" si="23"/>
        <v>12</v>
      </c>
      <c r="AG40" s="115">
        <f t="shared" si="24"/>
        <v>25</v>
      </c>
      <c r="AH40" s="118">
        <v>17</v>
      </c>
      <c r="AI40" s="117">
        <v>5</v>
      </c>
      <c r="AJ40" s="117">
        <v>0</v>
      </c>
      <c r="AK40" s="114">
        <f t="shared" si="25"/>
        <v>12</v>
      </c>
      <c r="AL40" s="119">
        <f t="shared" si="6"/>
        <v>29.411764705882355</v>
      </c>
    </row>
    <row r="41" spans="2:38" s="104" customFormat="1" ht="18" customHeight="1" x14ac:dyDescent="0.15">
      <c r="B41" s="105" t="s">
        <v>42</v>
      </c>
      <c r="C41" s="113"/>
      <c r="D41" s="114">
        <f t="shared" si="7"/>
        <v>105</v>
      </c>
      <c r="E41" s="114">
        <f t="shared" si="8"/>
        <v>42</v>
      </c>
      <c r="F41" s="114">
        <f t="shared" si="9"/>
        <v>2</v>
      </c>
      <c r="G41" s="114">
        <f t="shared" si="10"/>
        <v>61</v>
      </c>
      <c r="H41" s="115">
        <f t="shared" si="11"/>
        <v>40</v>
      </c>
      <c r="I41" s="114">
        <f t="shared" si="12"/>
        <v>55</v>
      </c>
      <c r="J41" s="114">
        <f t="shared" si="13"/>
        <v>21</v>
      </c>
      <c r="K41" s="114">
        <f t="shared" si="14"/>
        <v>1</v>
      </c>
      <c r="L41" s="114">
        <f t="shared" si="15"/>
        <v>33</v>
      </c>
      <c r="M41" s="115">
        <f t="shared" si="16"/>
        <v>38.181818181818187</v>
      </c>
      <c r="N41" s="114">
        <v>30</v>
      </c>
      <c r="O41" s="114">
        <v>12</v>
      </c>
      <c r="P41" s="114">
        <v>0</v>
      </c>
      <c r="Q41" s="114">
        <f t="shared" si="17"/>
        <v>18</v>
      </c>
      <c r="R41" s="115">
        <f t="shared" si="18"/>
        <v>40</v>
      </c>
      <c r="S41" s="116">
        <v>25</v>
      </c>
      <c r="T41" s="116">
        <v>9</v>
      </c>
      <c r="U41" s="114">
        <v>1</v>
      </c>
      <c r="V41" s="114">
        <f t="shared" si="19"/>
        <v>15</v>
      </c>
      <c r="W41" s="115">
        <f t="shared" si="20"/>
        <v>36</v>
      </c>
      <c r="X41" s="116">
        <v>50</v>
      </c>
      <c r="Y41" s="116">
        <v>21</v>
      </c>
      <c r="Z41" s="114">
        <v>1</v>
      </c>
      <c r="AA41" s="114">
        <f t="shared" si="21"/>
        <v>28</v>
      </c>
      <c r="AB41" s="115">
        <f t="shared" si="22"/>
        <v>42</v>
      </c>
      <c r="AC41" s="117">
        <v>45</v>
      </c>
      <c r="AD41" s="117">
        <v>21</v>
      </c>
      <c r="AE41" s="117">
        <v>1</v>
      </c>
      <c r="AF41" s="114">
        <f t="shared" si="23"/>
        <v>23</v>
      </c>
      <c r="AG41" s="115">
        <f t="shared" si="24"/>
        <v>46.666666666666664</v>
      </c>
      <c r="AH41" s="118">
        <v>35</v>
      </c>
      <c r="AI41" s="117">
        <v>12</v>
      </c>
      <c r="AJ41" s="117">
        <v>0</v>
      </c>
      <c r="AK41" s="114">
        <f t="shared" si="25"/>
        <v>23</v>
      </c>
      <c r="AL41" s="119">
        <f t="shared" si="6"/>
        <v>34.285714285714285</v>
      </c>
    </row>
    <row r="42" spans="2:38" s="104" customFormat="1" ht="18" customHeight="1" x14ac:dyDescent="0.15">
      <c r="B42" s="105" t="s">
        <v>43</v>
      </c>
      <c r="C42" s="113"/>
      <c r="D42" s="114">
        <f t="shared" si="7"/>
        <v>33</v>
      </c>
      <c r="E42" s="114">
        <f t="shared" si="8"/>
        <v>10</v>
      </c>
      <c r="F42" s="114">
        <f t="shared" si="9"/>
        <v>1</v>
      </c>
      <c r="G42" s="114">
        <f t="shared" si="10"/>
        <v>22</v>
      </c>
      <c r="H42" s="115">
        <f t="shared" si="11"/>
        <v>30.303030303030305</v>
      </c>
      <c r="I42" s="114">
        <f t="shared" si="12"/>
        <v>23</v>
      </c>
      <c r="J42" s="114">
        <f t="shared" si="13"/>
        <v>8</v>
      </c>
      <c r="K42" s="114">
        <f t="shared" si="14"/>
        <v>1</v>
      </c>
      <c r="L42" s="114">
        <f t="shared" si="15"/>
        <v>14</v>
      </c>
      <c r="M42" s="115">
        <f t="shared" si="16"/>
        <v>34.782608695652172</v>
      </c>
      <c r="N42" s="114">
        <v>10</v>
      </c>
      <c r="O42" s="114">
        <v>5</v>
      </c>
      <c r="P42" s="114">
        <v>0</v>
      </c>
      <c r="Q42" s="114">
        <f t="shared" si="17"/>
        <v>5</v>
      </c>
      <c r="R42" s="115">
        <f t="shared" si="18"/>
        <v>50</v>
      </c>
      <c r="S42" s="116">
        <v>13</v>
      </c>
      <c r="T42" s="116">
        <v>3</v>
      </c>
      <c r="U42" s="114">
        <v>1</v>
      </c>
      <c r="V42" s="114">
        <f t="shared" si="19"/>
        <v>9</v>
      </c>
      <c r="W42" s="115">
        <f t="shared" si="20"/>
        <v>23.076923076923077</v>
      </c>
      <c r="X42" s="116">
        <v>10</v>
      </c>
      <c r="Y42" s="116">
        <v>2</v>
      </c>
      <c r="Z42" s="114">
        <v>0</v>
      </c>
      <c r="AA42" s="114">
        <f t="shared" si="21"/>
        <v>8</v>
      </c>
      <c r="AB42" s="115">
        <f t="shared" si="22"/>
        <v>20</v>
      </c>
      <c r="AC42" s="117">
        <v>10</v>
      </c>
      <c r="AD42" s="117">
        <v>2</v>
      </c>
      <c r="AE42" s="117">
        <v>0</v>
      </c>
      <c r="AF42" s="114">
        <f t="shared" si="23"/>
        <v>8</v>
      </c>
      <c r="AG42" s="115">
        <f t="shared" si="24"/>
        <v>20</v>
      </c>
      <c r="AH42" s="118">
        <v>10</v>
      </c>
      <c r="AI42" s="117">
        <v>5</v>
      </c>
      <c r="AJ42" s="117">
        <v>0</v>
      </c>
      <c r="AK42" s="114">
        <f t="shared" si="25"/>
        <v>5</v>
      </c>
      <c r="AL42" s="119">
        <f t="shared" si="6"/>
        <v>50</v>
      </c>
    </row>
    <row r="43" spans="2:38" s="104" customFormat="1" ht="18" customHeight="1" x14ac:dyDescent="0.15">
      <c r="B43" s="105" t="s">
        <v>44</v>
      </c>
      <c r="C43" s="113"/>
      <c r="D43" s="114">
        <f t="shared" si="7"/>
        <v>372</v>
      </c>
      <c r="E43" s="114">
        <f t="shared" si="8"/>
        <v>143</v>
      </c>
      <c r="F43" s="114">
        <f t="shared" si="9"/>
        <v>4</v>
      </c>
      <c r="G43" s="114">
        <f t="shared" si="10"/>
        <v>225</v>
      </c>
      <c r="H43" s="115">
        <f t="shared" si="11"/>
        <v>38.44086021505376</v>
      </c>
      <c r="I43" s="114">
        <f t="shared" si="12"/>
        <v>289</v>
      </c>
      <c r="J43" s="114">
        <f t="shared" si="13"/>
        <v>109</v>
      </c>
      <c r="K43" s="114">
        <f t="shared" si="14"/>
        <v>3</v>
      </c>
      <c r="L43" s="114">
        <f t="shared" si="15"/>
        <v>177</v>
      </c>
      <c r="M43" s="115">
        <f t="shared" si="16"/>
        <v>37.716262975778548</v>
      </c>
      <c r="N43" s="114">
        <v>107</v>
      </c>
      <c r="O43" s="114">
        <v>46</v>
      </c>
      <c r="P43" s="114">
        <v>0</v>
      </c>
      <c r="Q43" s="114">
        <f t="shared" si="17"/>
        <v>61</v>
      </c>
      <c r="R43" s="115">
        <f t="shared" si="18"/>
        <v>42.990654205607477</v>
      </c>
      <c r="S43" s="116">
        <v>182</v>
      </c>
      <c r="T43" s="116">
        <v>63</v>
      </c>
      <c r="U43" s="114">
        <v>3</v>
      </c>
      <c r="V43" s="114">
        <f t="shared" si="19"/>
        <v>116</v>
      </c>
      <c r="W43" s="115">
        <f t="shared" si="20"/>
        <v>34.615384615384613</v>
      </c>
      <c r="X43" s="116">
        <v>83</v>
      </c>
      <c r="Y43" s="116">
        <v>34</v>
      </c>
      <c r="Z43" s="114">
        <v>1</v>
      </c>
      <c r="AA43" s="114">
        <f t="shared" si="21"/>
        <v>48</v>
      </c>
      <c r="AB43" s="115">
        <f t="shared" si="22"/>
        <v>40.963855421686745</v>
      </c>
      <c r="AC43" s="117">
        <v>82</v>
      </c>
      <c r="AD43" s="117">
        <v>34</v>
      </c>
      <c r="AE43" s="117">
        <v>1</v>
      </c>
      <c r="AF43" s="114">
        <f t="shared" si="23"/>
        <v>47</v>
      </c>
      <c r="AG43" s="115">
        <f t="shared" si="24"/>
        <v>41.463414634146339</v>
      </c>
      <c r="AH43" s="118">
        <v>108</v>
      </c>
      <c r="AI43" s="117">
        <v>46</v>
      </c>
      <c r="AJ43" s="117">
        <v>0</v>
      </c>
      <c r="AK43" s="114">
        <f t="shared" si="25"/>
        <v>62</v>
      </c>
      <c r="AL43" s="119">
        <f t="shared" si="6"/>
        <v>42.592592592592595</v>
      </c>
    </row>
    <row r="44" spans="2:38" s="104" customFormat="1" ht="18" customHeight="1" x14ac:dyDescent="0.15">
      <c r="B44" s="105" t="s">
        <v>45</v>
      </c>
      <c r="C44" s="113"/>
      <c r="D44" s="114">
        <f t="shared" si="7"/>
        <v>78</v>
      </c>
      <c r="E44" s="114">
        <f t="shared" si="8"/>
        <v>25</v>
      </c>
      <c r="F44" s="114">
        <f t="shared" si="9"/>
        <v>1</v>
      </c>
      <c r="G44" s="114">
        <f t="shared" si="10"/>
        <v>52</v>
      </c>
      <c r="H44" s="115">
        <f t="shared" si="11"/>
        <v>32.051282051282051</v>
      </c>
      <c r="I44" s="114">
        <f t="shared" si="12"/>
        <v>72</v>
      </c>
      <c r="J44" s="114">
        <f t="shared" si="13"/>
        <v>23</v>
      </c>
      <c r="K44" s="114">
        <f t="shared" si="14"/>
        <v>1</v>
      </c>
      <c r="L44" s="114">
        <f t="shared" si="15"/>
        <v>48</v>
      </c>
      <c r="M44" s="115">
        <f t="shared" si="16"/>
        <v>31.944444444444443</v>
      </c>
      <c r="N44" s="114">
        <v>17</v>
      </c>
      <c r="O44" s="114">
        <v>6</v>
      </c>
      <c r="P44" s="114">
        <v>0</v>
      </c>
      <c r="Q44" s="114">
        <f t="shared" si="17"/>
        <v>11</v>
      </c>
      <c r="R44" s="115">
        <f t="shared" si="18"/>
        <v>35.294117647058826</v>
      </c>
      <c r="S44" s="116">
        <v>55</v>
      </c>
      <c r="T44" s="116">
        <v>17</v>
      </c>
      <c r="U44" s="114">
        <v>1</v>
      </c>
      <c r="V44" s="114">
        <f t="shared" si="19"/>
        <v>37</v>
      </c>
      <c r="W44" s="115">
        <f t="shared" si="20"/>
        <v>30.909090909090907</v>
      </c>
      <c r="X44" s="116">
        <v>6</v>
      </c>
      <c r="Y44" s="116">
        <v>2</v>
      </c>
      <c r="Z44" s="114">
        <v>0</v>
      </c>
      <c r="AA44" s="114">
        <f t="shared" si="21"/>
        <v>4</v>
      </c>
      <c r="AB44" s="115">
        <f t="shared" si="22"/>
        <v>33.333333333333329</v>
      </c>
      <c r="AC44" s="117">
        <v>5</v>
      </c>
      <c r="AD44" s="117">
        <v>2</v>
      </c>
      <c r="AE44" s="117">
        <v>0</v>
      </c>
      <c r="AF44" s="114">
        <f t="shared" si="23"/>
        <v>3</v>
      </c>
      <c r="AG44" s="115">
        <f t="shared" si="24"/>
        <v>40</v>
      </c>
      <c r="AH44" s="118">
        <v>18</v>
      </c>
      <c r="AI44" s="117">
        <v>6</v>
      </c>
      <c r="AJ44" s="117">
        <v>0</v>
      </c>
      <c r="AK44" s="114">
        <f t="shared" si="25"/>
        <v>12</v>
      </c>
      <c r="AL44" s="119">
        <f t="shared" si="6"/>
        <v>33.333333333333329</v>
      </c>
    </row>
    <row r="45" spans="2:38" s="104" customFormat="1" ht="18" customHeight="1" x14ac:dyDescent="0.15">
      <c r="B45" s="105" t="s">
        <v>46</v>
      </c>
      <c r="C45" s="113"/>
      <c r="D45" s="114">
        <f t="shared" si="7"/>
        <v>88</v>
      </c>
      <c r="E45" s="114">
        <f t="shared" si="8"/>
        <v>41</v>
      </c>
      <c r="F45" s="114">
        <f t="shared" si="9"/>
        <v>0</v>
      </c>
      <c r="G45" s="114">
        <f t="shared" si="10"/>
        <v>47</v>
      </c>
      <c r="H45" s="115">
        <f t="shared" si="11"/>
        <v>46.590909090909086</v>
      </c>
      <c r="I45" s="114">
        <f t="shared" si="12"/>
        <v>50</v>
      </c>
      <c r="J45" s="114">
        <f t="shared" si="13"/>
        <v>20</v>
      </c>
      <c r="K45" s="114">
        <f t="shared" si="14"/>
        <v>0</v>
      </c>
      <c r="L45" s="114">
        <f t="shared" si="15"/>
        <v>30</v>
      </c>
      <c r="M45" s="115">
        <f t="shared" si="16"/>
        <v>40</v>
      </c>
      <c r="N45" s="114">
        <v>17</v>
      </c>
      <c r="O45" s="114">
        <v>5</v>
      </c>
      <c r="P45" s="114">
        <v>0</v>
      </c>
      <c r="Q45" s="114">
        <f t="shared" si="17"/>
        <v>12</v>
      </c>
      <c r="R45" s="115">
        <f t="shared" si="18"/>
        <v>29.411764705882355</v>
      </c>
      <c r="S45" s="116">
        <v>33</v>
      </c>
      <c r="T45" s="116">
        <v>15</v>
      </c>
      <c r="U45" s="114">
        <v>0</v>
      </c>
      <c r="V45" s="114">
        <f t="shared" si="19"/>
        <v>18</v>
      </c>
      <c r="W45" s="115">
        <f t="shared" si="20"/>
        <v>45.454545454545453</v>
      </c>
      <c r="X45" s="116">
        <v>38</v>
      </c>
      <c r="Y45" s="116">
        <v>21</v>
      </c>
      <c r="Z45" s="114">
        <v>0</v>
      </c>
      <c r="AA45" s="114">
        <f t="shared" si="21"/>
        <v>17</v>
      </c>
      <c r="AB45" s="115">
        <f t="shared" si="22"/>
        <v>55.26315789473685</v>
      </c>
      <c r="AC45" s="117">
        <v>32</v>
      </c>
      <c r="AD45" s="117">
        <v>17</v>
      </c>
      <c r="AE45" s="117">
        <v>0</v>
      </c>
      <c r="AF45" s="114">
        <f t="shared" si="23"/>
        <v>15</v>
      </c>
      <c r="AG45" s="115">
        <f t="shared" si="24"/>
        <v>53.125</v>
      </c>
      <c r="AH45" s="118">
        <v>23</v>
      </c>
      <c r="AI45" s="117">
        <v>9</v>
      </c>
      <c r="AJ45" s="117">
        <v>0</v>
      </c>
      <c r="AK45" s="114">
        <f t="shared" si="25"/>
        <v>14</v>
      </c>
      <c r="AL45" s="119">
        <f t="shared" si="6"/>
        <v>39.130434782608695</v>
      </c>
    </row>
    <row r="46" spans="2:38" s="104" customFormat="1" ht="18" customHeight="1" x14ac:dyDescent="0.15">
      <c r="B46" s="105" t="s">
        <v>47</v>
      </c>
      <c r="C46" s="113"/>
      <c r="D46" s="114">
        <f t="shared" si="7"/>
        <v>154</v>
      </c>
      <c r="E46" s="114">
        <f t="shared" si="8"/>
        <v>74</v>
      </c>
      <c r="F46" s="114">
        <f t="shared" si="9"/>
        <v>0</v>
      </c>
      <c r="G46" s="114">
        <f t="shared" si="10"/>
        <v>80</v>
      </c>
      <c r="H46" s="115">
        <f t="shared" si="11"/>
        <v>48.051948051948052</v>
      </c>
      <c r="I46" s="114">
        <f t="shared" si="12"/>
        <v>113</v>
      </c>
      <c r="J46" s="114">
        <f t="shared" si="13"/>
        <v>56</v>
      </c>
      <c r="K46" s="114">
        <f t="shared" si="14"/>
        <v>0</v>
      </c>
      <c r="L46" s="114">
        <f t="shared" si="15"/>
        <v>57</v>
      </c>
      <c r="M46" s="115">
        <f t="shared" si="16"/>
        <v>49.557522123893804</v>
      </c>
      <c r="N46" s="114">
        <v>25</v>
      </c>
      <c r="O46" s="114">
        <v>10</v>
      </c>
      <c r="P46" s="114">
        <v>0</v>
      </c>
      <c r="Q46" s="114">
        <f t="shared" si="17"/>
        <v>15</v>
      </c>
      <c r="R46" s="115">
        <f t="shared" si="18"/>
        <v>40</v>
      </c>
      <c r="S46" s="116">
        <v>88</v>
      </c>
      <c r="T46" s="116">
        <v>46</v>
      </c>
      <c r="U46" s="114">
        <v>0</v>
      </c>
      <c r="V46" s="114">
        <f t="shared" si="19"/>
        <v>42</v>
      </c>
      <c r="W46" s="115">
        <f t="shared" si="20"/>
        <v>52.272727272727273</v>
      </c>
      <c r="X46" s="116">
        <v>41</v>
      </c>
      <c r="Y46" s="116">
        <v>18</v>
      </c>
      <c r="Z46" s="114">
        <v>0</v>
      </c>
      <c r="AA46" s="114">
        <f t="shared" si="21"/>
        <v>23</v>
      </c>
      <c r="AB46" s="115">
        <f t="shared" si="22"/>
        <v>43.902439024390247</v>
      </c>
      <c r="AC46" s="117">
        <v>32</v>
      </c>
      <c r="AD46" s="117">
        <v>16</v>
      </c>
      <c r="AE46" s="117">
        <v>0</v>
      </c>
      <c r="AF46" s="114">
        <f t="shared" si="23"/>
        <v>16</v>
      </c>
      <c r="AG46" s="115">
        <f t="shared" si="24"/>
        <v>50</v>
      </c>
      <c r="AH46" s="118">
        <v>34</v>
      </c>
      <c r="AI46" s="117">
        <v>12</v>
      </c>
      <c r="AJ46" s="117">
        <v>0</v>
      </c>
      <c r="AK46" s="114">
        <f t="shared" si="25"/>
        <v>22</v>
      </c>
      <c r="AL46" s="119">
        <f t="shared" si="6"/>
        <v>35.294117647058826</v>
      </c>
    </row>
    <row r="47" spans="2:38" s="104" customFormat="1" ht="18" customHeight="1" x14ac:dyDescent="0.15">
      <c r="B47" s="105" t="s">
        <v>48</v>
      </c>
      <c r="C47" s="113"/>
      <c r="D47" s="114">
        <f t="shared" si="7"/>
        <v>110</v>
      </c>
      <c r="E47" s="114">
        <f t="shared" si="8"/>
        <v>46</v>
      </c>
      <c r="F47" s="114">
        <f t="shared" si="9"/>
        <v>0</v>
      </c>
      <c r="G47" s="114">
        <f t="shared" si="10"/>
        <v>64</v>
      </c>
      <c r="H47" s="115">
        <f t="shared" si="11"/>
        <v>41.818181818181813</v>
      </c>
      <c r="I47" s="114">
        <f t="shared" si="12"/>
        <v>94</v>
      </c>
      <c r="J47" s="114">
        <f t="shared" si="13"/>
        <v>38</v>
      </c>
      <c r="K47" s="114">
        <f t="shared" si="14"/>
        <v>0</v>
      </c>
      <c r="L47" s="114">
        <f t="shared" si="15"/>
        <v>56</v>
      </c>
      <c r="M47" s="115">
        <f t="shared" si="16"/>
        <v>40.425531914893611</v>
      </c>
      <c r="N47" s="114">
        <v>20</v>
      </c>
      <c r="O47" s="114">
        <v>6</v>
      </c>
      <c r="P47" s="114">
        <v>0</v>
      </c>
      <c r="Q47" s="114">
        <f t="shared" si="17"/>
        <v>14</v>
      </c>
      <c r="R47" s="115">
        <f t="shared" si="18"/>
        <v>30</v>
      </c>
      <c r="S47" s="116">
        <v>74</v>
      </c>
      <c r="T47" s="116">
        <v>32</v>
      </c>
      <c r="U47" s="114">
        <v>0</v>
      </c>
      <c r="V47" s="114">
        <f t="shared" si="19"/>
        <v>42</v>
      </c>
      <c r="W47" s="115">
        <f t="shared" si="20"/>
        <v>43.243243243243242</v>
      </c>
      <c r="X47" s="116">
        <v>16</v>
      </c>
      <c r="Y47" s="116">
        <v>8</v>
      </c>
      <c r="Z47" s="114">
        <v>0</v>
      </c>
      <c r="AA47" s="114">
        <f t="shared" si="21"/>
        <v>8</v>
      </c>
      <c r="AB47" s="115">
        <f t="shared" si="22"/>
        <v>50</v>
      </c>
      <c r="AC47" s="117">
        <v>16</v>
      </c>
      <c r="AD47" s="117">
        <v>8</v>
      </c>
      <c r="AE47" s="117">
        <v>0</v>
      </c>
      <c r="AF47" s="114">
        <f t="shared" si="23"/>
        <v>8</v>
      </c>
      <c r="AG47" s="115">
        <f t="shared" si="24"/>
        <v>50</v>
      </c>
      <c r="AH47" s="118">
        <v>20</v>
      </c>
      <c r="AI47" s="117">
        <v>6</v>
      </c>
      <c r="AJ47" s="117">
        <v>0</v>
      </c>
      <c r="AK47" s="114">
        <f t="shared" si="25"/>
        <v>14</v>
      </c>
      <c r="AL47" s="119">
        <f t="shared" si="6"/>
        <v>30</v>
      </c>
    </row>
    <row r="48" spans="2:38" s="104" customFormat="1" ht="18" customHeight="1" x14ac:dyDescent="0.15">
      <c r="B48" s="105" t="s">
        <v>49</v>
      </c>
      <c r="C48" s="113"/>
      <c r="D48" s="114">
        <f t="shared" si="7"/>
        <v>124</v>
      </c>
      <c r="E48" s="114">
        <f t="shared" si="8"/>
        <v>54</v>
      </c>
      <c r="F48" s="114">
        <f t="shared" si="9"/>
        <v>1</v>
      </c>
      <c r="G48" s="114">
        <f t="shared" si="10"/>
        <v>69</v>
      </c>
      <c r="H48" s="115">
        <f t="shared" si="11"/>
        <v>43.548387096774192</v>
      </c>
      <c r="I48" s="114">
        <f t="shared" si="12"/>
        <v>115</v>
      </c>
      <c r="J48" s="114">
        <f t="shared" si="13"/>
        <v>51</v>
      </c>
      <c r="K48" s="114">
        <f t="shared" si="14"/>
        <v>1</v>
      </c>
      <c r="L48" s="114">
        <f t="shared" si="15"/>
        <v>63</v>
      </c>
      <c r="M48" s="115">
        <f t="shared" si="16"/>
        <v>44.347826086956523</v>
      </c>
      <c r="N48" s="114">
        <v>17</v>
      </c>
      <c r="O48" s="114">
        <v>6</v>
      </c>
      <c r="P48" s="114">
        <v>0</v>
      </c>
      <c r="Q48" s="114">
        <f t="shared" si="17"/>
        <v>11</v>
      </c>
      <c r="R48" s="115">
        <f t="shared" si="18"/>
        <v>35.294117647058826</v>
      </c>
      <c r="S48" s="116">
        <v>98</v>
      </c>
      <c r="T48" s="116">
        <v>45</v>
      </c>
      <c r="U48" s="114">
        <v>1</v>
      </c>
      <c r="V48" s="114">
        <f t="shared" si="19"/>
        <v>52</v>
      </c>
      <c r="W48" s="115">
        <f t="shared" si="20"/>
        <v>45.91836734693878</v>
      </c>
      <c r="X48" s="116">
        <v>9</v>
      </c>
      <c r="Y48" s="116">
        <v>3</v>
      </c>
      <c r="Z48" s="114">
        <v>0</v>
      </c>
      <c r="AA48" s="114">
        <f t="shared" si="21"/>
        <v>6</v>
      </c>
      <c r="AB48" s="115">
        <f t="shared" si="22"/>
        <v>33.333333333333329</v>
      </c>
      <c r="AC48" s="117">
        <v>9</v>
      </c>
      <c r="AD48" s="117">
        <v>3</v>
      </c>
      <c r="AE48" s="117">
        <v>0</v>
      </c>
      <c r="AF48" s="114">
        <f t="shared" si="23"/>
        <v>6</v>
      </c>
      <c r="AG48" s="115">
        <f t="shared" si="24"/>
        <v>33.333333333333329</v>
      </c>
      <c r="AH48" s="118">
        <v>17</v>
      </c>
      <c r="AI48" s="117">
        <v>6</v>
      </c>
      <c r="AJ48" s="117">
        <v>0</v>
      </c>
      <c r="AK48" s="114">
        <f t="shared" si="25"/>
        <v>11</v>
      </c>
      <c r="AL48" s="119">
        <f t="shared" si="6"/>
        <v>35.294117647058826</v>
      </c>
    </row>
    <row r="49" spans="1:38" s="104" customFormat="1" ht="18" customHeight="1" x14ac:dyDescent="0.15">
      <c r="B49" s="105" t="s">
        <v>50</v>
      </c>
      <c r="C49" s="113"/>
      <c r="D49" s="114">
        <f t="shared" si="7"/>
        <v>114</v>
      </c>
      <c r="E49" s="114">
        <f t="shared" si="8"/>
        <v>41</v>
      </c>
      <c r="F49" s="114">
        <f t="shared" si="9"/>
        <v>1</v>
      </c>
      <c r="G49" s="114">
        <f t="shared" si="10"/>
        <v>72</v>
      </c>
      <c r="H49" s="115">
        <f t="shared" si="11"/>
        <v>35.964912280701753</v>
      </c>
      <c r="I49" s="114">
        <f t="shared" si="12"/>
        <v>86</v>
      </c>
      <c r="J49" s="114">
        <f t="shared" si="13"/>
        <v>32</v>
      </c>
      <c r="K49" s="114">
        <f t="shared" si="14"/>
        <v>1</v>
      </c>
      <c r="L49" s="114">
        <f t="shared" si="15"/>
        <v>53</v>
      </c>
      <c r="M49" s="115">
        <f t="shared" si="16"/>
        <v>37.209302325581397</v>
      </c>
      <c r="N49" s="114">
        <v>19</v>
      </c>
      <c r="O49" s="114">
        <v>11</v>
      </c>
      <c r="P49" s="114">
        <v>0</v>
      </c>
      <c r="Q49" s="114">
        <f t="shared" si="17"/>
        <v>8</v>
      </c>
      <c r="R49" s="115">
        <f t="shared" si="18"/>
        <v>57.894736842105267</v>
      </c>
      <c r="S49" s="116">
        <v>67</v>
      </c>
      <c r="T49" s="116">
        <v>21</v>
      </c>
      <c r="U49" s="114">
        <v>1</v>
      </c>
      <c r="V49" s="114">
        <f t="shared" si="19"/>
        <v>45</v>
      </c>
      <c r="W49" s="115">
        <f t="shared" si="20"/>
        <v>31.343283582089555</v>
      </c>
      <c r="X49" s="116">
        <v>28</v>
      </c>
      <c r="Y49" s="116">
        <v>9</v>
      </c>
      <c r="Z49" s="114">
        <v>0</v>
      </c>
      <c r="AA49" s="114">
        <f t="shared" si="21"/>
        <v>19</v>
      </c>
      <c r="AB49" s="115">
        <f t="shared" si="22"/>
        <v>32.142857142857146</v>
      </c>
      <c r="AC49" s="117">
        <v>27</v>
      </c>
      <c r="AD49" s="117">
        <v>8</v>
      </c>
      <c r="AE49" s="117">
        <v>0</v>
      </c>
      <c r="AF49" s="114">
        <f t="shared" si="23"/>
        <v>19</v>
      </c>
      <c r="AG49" s="115">
        <f t="shared" si="24"/>
        <v>29.629629629629626</v>
      </c>
      <c r="AH49" s="118">
        <v>20</v>
      </c>
      <c r="AI49" s="117">
        <v>12</v>
      </c>
      <c r="AJ49" s="117">
        <v>0</v>
      </c>
      <c r="AK49" s="114">
        <f t="shared" si="25"/>
        <v>8</v>
      </c>
      <c r="AL49" s="119">
        <f t="shared" si="6"/>
        <v>60</v>
      </c>
    </row>
    <row r="50" spans="1:38" s="104" customFormat="1" ht="18" customHeight="1" x14ac:dyDescent="0.15">
      <c r="B50" s="120" t="s">
        <v>298</v>
      </c>
      <c r="C50" s="121"/>
      <c r="D50" s="122">
        <f t="shared" si="7"/>
        <v>121</v>
      </c>
      <c r="E50" s="122">
        <f t="shared" si="8"/>
        <v>38</v>
      </c>
      <c r="F50" s="122">
        <f t="shared" si="9"/>
        <v>2</v>
      </c>
      <c r="G50" s="122">
        <f t="shared" si="10"/>
        <v>81</v>
      </c>
      <c r="H50" s="123">
        <f t="shared" si="11"/>
        <v>31.404958677685951</v>
      </c>
      <c r="I50" s="122">
        <f t="shared" si="12"/>
        <v>98</v>
      </c>
      <c r="J50" s="122">
        <f t="shared" si="13"/>
        <v>30</v>
      </c>
      <c r="K50" s="122">
        <f t="shared" si="14"/>
        <v>2</v>
      </c>
      <c r="L50" s="122">
        <f t="shared" si="15"/>
        <v>66</v>
      </c>
      <c r="M50" s="123">
        <f t="shared" si="16"/>
        <v>30.612244897959183</v>
      </c>
      <c r="N50" s="122">
        <v>12</v>
      </c>
      <c r="O50" s="122">
        <v>4</v>
      </c>
      <c r="P50" s="122">
        <v>0</v>
      </c>
      <c r="Q50" s="122">
        <f t="shared" si="17"/>
        <v>8</v>
      </c>
      <c r="R50" s="123">
        <f t="shared" si="18"/>
        <v>33.333333333333329</v>
      </c>
      <c r="S50" s="124">
        <v>86</v>
      </c>
      <c r="T50" s="124">
        <v>26</v>
      </c>
      <c r="U50" s="122">
        <v>2</v>
      </c>
      <c r="V50" s="122">
        <f t="shared" si="19"/>
        <v>58</v>
      </c>
      <c r="W50" s="123">
        <f t="shared" si="20"/>
        <v>30.232558139534881</v>
      </c>
      <c r="X50" s="124">
        <v>23</v>
      </c>
      <c r="Y50" s="124">
        <v>8</v>
      </c>
      <c r="Z50" s="122">
        <v>0</v>
      </c>
      <c r="AA50" s="122">
        <f t="shared" si="21"/>
        <v>15</v>
      </c>
      <c r="AB50" s="123">
        <f t="shared" si="22"/>
        <v>34.782608695652172</v>
      </c>
      <c r="AC50" s="125">
        <v>21</v>
      </c>
      <c r="AD50" s="125">
        <v>7</v>
      </c>
      <c r="AE50" s="125">
        <v>0</v>
      </c>
      <c r="AF50" s="122">
        <f t="shared" si="23"/>
        <v>14</v>
      </c>
      <c r="AG50" s="123">
        <f t="shared" si="24"/>
        <v>33.333333333333329</v>
      </c>
      <c r="AH50" s="126">
        <v>14</v>
      </c>
      <c r="AI50" s="125">
        <v>5</v>
      </c>
      <c r="AJ50" s="125">
        <v>0</v>
      </c>
      <c r="AK50" s="122">
        <f t="shared" si="25"/>
        <v>9</v>
      </c>
      <c r="AL50" s="127">
        <f t="shared" si="6"/>
        <v>35.714285714285715</v>
      </c>
    </row>
    <row r="51" spans="1:38" s="104" customFormat="1" ht="18" customHeight="1" x14ac:dyDescent="0.15">
      <c r="B51" s="128" t="s">
        <v>121</v>
      </c>
      <c r="C51" s="128"/>
      <c r="D51" s="124">
        <f>SUM(D4:D50)</f>
        <v>7537</v>
      </c>
      <c r="E51" s="124">
        <f>SUM(E4:E50)</f>
        <v>3218</v>
      </c>
      <c r="F51" s="124">
        <f>SUM(F4:F50)</f>
        <v>53</v>
      </c>
      <c r="G51" s="122">
        <f>SUM(G4:G50)</f>
        <v>4266</v>
      </c>
      <c r="H51" s="123">
        <f>E51/D51*100</f>
        <v>42.696032904338601</v>
      </c>
      <c r="I51" s="124">
        <f>SUM(I4:I50)</f>
        <v>4731</v>
      </c>
      <c r="J51" s="124">
        <f>SUM(J4:J50)</f>
        <v>2024</v>
      </c>
      <c r="K51" s="124">
        <f>SUM(K4:K50)</f>
        <v>43</v>
      </c>
      <c r="L51" s="122">
        <f>SUM(L4:L50)</f>
        <v>2664</v>
      </c>
      <c r="M51" s="123">
        <f>J51/I51*100</f>
        <v>42.781652927499472</v>
      </c>
      <c r="N51" s="124">
        <f>SUM(N4:N50)</f>
        <v>2205</v>
      </c>
      <c r="O51" s="124">
        <f>SUM(O4:O50)</f>
        <v>1061</v>
      </c>
      <c r="P51" s="124">
        <f>SUM(P4:P50)</f>
        <v>10</v>
      </c>
      <c r="Q51" s="122">
        <f>SUM(Q4:Q50)</f>
        <v>1134</v>
      </c>
      <c r="R51" s="123">
        <f>O51/N51*100</f>
        <v>48.117913832199548</v>
      </c>
      <c r="S51" s="124">
        <f>SUM(S4:S50)</f>
        <v>2526</v>
      </c>
      <c r="T51" s="124">
        <f>SUM(T4:T50)</f>
        <v>963</v>
      </c>
      <c r="U51" s="124">
        <f>SUM(U4:U50)</f>
        <v>33</v>
      </c>
      <c r="V51" s="124">
        <f>SUM(V4:V50)</f>
        <v>1530</v>
      </c>
      <c r="W51" s="123">
        <f t="shared" ref="W51" si="26">T51/S51*100</f>
        <v>38.12351543942993</v>
      </c>
      <c r="X51" s="125">
        <f>SUM(X4:X50)</f>
        <v>2806</v>
      </c>
      <c r="Y51" s="124">
        <f>SUM(Y4:Y50)</f>
        <v>1194</v>
      </c>
      <c r="Z51" s="124">
        <f>SUM(Z4:Z50)</f>
        <v>10</v>
      </c>
      <c r="AA51" s="122">
        <f>SUM(AA4:AA50)</f>
        <v>1602</v>
      </c>
      <c r="AB51" s="123">
        <f>Y51/X51*100</f>
        <v>42.551674982181041</v>
      </c>
      <c r="AC51" s="124">
        <f>SUM(AC4:AC50)</f>
        <v>2505</v>
      </c>
      <c r="AD51" s="124">
        <f>SUM(AD4:AD50)</f>
        <v>1053</v>
      </c>
      <c r="AE51" s="124">
        <f>SUM(AE4:AE50)</f>
        <v>8</v>
      </c>
      <c r="AF51" s="124">
        <f>SUM(AF4:AF50)</f>
        <v>1444</v>
      </c>
      <c r="AG51" s="123">
        <f>AD51/AC51*100</f>
        <v>42.035928143712574</v>
      </c>
      <c r="AH51" s="126">
        <f>SUM(AH4:AH50)</f>
        <v>2506</v>
      </c>
      <c r="AI51" s="124">
        <f>SUM(AI4:AI50)</f>
        <v>1202</v>
      </c>
      <c r="AJ51" s="124">
        <f>SUM(AJ4:AJ50)</f>
        <v>12</v>
      </c>
      <c r="AK51" s="124">
        <f>SUM(AK4:AK50)</f>
        <v>1292</v>
      </c>
      <c r="AL51" s="127">
        <f t="shared" ref="AL51" si="27">AI51/AH51*100</f>
        <v>47.964884277733439</v>
      </c>
    </row>
    <row r="52" spans="1:38" s="63" customFormat="1" ht="15" customHeight="1" x14ac:dyDescent="0.15">
      <c r="B52" s="64"/>
      <c r="C52" s="64"/>
      <c r="D52" s="65"/>
      <c r="E52" s="64"/>
      <c r="F52" s="64"/>
      <c r="G52" s="64"/>
      <c r="H52" s="59"/>
      <c r="I52" s="65"/>
      <c r="J52" s="65"/>
      <c r="L52" s="65"/>
      <c r="M52" s="65"/>
      <c r="N52" s="65"/>
      <c r="O52" s="66"/>
      <c r="R52" s="65"/>
      <c r="S52" s="65"/>
      <c r="T52" s="65"/>
      <c r="U52" s="65"/>
      <c r="V52" s="65"/>
      <c r="W52" s="66"/>
      <c r="X52" s="65"/>
      <c r="Z52" s="65"/>
      <c r="AC52" s="65"/>
      <c r="AH52" s="65"/>
    </row>
    <row r="53" spans="1:38" ht="15" customHeight="1" x14ac:dyDescent="0.15">
      <c r="A53" s="1" t="s">
        <v>369</v>
      </c>
      <c r="D53" s="23"/>
      <c r="E53" s="23"/>
      <c r="G53" s="23"/>
      <c r="H53" s="23"/>
      <c r="J53" s="23"/>
      <c r="K53" s="23"/>
    </row>
    <row r="54" spans="1:38" ht="15" customHeight="1" x14ac:dyDescent="0.15">
      <c r="B54" s="24"/>
      <c r="C54" s="25"/>
      <c r="D54" s="11" t="s">
        <v>121</v>
      </c>
      <c r="E54" s="49"/>
      <c r="F54" s="49"/>
      <c r="G54" s="49"/>
      <c r="H54" s="49"/>
      <c r="I54" s="52" t="s">
        <v>365</v>
      </c>
      <c r="J54" s="49"/>
      <c r="K54" s="49"/>
      <c r="L54" s="49"/>
      <c r="M54" s="49"/>
      <c r="N54" s="52" t="s">
        <v>170</v>
      </c>
      <c r="O54" s="49"/>
      <c r="P54" s="49"/>
      <c r="Q54" s="49"/>
      <c r="R54" s="53"/>
      <c r="S54" s="48" t="s">
        <v>171</v>
      </c>
      <c r="T54" s="49"/>
      <c r="U54" s="49"/>
      <c r="V54" s="49"/>
      <c r="W54" s="53"/>
      <c r="X54" s="48" t="s">
        <v>366</v>
      </c>
      <c r="Y54" s="49"/>
      <c r="Z54" s="49"/>
      <c r="AA54" s="49"/>
      <c r="AB54" s="49"/>
      <c r="AC54" s="52" t="s">
        <v>173</v>
      </c>
      <c r="AD54" s="49"/>
      <c r="AE54" s="49"/>
      <c r="AF54" s="48"/>
      <c r="AG54" s="48"/>
      <c r="AH54" s="52" t="s">
        <v>529</v>
      </c>
      <c r="AI54" s="49"/>
      <c r="AJ54" s="49"/>
      <c r="AK54" s="48"/>
      <c r="AL54" s="48"/>
    </row>
    <row r="55" spans="1:38" ht="21" x14ac:dyDescent="0.15">
      <c r="B55" s="31"/>
      <c r="C55" s="21"/>
      <c r="D55" s="67" t="s">
        <v>4</v>
      </c>
      <c r="E55" s="60" t="s">
        <v>348</v>
      </c>
      <c r="F55" s="68" t="s">
        <v>363</v>
      </c>
      <c r="G55" s="68" t="s">
        <v>364</v>
      </c>
      <c r="H55" s="62" t="s">
        <v>349</v>
      </c>
      <c r="I55" s="69" t="s">
        <v>4</v>
      </c>
      <c r="J55" s="60" t="s">
        <v>348</v>
      </c>
      <c r="K55" s="68" t="s">
        <v>363</v>
      </c>
      <c r="L55" s="68" t="s">
        <v>364</v>
      </c>
      <c r="M55" s="62" t="s">
        <v>349</v>
      </c>
      <c r="N55" s="69" t="s">
        <v>4</v>
      </c>
      <c r="O55" s="60" t="s">
        <v>348</v>
      </c>
      <c r="P55" s="68" t="s">
        <v>363</v>
      </c>
      <c r="Q55" s="68" t="s">
        <v>364</v>
      </c>
      <c r="R55" s="62" t="s">
        <v>349</v>
      </c>
      <c r="S55" s="70" t="s">
        <v>4</v>
      </c>
      <c r="T55" s="60" t="s">
        <v>348</v>
      </c>
      <c r="U55" s="68" t="s">
        <v>363</v>
      </c>
      <c r="V55" s="68" t="s">
        <v>364</v>
      </c>
      <c r="W55" s="62" t="s">
        <v>349</v>
      </c>
      <c r="X55" s="70" t="s">
        <v>4</v>
      </c>
      <c r="Y55" s="60" t="s">
        <v>348</v>
      </c>
      <c r="Z55" s="68" t="s">
        <v>363</v>
      </c>
      <c r="AA55" s="68" t="s">
        <v>364</v>
      </c>
      <c r="AB55" s="62" t="s">
        <v>349</v>
      </c>
      <c r="AC55" s="69" t="s">
        <v>4</v>
      </c>
      <c r="AD55" s="60" t="s">
        <v>348</v>
      </c>
      <c r="AE55" s="68" t="s">
        <v>363</v>
      </c>
      <c r="AF55" s="68" t="s">
        <v>364</v>
      </c>
      <c r="AG55" s="61" t="s">
        <v>349</v>
      </c>
      <c r="AH55" s="69" t="s">
        <v>4</v>
      </c>
      <c r="AI55" s="60" t="s">
        <v>348</v>
      </c>
      <c r="AJ55" s="68" t="s">
        <v>363</v>
      </c>
      <c r="AK55" s="68" t="s">
        <v>364</v>
      </c>
      <c r="AL55" s="61" t="s">
        <v>349</v>
      </c>
    </row>
    <row r="56" spans="1:38" ht="22.15" customHeight="1" x14ac:dyDescent="0.15">
      <c r="B56" s="13" t="s">
        <v>178</v>
      </c>
      <c r="C56" s="14"/>
      <c r="D56" s="7">
        <f>SUM(I56,X56)</f>
        <v>5127</v>
      </c>
      <c r="E56" s="7">
        <f>SUM(J56,Y56)</f>
        <v>2230</v>
      </c>
      <c r="F56" s="7">
        <f>SUM(K56,Z56)</f>
        <v>34</v>
      </c>
      <c r="G56" s="38">
        <f t="shared" ref="G56" si="28">D56-SUM(E56:F56)</f>
        <v>2863</v>
      </c>
      <c r="H56" s="78">
        <f t="shared" ref="H56" si="29">E56/D56*100</f>
        <v>43.495221377023604</v>
      </c>
      <c r="I56" s="79">
        <f t="shared" ref="I56:K56" si="30">SUM(N56,S56)</f>
        <v>3288</v>
      </c>
      <c r="J56" s="7">
        <f t="shared" si="30"/>
        <v>1451</v>
      </c>
      <c r="K56" s="7">
        <f t="shared" si="30"/>
        <v>28</v>
      </c>
      <c r="L56" s="38">
        <f t="shared" ref="L56" si="31">I56-SUM(J56:K56)</f>
        <v>1809</v>
      </c>
      <c r="M56" s="78">
        <f t="shared" ref="M56" si="32">J56/I56*100</f>
        <v>44.130170316301701</v>
      </c>
      <c r="N56" s="79">
        <v>1699</v>
      </c>
      <c r="O56" s="7">
        <v>849</v>
      </c>
      <c r="P56" s="38">
        <v>9</v>
      </c>
      <c r="Q56" s="7">
        <f>N56-SUM(O56:P56)</f>
        <v>841</v>
      </c>
      <c r="R56" s="78">
        <f t="shared" ref="R56" si="33">O56/N56*100</f>
        <v>49.97057092407298</v>
      </c>
      <c r="S56" s="50">
        <v>1589</v>
      </c>
      <c r="T56" s="7">
        <v>602</v>
      </c>
      <c r="U56" s="7">
        <v>19</v>
      </c>
      <c r="V56" s="7">
        <f>S56-SUM(T56:U56)</f>
        <v>968</v>
      </c>
      <c r="W56" s="78">
        <f t="shared" ref="W56" si="34">T56/S56*100</f>
        <v>37.885462555066077</v>
      </c>
      <c r="X56" s="50">
        <v>1839</v>
      </c>
      <c r="Y56" s="7">
        <v>779</v>
      </c>
      <c r="Z56" s="7">
        <v>6</v>
      </c>
      <c r="AA56" s="7">
        <f>X56-SUM(Y56:Z56)</f>
        <v>1054</v>
      </c>
      <c r="AB56" s="78">
        <f t="shared" ref="AB56" si="35">Y56/X56*100</f>
        <v>42.359978249048396</v>
      </c>
      <c r="AC56" s="79">
        <v>1641</v>
      </c>
      <c r="AD56" s="7">
        <v>686</v>
      </c>
      <c r="AE56" s="7">
        <v>4</v>
      </c>
      <c r="AF56" s="7">
        <f>AC56-SUM(AD56:AE56)</f>
        <v>951</v>
      </c>
      <c r="AG56" s="3">
        <f t="shared" ref="AG56" si="36">AD56/AC56*100</f>
        <v>41.803778184034122</v>
      </c>
      <c r="AH56" s="79">
        <f>SUM(N56,X56-AC56)</f>
        <v>1897</v>
      </c>
      <c r="AI56" s="7">
        <f t="shared" ref="AI56" si="37">SUM(O56,Y56-AD56)</f>
        <v>942</v>
      </c>
      <c r="AJ56" s="7">
        <f t="shared" ref="AJ56" si="38">SUM(P56,Z56-AE56)</f>
        <v>11</v>
      </c>
      <c r="AK56" s="7">
        <f>AH56-SUM(AI56:AJ56)</f>
        <v>944</v>
      </c>
      <c r="AL56" s="3">
        <f t="shared" ref="AL56:AL62" si="39">AI56/AH56*100</f>
        <v>49.657353716394312</v>
      </c>
    </row>
    <row r="57" spans="1:38" ht="22.15" customHeight="1" x14ac:dyDescent="0.15">
      <c r="B57" s="129" t="s">
        <v>574</v>
      </c>
      <c r="C57" s="130"/>
      <c r="D57" s="8">
        <f t="shared" ref="D57:D62" si="40">SUM(I57,X57)</f>
        <v>941</v>
      </c>
      <c r="E57" s="8">
        <f t="shared" ref="E57:E62" si="41">SUM(J57,Y57)</f>
        <v>376</v>
      </c>
      <c r="F57" s="8">
        <f t="shared" ref="F57:F62" si="42">SUM(K57,Z57)</f>
        <v>8</v>
      </c>
      <c r="G57" s="29">
        <f t="shared" ref="G57:G62" si="43">D57-SUM(E57:F57)</f>
        <v>557</v>
      </c>
      <c r="H57" s="46">
        <f t="shared" ref="H57:H62" si="44">E57/D57*100</f>
        <v>39.957492029755585</v>
      </c>
      <c r="I57" s="80">
        <f t="shared" ref="I57:I62" si="45">SUM(N57,S57)</f>
        <v>711</v>
      </c>
      <c r="J57" s="8">
        <f t="shared" ref="J57:J62" si="46">SUM(O57,T57)</f>
        <v>282</v>
      </c>
      <c r="K57" s="8">
        <f t="shared" ref="K57:K62" si="47">SUM(P57,U57)</f>
        <v>7</v>
      </c>
      <c r="L57" s="29">
        <f t="shared" ref="L57:L62" si="48">I57-SUM(J57:K57)</f>
        <v>422</v>
      </c>
      <c r="M57" s="46">
        <f t="shared" ref="M57:M62" si="49">J57/I57*100</f>
        <v>39.662447257383967</v>
      </c>
      <c r="N57" s="80">
        <v>165</v>
      </c>
      <c r="O57" s="8">
        <v>72</v>
      </c>
      <c r="P57" s="29">
        <v>0</v>
      </c>
      <c r="Q57" s="8">
        <f t="shared" ref="Q57:Q62" si="50">N57-SUM(O57:P57)</f>
        <v>93</v>
      </c>
      <c r="R57" s="46">
        <f t="shared" ref="R57:R62" si="51">O57/N57*100</f>
        <v>43.636363636363633</v>
      </c>
      <c r="S57" s="44">
        <v>546</v>
      </c>
      <c r="T57" s="8">
        <v>210</v>
      </c>
      <c r="U57" s="8">
        <v>7</v>
      </c>
      <c r="V57" s="8">
        <f t="shared" ref="V57:V62" si="52">S57-SUM(T57:U57)</f>
        <v>329</v>
      </c>
      <c r="W57" s="46">
        <f t="shared" ref="W57:W62" si="53">T57/S57*100</f>
        <v>38.461538461538467</v>
      </c>
      <c r="X57" s="44">
        <v>230</v>
      </c>
      <c r="Y57" s="8">
        <v>94</v>
      </c>
      <c r="Z57" s="8">
        <v>1</v>
      </c>
      <c r="AA57" s="8">
        <f t="shared" ref="AA57:AA62" si="54">X57-SUM(Y57:Z57)</f>
        <v>135</v>
      </c>
      <c r="AB57" s="46">
        <f t="shared" ref="AB57:AB62" si="55">Y57/X57*100</f>
        <v>40.869565217391305</v>
      </c>
      <c r="AC57" s="80">
        <v>220</v>
      </c>
      <c r="AD57" s="8">
        <v>90</v>
      </c>
      <c r="AE57" s="8">
        <v>1</v>
      </c>
      <c r="AF57" s="8">
        <f t="shared" ref="AF57:AF62" si="56">AC57-SUM(AD57:AE57)</f>
        <v>129</v>
      </c>
      <c r="AG57" s="4">
        <f t="shared" ref="AG57:AG62" si="57">AD57/AC57*100</f>
        <v>40.909090909090914</v>
      </c>
      <c r="AH57" s="80">
        <f t="shared" ref="AH57:AH62" si="58">SUM(N57,X57-AC57)</f>
        <v>175</v>
      </c>
      <c r="AI57" s="8">
        <f t="shared" ref="AI57:AI62" si="59">SUM(O57,Y57-AD57)</f>
        <v>76</v>
      </c>
      <c r="AJ57" s="8">
        <f t="shared" ref="AJ57:AJ62" si="60">SUM(P57,Z57-AE57)</f>
        <v>0</v>
      </c>
      <c r="AK57" s="8">
        <f t="shared" ref="AK57:AK62" si="61">AH57-SUM(AI57:AJ57)</f>
        <v>99</v>
      </c>
      <c r="AL57" s="4">
        <f t="shared" si="39"/>
        <v>43.428571428571431</v>
      </c>
    </row>
    <row r="58" spans="1:38" ht="22.15" customHeight="1" x14ac:dyDescent="0.15">
      <c r="B58" s="15" t="s">
        <v>179</v>
      </c>
      <c r="D58" s="8">
        <f t="shared" si="40"/>
        <v>527</v>
      </c>
      <c r="E58" s="8">
        <f t="shared" si="41"/>
        <v>229</v>
      </c>
      <c r="F58" s="8">
        <f t="shared" si="42"/>
        <v>3</v>
      </c>
      <c r="G58" s="29">
        <f t="shared" si="43"/>
        <v>295</v>
      </c>
      <c r="H58" s="46">
        <f t="shared" si="44"/>
        <v>43.453510436432637</v>
      </c>
      <c r="I58" s="80">
        <f t="shared" si="45"/>
        <v>266</v>
      </c>
      <c r="J58" s="8">
        <f t="shared" si="46"/>
        <v>104</v>
      </c>
      <c r="K58" s="8">
        <f t="shared" si="47"/>
        <v>2</v>
      </c>
      <c r="L58" s="29">
        <f t="shared" si="48"/>
        <v>160</v>
      </c>
      <c r="M58" s="46">
        <f t="shared" si="49"/>
        <v>39.097744360902254</v>
      </c>
      <c r="N58" s="80">
        <v>156</v>
      </c>
      <c r="O58" s="8">
        <v>58</v>
      </c>
      <c r="P58" s="29">
        <v>1</v>
      </c>
      <c r="Q58" s="8">
        <f t="shared" si="50"/>
        <v>97</v>
      </c>
      <c r="R58" s="46">
        <f t="shared" si="51"/>
        <v>37.179487179487182</v>
      </c>
      <c r="S58" s="44">
        <v>110</v>
      </c>
      <c r="T58" s="8">
        <v>46</v>
      </c>
      <c r="U58" s="8">
        <v>1</v>
      </c>
      <c r="V58" s="8">
        <f t="shared" si="52"/>
        <v>63</v>
      </c>
      <c r="W58" s="46">
        <f t="shared" si="53"/>
        <v>41.818181818181813</v>
      </c>
      <c r="X58" s="44">
        <v>261</v>
      </c>
      <c r="Y58" s="8">
        <v>125</v>
      </c>
      <c r="Z58" s="8">
        <v>1</v>
      </c>
      <c r="AA58" s="8">
        <f t="shared" si="54"/>
        <v>135</v>
      </c>
      <c r="AB58" s="46">
        <f t="shared" si="55"/>
        <v>47.892720306513411</v>
      </c>
      <c r="AC58" s="80">
        <v>226</v>
      </c>
      <c r="AD58" s="8">
        <v>105</v>
      </c>
      <c r="AE58" s="8">
        <v>1</v>
      </c>
      <c r="AF58" s="8">
        <f t="shared" si="56"/>
        <v>120</v>
      </c>
      <c r="AG58" s="4">
        <f t="shared" si="57"/>
        <v>46.460176991150441</v>
      </c>
      <c r="AH58" s="80">
        <f t="shared" si="58"/>
        <v>191</v>
      </c>
      <c r="AI58" s="8">
        <f t="shared" si="59"/>
        <v>78</v>
      </c>
      <c r="AJ58" s="8">
        <f t="shared" si="60"/>
        <v>1</v>
      </c>
      <c r="AK58" s="8">
        <f t="shared" si="61"/>
        <v>112</v>
      </c>
      <c r="AL58" s="4">
        <f t="shared" si="39"/>
        <v>40.837696335078533</v>
      </c>
    </row>
    <row r="59" spans="1:38" ht="22.15" customHeight="1" x14ac:dyDescent="0.15">
      <c r="B59" s="15" t="s">
        <v>180</v>
      </c>
      <c r="D59" s="8">
        <f t="shared" si="40"/>
        <v>640</v>
      </c>
      <c r="E59" s="8">
        <f t="shared" si="41"/>
        <v>248</v>
      </c>
      <c r="F59" s="8">
        <f t="shared" si="42"/>
        <v>2</v>
      </c>
      <c r="G59" s="29">
        <f t="shared" si="43"/>
        <v>390</v>
      </c>
      <c r="H59" s="46">
        <f t="shared" si="44"/>
        <v>38.75</v>
      </c>
      <c r="I59" s="80">
        <f t="shared" si="45"/>
        <v>300</v>
      </c>
      <c r="J59" s="8">
        <f t="shared" si="46"/>
        <v>102</v>
      </c>
      <c r="K59" s="8">
        <f t="shared" si="47"/>
        <v>2</v>
      </c>
      <c r="L59" s="29">
        <f t="shared" si="48"/>
        <v>196</v>
      </c>
      <c r="M59" s="46">
        <f t="shared" si="49"/>
        <v>34</v>
      </c>
      <c r="N59" s="80">
        <v>137</v>
      </c>
      <c r="O59" s="8">
        <v>52</v>
      </c>
      <c r="P59" s="29">
        <v>0</v>
      </c>
      <c r="Q59" s="8">
        <f t="shared" si="50"/>
        <v>85</v>
      </c>
      <c r="R59" s="46">
        <f t="shared" si="51"/>
        <v>37.956204379562038</v>
      </c>
      <c r="S59" s="44">
        <v>163</v>
      </c>
      <c r="T59" s="8">
        <v>50</v>
      </c>
      <c r="U59" s="8">
        <v>2</v>
      </c>
      <c r="V59" s="8">
        <f t="shared" si="52"/>
        <v>111</v>
      </c>
      <c r="W59" s="46">
        <f t="shared" si="53"/>
        <v>30.674846625766872</v>
      </c>
      <c r="X59" s="44">
        <v>340</v>
      </c>
      <c r="Y59" s="8">
        <v>146</v>
      </c>
      <c r="Z59" s="8">
        <v>0</v>
      </c>
      <c r="AA59" s="8">
        <f t="shared" si="54"/>
        <v>194</v>
      </c>
      <c r="AB59" s="46">
        <f t="shared" si="55"/>
        <v>42.941176470588232</v>
      </c>
      <c r="AC59" s="80">
        <v>287</v>
      </c>
      <c r="AD59" s="8">
        <v>124</v>
      </c>
      <c r="AE59" s="8">
        <v>0</v>
      </c>
      <c r="AF59" s="8">
        <f t="shared" si="56"/>
        <v>163</v>
      </c>
      <c r="AG59" s="4">
        <f t="shared" si="57"/>
        <v>43.20557491289199</v>
      </c>
      <c r="AH59" s="80">
        <f t="shared" si="58"/>
        <v>190</v>
      </c>
      <c r="AI59" s="8">
        <f t="shared" si="59"/>
        <v>74</v>
      </c>
      <c r="AJ59" s="8">
        <f t="shared" si="60"/>
        <v>0</v>
      </c>
      <c r="AK59" s="8">
        <f t="shared" si="61"/>
        <v>116</v>
      </c>
      <c r="AL59" s="4">
        <f t="shared" si="39"/>
        <v>38.94736842105263</v>
      </c>
    </row>
    <row r="60" spans="1:38" ht="22.15" customHeight="1" x14ac:dyDescent="0.15">
      <c r="B60" s="47" t="s">
        <v>181</v>
      </c>
      <c r="D60" s="8">
        <f t="shared" si="40"/>
        <v>54</v>
      </c>
      <c r="E60" s="8">
        <f t="shared" si="41"/>
        <v>25</v>
      </c>
      <c r="F60" s="8">
        <f t="shared" si="42"/>
        <v>1</v>
      </c>
      <c r="G60" s="29">
        <f t="shared" si="43"/>
        <v>28</v>
      </c>
      <c r="H60" s="46">
        <f t="shared" si="44"/>
        <v>46.296296296296298</v>
      </c>
      <c r="I60" s="80">
        <f t="shared" si="45"/>
        <v>35</v>
      </c>
      <c r="J60" s="8">
        <f t="shared" si="46"/>
        <v>17</v>
      </c>
      <c r="K60" s="8">
        <f t="shared" si="47"/>
        <v>1</v>
      </c>
      <c r="L60" s="29">
        <f t="shared" si="48"/>
        <v>17</v>
      </c>
      <c r="M60" s="46">
        <f t="shared" si="49"/>
        <v>48.571428571428569</v>
      </c>
      <c r="N60" s="80">
        <v>14</v>
      </c>
      <c r="O60" s="8">
        <v>8</v>
      </c>
      <c r="P60" s="29">
        <v>0</v>
      </c>
      <c r="Q60" s="8">
        <f t="shared" si="50"/>
        <v>6</v>
      </c>
      <c r="R60" s="46">
        <f t="shared" si="51"/>
        <v>57.142857142857139</v>
      </c>
      <c r="S60" s="44">
        <v>21</v>
      </c>
      <c r="T60" s="8">
        <v>9</v>
      </c>
      <c r="U60" s="8">
        <v>1</v>
      </c>
      <c r="V60" s="8">
        <f t="shared" si="52"/>
        <v>11</v>
      </c>
      <c r="W60" s="46">
        <f t="shared" si="53"/>
        <v>42.857142857142854</v>
      </c>
      <c r="X60" s="44">
        <v>19</v>
      </c>
      <c r="Y60" s="8">
        <v>8</v>
      </c>
      <c r="Z60" s="8">
        <v>0</v>
      </c>
      <c r="AA60" s="8">
        <f t="shared" si="54"/>
        <v>11</v>
      </c>
      <c r="AB60" s="46">
        <f t="shared" si="55"/>
        <v>42.105263157894733</v>
      </c>
      <c r="AC60" s="80">
        <v>18</v>
      </c>
      <c r="AD60" s="8">
        <v>7</v>
      </c>
      <c r="AE60" s="8">
        <v>0</v>
      </c>
      <c r="AF60" s="8">
        <f t="shared" si="56"/>
        <v>11</v>
      </c>
      <c r="AG60" s="4">
        <f t="shared" si="57"/>
        <v>38.888888888888893</v>
      </c>
      <c r="AH60" s="80">
        <f t="shared" si="58"/>
        <v>15</v>
      </c>
      <c r="AI60" s="8">
        <f t="shared" si="59"/>
        <v>9</v>
      </c>
      <c r="AJ60" s="8">
        <f t="shared" si="60"/>
        <v>0</v>
      </c>
      <c r="AK60" s="8">
        <f t="shared" si="61"/>
        <v>6</v>
      </c>
      <c r="AL60" s="4">
        <f t="shared" si="39"/>
        <v>60</v>
      </c>
    </row>
    <row r="61" spans="1:38" ht="22.15" customHeight="1" x14ac:dyDescent="0.15">
      <c r="B61" s="15" t="s">
        <v>182</v>
      </c>
      <c r="D61" s="8">
        <f t="shared" si="40"/>
        <v>175</v>
      </c>
      <c r="E61" s="8">
        <f t="shared" si="41"/>
        <v>73</v>
      </c>
      <c r="F61" s="8">
        <f t="shared" si="42"/>
        <v>4</v>
      </c>
      <c r="G61" s="29">
        <f t="shared" si="43"/>
        <v>98</v>
      </c>
      <c r="H61" s="46">
        <f t="shared" si="44"/>
        <v>41.714285714285715</v>
      </c>
      <c r="I61" s="80">
        <f t="shared" si="45"/>
        <v>90</v>
      </c>
      <c r="J61" s="8">
        <f t="shared" si="46"/>
        <v>44</v>
      </c>
      <c r="K61" s="8">
        <f t="shared" si="47"/>
        <v>3</v>
      </c>
      <c r="L61" s="29">
        <f t="shared" si="48"/>
        <v>43</v>
      </c>
      <c r="M61" s="46">
        <f t="shared" si="49"/>
        <v>48.888888888888886</v>
      </c>
      <c r="N61" s="80">
        <v>14</v>
      </c>
      <c r="O61" s="8">
        <v>8</v>
      </c>
      <c r="P61" s="29">
        <v>0</v>
      </c>
      <c r="Q61" s="8">
        <f t="shared" si="50"/>
        <v>6</v>
      </c>
      <c r="R61" s="46">
        <f t="shared" si="51"/>
        <v>57.142857142857139</v>
      </c>
      <c r="S61" s="44">
        <v>76</v>
      </c>
      <c r="T61" s="8">
        <v>36</v>
      </c>
      <c r="U61" s="8">
        <v>3</v>
      </c>
      <c r="V61" s="8">
        <f t="shared" si="52"/>
        <v>37</v>
      </c>
      <c r="W61" s="46">
        <f t="shared" si="53"/>
        <v>47.368421052631575</v>
      </c>
      <c r="X61" s="44">
        <v>85</v>
      </c>
      <c r="Y61" s="8">
        <v>29</v>
      </c>
      <c r="Z61" s="8">
        <v>1</v>
      </c>
      <c r="AA61" s="8">
        <f t="shared" si="54"/>
        <v>55</v>
      </c>
      <c r="AB61" s="46">
        <f t="shared" si="55"/>
        <v>34.117647058823529</v>
      </c>
      <c r="AC61" s="80">
        <v>83</v>
      </c>
      <c r="AD61" s="8">
        <v>29</v>
      </c>
      <c r="AE61" s="8">
        <v>1</v>
      </c>
      <c r="AF61" s="8">
        <f t="shared" si="56"/>
        <v>53</v>
      </c>
      <c r="AG61" s="4">
        <f t="shared" si="57"/>
        <v>34.939759036144579</v>
      </c>
      <c r="AH61" s="80">
        <f t="shared" si="58"/>
        <v>16</v>
      </c>
      <c r="AI61" s="8">
        <f t="shared" si="59"/>
        <v>8</v>
      </c>
      <c r="AJ61" s="8">
        <f t="shared" si="60"/>
        <v>0</v>
      </c>
      <c r="AK61" s="8">
        <f t="shared" si="61"/>
        <v>8</v>
      </c>
      <c r="AL61" s="4">
        <f t="shared" si="39"/>
        <v>50</v>
      </c>
    </row>
    <row r="62" spans="1:38" ht="22.15" customHeight="1" x14ac:dyDescent="0.15">
      <c r="B62" s="16" t="s">
        <v>51</v>
      </c>
      <c r="C62" s="17"/>
      <c r="D62" s="9">
        <f t="shared" si="40"/>
        <v>73</v>
      </c>
      <c r="E62" s="9">
        <f t="shared" si="41"/>
        <v>37</v>
      </c>
      <c r="F62" s="9">
        <f t="shared" si="42"/>
        <v>1</v>
      </c>
      <c r="G62" s="32">
        <f t="shared" si="43"/>
        <v>35</v>
      </c>
      <c r="H62" s="82">
        <f t="shared" si="44"/>
        <v>50.684931506849317</v>
      </c>
      <c r="I62" s="81">
        <f t="shared" si="45"/>
        <v>41</v>
      </c>
      <c r="J62" s="9">
        <f t="shared" si="46"/>
        <v>24</v>
      </c>
      <c r="K62" s="9">
        <f t="shared" si="47"/>
        <v>0</v>
      </c>
      <c r="L62" s="32">
        <f t="shared" si="48"/>
        <v>17</v>
      </c>
      <c r="M62" s="82">
        <f t="shared" si="49"/>
        <v>58.536585365853654</v>
      </c>
      <c r="N62" s="81">
        <v>20</v>
      </c>
      <c r="O62" s="9">
        <v>14</v>
      </c>
      <c r="P62" s="32">
        <v>0</v>
      </c>
      <c r="Q62" s="9">
        <f t="shared" si="50"/>
        <v>6</v>
      </c>
      <c r="R62" s="82">
        <f t="shared" si="51"/>
        <v>70</v>
      </c>
      <c r="S62" s="51">
        <v>21</v>
      </c>
      <c r="T62" s="9">
        <v>10</v>
      </c>
      <c r="U62" s="9">
        <v>0</v>
      </c>
      <c r="V62" s="9">
        <f t="shared" si="52"/>
        <v>11</v>
      </c>
      <c r="W62" s="82">
        <f t="shared" si="53"/>
        <v>47.619047619047613</v>
      </c>
      <c r="X62" s="51">
        <v>32</v>
      </c>
      <c r="Y62" s="9">
        <v>13</v>
      </c>
      <c r="Z62" s="9">
        <v>1</v>
      </c>
      <c r="AA62" s="9">
        <f t="shared" si="54"/>
        <v>18</v>
      </c>
      <c r="AB62" s="82">
        <f t="shared" si="55"/>
        <v>40.625</v>
      </c>
      <c r="AC62" s="81">
        <v>30</v>
      </c>
      <c r="AD62" s="9">
        <v>12</v>
      </c>
      <c r="AE62" s="9">
        <v>1</v>
      </c>
      <c r="AF62" s="9">
        <f t="shared" si="56"/>
        <v>17</v>
      </c>
      <c r="AG62" s="5">
        <f t="shared" si="57"/>
        <v>40</v>
      </c>
      <c r="AH62" s="81">
        <f t="shared" si="58"/>
        <v>22</v>
      </c>
      <c r="AI62" s="9">
        <f t="shared" si="59"/>
        <v>15</v>
      </c>
      <c r="AJ62" s="9">
        <f t="shared" si="60"/>
        <v>0</v>
      </c>
      <c r="AK62" s="9">
        <f t="shared" si="61"/>
        <v>7</v>
      </c>
      <c r="AL62" s="5">
        <f t="shared" si="39"/>
        <v>68.181818181818173</v>
      </c>
    </row>
    <row r="63" spans="1:38" ht="15" customHeight="1" x14ac:dyDescent="0.15">
      <c r="B63" s="27"/>
      <c r="C63" s="21"/>
      <c r="D63" s="23"/>
      <c r="E63" s="23"/>
      <c r="F63" s="23"/>
      <c r="G63" s="23"/>
      <c r="H63" s="23"/>
      <c r="I63" s="23"/>
      <c r="J63" s="23"/>
      <c r="K63" s="23"/>
      <c r="L63" s="23"/>
      <c r="M63" s="23"/>
      <c r="N63" s="23"/>
      <c r="O63" s="23"/>
      <c r="P63" s="23"/>
      <c r="Q63" s="23"/>
      <c r="R63" s="54"/>
      <c r="S63" s="23"/>
      <c r="T63" s="23"/>
      <c r="U63" s="23"/>
      <c r="V63" s="23"/>
      <c r="W63" s="54"/>
      <c r="X63" s="23"/>
      <c r="Y63" s="23"/>
      <c r="Z63" s="23"/>
      <c r="AA63" s="23"/>
      <c r="AB63" s="23"/>
      <c r="AC63" s="23"/>
      <c r="AD63" s="23"/>
      <c r="AE63" s="23"/>
      <c r="AF63" s="23"/>
      <c r="AH63" s="23"/>
      <c r="AI63" s="23"/>
      <c r="AJ63" s="23"/>
      <c r="AK63" s="23"/>
    </row>
    <row r="64" spans="1:38" ht="15" customHeight="1" x14ac:dyDescent="0.15">
      <c r="A64" s="1" t="s">
        <v>370</v>
      </c>
      <c r="D64" s="23"/>
      <c r="E64" s="23"/>
      <c r="F64" s="23"/>
      <c r="G64" s="23"/>
      <c r="I64" s="23"/>
      <c r="J64" s="23"/>
      <c r="K64" s="23"/>
      <c r="L64" s="23"/>
      <c r="N64" s="23"/>
      <c r="O64" s="23"/>
      <c r="P64" s="23"/>
      <c r="Q64" s="23"/>
      <c r="S64" s="23"/>
      <c r="T64" s="23"/>
      <c r="U64" s="23"/>
      <c r="V64" s="23"/>
      <c r="X64" s="23"/>
      <c r="Y64" s="23"/>
      <c r="Z64" s="23"/>
      <c r="AA64" s="23"/>
      <c r="AB64" s="23"/>
      <c r="AC64" s="23"/>
      <c r="AD64" s="23"/>
      <c r="AE64" s="23"/>
      <c r="AF64" s="23"/>
      <c r="AH64" s="23"/>
      <c r="AI64" s="23"/>
      <c r="AJ64" s="23"/>
      <c r="AK64" s="23"/>
    </row>
    <row r="65" spans="1:48" ht="15" customHeight="1" x14ac:dyDescent="0.15">
      <c r="B65" s="24"/>
      <c r="C65" s="25"/>
      <c r="D65" s="11" t="s">
        <v>121</v>
      </c>
      <c r="E65" s="49"/>
      <c r="F65" s="49"/>
      <c r="G65" s="49"/>
      <c r="H65" s="49"/>
      <c r="I65" s="72" t="s">
        <v>365</v>
      </c>
      <c r="J65" s="49"/>
      <c r="K65" s="49"/>
      <c r="L65" s="49"/>
      <c r="M65" s="49"/>
      <c r="N65" s="52" t="s">
        <v>170</v>
      </c>
      <c r="O65" s="49"/>
      <c r="P65" s="49"/>
      <c r="Q65" s="53"/>
      <c r="R65" s="72"/>
      <c r="S65" s="48" t="s">
        <v>171</v>
      </c>
      <c r="T65" s="49"/>
      <c r="U65" s="49"/>
      <c r="V65" s="48"/>
      <c r="W65" s="73"/>
      <c r="X65" s="48" t="s">
        <v>366</v>
      </c>
      <c r="Y65" s="49"/>
      <c r="Z65" s="49"/>
      <c r="AA65" s="49"/>
      <c r="AB65" s="49"/>
      <c r="AC65" s="72" t="s">
        <v>173</v>
      </c>
      <c r="AD65" s="49"/>
      <c r="AE65" s="49"/>
      <c r="AF65" s="48"/>
      <c r="AG65" s="48"/>
      <c r="AH65" s="72" t="s">
        <v>529</v>
      </c>
      <c r="AI65" s="49"/>
      <c r="AJ65" s="49"/>
      <c r="AK65" s="48"/>
      <c r="AL65" s="48"/>
    </row>
    <row r="66" spans="1:48" ht="21" x14ac:dyDescent="0.15">
      <c r="B66" s="31"/>
      <c r="C66" s="21"/>
      <c r="D66" s="67" t="s">
        <v>4</v>
      </c>
      <c r="E66" s="60" t="s">
        <v>348</v>
      </c>
      <c r="F66" s="68" t="s">
        <v>363</v>
      </c>
      <c r="G66" s="68" t="s">
        <v>364</v>
      </c>
      <c r="H66" s="74" t="s">
        <v>349</v>
      </c>
      <c r="I66" s="69" t="s">
        <v>4</v>
      </c>
      <c r="J66" s="60" t="s">
        <v>348</v>
      </c>
      <c r="K66" s="68" t="s">
        <v>363</v>
      </c>
      <c r="L66" s="68" t="s">
        <v>364</v>
      </c>
      <c r="M66" s="62" t="s">
        <v>349</v>
      </c>
      <c r="N66" s="69" t="s">
        <v>4</v>
      </c>
      <c r="O66" s="60" t="s">
        <v>348</v>
      </c>
      <c r="P66" s="68" t="s">
        <v>363</v>
      </c>
      <c r="Q66" s="75" t="s">
        <v>364</v>
      </c>
      <c r="R66" s="62" t="s">
        <v>349</v>
      </c>
      <c r="S66" s="69" t="s">
        <v>4</v>
      </c>
      <c r="T66" s="60" t="s">
        <v>348</v>
      </c>
      <c r="U66" s="68" t="s">
        <v>363</v>
      </c>
      <c r="V66" s="76" t="s">
        <v>364</v>
      </c>
      <c r="W66" s="62" t="s">
        <v>349</v>
      </c>
      <c r="X66" s="70" t="s">
        <v>4</v>
      </c>
      <c r="Y66" s="60" t="s">
        <v>348</v>
      </c>
      <c r="Z66" s="68" t="s">
        <v>363</v>
      </c>
      <c r="AA66" s="68" t="s">
        <v>364</v>
      </c>
      <c r="AB66" s="74" t="s">
        <v>349</v>
      </c>
      <c r="AC66" s="69" t="s">
        <v>4</v>
      </c>
      <c r="AD66" s="60" t="s">
        <v>348</v>
      </c>
      <c r="AE66" s="68" t="s">
        <v>363</v>
      </c>
      <c r="AF66" s="76" t="s">
        <v>364</v>
      </c>
      <c r="AG66" s="76" t="s">
        <v>349</v>
      </c>
      <c r="AH66" s="69" t="s">
        <v>4</v>
      </c>
      <c r="AI66" s="60" t="s">
        <v>348</v>
      </c>
      <c r="AJ66" s="68" t="s">
        <v>363</v>
      </c>
      <c r="AK66" s="76" t="s">
        <v>364</v>
      </c>
      <c r="AL66" s="76" t="s">
        <v>349</v>
      </c>
    </row>
    <row r="67" spans="1:48" ht="15" customHeight="1" x14ac:dyDescent="0.15">
      <c r="B67" s="13" t="s">
        <v>81</v>
      </c>
      <c r="C67" s="14"/>
      <c r="D67" s="7">
        <f>SUM(I67,X67)</f>
        <v>286</v>
      </c>
      <c r="E67" s="7">
        <f>SUM(J67,Y67)</f>
        <v>125</v>
      </c>
      <c r="F67" s="7">
        <f>SUM(K67,Z67)</f>
        <v>5</v>
      </c>
      <c r="G67" s="38">
        <f t="shared" ref="G67" si="62">D67-SUM(E67:F67)</f>
        <v>156</v>
      </c>
      <c r="H67" s="78">
        <f t="shared" ref="H67" si="63">E67/D67*100</f>
        <v>43.706293706293707</v>
      </c>
      <c r="I67" s="79">
        <f t="shared" ref="I67" si="64">SUM(N67,S67)</f>
        <v>255</v>
      </c>
      <c r="J67" s="7">
        <f>SUM(O67,T67)</f>
        <v>94</v>
      </c>
      <c r="K67" s="38">
        <f>SUM(P67,U67)</f>
        <v>5</v>
      </c>
      <c r="L67" s="38">
        <f t="shared" ref="L67" si="65">I67-SUM(J67:K67)</f>
        <v>156</v>
      </c>
      <c r="M67" s="78">
        <f t="shared" ref="M67" si="66">J67/I67*100</f>
        <v>36.86274509803922</v>
      </c>
      <c r="N67" s="79">
        <v>4</v>
      </c>
      <c r="O67" s="7">
        <v>4</v>
      </c>
      <c r="P67" s="38">
        <v>0</v>
      </c>
      <c r="Q67" s="7">
        <f t="shared" ref="Q67" si="67">N67-SUM(O67:P67)</f>
        <v>0</v>
      </c>
      <c r="R67" s="78">
        <f t="shared" ref="R67" si="68">O67/N67*100</f>
        <v>100</v>
      </c>
      <c r="S67" s="50">
        <v>251</v>
      </c>
      <c r="T67" s="7">
        <v>90</v>
      </c>
      <c r="U67" s="7">
        <v>5</v>
      </c>
      <c r="V67" s="7">
        <f t="shared" ref="V67" si="69">S67-SUM(T67:U67)</f>
        <v>156</v>
      </c>
      <c r="W67" s="78">
        <f t="shared" ref="W67" si="70">T67/S67*100</f>
        <v>35.856573705179287</v>
      </c>
      <c r="X67" s="50">
        <v>31</v>
      </c>
      <c r="Y67" s="7">
        <v>31</v>
      </c>
      <c r="Z67" s="7">
        <v>0</v>
      </c>
      <c r="AA67" s="38">
        <f t="shared" ref="AA67" si="71">X67-SUM(Y67:Z67)</f>
        <v>0</v>
      </c>
      <c r="AB67" s="78">
        <f t="shared" ref="AB67" si="72">Y67/X67*100</f>
        <v>100</v>
      </c>
      <c r="AC67" s="79">
        <v>31</v>
      </c>
      <c r="AD67" s="50">
        <v>31</v>
      </c>
      <c r="AE67" s="50">
        <v>0</v>
      </c>
      <c r="AF67" s="7">
        <f t="shared" ref="AF67" si="73">AC67-SUM(AD67:AE67)</f>
        <v>0</v>
      </c>
      <c r="AG67" s="3">
        <f t="shared" ref="AG67" si="74">AD67/AC67*100</f>
        <v>100</v>
      </c>
      <c r="AH67" s="79">
        <f>SUM(N67,X67-AC67)</f>
        <v>4</v>
      </c>
      <c r="AI67" s="50">
        <f t="shared" ref="AI67" si="75">SUM(O67,Y67-AD67)</f>
        <v>4</v>
      </c>
      <c r="AJ67" s="50">
        <f t="shared" ref="AJ67" si="76">SUM(P67,Z67-AE67)</f>
        <v>0</v>
      </c>
      <c r="AK67" s="7">
        <f t="shared" ref="AK67:AK76" si="77">AH67-SUM(AI67:AJ67)</f>
        <v>0</v>
      </c>
      <c r="AL67" s="3">
        <f t="shared" ref="AL67:AL76" si="78">AI67/AH67*100</f>
        <v>100</v>
      </c>
    </row>
    <row r="68" spans="1:48" ht="15" customHeight="1" x14ac:dyDescent="0.15">
      <c r="B68" s="15" t="s">
        <v>82</v>
      </c>
      <c r="D68" s="8">
        <f t="shared" ref="D68:D76" si="79">SUM(I68,X68)</f>
        <v>880</v>
      </c>
      <c r="E68" s="8">
        <f t="shared" ref="E68:E76" si="80">SUM(J68,Y68)</f>
        <v>438</v>
      </c>
      <c r="F68" s="8">
        <f t="shared" ref="F68:F76" si="81">SUM(K68,Z68)</f>
        <v>11</v>
      </c>
      <c r="G68" s="29">
        <f t="shared" ref="G68:G76" si="82">D68-SUM(E68:F68)</f>
        <v>431</v>
      </c>
      <c r="H68" s="46">
        <f t="shared" ref="H68:H76" si="83">E68/D68*100</f>
        <v>49.772727272727273</v>
      </c>
      <c r="I68" s="80">
        <f t="shared" ref="I68:I76" si="84">SUM(N68,S68)</f>
        <v>734</v>
      </c>
      <c r="J68" s="8">
        <f t="shared" ref="J68:J76" si="85">SUM(O68,T68)</f>
        <v>292</v>
      </c>
      <c r="K68" s="29">
        <f t="shared" ref="K68:K76" si="86">SUM(P68,U68)</f>
        <v>11</v>
      </c>
      <c r="L68" s="29">
        <f t="shared" ref="L68:L76" si="87">I68-SUM(J68:K68)</f>
        <v>431</v>
      </c>
      <c r="M68" s="46">
        <f t="shared" ref="M68:M76" si="88">J68/I68*100</f>
        <v>39.782016348773844</v>
      </c>
      <c r="N68" s="80">
        <v>65</v>
      </c>
      <c r="O68" s="8">
        <v>24</v>
      </c>
      <c r="P68" s="29">
        <v>0</v>
      </c>
      <c r="Q68" s="8">
        <f t="shared" ref="Q68:Q76" si="89">N68-SUM(O68:P68)</f>
        <v>41</v>
      </c>
      <c r="R68" s="46">
        <f t="shared" ref="R68:R76" si="90">O68/N68*100</f>
        <v>36.923076923076927</v>
      </c>
      <c r="S68" s="44">
        <v>669</v>
      </c>
      <c r="T68" s="8">
        <v>268</v>
      </c>
      <c r="U68" s="8">
        <v>11</v>
      </c>
      <c r="V68" s="8">
        <f t="shared" ref="V68:V76" si="91">S68-SUM(T68:U68)</f>
        <v>390</v>
      </c>
      <c r="W68" s="46">
        <f t="shared" ref="W68:W76" si="92">T68/S68*100</f>
        <v>40.059790732436475</v>
      </c>
      <c r="X68" s="44">
        <v>146</v>
      </c>
      <c r="Y68" s="8">
        <v>146</v>
      </c>
      <c r="Z68" s="8">
        <v>0</v>
      </c>
      <c r="AA68" s="29">
        <f t="shared" ref="AA68:AA76" si="93">X68-SUM(Y68:Z68)</f>
        <v>0</v>
      </c>
      <c r="AB68" s="46">
        <f t="shared" ref="AB68:AB76" si="94">Y68/X68*100</f>
        <v>100</v>
      </c>
      <c r="AC68" s="80">
        <v>145</v>
      </c>
      <c r="AD68" s="44">
        <v>145</v>
      </c>
      <c r="AE68" s="44">
        <v>0</v>
      </c>
      <c r="AF68" s="8">
        <f t="shared" ref="AF68:AF76" si="95">AC68-SUM(AD68:AE68)</f>
        <v>0</v>
      </c>
      <c r="AG68" s="4">
        <f t="shared" ref="AG68:AG76" si="96">AD68/AC68*100</f>
        <v>100</v>
      </c>
      <c r="AH68" s="80">
        <f t="shared" ref="AH68:AH76" si="97">SUM(N68,X68-AC68)</f>
        <v>66</v>
      </c>
      <c r="AI68" s="44">
        <f t="shared" ref="AI68:AI76" si="98">SUM(O68,Y68-AD68)</f>
        <v>25</v>
      </c>
      <c r="AJ68" s="44">
        <f t="shared" ref="AJ68:AJ76" si="99">SUM(P68,Z68-AE68)</f>
        <v>0</v>
      </c>
      <c r="AK68" s="8">
        <f t="shared" si="77"/>
        <v>41</v>
      </c>
      <c r="AL68" s="4">
        <f t="shared" si="78"/>
        <v>37.878787878787875</v>
      </c>
    </row>
    <row r="69" spans="1:48" ht="15" customHeight="1" x14ac:dyDescent="0.15">
      <c r="B69" s="15" t="s">
        <v>83</v>
      </c>
      <c r="D69" s="8">
        <f t="shared" si="79"/>
        <v>1087</v>
      </c>
      <c r="E69" s="8">
        <f t="shared" si="80"/>
        <v>595</v>
      </c>
      <c r="F69" s="8">
        <f t="shared" si="81"/>
        <v>8</v>
      </c>
      <c r="G69" s="29">
        <f t="shared" si="82"/>
        <v>484</v>
      </c>
      <c r="H69" s="46">
        <f t="shared" si="83"/>
        <v>54.737810487580496</v>
      </c>
      <c r="I69" s="80">
        <f t="shared" si="84"/>
        <v>815</v>
      </c>
      <c r="J69" s="8">
        <f t="shared" si="85"/>
        <v>323</v>
      </c>
      <c r="K69" s="29">
        <f t="shared" si="86"/>
        <v>8</v>
      </c>
      <c r="L69" s="29">
        <f t="shared" si="87"/>
        <v>484</v>
      </c>
      <c r="M69" s="46">
        <f t="shared" si="88"/>
        <v>39.631901840490798</v>
      </c>
      <c r="N69" s="80">
        <v>231</v>
      </c>
      <c r="O69" s="8">
        <v>107</v>
      </c>
      <c r="P69" s="29">
        <v>0</v>
      </c>
      <c r="Q69" s="8">
        <f t="shared" si="89"/>
        <v>124</v>
      </c>
      <c r="R69" s="46">
        <f t="shared" si="90"/>
        <v>46.320346320346324</v>
      </c>
      <c r="S69" s="44">
        <v>584</v>
      </c>
      <c r="T69" s="8">
        <v>216</v>
      </c>
      <c r="U69" s="8">
        <v>8</v>
      </c>
      <c r="V69" s="8">
        <f t="shared" si="91"/>
        <v>360</v>
      </c>
      <c r="W69" s="46">
        <f t="shared" si="92"/>
        <v>36.986301369863014</v>
      </c>
      <c r="X69" s="44">
        <v>272</v>
      </c>
      <c r="Y69" s="8">
        <v>272</v>
      </c>
      <c r="Z69" s="8">
        <v>0</v>
      </c>
      <c r="AA69" s="29">
        <f t="shared" si="93"/>
        <v>0</v>
      </c>
      <c r="AB69" s="46">
        <f t="shared" si="94"/>
        <v>100</v>
      </c>
      <c r="AC69" s="80">
        <v>261</v>
      </c>
      <c r="AD69" s="44">
        <v>261</v>
      </c>
      <c r="AE69" s="44">
        <v>0</v>
      </c>
      <c r="AF69" s="8">
        <f t="shared" si="95"/>
        <v>0</v>
      </c>
      <c r="AG69" s="4">
        <f t="shared" si="96"/>
        <v>100</v>
      </c>
      <c r="AH69" s="80">
        <f t="shared" si="97"/>
        <v>242</v>
      </c>
      <c r="AI69" s="44">
        <f t="shared" si="98"/>
        <v>118</v>
      </c>
      <c r="AJ69" s="44">
        <f t="shared" si="99"/>
        <v>0</v>
      </c>
      <c r="AK69" s="8">
        <f t="shared" si="77"/>
        <v>124</v>
      </c>
      <c r="AL69" s="4">
        <f t="shared" si="78"/>
        <v>48.760330578512395</v>
      </c>
    </row>
    <row r="70" spans="1:48" ht="15" customHeight="1" x14ac:dyDescent="0.15">
      <c r="B70" s="15" t="s">
        <v>84</v>
      </c>
      <c r="D70" s="8">
        <f t="shared" si="79"/>
        <v>926</v>
      </c>
      <c r="E70" s="8">
        <f t="shared" si="80"/>
        <v>512</v>
      </c>
      <c r="F70" s="8">
        <f t="shared" si="81"/>
        <v>9</v>
      </c>
      <c r="G70" s="29">
        <f t="shared" si="82"/>
        <v>405</v>
      </c>
      <c r="H70" s="46">
        <f t="shared" si="83"/>
        <v>55.291576673866096</v>
      </c>
      <c r="I70" s="80">
        <f t="shared" si="84"/>
        <v>705</v>
      </c>
      <c r="J70" s="8">
        <f t="shared" si="85"/>
        <v>291</v>
      </c>
      <c r="K70" s="29">
        <f t="shared" si="86"/>
        <v>9</v>
      </c>
      <c r="L70" s="29">
        <f t="shared" si="87"/>
        <v>405</v>
      </c>
      <c r="M70" s="46">
        <f t="shared" si="88"/>
        <v>41.276595744680847</v>
      </c>
      <c r="N70" s="80">
        <v>279</v>
      </c>
      <c r="O70" s="8">
        <v>131</v>
      </c>
      <c r="P70" s="29">
        <v>3</v>
      </c>
      <c r="Q70" s="8">
        <f t="shared" si="89"/>
        <v>145</v>
      </c>
      <c r="R70" s="46">
        <f t="shared" si="90"/>
        <v>46.953405017921149</v>
      </c>
      <c r="S70" s="44">
        <v>426</v>
      </c>
      <c r="T70" s="8">
        <v>160</v>
      </c>
      <c r="U70" s="8">
        <v>6</v>
      </c>
      <c r="V70" s="8">
        <f t="shared" si="91"/>
        <v>260</v>
      </c>
      <c r="W70" s="46">
        <f t="shared" si="92"/>
        <v>37.558685446009385</v>
      </c>
      <c r="X70" s="44">
        <v>221</v>
      </c>
      <c r="Y70" s="8">
        <v>221</v>
      </c>
      <c r="Z70" s="8">
        <v>0</v>
      </c>
      <c r="AA70" s="29">
        <f t="shared" si="93"/>
        <v>0</v>
      </c>
      <c r="AB70" s="46">
        <f t="shared" si="94"/>
        <v>100</v>
      </c>
      <c r="AC70" s="80">
        <v>202</v>
      </c>
      <c r="AD70" s="44">
        <v>202</v>
      </c>
      <c r="AE70" s="44">
        <v>0</v>
      </c>
      <c r="AF70" s="8">
        <f t="shared" si="95"/>
        <v>0</v>
      </c>
      <c r="AG70" s="4">
        <f t="shared" si="96"/>
        <v>100</v>
      </c>
      <c r="AH70" s="80">
        <f t="shared" si="97"/>
        <v>298</v>
      </c>
      <c r="AI70" s="44">
        <f t="shared" si="98"/>
        <v>150</v>
      </c>
      <c r="AJ70" s="44">
        <f t="shared" si="99"/>
        <v>3</v>
      </c>
      <c r="AK70" s="8">
        <f t="shared" si="77"/>
        <v>145</v>
      </c>
      <c r="AL70" s="4">
        <f t="shared" si="78"/>
        <v>50.335570469798661</v>
      </c>
    </row>
    <row r="71" spans="1:48" ht="15" customHeight="1" x14ac:dyDescent="0.15">
      <c r="B71" s="15" t="s">
        <v>85</v>
      </c>
      <c r="D71" s="8">
        <f t="shared" si="79"/>
        <v>709</v>
      </c>
      <c r="E71" s="8">
        <f t="shared" si="80"/>
        <v>412</v>
      </c>
      <c r="F71" s="8">
        <f t="shared" si="81"/>
        <v>4</v>
      </c>
      <c r="G71" s="29">
        <f t="shared" si="82"/>
        <v>293</v>
      </c>
      <c r="H71" s="46">
        <f t="shared" si="83"/>
        <v>58.110014104372354</v>
      </c>
      <c r="I71" s="80">
        <f t="shared" si="84"/>
        <v>557</v>
      </c>
      <c r="J71" s="8">
        <f t="shared" si="85"/>
        <v>260</v>
      </c>
      <c r="K71" s="29">
        <f t="shared" si="86"/>
        <v>4</v>
      </c>
      <c r="L71" s="29">
        <f t="shared" si="87"/>
        <v>293</v>
      </c>
      <c r="M71" s="46">
        <f t="shared" si="88"/>
        <v>46.678635547576306</v>
      </c>
      <c r="N71" s="80">
        <v>328</v>
      </c>
      <c r="O71" s="8">
        <v>173</v>
      </c>
      <c r="P71" s="29">
        <v>2</v>
      </c>
      <c r="Q71" s="8">
        <f t="shared" si="89"/>
        <v>153</v>
      </c>
      <c r="R71" s="46">
        <f t="shared" si="90"/>
        <v>52.743902439024396</v>
      </c>
      <c r="S71" s="44">
        <v>229</v>
      </c>
      <c r="T71" s="8">
        <v>87</v>
      </c>
      <c r="U71" s="8">
        <v>2</v>
      </c>
      <c r="V71" s="8">
        <f t="shared" si="91"/>
        <v>140</v>
      </c>
      <c r="W71" s="46">
        <f t="shared" si="92"/>
        <v>37.991266375545848</v>
      </c>
      <c r="X71" s="44">
        <v>152</v>
      </c>
      <c r="Y71" s="8">
        <v>152</v>
      </c>
      <c r="Z71" s="8">
        <v>0</v>
      </c>
      <c r="AA71" s="29">
        <f t="shared" si="93"/>
        <v>0</v>
      </c>
      <c r="AB71" s="46">
        <f t="shared" si="94"/>
        <v>100</v>
      </c>
      <c r="AC71" s="80">
        <v>129</v>
      </c>
      <c r="AD71" s="44">
        <v>129</v>
      </c>
      <c r="AE71" s="44">
        <v>0</v>
      </c>
      <c r="AF71" s="8">
        <f t="shared" si="95"/>
        <v>0</v>
      </c>
      <c r="AG71" s="4">
        <f t="shared" si="96"/>
        <v>100</v>
      </c>
      <c r="AH71" s="80">
        <f t="shared" si="97"/>
        <v>351</v>
      </c>
      <c r="AI71" s="44">
        <f t="shared" si="98"/>
        <v>196</v>
      </c>
      <c r="AJ71" s="44">
        <f t="shared" si="99"/>
        <v>2</v>
      </c>
      <c r="AK71" s="8">
        <f t="shared" si="77"/>
        <v>153</v>
      </c>
      <c r="AL71" s="4">
        <f t="shared" si="78"/>
        <v>55.840455840455839</v>
      </c>
    </row>
    <row r="72" spans="1:48" ht="15" customHeight="1" x14ac:dyDescent="0.15">
      <c r="B72" s="15" t="s">
        <v>86</v>
      </c>
      <c r="D72" s="8">
        <f t="shared" si="79"/>
        <v>727</v>
      </c>
      <c r="E72" s="8">
        <f t="shared" si="80"/>
        <v>415</v>
      </c>
      <c r="F72" s="8">
        <f t="shared" si="81"/>
        <v>3</v>
      </c>
      <c r="G72" s="29">
        <f t="shared" si="82"/>
        <v>309</v>
      </c>
      <c r="H72" s="46">
        <f t="shared" si="83"/>
        <v>57.083906464924347</v>
      </c>
      <c r="I72" s="80">
        <f t="shared" si="84"/>
        <v>590</v>
      </c>
      <c r="J72" s="8">
        <f t="shared" si="85"/>
        <v>278</v>
      </c>
      <c r="K72" s="29">
        <f t="shared" si="86"/>
        <v>3</v>
      </c>
      <c r="L72" s="29">
        <f t="shared" si="87"/>
        <v>309</v>
      </c>
      <c r="M72" s="46">
        <f t="shared" si="88"/>
        <v>47.118644067796609</v>
      </c>
      <c r="N72" s="80">
        <v>435</v>
      </c>
      <c r="O72" s="8">
        <v>216</v>
      </c>
      <c r="P72" s="29">
        <v>3</v>
      </c>
      <c r="Q72" s="8">
        <f t="shared" si="89"/>
        <v>216</v>
      </c>
      <c r="R72" s="46">
        <f t="shared" si="90"/>
        <v>49.655172413793103</v>
      </c>
      <c r="S72" s="44">
        <v>155</v>
      </c>
      <c r="T72" s="8">
        <v>62</v>
      </c>
      <c r="U72" s="8">
        <v>0</v>
      </c>
      <c r="V72" s="8">
        <f t="shared" si="91"/>
        <v>93</v>
      </c>
      <c r="W72" s="46">
        <f t="shared" si="92"/>
        <v>40</v>
      </c>
      <c r="X72" s="44">
        <v>137</v>
      </c>
      <c r="Y72" s="8">
        <v>137</v>
      </c>
      <c r="Z72" s="8">
        <v>0</v>
      </c>
      <c r="AA72" s="29">
        <f t="shared" si="93"/>
        <v>0</v>
      </c>
      <c r="AB72" s="46">
        <f t="shared" si="94"/>
        <v>100</v>
      </c>
      <c r="AC72" s="80">
        <v>111</v>
      </c>
      <c r="AD72" s="44">
        <v>111</v>
      </c>
      <c r="AE72" s="44">
        <v>0</v>
      </c>
      <c r="AF72" s="8">
        <f t="shared" si="95"/>
        <v>0</v>
      </c>
      <c r="AG72" s="4">
        <f t="shared" si="96"/>
        <v>100</v>
      </c>
      <c r="AH72" s="80">
        <f t="shared" si="97"/>
        <v>461</v>
      </c>
      <c r="AI72" s="44">
        <f t="shared" si="98"/>
        <v>242</v>
      </c>
      <c r="AJ72" s="44">
        <f t="shared" si="99"/>
        <v>3</v>
      </c>
      <c r="AK72" s="8">
        <f t="shared" si="77"/>
        <v>216</v>
      </c>
      <c r="AL72" s="4">
        <f t="shared" si="78"/>
        <v>52.494577006507591</v>
      </c>
    </row>
    <row r="73" spans="1:48" ht="15" customHeight="1" x14ac:dyDescent="0.15">
      <c r="B73" s="15" t="s">
        <v>120</v>
      </c>
      <c r="D73" s="8">
        <f t="shared" si="79"/>
        <v>718</v>
      </c>
      <c r="E73" s="8">
        <f t="shared" si="80"/>
        <v>420</v>
      </c>
      <c r="F73" s="8">
        <f t="shared" si="81"/>
        <v>2</v>
      </c>
      <c r="G73" s="29">
        <f t="shared" si="82"/>
        <v>296</v>
      </c>
      <c r="H73" s="46">
        <f t="shared" si="83"/>
        <v>58.495821727019504</v>
      </c>
      <c r="I73" s="80">
        <f t="shared" si="84"/>
        <v>589</v>
      </c>
      <c r="J73" s="8">
        <f t="shared" si="85"/>
        <v>291</v>
      </c>
      <c r="K73" s="29">
        <f t="shared" si="86"/>
        <v>2</v>
      </c>
      <c r="L73" s="29">
        <f t="shared" si="87"/>
        <v>296</v>
      </c>
      <c r="M73" s="46">
        <f t="shared" si="88"/>
        <v>49.405772495755521</v>
      </c>
      <c r="N73" s="80">
        <v>476</v>
      </c>
      <c r="O73" s="8">
        <v>253</v>
      </c>
      <c r="P73" s="29">
        <v>1</v>
      </c>
      <c r="Q73" s="8">
        <f t="shared" si="89"/>
        <v>222</v>
      </c>
      <c r="R73" s="46">
        <f t="shared" si="90"/>
        <v>53.15126050420168</v>
      </c>
      <c r="S73" s="44">
        <v>113</v>
      </c>
      <c r="T73" s="8">
        <v>38</v>
      </c>
      <c r="U73" s="8">
        <v>1</v>
      </c>
      <c r="V73" s="8">
        <f t="shared" si="91"/>
        <v>74</v>
      </c>
      <c r="W73" s="46">
        <f t="shared" si="92"/>
        <v>33.628318584070797</v>
      </c>
      <c r="X73" s="44">
        <v>129</v>
      </c>
      <c r="Y73" s="8">
        <v>129</v>
      </c>
      <c r="Z73" s="8">
        <v>0</v>
      </c>
      <c r="AA73" s="29">
        <f t="shared" si="93"/>
        <v>0</v>
      </c>
      <c r="AB73" s="46">
        <f t="shared" si="94"/>
        <v>100</v>
      </c>
      <c r="AC73" s="80">
        <v>88</v>
      </c>
      <c r="AD73" s="44">
        <v>88</v>
      </c>
      <c r="AE73" s="44">
        <v>0</v>
      </c>
      <c r="AF73" s="8">
        <f t="shared" si="95"/>
        <v>0</v>
      </c>
      <c r="AG73" s="4">
        <f t="shared" si="96"/>
        <v>100</v>
      </c>
      <c r="AH73" s="80">
        <f t="shared" si="97"/>
        <v>517</v>
      </c>
      <c r="AI73" s="44">
        <f t="shared" si="98"/>
        <v>294</v>
      </c>
      <c r="AJ73" s="44">
        <f t="shared" si="99"/>
        <v>1</v>
      </c>
      <c r="AK73" s="8">
        <f t="shared" si="77"/>
        <v>222</v>
      </c>
      <c r="AL73" s="4">
        <f t="shared" si="78"/>
        <v>56.866537717601553</v>
      </c>
    </row>
    <row r="74" spans="1:48" ht="15" customHeight="1" x14ac:dyDescent="0.15">
      <c r="B74" s="15" t="s">
        <v>87</v>
      </c>
      <c r="D74" s="8">
        <f t="shared" si="79"/>
        <v>273</v>
      </c>
      <c r="E74" s="8">
        <f t="shared" si="80"/>
        <v>139</v>
      </c>
      <c r="F74" s="8">
        <f t="shared" si="81"/>
        <v>0</v>
      </c>
      <c r="G74" s="29">
        <f t="shared" si="82"/>
        <v>134</v>
      </c>
      <c r="H74" s="46">
        <f t="shared" si="83"/>
        <v>50.915750915750912</v>
      </c>
      <c r="I74" s="80">
        <f t="shared" si="84"/>
        <v>222</v>
      </c>
      <c r="J74" s="8">
        <f t="shared" si="85"/>
        <v>88</v>
      </c>
      <c r="K74" s="29">
        <f t="shared" si="86"/>
        <v>0</v>
      </c>
      <c r="L74" s="29">
        <f t="shared" si="87"/>
        <v>134</v>
      </c>
      <c r="M74" s="46">
        <f t="shared" si="88"/>
        <v>39.63963963963964</v>
      </c>
      <c r="N74" s="80">
        <v>173</v>
      </c>
      <c r="O74" s="8">
        <v>71</v>
      </c>
      <c r="P74" s="29">
        <v>0</v>
      </c>
      <c r="Q74" s="8">
        <f t="shared" si="89"/>
        <v>102</v>
      </c>
      <c r="R74" s="46">
        <f t="shared" si="90"/>
        <v>41.040462427745666</v>
      </c>
      <c r="S74" s="44">
        <v>49</v>
      </c>
      <c r="T74" s="8">
        <v>17</v>
      </c>
      <c r="U74" s="8">
        <v>0</v>
      </c>
      <c r="V74" s="8">
        <f t="shared" si="91"/>
        <v>32</v>
      </c>
      <c r="W74" s="46">
        <f t="shared" si="92"/>
        <v>34.693877551020407</v>
      </c>
      <c r="X74" s="44">
        <v>51</v>
      </c>
      <c r="Y74" s="8">
        <v>51</v>
      </c>
      <c r="Z74" s="8">
        <v>0</v>
      </c>
      <c r="AA74" s="29">
        <f t="shared" si="93"/>
        <v>0</v>
      </c>
      <c r="AB74" s="46">
        <f t="shared" si="94"/>
        <v>100</v>
      </c>
      <c r="AC74" s="80">
        <v>42</v>
      </c>
      <c r="AD74" s="44">
        <v>42</v>
      </c>
      <c r="AE74" s="44">
        <v>0</v>
      </c>
      <c r="AF74" s="8">
        <f t="shared" si="95"/>
        <v>0</v>
      </c>
      <c r="AG74" s="4">
        <f t="shared" si="96"/>
        <v>100</v>
      </c>
      <c r="AH74" s="80">
        <f t="shared" si="97"/>
        <v>182</v>
      </c>
      <c r="AI74" s="44">
        <f t="shared" si="98"/>
        <v>80</v>
      </c>
      <c r="AJ74" s="44">
        <f t="shared" si="99"/>
        <v>0</v>
      </c>
      <c r="AK74" s="8">
        <f t="shared" si="77"/>
        <v>102</v>
      </c>
      <c r="AL74" s="4">
        <f t="shared" si="78"/>
        <v>43.956043956043956</v>
      </c>
    </row>
    <row r="75" spans="1:48" ht="15" customHeight="1" x14ac:dyDescent="0.15">
      <c r="B75" s="15" t="s">
        <v>88</v>
      </c>
      <c r="D75" s="8">
        <f t="shared" si="79"/>
        <v>280</v>
      </c>
      <c r="E75" s="8">
        <f t="shared" si="80"/>
        <v>123</v>
      </c>
      <c r="F75" s="8">
        <f t="shared" si="81"/>
        <v>1</v>
      </c>
      <c r="G75" s="29">
        <f t="shared" si="82"/>
        <v>156</v>
      </c>
      <c r="H75" s="46">
        <f t="shared" si="83"/>
        <v>43.928571428571431</v>
      </c>
      <c r="I75" s="80">
        <f t="shared" si="84"/>
        <v>247</v>
      </c>
      <c r="J75" s="8">
        <f t="shared" si="85"/>
        <v>90</v>
      </c>
      <c r="K75" s="29">
        <f t="shared" si="86"/>
        <v>1</v>
      </c>
      <c r="L75" s="29">
        <f t="shared" si="87"/>
        <v>156</v>
      </c>
      <c r="M75" s="46">
        <f t="shared" si="88"/>
        <v>36.43724696356275</v>
      </c>
      <c r="N75" s="80">
        <v>208</v>
      </c>
      <c r="O75" s="8">
        <v>76</v>
      </c>
      <c r="P75" s="29">
        <v>1</v>
      </c>
      <c r="Q75" s="8">
        <f t="shared" si="89"/>
        <v>131</v>
      </c>
      <c r="R75" s="46">
        <f t="shared" si="90"/>
        <v>36.538461538461533</v>
      </c>
      <c r="S75" s="44">
        <v>39</v>
      </c>
      <c r="T75" s="8">
        <v>14</v>
      </c>
      <c r="U75" s="8">
        <v>0</v>
      </c>
      <c r="V75" s="8">
        <f t="shared" si="91"/>
        <v>25</v>
      </c>
      <c r="W75" s="46">
        <f t="shared" si="92"/>
        <v>35.897435897435898</v>
      </c>
      <c r="X75" s="44">
        <v>33</v>
      </c>
      <c r="Y75" s="8">
        <v>33</v>
      </c>
      <c r="Z75" s="8">
        <v>0</v>
      </c>
      <c r="AA75" s="29">
        <f t="shared" si="93"/>
        <v>0</v>
      </c>
      <c r="AB75" s="46">
        <f t="shared" si="94"/>
        <v>100</v>
      </c>
      <c r="AC75" s="80">
        <v>23</v>
      </c>
      <c r="AD75" s="44">
        <v>23</v>
      </c>
      <c r="AE75" s="44">
        <v>0</v>
      </c>
      <c r="AF75" s="8">
        <f t="shared" si="95"/>
        <v>0</v>
      </c>
      <c r="AG75" s="4">
        <f t="shared" si="96"/>
        <v>100</v>
      </c>
      <c r="AH75" s="80">
        <f t="shared" si="97"/>
        <v>218</v>
      </c>
      <c r="AI75" s="44">
        <f t="shared" si="98"/>
        <v>86</v>
      </c>
      <c r="AJ75" s="44">
        <f t="shared" si="99"/>
        <v>1</v>
      </c>
      <c r="AK75" s="8">
        <f t="shared" si="77"/>
        <v>131</v>
      </c>
      <c r="AL75" s="4">
        <f t="shared" si="78"/>
        <v>39.449541284403672</v>
      </c>
    </row>
    <row r="76" spans="1:48" ht="15" customHeight="1" x14ac:dyDescent="0.15">
      <c r="B76" s="16" t="s">
        <v>0</v>
      </c>
      <c r="C76" s="17"/>
      <c r="D76" s="9">
        <f t="shared" si="79"/>
        <v>1651</v>
      </c>
      <c r="E76" s="9">
        <f t="shared" si="80"/>
        <v>39</v>
      </c>
      <c r="F76" s="9">
        <f t="shared" si="81"/>
        <v>10</v>
      </c>
      <c r="G76" s="32">
        <f t="shared" si="82"/>
        <v>1602</v>
      </c>
      <c r="H76" s="82">
        <f t="shared" si="83"/>
        <v>2.3622047244094486</v>
      </c>
      <c r="I76" s="81">
        <f t="shared" si="84"/>
        <v>17</v>
      </c>
      <c r="J76" s="9">
        <f t="shared" si="85"/>
        <v>17</v>
      </c>
      <c r="K76" s="32">
        <f t="shared" si="86"/>
        <v>0</v>
      </c>
      <c r="L76" s="32">
        <f t="shared" si="87"/>
        <v>0</v>
      </c>
      <c r="M76" s="82">
        <f t="shared" si="88"/>
        <v>100</v>
      </c>
      <c r="N76" s="81">
        <v>6</v>
      </c>
      <c r="O76" s="9">
        <v>6</v>
      </c>
      <c r="P76" s="32">
        <v>0</v>
      </c>
      <c r="Q76" s="9">
        <f t="shared" si="89"/>
        <v>0</v>
      </c>
      <c r="R76" s="82">
        <f t="shared" si="90"/>
        <v>100</v>
      </c>
      <c r="S76" s="51">
        <v>11</v>
      </c>
      <c r="T76" s="9">
        <v>11</v>
      </c>
      <c r="U76" s="9">
        <v>0</v>
      </c>
      <c r="V76" s="9">
        <f t="shared" si="91"/>
        <v>0</v>
      </c>
      <c r="W76" s="82">
        <f t="shared" si="92"/>
        <v>100</v>
      </c>
      <c r="X76" s="51">
        <v>1634</v>
      </c>
      <c r="Y76" s="9">
        <v>22</v>
      </c>
      <c r="Z76" s="9">
        <v>10</v>
      </c>
      <c r="AA76" s="32">
        <f t="shared" si="93"/>
        <v>1602</v>
      </c>
      <c r="AB76" s="82">
        <f t="shared" si="94"/>
        <v>1.346389228886169</v>
      </c>
      <c r="AC76" s="81">
        <v>1473</v>
      </c>
      <c r="AD76" s="51">
        <v>21</v>
      </c>
      <c r="AE76" s="51">
        <v>8</v>
      </c>
      <c r="AF76" s="9">
        <f t="shared" si="95"/>
        <v>1444</v>
      </c>
      <c r="AG76" s="5">
        <f t="shared" si="96"/>
        <v>1.4256619144602851</v>
      </c>
      <c r="AH76" s="81">
        <f t="shared" si="97"/>
        <v>167</v>
      </c>
      <c r="AI76" s="51">
        <f t="shared" si="98"/>
        <v>7</v>
      </c>
      <c r="AJ76" s="51">
        <f t="shared" si="99"/>
        <v>2</v>
      </c>
      <c r="AK76" s="9">
        <f t="shared" si="77"/>
        <v>158</v>
      </c>
      <c r="AL76" s="5">
        <f t="shared" si="78"/>
        <v>4.1916167664670656</v>
      </c>
    </row>
    <row r="77" spans="1:48" ht="15" customHeight="1" x14ac:dyDescent="0.15">
      <c r="B77" s="27"/>
      <c r="C77" s="21"/>
      <c r="D77" s="54"/>
      <c r="E77" s="23"/>
      <c r="F77" s="23"/>
      <c r="G77" s="23"/>
      <c r="H77" s="23"/>
      <c r="I77" s="54"/>
      <c r="J77" s="23"/>
      <c r="K77" s="23"/>
      <c r="L77" s="23"/>
      <c r="M77" s="23"/>
      <c r="N77" s="54"/>
      <c r="O77" s="23"/>
      <c r="P77" s="23"/>
      <c r="Q77" s="23"/>
      <c r="R77" s="23"/>
      <c r="S77" s="54"/>
      <c r="T77" s="23"/>
      <c r="U77" s="23"/>
      <c r="V77" s="23"/>
      <c r="W77" s="23"/>
      <c r="X77" s="54"/>
      <c r="Y77" s="23"/>
      <c r="Z77" s="23"/>
      <c r="AA77" s="23"/>
      <c r="AB77" s="23"/>
      <c r="AC77" s="54"/>
      <c r="AD77" s="23"/>
      <c r="AE77" s="23"/>
      <c r="AF77" s="23"/>
      <c r="AG77" s="23"/>
      <c r="AH77" s="54"/>
      <c r="AI77" s="23"/>
      <c r="AJ77" s="23"/>
      <c r="AK77" s="23"/>
      <c r="AL77" s="23"/>
    </row>
    <row r="78" spans="1:48" ht="15" customHeight="1" x14ac:dyDescent="0.15">
      <c r="A78" s="1" t="s">
        <v>368</v>
      </c>
      <c r="B78" s="10"/>
      <c r="E78" s="23"/>
      <c r="F78" s="23"/>
      <c r="G78" s="23"/>
      <c r="H78" s="23"/>
      <c r="J78" s="23"/>
      <c r="K78" s="23"/>
      <c r="L78" s="23"/>
      <c r="M78" s="23"/>
      <c r="O78" s="23"/>
      <c r="P78" s="23"/>
      <c r="Q78" s="23"/>
      <c r="R78" s="23"/>
      <c r="T78" s="23"/>
      <c r="U78" s="23"/>
      <c r="V78" s="23"/>
      <c r="W78" s="23"/>
      <c r="Y78" s="23"/>
      <c r="Z78" s="23"/>
      <c r="AA78" s="23"/>
      <c r="AB78" s="23"/>
      <c r="AD78" s="23"/>
      <c r="AE78" s="23"/>
      <c r="AF78" s="23"/>
      <c r="AG78" s="23"/>
      <c r="AI78" s="23"/>
      <c r="AJ78" s="23"/>
      <c r="AK78" s="23"/>
      <c r="AL78" s="23"/>
    </row>
    <row r="79" spans="1:48" ht="15" customHeight="1" x14ac:dyDescent="0.15">
      <c r="B79" s="13"/>
      <c r="C79" s="22"/>
      <c r="D79" s="85"/>
      <c r="E79" s="86"/>
      <c r="F79" s="35" t="s">
        <v>2</v>
      </c>
      <c r="G79" s="35"/>
      <c r="H79" s="86"/>
      <c r="I79" s="86"/>
      <c r="J79" s="87"/>
      <c r="K79" s="86"/>
      <c r="L79" s="35" t="s">
        <v>3</v>
      </c>
      <c r="M79" s="35"/>
      <c r="N79" s="86"/>
      <c r="O79" s="88"/>
      <c r="AO79" s="13"/>
      <c r="AP79" s="22"/>
      <c r="AQ79" s="55"/>
      <c r="AR79" s="45" t="s">
        <v>2</v>
      </c>
      <c r="AS79" s="56"/>
      <c r="AT79" s="71"/>
      <c r="AU79" s="45" t="s">
        <v>3</v>
      </c>
      <c r="AV79" s="57"/>
    </row>
    <row r="80" spans="1:48" ht="31.5" x14ac:dyDescent="0.15">
      <c r="B80" s="15"/>
      <c r="C80" s="33"/>
      <c r="D80" s="36" t="s">
        <v>365</v>
      </c>
      <c r="E80" s="36" t="s">
        <v>535</v>
      </c>
      <c r="F80" s="36" t="s">
        <v>536</v>
      </c>
      <c r="G80" s="36" t="s">
        <v>366</v>
      </c>
      <c r="H80" s="37" t="s">
        <v>173</v>
      </c>
      <c r="I80" s="36" t="s">
        <v>529</v>
      </c>
      <c r="J80" s="39" t="s">
        <v>365</v>
      </c>
      <c r="K80" s="36" t="s">
        <v>535</v>
      </c>
      <c r="L80" s="36" t="s">
        <v>536</v>
      </c>
      <c r="M80" s="36" t="s">
        <v>366</v>
      </c>
      <c r="N80" s="36" t="s">
        <v>173</v>
      </c>
      <c r="O80" s="36" t="s">
        <v>529</v>
      </c>
      <c r="AO80" s="15"/>
      <c r="AP80" s="33"/>
      <c r="AQ80" s="83" t="s">
        <v>474</v>
      </c>
      <c r="AR80" s="77" t="s">
        <v>171</v>
      </c>
      <c r="AS80" s="37" t="s">
        <v>173</v>
      </c>
      <c r="AT80" s="84" t="s">
        <v>474</v>
      </c>
      <c r="AU80" s="77" t="s">
        <v>171</v>
      </c>
      <c r="AV80" s="36" t="s">
        <v>173</v>
      </c>
    </row>
    <row r="81" spans="1:48" ht="12" customHeight="1" x14ac:dyDescent="0.15">
      <c r="B81" s="16"/>
      <c r="C81" s="34"/>
      <c r="D81" s="18"/>
      <c r="E81" s="18"/>
      <c r="F81" s="18"/>
      <c r="G81" s="18"/>
      <c r="H81" s="28"/>
      <c r="I81" s="18"/>
      <c r="J81" s="40">
        <f t="shared" ref="J81:O81" si="100">D90</f>
        <v>2024</v>
      </c>
      <c r="K81" s="2">
        <f t="shared" si="100"/>
        <v>1061</v>
      </c>
      <c r="L81" s="2">
        <f t="shared" si="100"/>
        <v>963</v>
      </c>
      <c r="M81" s="2">
        <f t="shared" si="100"/>
        <v>1194</v>
      </c>
      <c r="N81" s="2">
        <f t="shared" si="100"/>
        <v>1053</v>
      </c>
      <c r="O81" s="2">
        <f t="shared" si="100"/>
        <v>1202</v>
      </c>
      <c r="AO81" s="16"/>
      <c r="AP81" s="34"/>
      <c r="AQ81" s="18"/>
      <c r="AR81" s="18"/>
      <c r="AS81" s="28"/>
      <c r="AT81" s="40">
        <f>O81</f>
        <v>1202</v>
      </c>
      <c r="AU81" s="2">
        <f>L81</f>
        <v>963</v>
      </c>
      <c r="AV81" s="2">
        <f>N81</f>
        <v>1053</v>
      </c>
    </row>
    <row r="82" spans="1:48" ht="15" customHeight="1" x14ac:dyDescent="0.15">
      <c r="B82" s="15" t="s">
        <v>156</v>
      </c>
      <c r="D82" s="7">
        <v>164</v>
      </c>
      <c r="E82" s="7">
        <v>157</v>
      </c>
      <c r="F82" s="7">
        <v>7</v>
      </c>
      <c r="G82" s="7">
        <v>51</v>
      </c>
      <c r="H82" s="38">
        <v>35</v>
      </c>
      <c r="I82" s="7">
        <v>173</v>
      </c>
      <c r="J82" s="41">
        <f t="shared" ref="J82:O89" si="101">D82/J$81*100</f>
        <v>8.1027667984189726</v>
      </c>
      <c r="K82" s="3">
        <f t="shared" si="101"/>
        <v>14.797360980207353</v>
      </c>
      <c r="L82" s="3">
        <f t="shared" si="101"/>
        <v>0.72689511941848395</v>
      </c>
      <c r="M82" s="3">
        <f t="shared" si="101"/>
        <v>4.2713567839195976</v>
      </c>
      <c r="N82" s="3">
        <f t="shared" si="101"/>
        <v>3.3238366571699909</v>
      </c>
      <c r="O82" s="3">
        <f t="shared" si="101"/>
        <v>14.392678868552414</v>
      </c>
      <c r="AO82" s="15" t="s">
        <v>156</v>
      </c>
      <c r="AQ82" s="7">
        <f>I82</f>
        <v>173</v>
      </c>
      <c r="AR82" s="7">
        <f t="shared" ref="AR82:AR89" si="102">F82</f>
        <v>7</v>
      </c>
      <c r="AS82" s="38">
        <f t="shared" ref="AS82:AS89" si="103">H82</f>
        <v>35</v>
      </c>
      <c r="AT82" s="41">
        <f>O82</f>
        <v>14.392678868552414</v>
      </c>
      <c r="AU82" s="3">
        <f>L82</f>
        <v>0.72689511941848395</v>
      </c>
      <c r="AV82" s="3">
        <f>N82</f>
        <v>3.3238366571699909</v>
      </c>
    </row>
    <row r="83" spans="1:48" ht="15" customHeight="1" x14ac:dyDescent="0.15">
      <c r="B83" s="15" t="s">
        <v>157</v>
      </c>
      <c r="D83" s="8">
        <v>185</v>
      </c>
      <c r="E83" s="8">
        <v>139</v>
      </c>
      <c r="F83" s="8">
        <v>46</v>
      </c>
      <c r="G83" s="8">
        <v>78</v>
      </c>
      <c r="H83" s="29">
        <v>68</v>
      </c>
      <c r="I83" s="8">
        <v>149</v>
      </c>
      <c r="J83" s="42">
        <f t="shared" si="101"/>
        <v>9.1403162055335976</v>
      </c>
      <c r="K83" s="4">
        <f t="shared" si="101"/>
        <v>13.100848256361921</v>
      </c>
      <c r="L83" s="4">
        <f t="shared" si="101"/>
        <v>4.7767393561786085</v>
      </c>
      <c r="M83" s="4">
        <f t="shared" si="101"/>
        <v>6.5326633165829149</v>
      </c>
      <c r="N83" s="4">
        <f t="shared" si="101"/>
        <v>6.4577397910731253</v>
      </c>
      <c r="O83" s="4">
        <f t="shared" si="101"/>
        <v>12.396006655574043</v>
      </c>
      <c r="AO83" s="15" t="s">
        <v>157</v>
      </c>
      <c r="AQ83" s="8">
        <f t="shared" ref="AQ83:AQ89" si="104">I83</f>
        <v>149</v>
      </c>
      <c r="AR83" s="8">
        <f t="shared" si="102"/>
        <v>46</v>
      </c>
      <c r="AS83" s="29">
        <f t="shared" si="103"/>
        <v>68</v>
      </c>
      <c r="AT83" s="42">
        <f t="shared" ref="AT83:AT89" si="105">O83</f>
        <v>12.396006655574043</v>
      </c>
      <c r="AU83" s="4">
        <f t="shared" ref="AU83:AU89" si="106">L83</f>
        <v>4.7767393561786085</v>
      </c>
      <c r="AV83" s="4">
        <f t="shared" ref="AV83:AV89" si="107">N83</f>
        <v>6.4577397910731253</v>
      </c>
    </row>
    <row r="84" spans="1:48" ht="15" customHeight="1" x14ac:dyDescent="0.15">
      <c r="B84" s="15" t="s">
        <v>158</v>
      </c>
      <c r="D84" s="8">
        <v>207</v>
      </c>
      <c r="E84" s="8">
        <v>151</v>
      </c>
      <c r="F84" s="8">
        <v>56</v>
      </c>
      <c r="G84" s="8">
        <v>83</v>
      </c>
      <c r="H84" s="29">
        <v>70</v>
      </c>
      <c r="I84" s="8">
        <v>164</v>
      </c>
      <c r="J84" s="42">
        <f t="shared" si="101"/>
        <v>10.227272727272728</v>
      </c>
      <c r="K84" s="4">
        <f t="shared" si="101"/>
        <v>14.231856738925542</v>
      </c>
      <c r="L84" s="4">
        <f t="shared" si="101"/>
        <v>5.8151609553478716</v>
      </c>
      <c r="M84" s="4">
        <f t="shared" si="101"/>
        <v>6.9514237855946401</v>
      </c>
      <c r="N84" s="4">
        <f t="shared" si="101"/>
        <v>6.6476733143399818</v>
      </c>
      <c r="O84" s="4">
        <f t="shared" si="101"/>
        <v>13.643926788685523</v>
      </c>
      <c r="AO84" s="15" t="s">
        <v>158</v>
      </c>
      <c r="AQ84" s="8">
        <f t="shared" si="104"/>
        <v>164</v>
      </c>
      <c r="AR84" s="8">
        <f t="shared" si="102"/>
        <v>56</v>
      </c>
      <c r="AS84" s="29">
        <f t="shared" si="103"/>
        <v>70</v>
      </c>
      <c r="AT84" s="42">
        <f t="shared" si="105"/>
        <v>13.643926788685523</v>
      </c>
      <c r="AU84" s="4">
        <f t="shared" si="106"/>
        <v>5.8151609553478716</v>
      </c>
      <c r="AV84" s="4">
        <f t="shared" si="107"/>
        <v>6.6476733143399818</v>
      </c>
    </row>
    <row r="85" spans="1:48" ht="15" customHeight="1" x14ac:dyDescent="0.15">
      <c r="B85" s="15" t="s">
        <v>159</v>
      </c>
      <c r="D85" s="8">
        <v>112</v>
      </c>
      <c r="E85" s="8">
        <v>82</v>
      </c>
      <c r="F85" s="8">
        <v>30</v>
      </c>
      <c r="G85" s="8">
        <v>68</v>
      </c>
      <c r="H85" s="29">
        <v>64</v>
      </c>
      <c r="I85" s="8">
        <v>86</v>
      </c>
      <c r="J85" s="42">
        <f t="shared" si="101"/>
        <v>5.5335968379446641</v>
      </c>
      <c r="K85" s="4">
        <f t="shared" si="101"/>
        <v>7.7285579641847315</v>
      </c>
      <c r="L85" s="4">
        <f t="shared" si="101"/>
        <v>3.1152647975077881</v>
      </c>
      <c r="M85" s="4">
        <f t="shared" si="101"/>
        <v>5.6951423785594635</v>
      </c>
      <c r="N85" s="4">
        <f t="shared" si="101"/>
        <v>6.0778727445394116</v>
      </c>
      <c r="O85" s="4">
        <f t="shared" si="101"/>
        <v>7.1547420965058244</v>
      </c>
      <c r="AO85" s="15" t="s">
        <v>159</v>
      </c>
      <c r="AQ85" s="8">
        <f t="shared" si="104"/>
        <v>86</v>
      </c>
      <c r="AR85" s="8">
        <f t="shared" si="102"/>
        <v>30</v>
      </c>
      <c r="AS85" s="29">
        <f t="shared" si="103"/>
        <v>64</v>
      </c>
      <c r="AT85" s="42">
        <f t="shared" si="105"/>
        <v>7.1547420965058244</v>
      </c>
      <c r="AU85" s="4">
        <f t="shared" si="106"/>
        <v>3.1152647975077881</v>
      </c>
      <c r="AV85" s="4">
        <f t="shared" si="107"/>
        <v>6.0778727445394116</v>
      </c>
    </row>
    <row r="86" spans="1:48" ht="15" customHeight="1" x14ac:dyDescent="0.15">
      <c r="B86" s="15" t="s">
        <v>160</v>
      </c>
      <c r="D86" s="8">
        <v>207</v>
      </c>
      <c r="E86" s="8">
        <v>129</v>
      </c>
      <c r="F86" s="8">
        <v>78</v>
      </c>
      <c r="G86" s="8">
        <v>164</v>
      </c>
      <c r="H86" s="29">
        <v>149</v>
      </c>
      <c r="I86" s="8">
        <v>144</v>
      </c>
      <c r="J86" s="42">
        <f t="shared" si="101"/>
        <v>10.227272727272728</v>
      </c>
      <c r="K86" s="4">
        <f t="shared" si="101"/>
        <v>12.158341187558905</v>
      </c>
      <c r="L86" s="4">
        <f t="shared" si="101"/>
        <v>8.0996884735202492</v>
      </c>
      <c r="M86" s="4">
        <f t="shared" si="101"/>
        <v>13.735343383584588</v>
      </c>
      <c r="N86" s="4">
        <f t="shared" si="101"/>
        <v>14.150047483380817</v>
      </c>
      <c r="O86" s="4">
        <f t="shared" si="101"/>
        <v>11.980033277870216</v>
      </c>
      <c r="AO86" s="15" t="s">
        <v>160</v>
      </c>
      <c r="AQ86" s="8">
        <f t="shared" si="104"/>
        <v>144</v>
      </c>
      <c r="AR86" s="8">
        <f t="shared" si="102"/>
        <v>78</v>
      </c>
      <c r="AS86" s="29">
        <f t="shared" si="103"/>
        <v>149</v>
      </c>
      <c r="AT86" s="42">
        <f t="shared" si="105"/>
        <v>11.980033277870216</v>
      </c>
      <c r="AU86" s="4">
        <f t="shared" si="106"/>
        <v>8.0996884735202492</v>
      </c>
      <c r="AV86" s="4">
        <f t="shared" si="107"/>
        <v>14.150047483380817</v>
      </c>
    </row>
    <row r="87" spans="1:48" ht="15" customHeight="1" x14ac:dyDescent="0.15">
      <c r="B87" s="15" t="s">
        <v>161</v>
      </c>
      <c r="D87" s="8">
        <v>188</v>
      </c>
      <c r="E87" s="8">
        <v>88</v>
      </c>
      <c r="F87" s="8">
        <v>100</v>
      </c>
      <c r="G87" s="8">
        <v>129</v>
      </c>
      <c r="H87" s="29">
        <v>114</v>
      </c>
      <c r="I87" s="8">
        <v>103</v>
      </c>
      <c r="J87" s="42">
        <f t="shared" si="101"/>
        <v>9.2885375494071152</v>
      </c>
      <c r="K87" s="4">
        <f t="shared" si="101"/>
        <v>8.2940622054665418</v>
      </c>
      <c r="L87" s="4">
        <f t="shared" si="101"/>
        <v>10.384215991692628</v>
      </c>
      <c r="M87" s="4">
        <f t="shared" si="101"/>
        <v>10.804020100502512</v>
      </c>
      <c r="N87" s="4">
        <f t="shared" si="101"/>
        <v>10.826210826210826</v>
      </c>
      <c r="O87" s="4">
        <f t="shared" si="101"/>
        <v>8.5690515806988348</v>
      </c>
      <c r="AO87" s="15" t="s">
        <v>161</v>
      </c>
      <c r="AQ87" s="8">
        <f t="shared" si="104"/>
        <v>103</v>
      </c>
      <c r="AR87" s="8">
        <f t="shared" si="102"/>
        <v>100</v>
      </c>
      <c r="AS87" s="29">
        <f t="shared" si="103"/>
        <v>114</v>
      </c>
      <c r="AT87" s="42">
        <f t="shared" si="105"/>
        <v>8.5690515806988348</v>
      </c>
      <c r="AU87" s="4">
        <f t="shared" si="106"/>
        <v>10.384215991692628</v>
      </c>
      <c r="AV87" s="4">
        <f t="shared" si="107"/>
        <v>10.826210826210826</v>
      </c>
    </row>
    <row r="88" spans="1:48" ht="15" customHeight="1" x14ac:dyDescent="0.15">
      <c r="B88" s="15" t="s">
        <v>167</v>
      </c>
      <c r="D88" s="8">
        <v>225</v>
      </c>
      <c r="E88" s="8">
        <v>92</v>
      </c>
      <c r="F88" s="8">
        <v>133</v>
      </c>
      <c r="G88" s="8">
        <v>224</v>
      </c>
      <c r="H88" s="29">
        <v>198</v>
      </c>
      <c r="I88" s="8">
        <v>118</v>
      </c>
      <c r="J88" s="42">
        <f t="shared" si="101"/>
        <v>11.116600790513834</v>
      </c>
      <c r="K88" s="4">
        <f t="shared" si="101"/>
        <v>8.6710650329877481</v>
      </c>
      <c r="L88" s="4">
        <f t="shared" si="101"/>
        <v>13.811007268951196</v>
      </c>
      <c r="M88" s="4">
        <f t="shared" si="101"/>
        <v>18.760469011725291</v>
      </c>
      <c r="N88" s="4">
        <f t="shared" si="101"/>
        <v>18.803418803418804</v>
      </c>
      <c r="O88" s="4">
        <f t="shared" si="101"/>
        <v>9.8169717138103163</v>
      </c>
      <c r="AO88" s="15" t="s">
        <v>167</v>
      </c>
      <c r="AQ88" s="8">
        <f t="shared" si="104"/>
        <v>118</v>
      </c>
      <c r="AR88" s="8">
        <f t="shared" si="102"/>
        <v>133</v>
      </c>
      <c r="AS88" s="29">
        <f t="shared" si="103"/>
        <v>198</v>
      </c>
      <c r="AT88" s="42">
        <f t="shared" si="105"/>
        <v>9.8169717138103163</v>
      </c>
      <c r="AU88" s="4">
        <f t="shared" si="106"/>
        <v>13.811007268951196</v>
      </c>
      <c r="AV88" s="4">
        <f t="shared" si="107"/>
        <v>18.803418803418804</v>
      </c>
    </row>
    <row r="89" spans="1:48" ht="15" customHeight="1" x14ac:dyDescent="0.15">
      <c r="B89" s="15" t="s">
        <v>51</v>
      </c>
      <c r="D89" s="8">
        <v>736</v>
      </c>
      <c r="E89" s="8">
        <v>223</v>
      </c>
      <c r="F89" s="8">
        <v>513</v>
      </c>
      <c r="G89" s="8">
        <v>397</v>
      </c>
      <c r="H89" s="29">
        <v>355</v>
      </c>
      <c r="I89" s="8">
        <v>265</v>
      </c>
      <c r="J89" s="42">
        <f t="shared" si="101"/>
        <v>36.363636363636367</v>
      </c>
      <c r="K89" s="4">
        <f t="shared" si="101"/>
        <v>21.017907634307257</v>
      </c>
      <c r="L89" s="4">
        <f t="shared" si="101"/>
        <v>53.271028037383175</v>
      </c>
      <c r="M89" s="4">
        <f t="shared" si="101"/>
        <v>33.24958123953099</v>
      </c>
      <c r="N89" s="4">
        <f t="shared" si="101"/>
        <v>33.713200379867047</v>
      </c>
      <c r="O89" s="4">
        <f t="shared" si="101"/>
        <v>22.046589018302829</v>
      </c>
      <c r="AO89" s="15" t="s">
        <v>51</v>
      </c>
      <c r="AQ89" s="8">
        <f t="shared" si="104"/>
        <v>265</v>
      </c>
      <c r="AR89" s="8">
        <f t="shared" si="102"/>
        <v>513</v>
      </c>
      <c r="AS89" s="29">
        <f t="shared" si="103"/>
        <v>355</v>
      </c>
      <c r="AT89" s="42">
        <f t="shared" si="105"/>
        <v>22.046589018302829</v>
      </c>
      <c r="AU89" s="4">
        <f t="shared" si="106"/>
        <v>53.271028037383175</v>
      </c>
      <c r="AV89" s="4">
        <f t="shared" si="107"/>
        <v>33.713200379867047</v>
      </c>
    </row>
    <row r="90" spans="1:48" ht="15" customHeight="1" x14ac:dyDescent="0.15">
      <c r="B90" s="19" t="s">
        <v>1</v>
      </c>
      <c r="C90" s="12"/>
      <c r="D90" s="20">
        <f t="shared" ref="D90:I90" si="108">SUM(D82:D89)</f>
        <v>2024</v>
      </c>
      <c r="E90" s="20">
        <f t="shared" si="108"/>
        <v>1061</v>
      </c>
      <c r="F90" s="20">
        <f t="shared" si="108"/>
        <v>963</v>
      </c>
      <c r="G90" s="20">
        <f t="shared" si="108"/>
        <v>1194</v>
      </c>
      <c r="H90" s="30">
        <f t="shared" si="108"/>
        <v>1053</v>
      </c>
      <c r="I90" s="20">
        <f t="shared" si="108"/>
        <v>1202</v>
      </c>
      <c r="J90" s="43">
        <f t="shared" ref="J90:O90" si="109">SUM(J82:J89)</f>
        <v>100</v>
      </c>
      <c r="K90" s="6">
        <f t="shared" si="109"/>
        <v>100</v>
      </c>
      <c r="L90" s="6">
        <f t="shared" si="109"/>
        <v>100</v>
      </c>
      <c r="M90" s="6">
        <f t="shared" si="109"/>
        <v>100</v>
      </c>
      <c r="N90" s="6">
        <f t="shared" si="109"/>
        <v>100</v>
      </c>
      <c r="O90" s="6">
        <f t="shared" si="109"/>
        <v>100.00000000000001</v>
      </c>
      <c r="AO90" s="19" t="s">
        <v>1</v>
      </c>
      <c r="AP90" s="12"/>
      <c r="AQ90" s="20">
        <f t="shared" ref="AQ90:AV90" si="110">SUM(AQ82:AQ89)</f>
        <v>1202</v>
      </c>
      <c r="AR90" s="20">
        <f t="shared" si="110"/>
        <v>963</v>
      </c>
      <c r="AS90" s="30">
        <f t="shared" si="110"/>
        <v>1053</v>
      </c>
      <c r="AT90" s="43">
        <f t="shared" si="110"/>
        <v>100.00000000000001</v>
      </c>
      <c r="AU90" s="6">
        <f t="shared" si="110"/>
        <v>100</v>
      </c>
      <c r="AV90" s="6">
        <f t="shared" si="110"/>
        <v>100</v>
      </c>
    </row>
    <row r="91" spans="1:48" ht="15" customHeight="1" x14ac:dyDescent="0.15">
      <c r="D91" s="23"/>
      <c r="G91" s="23"/>
    </row>
    <row r="92" spans="1:48" ht="15" customHeight="1" x14ac:dyDescent="0.15">
      <c r="A92" s="1" t="s">
        <v>162</v>
      </c>
      <c r="B92" s="10"/>
    </row>
    <row r="93" spans="1:48" ht="15" customHeight="1" x14ac:dyDescent="0.15">
      <c r="B93" s="13"/>
      <c r="C93" s="22"/>
      <c r="D93" s="85"/>
      <c r="E93" s="86"/>
      <c r="F93" s="35" t="s">
        <v>2</v>
      </c>
      <c r="G93" s="35"/>
      <c r="H93" s="86"/>
      <c r="I93" s="86"/>
      <c r="J93" s="87"/>
      <c r="K93" s="86"/>
      <c r="L93" s="35" t="s">
        <v>3</v>
      </c>
      <c r="M93" s="35"/>
      <c r="N93" s="86"/>
      <c r="O93" s="88"/>
      <c r="AO93" s="13"/>
      <c r="AP93" s="22"/>
      <c r="AQ93" s="55"/>
      <c r="AR93" s="45" t="s">
        <v>2</v>
      </c>
      <c r="AS93" s="56"/>
      <c r="AT93" s="71"/>
      <c r="AU93" s="45" t="s">
        <v>3</v>
      </c>
      <c r="AV93" s="57"/>
    </row>
    <row r="94" spans="1:48" ht="31.5" x14ac:dyDescent="0.15">
      <c r="B94" s="15"/>
      <c r="C94" s="33"/>
      <c r="D94" s="36" t="s">
        <v>365</v>
      </c>
      <c r="E94" s="36" t="s">
        <v>535</v>
      </c>
      <c r="F94" s="36" t="s">
        <v>536</v>
      </c>
      <c r="G94" s="36" t="s">
        <v>366</v>
      </c>
      <c r="H94" s="37" t="s">
        <v>173</v>
      </c>
      <c r="I94" s="36" t="s">
        <v>529</v>
      </c>
      <c r="J94" s="39" t="s">
        <v>365</v>
      </c>
      <c r="K94" s="36" t="s">
        <v>535</v>
      </c>
      <c r="L94" s="36" t="s">
        <v>536</v>
      </c>
      <c r="M94" s="36" t="s">
        <v>366</v>
      </c>
      <c r="N94" s="36" t="s">
        <v>173</v>
      </c>
      <c r="O94" s="36" t="s">
        <v>529</v>
      </c>
      <c r="AO94" s="15"/>
      <c r="AP94" s="33"/>
      <c r="AQ94" s="83" t="s">
        <v>474</v>
      </c>
      <c r="AR94" s="77" t="s">
        <v>171</v>
      </c>
      <c r="AS94" s="37" t="s">
        <v>173</v>
      </c>
      <c r="AT94" s="84" t="s">
        <v>474</v>
      </c>
      <c r="AU94" s="77" t="s">
        <v>171</v>
      </c>
      <c r="AV94" s="36" t="s">
        <v>173</v>
      </c>
    </row>
    <row r="95" spans="1:48" ht="12" customHeight="1" x14ac:dyDescent="0.15">
      <c r="B95" s="16"/>
      <c r="C95" s="34"/>
      <c r="D95" s="18"/>
      <c r="E95" s="18"/>
      <c r="F95" s="18"/>
      <c r="G95" s="18"/>
      <c r="H95" s="28"/>
      <c r="I95" s="18"/>
      <c r="J95" s="40">
        <f t="shared" ref="J95:O95" si="111">D100</f>
        <v>2024</v>
      </c>
      <c r="K95" s="2">
        <f t="shared" si="111"/>
        <v>1061</v>
      </c>
      <c r="L95" s="2">
        <f t="shared" si="111"/>
        <v>963</v>
      </c>
      <c r="M95" s="2">
        <f t="shared" si="111"/>
        <v>1194</v>
      </c>
      <c r="N95" s="2">
        <f t="shared" si="111"/>
        <v>1053</v>
      </c>
      <c r="O95" s="2">
        <f t="shared" si="111"/>
        <v>1202</v>
      </c>
      <c r="AO95" s="16"/>
      <c r="AP95" s="34"/>
      <c r="AQ95" s="18"/>
      <c r="AR95" s="18"/>
      <c r="AS95" s="28"/>
      <c r="AT95" s="40">
        <f>O95</f>
        <v>1202</v>
      </c>
      <c r="AU95" s="2">
        <f>L95</f>
        <v>963</v>
      </c>
      <c r="AV95" s="2">
        <f>N95</f>
        <v>1053</v>
      </c>
    </row>
    <row r="96" spans="1:48" ht="15" customHeight="1" x14ac:dyDescent="0.15">
      <c r="B96" s="26" t="s">
        <v>401</v>
      </c>
      <c r="D96" s="7">
        <v>686</v>
      </c>
      <c r="E96" s="7">
        <v>496</v>
      </c>
      <c r="F96" s="7">
        <v>190</v>
      </c>
      <c r="G96" s="7">
        <v>365</v>
      </c>
      <c r="H96" s="38">
        <v>323</v>
      </c>
      <c r="I96" s="7">
        <v>538</v>
      </c>
      <c r="J96" s="41">
        <f t="shared" ref="J96:O99" si="112">D96/J$95*100</f>
        <v>33.893280632411063</v>
      </c>
      <c r="K96" s="3">
        <f t="shared" si="112"/>
        <v>46.748350612629594</v>
      </c>
      <c r="L96" s="3">
        <f t="shared" si="112"/>
        <v>19.730010384215994</v>
      </c>
      <c r="M96" s="3">
        <f t="shared" si="112"/>
        <v>30.569514237855945</v>
      </c>
      <c r="N96" s="3">
        <f t="shared" si="112"/>
        <v>30.674264007597341</v>
      </c>
      <c r="O96" s="3">
        <f t="shared" si="112"/>
        <v>44.75873544093178</v>
      </c>
      <c r="AO96" s="15" t="s">
        <v>401</v>
      </c>
      <c r="AQ96" s="7">
        <f>I96</f>
        <v>538</v>
      </c>
      <c r="AR96" s="7">
        <f>F96</f>
        <v>190</v>
      </c>
      <c r="AS96" s="38">
        <f>H96</f>
        <v>323</v>
      </c>
      <c r="AT96" s="41">
        <f>O96</f>
        <v>44.75873544093178</v>
      </c>
      <c r="AU96" s="3">
        <f>L96</f>
        <v>19.730010384215994</v>
      </c>
      <c r="AV96" s="3">
        <f>N96</f>
        <v>30.674264007597341</v>
      </c>
    </row>
    <row r="97" spans="2:48" ht="15" customHeight="1" x14ac:dyDescent="0.15">
      <c r="B97" s="15" t="s">
        <v>402</v>
      </c>
      <c r="D97" s="8">
        <v>386</v>
      </c>
      <c r="E97" s="8">
        <v>147</v>
      </c>
      <c r="F97" s="8">
        <v>239</v>
      </c>
      <c r="G97" s="8">
        <v>278</v>
      </c>
      <c r="H97" s="29">
        <v>249</v>
      </c>
      <c r="I97" s="8">
        <v>176</v>
      </c>
      <c r="J97" s="42">
        <f t="shared" si="112"/>
        <v>19.071146245059289</v>
      </c>
      <c r="K97" s="4">
        <f t="shared" si="112"/>
        <v>13.854853911404335</v>
      </c>
      <c r="L97" s="4">
        <f t="shared" si="112"/>
        <v>24.818276220145378</v>
      </c>
      <c r="M97" s="4">
        <f t="shared" si="112"/>
        <v>23.283082077051926</v>
      </c>
      <c r="N97" s="4">
        <f t="shared" si="112"/>
        <v>23.646723646723647</v>
      </c>
      <c r="O97" s="4">
        <f t="shared" si="112"/>
        <v>14.64226289517471</v>
      </c>
      <c r="AO97" s="15" t="s">
        <v>402</v>
      </c>
      <c r="AQ97" s="8">
        <f t="shared" ref="AQ97:AQ99" si="113">I97</f>
        <v>176</v>
      </c>
      <c r="AR97" s="8">
        <f>F97</f>
        <v>239</v>
      </c>
      <c r="AS97" s="29">
        <f>H97</f>
        <v>249</v>
      </c>
      <c r="AT97" s="42">
        <f t="shared" ref="AT97:AT99" si="114">O97</f>
        <v>14.64226289517471</v>
      </c>
      <c r="AU97" s="4">
        <f t="shared" ref="AU97:AU99" si="115">L97</f>
        <v>24.818276220145378</v>
      </c>
      <c r="AV97" s="4">
        <f t="shared" ref="AV97:AV99" si="116">N97</f>
        <v>23.646723646723647</v>
      </c>
    </row>
    <row r="98" spans="2:48" ht="15" customHeight="1" x14ac:dyDescent="0.15">
      <c r="B98" s="15" t="s">
        <v>403</v>
      </c>
      <c r="D98" s="8">
        <v>823</v>
      </c>
      <c r="E98" s="8">
        <v>386</v>
      </c>
      <c r="F98" s="8">
        <v>437</v>
      </c>
      <c r="G98" s="8">
        <v>492</v>
      </c>
      <c r="H98" s="29">
        <v>430</v>
      </c>
      <c r="I98" s="8">
        <v>448</v>
      </c>
      <c r="J98" s="42">
        <f t="shared" si="112"/>
        <v>40.662055335968375</v>
      </c>
      <c r="K98" s="4">
        <f t="shared" si="112"/>
        <v>36.380772855796415</v>
      </c>
      <c r="L98" s="4">
        <f t="shared" si="112"/>
        <v>45.379023883696782</v>
      </c>
      <c r="M98" s="4">
        <f t="shared" si="112"/>
        <v>41.206030150753769</v>
      </c>
      <c r="N98" s="4">
        <f t="shared" si="112"/>
        <v>40.83570750237417</v>
      </c>
      <c r="O98" s="4">
        <f t="shared" si="112"/>
        <v>37.271214642262898</v>
      </c>
      <c r="AO98" s="15" t="s">
        <v>403</v>
      </c>
      <c r="AQ98" s="8">
        <f t="shared" si="113"/>
        <v>448</v>
      </c>
      <c r="AR98" s="8">
        <f>F98</f>
        <v>437</v>
      </c>
      <c r="AS98" s="29">
        <f>H98</f>
        <v>430</v>
      </c>
      <c r="AT98" s="42">
        <f t="shared" si="114"/>
        <v>37.271214642262898</v>
      </c>
      <c r="AU98" s="4">
        <f t="shared" si="115"/>
        <v>45.379023883696782</v>
      </c>
      <c r="AV98" s="4">
        <f t="shared" si="116"/>
        <v>40.83570750237417</v>
      </c>
    </row>
    <row r="99" spans="2:48" ht="15" customHeight="1" x14ac:dyDescent="0.15">
      <c r="B99" s="15" t="s">
        <v>302</v>
      </c>
      <c r="D99" s="8">
        <v>129</v>
      </c>
      <c r="E99" s="8">
        <v>32</v>
      </c>
      <c r="F99" s="8">
        <v>97</v>
      </c>
      <c r="G99" s="8">
        <v>59</v>
      </c>
      <c r="H99" s="29">
        <v>51</v>
      </c>
      <c r="I99" s="8">
        <v>40</v>
      </c>
      <c r="J99" s="42">
        <f t="shared" si="112"/>
        <v>6.3735177865612656</v>
      </c>
      <c r="K99" s="4">
        <f t="shared" si="112"/>
        <v>3.0160226201696512</v>
      </c>
      <c r="L99" s="4">
        <f t="shared" si="112"/>
        <v>10.072689511941849</v>
      </c>
      <c r="M99" s="4">
        <f t="shared" si="112"/>
        <v>4.9413735343383589</v>
      </c>
      <c r="N99" s="4">
        <f t="shared" si="112"/>
        <v>4.8433048433048427</v>
      </c>
      <c r="O99" s="4">
        <f t="shared" si="112"/>
        <v>3.3277870216306153</v>
      </c>
      <c r="AO99" s="15" t="s">
        <v>302</v>
      </c>
      <c r="AQ99" s="8">
        <f t="shared" si="113"/>
        <v>40</v>
      </c>
      <c r="AR99" s="8">
        <f>F99</f>
        <v>97</v>
      </c>
      <c r="AS99" s="29">
        <f>H99</f>
        <v>51</v>
      </c>
      <c r="AT99" s="42">
        <f t="shared" si="114"/>
        <v>3.3277870216306153</v>
      </c>
      <c r="AU99" s="4">
        <f t="shared" si="115"/>
        <v>10.072689511941849</v>
      </c>
      <c r="AV99" s="4">
        <f t="shared" si="116"/>
        <v>4.8433048433048427</v>
      </c>
    </row>
    <row r="100" spans="2:48" ht="15" customHeight="1" x14ac:dyDescent="0.15">
      <c r="B100" s="19" t="s">
        <v>1</v>
      </c>
      <c r="C100" s="12"/>
      <c r="D100" s="20">
        <f t="shared" ref="D100:I100" si="117">SUM(D96:D99)</f>
        <v>2024</v>
      </c>
      <c r="E100" s="20">
        <f t="shared" si="117"/>
        <v>1061</v>
      </c>
      <c r="F100" s="20">
        <f t="shared" si="117"/>
        <v>963</v>
      </c>
      <c r="G100" s="20">
        <f t="shared" si="117"/>
        <v>1194</v>
      </c>
      <c r="H100" s="30">
        <f t="shared" si="117"/>
        <v>1053</v>
      </c>
      <c r="I100" s="20">
        <f t="shared" si="117"/>
        <v>1202</v>
      </c>
      <c r="J100" s="43">
        <f t="shared" ref="J100:O100" si="118">IF(SUM(J96:J99)&gt;100,"－",SUM(J96:J99))</f>
        <v>99.999999999999986</v>
      </c>
      <c r="K100" s="6">
        <f t="shared" si="118"/>
        <v>100</v>
      </c>
      <c r="L100" s="6">
        <f t="shared" si="118"/>
        <v>100</v>
      </c>
      <c r="M100" s="6">
        <f t="shared" si="118"/>
        <v>99.999999999999986</v>
      </c>
      <c r="N100" s="6">
        <f t="shared" si="118"/>
        <v>100</v>
      </c>
      <c r="O100" s="6">
        <f t="shared" si="118"/>
        <v>100</v>
      </c>
      <c r="AO100" s="19" t="s">
        <v>1</v>
      </c>
      <c r="AP100" s="12"/>
      <c r="AQ100" s="20">
        <f>SUM(AQ96:AQ99)</f>
        <v>1202</v>
      </c>
      <c r="AR100" s="20">
        <f>SUM(AR96:AR99)</f>
        <v>963</v>
      </c>
      <c r="AS100" s="30">
        <f>SUM(AS96:AS99)</f>
        <v>1053</v>
      </c>
      <c r="AT100" s="43">
        <f>IF(SUM(AT96:AT99)&gt;100,"－",SUM(AT96:AT99))</f>
        <v>100</v>
      </c>
      <c r="AU100" s="6">
        <f>IF(SUM(AU96:AU99)&gt;100,"－",SUM(AU96:AU99))</f>
        <v>100</v>
      </c>
      <c r="AV100" s="6">
        <f>IF(SUM(AV96:AV99)&gt;100,"－",SUM(AV96:AV99))</f>
        <v>100</v>
      </c>
    </row>
    <row r="102" spans="2:48" ht="15" customHeight="1" x14ac:dyDescent="0.15">
      <c r="F102" s="23"/>
    </row>
  </sheetData>
  <mergeCells count="3">
    <mergeCell ref="B57:C57"/>
    <mergeCell ref="N2:R2"/>
    <mergeCell ref="S2:W2"/>
  </mergeCells>
  <phoneticPr fontId="1"/>
  <pageMargins left="0.19685039370078741" right="0.19685039370078741" top="0.59055118110236227" bottom="0.31496062992125984" header="0.31496062992125984" footer="0.27559055118110237"/>
  <pageSetup paperSize="9" scale="59" orientation="landscape" r:id="rId1"/>
  <headerFooter scaleWithDoc="0" alignWithMargins="0">
    <oddHeader>&amp;C&amp;"+,標準"&amp;8【2024年度　厚生労働省　老人保健健康増進等事業】
高齢者向け住まいに関するアンケート調査&amp;R&amp;"+,標準"&amp;9&amp;A</oddHeader>
    <oddFooter>&amp;L&amp;"ＭＳ ゴシック,標準"&amp;8&amp;F&amp;R&amp;"+,標準"&amp;9&amp;P/&amp;N</oddFooter>
  </headerFooter>
  <rowBreaks count="1" manualBreakCount="1">
    <brk id="52" max="38" man="1"/>
  </rowBreaks>
  <ignoredErrors>
    <ignoredError sqref="AB51 W51 H51 M51 R51 AG5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1217"/>
  <sheetViews>
    <sheetView showGridLines="0" view="pageBreakPreview" zoomScaleNormal="100" zoomScaleSheetLayoutView="100" workbookViewId="0"/>
  </sheetViews>
  <sheetFormatPr defaultColWidth="9.140625" defaultRowHeight="15" customHeight="1" x14ac:dyDescent="0.15"/>
  <cols>
    <col min="1" max="1" width="0.85546875" style="135" customWidth="1"/>
    <col min="2" max="2" width="5.7109375" style="135" customWidth="1"/>
    <col min="3" max="20" width="8.7109375" style="135" customWidth="1"/>
    <col min="21" max="21" width="2.7109375" style="135" customWidth="1"/>
    <col min="22" max="22" width="5.7109375" style="135" customWidth="1"/>
    <col min="23" max="39" width="8.7109375" style="135" customWidth="1"/>
    <col min="40" max="16384" width="9.140625" style="135"/>
  </cols>
  <sheetData>
    <row r="1" spans="1:35" ht="15" customHeight="1" x14ac:dyDescent="0.15">
      <c r="A1" s="134" t="s">
        <v>176</v>
      </c>
    </row>
    <row r="2" spans="1:35" ht="15" customHeight="1" x14ac:dyDescent="0.15">
      <c r="A2" s="135" t="s">
        <v>177</v>
      </c>
      <c r="F2" s="181"/>
      <c r="I2" s="181"/>
      <c r="L2" s="181"/>
      <c r="M2" s="181"/>
      <c r="N2" s="181"/>
      <c r="O2" s="181"/>
      <c r="Z2" s="181"/>
      <c r="AC2" s="181"/>
      <c r="AF2" s="181"/>
      <c r="AG2" s="181"/>
      <c r="AH2" s="181"/>
      <c r="AI2" s="181"/>
    </row>
    <row r="3" spans="1:35" ht="13.7" customHeight="1" x14ac:dyDescent="0.15">
      <c r="B3" s="138"/>
      <c r="C3" s="139"/>
      <c r="D3" s="139"/>
      <c r="E3" s="139"/>
      <c r="F3" s="227"/>
      <c r="G3" s="228"/>
      <c r="H3" s="142" t="s">
        <v>174</v>
      </c>
      <c r="I3" s="142"/>
      <c r="J3" s="228"/>
      <c r="K3" s="228"/>
      <c r="L3" s="229"/>
      <c r="M3" s="228"/>
      <c r="N3" s="142" t="s">
        <v>175</v>
      </c>
      <c r="O3" s="142"/>
      <c r="P3" s="228"/>
      <c r="Q3" s="231"/>
      <c r="V3" s="138"/>
      <c r="W3" s="139"/>
      <c r="X3" s="139"/>
      <c r="Y3" s="139"/>
      <c r="Z3" s="140"/>
      <c r="AA3" s="141" t="s">
        <v>2</v>
      </c>
      <c r="AB3" s="142"/>
      <c r="AC3" s="143"/>
      <c r="AD3" s="141" t="s">
        <v>3</v>
      </c>
      <c r="AE3" s="144"/>
    </row>
    <row r="4" spans="1:35" ht="21" x14ac:dyDescent="0.15">
      <c r="B4" s="145"/>
      <c r="F4" s="146" t="s">
        <v>365</v>
      </c>
      <c r="G4" s="146" t="s">
        <v>170</v>
      </c>
      <c r="H4" s="146" t="s">
        <v>171</v>
      </c>
      <c r="I4" s="146" t="s">
        <v>366</v>
      </c>
      <c r="J4" s="182" t="s">
        <v>173</v>
      </c>
      <c r="K4" s="146" t="s">
        <v>529</v>
      </c>
      <c r="L4" s="147" t="s">
        <v>365</v>
      </c>
      <c r="M4" s="146" t="s">
        <v>170</v>
      </c>
      <c r="N4" s="146" t="s">
        <v>171</v>
      </c>
      <c r="O4" s="146" t="s">
        <v>366</v>
      </c>
      <c r="P4" s="146" t="s">
        <v>173</v>
      </c>
      <c r="Q4" s="146" t="s">
        <v>529</v>
      </c>
      <c r="V4" s="145"/>
      <c r="Z4" s="146" t="s">
        <v>474</v>
      </c>
      <c r="AA4" s="146" t="s">
        <v>171</v>
      </c>
      <c r="AB4" s="182" t="s">
        <v>173</v>
      </c>
      <c r="AC4" s="147" t="s">
        <v>474</v>
      </c>
      <c r="AD4" s="146" t="s">
        <v>171</v>
      </c>
      <c r="AE4" s="146" t="s">
        <v>173</v>
      </c>
    </row>
    <row r="5" spans="1:35" ht="12" customHeight="1" x14ac:dyDescent="0.15">
      <c r="B5" s="234"/>
      <c r="C5" s="151"/>
      <c r="D5" s="151"/>
      <c r="E5" s="151"/>
      <c r="F5" s="152"/>
      <c r="G5" s="152"/>
      <c r="H5" s="152"/>
      <c r="I5" s="152"/>
      <c r="J5" s="183"/>
      <c r="K5" s="152"/>
      <c r="L5" s="153">
        <f t="shared" ref="L5:Q5" si="0">F$13</f>
        <v>2024</v>
      </c>
      <c r="M5" s="154">
        <f t="shared" si="0"/>
        <v>1061</v>
      </c>
      <c r="N5" s="154">
        <f t="shared" si="0"/>
        <v>963</v>
      </c>
      <c r="O5" s="154">
        <f t="shared" si="0"/>
        <v>1194</v>
      </c>
      <c r="P5" s="154">
        <f t="shared" si="0"/>
        <v>1053</v>
      </c>
      <c r="Q5" s="154">
        <f t="shared" si="0"/>
        <v>1202</v>
      </c>
      <c r="V5" s="234"/>
      <c r="W5" s="151"/>
      <c r="X5" s="151"/>
      <c r="Y5" s="151"/>
      <c r="Z5" s="152"/>
      <c r="AA5" s="152"/>
      <c r="AB5" s="183"/>
      <c r="AC5" s="153">
        <f>Q5</f>
        <v>1202</v>
      </c>
      <c r="AD5" s="154">
        <f>N5</f>
        <v>963</v>
      </c>
      <c r="AE5" s="154">
        <f>P5</f>
        <v>1053</v>
      </c>
    </row>
    <row r="6" spans="1:35" ht="15" customHeight="1" x14ac:dyDescent="0.15">
      <c r="B6" s="156" t="s">
        <v>178</v>
      </c>
      <c r="F6" s="204">
        <v>1451</v>
      </c>
      <c r="G6" s="204">
        <v>849</v>
      </c>
      <c r="H6" s="204">
        <v>602</v>
      </c>
      <c r="I6" s="204">
        <v>779</v>
      </c>
      <c r="J6" s="253">
        <v>686</v>
      </c>
      <c r="K6" s="204">
        <v>942</v>
      </c>
      <c r="L6" s="175">
        <f t="shared" ref="L6:Q12" si="1">F6/L$5*100</f>
        <v>71.689723320158109</v>
      </c>
      <c r="M6" s="205">
        <f t="shared" si="1"/>
        <v>80.018850141376063</v>
      </c>
      <c r="N6" s="205">
        <f t="shared" si="1"/>
        <v>62.512980269989612</v>
      </c>
      <c r="O6" s="205">
        <f t="shared" si="1"/>
        <v>65.242881072026805</v>
      </c>
      <c r="P6" s="205">
        <f t="shared" si="1"/>
        <v>65.147198480531813</v>
      </c>
      <c r="Q6" s="205">
        <f t="shared" si="1"/>
        <v>78.369384359400996</v>
      </c>
      <c r="V6" s="156" t="s">
        <v>178</v>
      </c>
      <c r="Z6" s="204">
        <f>K6</f>
        <v>942</v>
      </c>
      <c r="AA6" s="204">
        <f t="shared" ref="AA6:AA12" si="2">H6</f>
        <v>602</v>
      </c>
      <c r="AB6" s="253">
        <f t="shared" ref="AB6:AB12" si="3">J6</f>
        <v>686</v>
      </c>
      <c r="AC6" s="175">
        <f>Q6</f>
        <v>78.369384359400996</v>
      </c>
      <c r="AD6" s="205">
        <f>N6</f>
        <v>62.512980269989612</v>
      </c>
      <c r="AE6" s="205">
        <f>P6</f>
        <v>65.147198480531813</v>
      </c>
    </row>
    <row r="7" spans="1:35" ht="15" customHeight="1" x14ac:dyDescent="0.15">
      <c r="B7" s="156" t="s">
        <v>575</v>
      </c>
      <c r="F7" s="157">
        <v>282</v>
      </c>
      <c r="G7" s="157">
        <v>72</v>
      </c>
      <c r="H7" s="157">
        <v>210</v>
      </c>
      <c r="I7" s="157">
        <v>94</v>
      </c>
      <c r="J7" s="184">
        <v>90</v>
      </c>
      <c r="K7" s="157">
        <v>76</v>
      </c>
      <c r="L7" s="158">
        <f t="shared" si="1"/>
        <v>13.932806324110672</v>
      </c>
      <c r="M7" s="436">
        <f t="shared" si="1"/>
        <v>6.7860508953817149</v>
      </c>
      <c r="N7" s="436">
        <f t="shared" si="1"/>
        <v>21.806853582554517</v>
      </c>
      <c r="O7" s="436">
        <f t="shared" si="1"/>
        <v>7.8726968174204357</v>
      </c>
      <c r="P7" s="436">
        <f t="shared" si="1"/>
        <v>8.5470085470085468</v>
      </c>
      <c r="Q7" s="436">
        <f t="shared" si="1"/>
        <v>6.3227953410981694</v>
      </c>
      <c r="V7" s="156" t="s">
        <v>575</v>
      </c>
      <c r="Z7" s="157">
        <f t="shared" ref="Z7:Z12" si="4">K7</f>
        <v>76</v>
      </c>
      <c r="AA7" s="157">
        <f t="shared" si="2"/>
        <v>210</v>
      </c>
      <c r="AB7" s="184">
        <f t="shared" si="3"/>
        <v>90</v>
      </c>
      <c r="AC7" s="158">
        <f t="shared" ref="AC7:AC12" si="5">Q7</f>
        <v>6.3227953410981694</v>
      </c>
      <c r="AD7" s="436">
        <f t="shared" ref="AD7:AD12" si="6">N7</f>
        <v>21.806853582554517</v>
      </c>
      <c r="AE7" s="436">
        <f t="shared" ref="AE7:AE12" si="7">P7</f>
        <v>8.5470085470085468</v>
      </c>
    </row>
    <row r="8" spans="1:35" ht="15" customHeight="1" x14ac:dyDescent="0.15">
      <c r="B8" s="156" t="s">
        <v>179</v>
      </c>
      <c r="F8" s="157">
        <v>104</v>
      </c>
      <c r="G8" s="157">
        <v>58</v>
      </c>
      <c r="H8" s="157">
        <v>46</v>
      </c>
      <c r="I8" s="157">
        <v>125</v>
      </c>
      <c r="J8" s="184">
        <v>105</v>
      </c>
      <c r="K8" s="157">
        <v>78</v>
      </c>
      <c r="L8" s="158">
        <f t="shared" si="1"/>
        <v>5.1383399209486171</v>
      </c>
      <c r="M8" s="436">
        <f t="shared" si="1"/>
        <v>5.4665409990574929</v>
      </c>
      <c r="N8" s="436">
        <f t="shared" si="1"/>
        <v>4.7767393561786085</v>
      </c>
      <c r="O8" s="436">
        <f t="shared" si="1"/>
        <v>10.469011725293132</v>
      </c>
      <c r="P8" s="436">
        <f t="shared" si="1"/>
        <v>9.9715099715099722</v>
      </c>
      <c r="Q8" s="436">
        <f t="shared" si="1"/>
        <v>6.4891846921797001</v>
      </c>
      <c r="V8" s="156" t="s">
        <v>179</v>
      </c>
      <c r="Z8" s="157">
        <f t="shared" si="4"/>
        <v>78</v>
      </c>
      <c r="AA8" s="157">
        <f t="shared" si="2"/>
        <v>46</v>
      </c>
      <c r="AB8" s="184">
        <f t="shared" si="3"/>
        <v>105</v>
      </c>
      <c r="AC8" s="158">
        <f t="shared" si="5"/>
        <v>6.4891846921797001</v>
      </c>
      <c r="AD8" s="436">
        <f t="shared" si="6"/>
        <v>4.7767393561786085</v>
      </c>
      <c r="AE8" s="436">
        <f t="shared" si="7"/>
        <v>9.9715099715099722</v>
      </c>
    </row>
    <row r="9" spans="1:35" ht="15" customHeight="1" x14ac:dyDescent="0.15">
      <c r="B9" s="156" t="s">
        <v>180</v>
      </c>
      <c r="F9" s="157">
        <v>102</v>
      </c>
      <c r="G9" s="157">
        <v>52</v>
      </c>
      <c r="H9" s="157">
        <v>50</v>
      </c>
      <c r="I9" s="157">
        <v>146</v>
      </c>
      <c r="J9" s="184">
        <v>124</v>
      </c>
      <c r="K9" s="157">
        <v>74</v>
      </c>
      <c r="L9" s="158">
        <f t="shared" si="1"/>
        <v>5.0395256916996045</v>
      </c>
      <c r="M9" s="436">
        <f t="shared" si="1"/>
        <v>4.9010367577756835</v>
      </c>
      <c r="N9" s="436">
        <f t="shared" si="1"/>
        <v>5.1921079958463139</v>
      </c>
      <c r="O9" s="436">
        <f t="shared" si="1"/>
        <v>12.227805695142377</v>
      </c>
      <c r="P9" s="436">
        <f t="shared" si="1"/>
        <v>11.77587844254511</v>
      </c>
      <c r="Q9" s="436">
        <f t="shared" si="1"/>
        <v>6.1564059900166388</v>
      </c>
      <c r="V9" s="156" t="s">
        <v>180</v>
      </c>
      <c r="Z9" s="157">
        <f t="shared" si="4"/>
        <v>74</v>
      </c>
      <c r="AA9" s="157">
        <f t="shared" si="2"/>
        <v>50</v>
      </c>
      <c r="AB9" s="184">
        <f t="shared" si="3"/>
        <v>124</v>
      </c>
      <c r="AC9" s="158">
        <f t="shared" si="5"/>
        <v>6.1564059900166388</v>
      </c>
      <c r="AD9" s="436">
        <f t="shared" si="6"/>
        <v>5.1921079958463139</v>
      </c>
      <c r="AE9" s="436">
        <f t="shared" si="7"/>
        <v>11.77587844254511</v>
      </c>
    </row>
    <row r="10" spans="1:35" ht="15" customHeight="1" x14ac:dyDescent="0.15">
      <c r="B10" s="156" t="s">
        <v>181</v>
      </c>
      <c r="F10" s="157">
        <v>17</v>
      </c>
      <c r="G10" s="157">
        <v>8</v>
      </c>
      <c r="H10" s="157">
        <v>9</v>
      </c>
      <c r="I10" s="157">
        <v>8</v>
      </c>
      <c r="J10" s="184">
        <v>7</v>
      </c>
      <c r="K10" s="157">
        <v>9</v>
      </c>
      <c r="L10" s="158">
        <f t="shared" si="1"/>
        <v>0.83992094861660083</v>
      </c>
      <c r="M10" s="436">
        <f t="shared" si="1"/>
        <v>0.75400565504241279</v>
      </c>
      <c r="N10" s="436">
        <f t="shared" si="1"/>
        <v>0.93457943925233633</v>
      </c>
      <c r="O10" s="436">
        <f t="shared" si="1"/>
        <v>0.67001675041876052</v>
      </c>
      <c r="P10" s="436">
        <f t="shared" si="1"/>
        <v>0.66476733143399813</v>
      </c>
      <c r="Q10" s="436">
        <f t="shared" si="1"/>
        <v>0.74875207986688852</v>
      </c>
      <c r="V10" s="156" t="s">
        <v>181</v>
      </c>
      <c r="Z10" s="157">
        <f t="shared" si="4"/>
        <v>9</v>
      </c>
      <c r="AA10" s="157">
        <f t="shared" si="2"/>
        <v>9</v>
      </c>
      <c r="AB10" s="184">
        <f t="shared" si="3"/>
        <v>7</v>
      </c>
      <c r="AC10" s="158">
        <f t="shared" si="5"/>
        <v>0.74875207986688852</v>
      </c>
      <c r="AD10" s="436">
        <f t="shared" si="6"/>
        <v>0.93457943925233633</v>
      </c>
      <c r="AE10" s="436">
        <f t="shared" si="7"/>
        <v>0.66476733143399813</v>
      </c>
    </row>
    <row r="11" spans="1:35" ht="15" customHeight="1" x14ac:dyDescent="0.15">
      <c r="B11" s="156" t="s">
        <v>182</v>
      </c>
      <c r="F11" s="157">
        <v>44</v>
      </c>
      <c r="G11" s="157">
        <v>8</v>
      </c>
      <c r="H11" s="157">
        <v>36</v>
      </c>
      <c r="I11" s="157">
        <v>29</v>
      </c>
      <c r="J11" s="184">
        <v>29</v>
      </c>
      <c r="K11" s="157">
        <v>8</v>
      </c>
      <c r="L11" s="158">
        <f t="shared" si="1"/>
        <v>2.1739130434782608</v>
      </c>
      <c r="M11" s="436">
        <f t="shared" si="1"/>
        <v>0.75400565504241279</v>
      </c>
      <c r="N11" s="436">
        <f t="shared" si="1"/>
        <v>3.7383177570093453</v>
      </c>
      <c r="O11" s="436">
        <f t="shared" si="1"/>
        <v>2.4288107202680065</v>
      </c>
      <c r="P11" s="436">
        <f t="shared" si="1"/>
        <v>2.7540360873694207</v>
      </c>
      <c r="Q11" s="436">
        <f t="shared" si="1"/>
        <v>0.66555740432612309</v>
      </c>
      <c r="V11" s="156" t="s">
        <v>182</v>
      </c>
      <c r="Z11" s="157">
        <f t="shared" si="4"/>
        <v>8</v>
      </c>
      <c r="AA11" s="157">
        <f t="shared" si="2"/>
        <v>36</v>
      </c>
      <c r="AB11" s="184">
        <f t="shared" si="3"/>
        <v>29</v>
      </c>
      <c r="AC11" s="158">
        <f t="shared" si="5"/>
        <v>0.66555740432612309</v>
      </c>
      <c r="AD11" s="436">
        <f t="shared" si="6"/>
        <v>3.7383177570093453</v>
      </c>
      <c r="AE11" s="436">
        <f t="shared" si="7"/>
        <v>2.7540360873694207</v>
      </c>
    </row>
    <row r="12" spans="1:35" ht="15" customHeight="1" x14ac:dyDescent="0.15">
      <c r="B12" s="156" t="s">
        <v>51</v>
      </c>
      <c r="F12" s="157">
        <v>24</v>
      </c>
      <c r="G12" s="157">
        <v>14</v>
      </c>
      <c r="H12" s="157">
        <v>10</v>
      </c>
      <c r="I12" s="157">
        <v>13</v>
      </c>
      <c r="J12" s="184">
        <v>12</v>
      </c>
      <c r="K12" s="157">
        <v>15</v>
      </c>
      <c r="L12" s="158">
        <f t="shared" si="1"/>
        <v>1.1857707509881421</v>
      </c>
      <c r="M12" s="436">
        <f t="shared" si="1"/>
        <v>1.3195098963242224</v>
      </c>
      <c r="N12" s="436">
        <f t="shared" si="1"/>
        <v>1.0384215991692627</v>
      </c>
      <c r="O12" s="436">
        <f t="shared" si="1"/>
        <v>1.0887772194304857</v>
      </c>
      <c r="P12" s="436">
        <f t="shared" si="1"/>
        <v>1.1396011396011396</v>
      </c>
      <c r="Q12" s="436">
        <f t="shared" si="1"/>
        <v>1.2479201331114809</v>
      </c>
      <c r="V12" s="156" t="s">
        <v>51</v>
      </c>
      <c r="Z12" s="157">
        <f t="shared" si="4"/>
        <v>15</v>
      </c>
      <c r="AA12" s="157">
        <f t="shared" si="2"/>
        <v>10</v>
      </c>
      <c r="AB12" s="184">
        <f t="shared" si="3"/>
        <v>12</v>
      </c>
      <c r="AC12" s="158">
        <f t="shared" si="5"/>
        <v>1.2479201331114809</v>
      </c>
      <c r="AD12" s="436">
        <f t="shared" si="6"/>
        <v>1.0384215991692627</v>
      </c>
      <c r="AE12" s="436">
        <f t="shared" si="7"/>
        <v>1.1396011396011396</v>
      </c>
    </row>
    <row r="13" spans="1:35" ht="15" customHeight="1" x14ac:dyDescent="0.15">
      <c r="B13" s="165" t="s">
        <v>1</v>
      </c>
      <c r="C13" s="167"/>
      <c r="D13" s="167"/>
      <c r="E13" s="167"/>
      <c r="F13" s="168">
        <f t="shared" ref="F13:K13" si="8">SUM(F6:F12)</f>
        <v>2024</v>
      </c>
      <c r="G13" s="168">
        <f t="shared" si="8"/>
        <v>1061</v>
      </c>
      <c r="H13" s="168">
        <f t="shared" si="8"/>
        <v>963</v>
      </c>
      <c r="I13" s="168">
        <f t="shared" si="8"/>
        <v>1194</v>
      </c>
      <c r="J13" s="186">
        <f t="shared" si="8"/>
        <v>1053</v>
      </c>
      <c r="K13" s="168">
        <f t="shared" si="8"/>
        <v>1202</v>
      </c>
      <c r="L13" s="169">
        <f t="shared" ref="L13:Q13" si="9">SUM(L6:L12)</f>
        <v>100.00000000000001</v>
      </c>
      <c r="M13" s="170">
        <f t="shared" si="9"/>
        <v>100.00000000000003</v>
      </c>
      <c r="N13" s="170">
        <f t="shared" si="9"/>
        <v>99.999999999999986</v>
      </c>
      <c r="O13" s="170">
        <f t="shared" si="9"/>
        <v>100</v>
      </c>
      <c r="P13" s="170">
        <f t="shared" si="9"/>
        <v>99.999999999999986</v>
      </c>
      <c r="Q13" s="170">
        <f t="shared" si="9"/>
        <v>100</v>
      </c>
      <c r="V13" s="165" t="s">
        <v>1</v>
      </c>
      <c r="W13" s="167"/>
      <c r="X13" s="167"/>
      <c r="Y13" s="167"/>
      <c r="Z13" s="168">
        <f t="shared" ref="Z13:AE13" si="10">SUM(Z6:Z12)</f>
        <v>1202</v>
      </c>
      <c r="AA13" s="168">
        <f t="shared" si="10"/>
        <v>963</v>
      </c>
      <c r="AB13" s="186">
        <f t="shared" si="10"/>
        <v>1053</v>
      </c>
      <c r="AC13" s="169">
        <f t="shared" si="10"/>
        <v>100</v>
      </c>
      <c r="AD13" s="170">
        <f t="shared" si="10"/>
        <v>99.999999999999986</v>
      </c>
      <c r="AE13" s="170">
        <f t="shared" si="10"/>
        <v>99.999999999999986</v>
      </c>
    </row>
    <row r="14" spans="1:35" ht="13.7" customHeight="1" x14ac:dyDescent="0.15">
      <c r="B14" s="137"/>
      <c r="V14" s="137"/>
    </row>
    <row r="15" spans="1:35" ht="15" customHeight="1" x14ac:dyDescent="0.15">
      <c r="A15" s="135" t="s">
        <v>183</v>
      </c>
      <c r="B15" s="137"/>
      <c r="V15" s="137"/>
    </row>
    <row r="16" spans="1:35" ht="13.7" customHeight="1" x14ac:dyDescent="0.15">
      <c r="B16" s="239"/>
      <c r="C16" s="139"/>
      <c r="D16" s="139"/>
      <c r="E16" s="139"/>
      <c r="F16" s="227"/>
      <c r="G16" s="228"/>
      <c r="H16" s="142" t="s">
        <v>2</v>
      </c>
      <c r="I16" s="142"/>
      <c r="J16" s="228"/>
      <c r="K16" s="228"/>
      <c r="L16" s="229"/>
      <c r="M16" s="228"/>
      <c r="N16" s="142" t="s">
        <v>3</v>
      </c>
      <c r="O16" s="142"/>
      <c r="P16" s="228"/>
      <c r="Q16" s="231"/>
      <c r="V16" s="239"/>
      <c r="W16" s="139"/>
      <c r="X16" s="139"/>
      <c r="Y16" s="139"/>
      <c r="Z16" s="140"/>
      <c r="AA16" s="141" t="s">
        <v>2</v>
      </c>
      <c r="AB16" s="142"/>
      <c r="AC16" s="143"/>
      <c r="AD16" s="141" t="s">
        <v>3</v>
      </c>
      <c r="AE16" s="144"/>
    </row>
    <row r="17" spans="1:31" ht="22.7" customHeight="1" x14ac:dyDescent="0.15">
      <c r="B17" s="156"/>
      <c r="F17" s="146" t="s">
        <v>365</v>
      </c>
      <c r="G17" s="146" t="s">
        <v>170</v>
      </c>
      <c r="H17" s="146" t="s">
        <v>171</v>
      </c>
      <c r="I17" s="146" t="s">
        <v>366</v>
      </c>
      <c r="J17" s="182" t="s">
        <v>173</v>
      </c>
      <c r="K17" s="146" t="s">
        <v>529</v>
      </c>
      <c r="L17" s="147" t="s">
        <v>365</v>
      </c>
      <c r="M17" s="146" t="s">
        <v>170</v>
      </c>
      <c r="N17" s="146" t="s">
        <v>171</v>
      </c>
      <c r="O17" s="146" t="s">
        <v>366</v>
      </c>
      <c r="P17" s="146" t="s">
        <v>173</v>
      </c>
      <c r="Q17" s="146" t="s">
        <v>529</v>
      </c>
      <c r="V17" s="156"/>
      <c r="Z17" s="146" t="s">
        <v>474</v>
      </c>
      <c r="AA17" s="146" t="s">
        <v>171</v>
      </c>
      <c r="AB17" s="182" t="s">
        <v>173</v>
      </c>
      <c r="AC17" s="147" t="s">
        <v>474</v>
      </c>
      <c r="AD17" s="146" t="s">
        <v>171</v>
      </c>
      <c r="AE17" s="146" t="s">
        <v>173</v>
      </c>
    </row>
    <row r="18" spans="1:31" ht="12" customHeight="1" x14ac:dyDescent="0.15">
      <c r="B18" s="149"/>
      <c r="C18" s="151"/>
      <c r="D18" s="151"/>
      <c r="E18" s="151"/>
      <c r="F18" s="152"/>
      <c r="G18" s="152"/>
      <c r="H18" s="152"/>
      <c r="I18" s="152"/>
      <c r="J18" s="183"/>
      <c r="K18" s="152"/>
      <c r="L18" s="153">
        <f t="shared" ref="L18:Q18" si="11">F$13</f>
        <v>2024</v>
      </c>
      <c r="M18" s="154">
        <f t="shared" si="11"/>
        <v>1061</v>
      </c>
      <c r="N18" s="154">
        <f t="shared" si="11"/>
        <v>963</v>
      </c>
      <c r="O18" s="154">
        <f t="shared" si="11"/>
        <v>1194</v>
      </c>
      <c r="P18" s="154">
        <f t="shared" si="11"/>
        <v>1053</v>
      </c>
      <c r="Q18" s="154">
        <f t="shared" si="11"/>
        <v>1202</v>
      </c>
      <c r="V18" s="149"/>
      <c r="W18" s="151"/>
      <c r="X18" s="151"/>
      <c r="Y18" s="151"/>
      <c r="Z18" s="152"/>
      <c r="AA18" s="152"/>
      <c r="AB18" s="183"/>
      <c r="AC18" s="153">
        <f>Q18</f>
        <v>1202</v>
      </c>
      <c r="AD18" s="154">
        <f>N18</f>
        <v>963</v>
      </c>
      <c r="AE18" s="154">
        <f>P18</f>
        <v>1053</v>
      </c>
    </row>
    <row r="19" spans="1:31" ht="15" customHeight="1" x14ac:dyDescent="0.15">
      <c r="B19" s="156" t="s">
        <v>184</v>
      </c>
      <c r="F19" s="204">
        <v>1493</v>
      </c>
      <c r="G19" s="204">
        <v>776</v>
      </c>
      <c r="H19" s="204">
        <v>717</v>
      </c>
      <c r="I19" s="204">
        <v>746</v>
      </c>
      <c r="J19" s="253">
        <v>666</v>
      </c>
      <c r="K19" s="204">
        <v>856</v>
      </c>
      <c r="L19" s="175">
        <f>F19/L$18*100</f>
        <v>73.764822134387359</v>
      </c>
      <c r="M19" s="205">
        <f t="shared" ref="M19:Q24" si="12">G19/M$18*100</f>
        <v>73.138548539114041</v>
      </c>
      <c r="N19" s="205">
        <f t="shared" si="12"/>
        <v>74.454828660436135</v>
      </c>
      <c r="O19" s="205">
        <f t="shared" si="12"/>
        <v>62.47906197654941</v>
      </c>
      <c r="P19" s="205">
        <f t="shared" si="12"/>
        <v>63.247863247863243</v>
      </c>
      <c r="Q19" s="205">
        <f t="shared" si="12"/>
        <v>71.214642262895183</v>
      </c>
      <c r="V19" s="156" t="s">
        <v>184</v>
      </c>
      <c r="Z19" s="204">
        <f>K19</f>
        <v>856</v>
      </c>
      <c r="AA19" s="204">
        <f t="shared" ref="AA19:AA24" si="13">H19</f>
        <v>717</v>
      </c>
      <c r="AB19" s="253">
        <f t="shared" ref="AB19:AB24" si="14">J19</f>
        <v>666</v>
      </c>
      <c r="AC19" s="175">
        <f>Q19</f>
        <v>71.214642262895183</v>
      </c>
      <c r="AD19" s="205">
        <f>N19</f>
        <v>74.454828660436135</v>
      </c>
      <c r="AE19" s="205">
        <f>P19</f>
        <v>63.247863247863243</v>
      </c>
    </row>
    <row r="20" spans="1:31" ht="15" customHeight="1" x14ac:dyDescent="0.15">
      <c r="B20" s="156" t="s">
        <v>185</v>
      </c>
      <c r="F20" s="157">
        <v>82</v>
      </c>
      <c r="G20" s="157">
        <v>44</v>
      </c>
      <c r="H20" s="157">
        <v>38</v>
      </c>
      <c r="I20" s="157">
        <v>85</v>
      </c>
      <c r="J20" s="184">
        <v>73</v>
      </c>
      <c r="K20" s="157">
        <v>56</v>
      </c>
      <c r="L20" s="158">
        <f t="shared" ref="L20:L24" si="15">F20/L$18*100</f>
        <v>4.0513833992094863</v>
      </c>
      <c r="M20" s="159">
        <f t="shared" si="12"/>
        <v>4.1470311027332709</v>
      </c>
      <c r="N20" s="159">
        <f t="shared" si="12"/>
        <v>3.9460020768431985</v>
      </c>
      <c r="O20" s="159">
        <f t="shared" si="12"/>
        <v>7.1189279731993294</v>
      </c>
      <c r="P20" s="159">
        <f t="shared" si="12"/>
        <v>6.9325735992402659</v>
      </c>
      <c r="Q20" s="159">
        <f t="shared" si="12"/>
        <v>4.6589018302828622</v>
      </c>
      <c r="V20" s="156" t="s">
        <v>185</v>
      </c>
      <c r="Z20" s="157">
        <f t="shared" ref="Z20:Z24" si="16">K20</f>
        <v>56</v>
      </c>
      <c r="AA20" s="157">
        <f t="shared" si="13"/>
        <v>38</v>
      </c>
      <c r="AB20" s="184">
        <f t="shared" si="14"/>
        <v>73</v>
      </c>
      <c r="AC20" s="158">
        <f t="shared" ref="AC20:AC24" si="17">Q20</f>
        <v>4.6589018302828622</v>
      </c>
      <c r="AD20" s="159">
        <f t="shared" ref="AD20:AD24" si="18">N20</f>
        <v>3.9460020768431985</v>
      </c>
      <c r="AE20" s="159">
        <f t="shared" ref="AE20:AE24" si="19">P20</f>
        <v>6.9325735992402659</v>
      </c>
    </row>
    <row r="21" spans="1:31" ht="15" customHeight="1" x14ac:dyDescent="0.15">
      <c r="B21" s="156" t="s">
        <v>186</v>
      </c>
      <c r="F21" s="157">
        <v>186</v>
      </c>
      <c r="G21" s="157">
        <v>109</v>
      </c>
      <c r="H21" s="157">
        <v>77</v>
      </c>
      <c r="I21" s="157">
        <v>191</v>
      </c>
      <c r="J21" s="184">
        <v>164</v>
      </c>
      <c r="K21" s="157">
        <v>136</v>
      </c>
      <c r="L21" s="158">
        <f t="shared" si="15"/>
        <v>9.1897233201581017</v>
      </c>
      <c r="M21" s="159">
        <f t="shared" si="12"/>
        <v>10.273327049952876</v>
      </c>
      <c r="N21" s="159">
        <f t="shared" si="12"/>
        <v>7.9958463136033231</v>
      </c>
      <c r="O21" s="159">
        <f t="shared" si="12"/>
        <v>15.996649916247907</v>
      </c>
      <c r="P21" s="159">
        <f t="shared" si="12"/>
        <v>15.574548907882241</v>
      </c>
      <c r="Q21" s="159">
        <f t="shared" si="12"/>
        <v>11.314475873544092</v>
      </c>
      <c r="V21" s="156" t="s">
        <v>186</v>
      </c>
      <c r="Z21" s="157">
        <f t="shared" si="16"/>
        <v>136</v>
      </c>
      <c r="AA21" s="157">
        <f t="shared" si="13"/>
        <v>77</v>
      </c>
      <c r="AB21" s="184">
        <f t="shared" si="14"/>
        <v>164</v>
      </c>
      <c r="AC21" s="158">
        <f t="shared" si="17"/>
        <v>11.314475873544092</v>
      </c>
      <c r="AD21" s="159">
        <f t="shared" si="18"/>
        <v>7.9958463136033231</v>
      </c>
      <c r="AE21" s="159">
        <f t="shared" si="19"/>
        <v>15.574548907882241</v>
      </c>
    </row>
    <row r="22" spans="1:31" ht="15" customHeight="1" x14ac:dyDescent="0.15">
      <c r="B22" s="156" t="s">
        <v>187</v>
      </c>
      <c r="F22" s="157">
        <v>89</v>
      </c>
      <c r="G22" s="157">
        <v>45</v>
      </c>
      <c r="H22" s="157">
        <v>44</v>
      </c>
      <c r="I22" s="157">
        <v>78</v>
      </c>
      <c r="J22" s="184">
        <v>70</v>
      </c>
      <c r="K22" s="157">
        <v>53</v>
      </c>
      <c r="L22" s="158">
        <f t="shared" si="15"/>
        <v>4.3972332015810283</v>
      </c>
      <c r="M22" s="159">
        <f t="shared" si="12"/>
        <v>4.2412818096135725</v>
      </c>
      <c r="N22" s="159">
        <f t="shared" si="12"/>
        <v>4.5690550363447562</v>
      </c>
      <c r="O22" s="159">
        <f t="shared" si="12"/>
        <v>6.5326633165829149</v>
      </c>
      <c r="P22" s="159">
        <f t="shared" si="12"/>
        <v>6.6476733143399818</v>
      </c>
      <c r="Q22" s="159">
        <f t="shared" si="12"/>
        <v>4.4093178036605662</v>
      </c>
      <c r="V22" s="156" t="s">
        <v>187</v>
      </c>
      <c r="Z22" s="157">
        <f t="shared" si="16"/>
        <v>53</v>
      </c>
      <c r="AA22" s="157">
        <f t="shared" si="13"/>
        <v>44</v>
      </c>
      <c r="AB22" s="184">
        <f t="shared" si="14"/>
        <v>70</v>
      </c>
      <c r="AC22" s="158">
        <f t="shared" si="17"/>
        <v>4.4093178036605662</v>
      </c>
      <c r="AD22" s="159">
        <f t="shared" si="18"/>
        <v>4.5690550363447562</v>
      </c>
      <c r="AE22" s="159">
        <f t="shared" si="19"/>
        <v>6.6476733143399818</v>
      </c>
    </row>
    <row r="23" spans="1:31" ht="15" customHeight="1" x14ac:dyDescent="0.15">
      <c r="B23" s="156" t="s">
        <v>51</v>
      </c>
      <c r="F23" s="157">
        <v>130</v>
      </c>
      <c r="G23" s="157">
        <v>64</v>
      </c>
      <c r="H23" s="157">
        <v>66</v>
      </c>
      <c r="I23" s="157">
        <v>67</v>
      </c>
      <c r="J23" s="184">
        <v>54</v>
      </c>
      <c r="K23" s="157">
        <v>77</v>
      </c>
      <c r="L23" s="158">
        <f t="shared" si="15"/>
        <v>6.4229249011857714</v>
      </c>
      <c r="M23" s="159">
        <f t="shared" si="12"/>
        <v>6.0320452403393023</v>
      </c>
      <c r="N23" s="159">
        <f t="shared" si="12"/>
        <v>6.8535825545171329</v>
      </c>
      <c r="O23" s="159">
        <f t="shared" si="12"/>
        <v>5.6113902847571184</v>
      </c>
      <c r="P23" s="159">
        <f t="shared" si="12"/>
        <v>5.1282051282051277</v>
      </c>
      <c r="Q23" s="159">
        <f t="shared" si="12"/>
        <v>6.4059900166389347</v>
      </c>
      <c r="V23" s="156" t="s">
        <v>51</v>
      </c>
      <c r="Z23" s="157">
        <f t="shared" si="16"/>
        <v>77</v>
      </c>
      <c r="AA23" s="157">
        <f t="shared" si="13"/>
        <v>66</v>
      </c>
      <c r="AB23" s="184">
        <f t="shared" si="14"/>
        <v>54</v>
      </c>
      <c r="AC23" s="158">
        <f t="shared" si="17"/>
        <v>6.4059900166389347</v>
      </c>
      <c r="AD23" s="159">
        <f t="shared" si="18"/>
        <v>6.8535825545171329</v>
      </c>
      <c r="AE23" s="159">
        <f t="shared" si="19"/>
        <v>5.1282051282051277</v>
      </c>
    </row>
    <row r="24" spans="1:31" ht="15" customHeight="1" x14ac:dyDescent="0.15">
      <c r="B24" s="149" t="s">
        <v>0</v>
      </c>
      <c r="C24" s="151"/>
      <c r="D24" s="151"/>
      <c r="E24" s="151"/>
      <c r="F24" s="161">
        <v>44</v>
      </c>
      <c r="G24" s="161">
        <v>23</v>
      </c>
      <c r="H24" s="161">
        <v>21</v>
      </c>
      <c r="I24" s="161">
        <v>27</v>
      </c>
      <c r="J24" s="185">
        <v>26</v>
      </c>
      <c r="K24" s="161">
        <v>24</v>
      </c>
      <c r="L24" s="162">
        <f t="shared" si="15"/>
        <v>2.1739130434782608</v>
      </c>
      <c r="M24" s="451">
        <f t="shared" si="12"/>
        <v>2.167766258246937</v>
      </c>
      <c r="N24" s="451">
        <f t="shared" si="12"/>
        <v>2.1806853582554515</v>
      </c>
      <c r="O24" s="451">
        <f t="shared" si="12"/>
        <v>2.2613065326633168</v>
      </c>
      <c r="P24" s="451">
        <f t="shared" si="12"/>
        <v>2.4691358024691357</v>
      </c>
      <c r="Q24" s="451">
        <f t="shared" si="12"/>
        <v>1.9966722129783694</v>
      </c>
      <c r="V24" s="149" t="s">
        <v>0</v>
      </c>
      <c r="W24" s="151"/>
      <c r="X24" s="151"/>
      <c r="Y24" s="151"/>
      <c r="Z24" s="161">
        <f t="shared" si="16"/>
        <v>24</v>
      </c>
      <c r="AA24" s="161">
        <f t="shared" si="13"/>
        <v>21</v>
      </c>
      <c r="AB24" s="185">
        <f t="shared" si="14"/>
        <v>26</v>
      </c>
      <c r="AC24" s="162">
        <f t="shared" si="17"/>
        <v>1.9966722129783694</v>
      </c>
      <c r="AD24" s="451">
        <f t="shared" si="18"/>
        <v>2.1806853582554515</v>
      </c>
      <c r="AE24" s="451">
        <f t="shared" si="19"/>
        <v>2.4691358024691357</v>
      </c>
    </row>
    <row r="25" spans="1:31" ht="15" customHeight="1" x14ac:dyDescent="0.15">
      <c r="B25" s="165" t="s">
        <v>1</v>
      </c>
      <c r="C25" s="167"/>
      <c r="D25" s="167"/>
      <c r="E25" s="167"/>
      <c r="F25" s="168">
        <f>SUM(F19:F24)</f>
        <v>2024</v>
      </c>
      <c r="G25" s="168">
        <f t="shared" ref="G25:K25" si="20">SUM(G19:G24)</f>
        <v>1061</v>
      </c>
      <c r="H25" s="168">
        <f t="shared" si="20"/>
        <v>963</v>
      </c>
      <c r="I25" s="168">
        <f t="shared" si="20"/>
        <v>1194</v>
      </c>
      <c r="J25" s="186">
        <f t="shared" si="20"/>
        <v>1053</v>
      </c>
      <c r="K25" s="168">
        <f t="shared" si="20"/>
        <v>1202</v>
      </c>
      <c r="L25" s="169">
        <f t="shared" ref="L25:Q25" si="21">SUM(L19:L24)</f>
        <v>100</v>
      </c>
      <c r="M25" s="170">
        <f t="shared" si="21"/>
        <v>100</v>
      </c>
      <c r="N25" s="170">
        <f t="shared" si="21"/>
        <v>99.999999999999986</v>
      </c>
      <c r="O25" s="170">
        <f t="shared" si="21"/>
        <v>99.999999999999986</v>
      </c>
      <c r="P25" s="170">
        <f t="shared" si="21"/>
        <v>100</v>
      </c>
      <c r="Q25" s="170">
        <f t="shared" si="21"/>
        <v>100.00000000000001</v>
      </c>
      <c r="V25" s="165" t="s">
        <v>1</v>
      </c>
      <c r="W25" s="167"/>
      <c r="X25" s="167"/>
      <c r="Y25" s="167"/>
      <c r="Z25" s="168">
        <f>SUM(Z19:Z24)</f>
        <v>1202</v>
      </c>
      <c r="AA25" s="168">
        <f t="shared" ref="AA25:AE25" si="22">SUM(AA19:AA24)</f>
        <v>963</v>
      </c>
      <c r="AB25" s="186">
        <f t="shared" si="22"/>
        <v>1053</v>
      </c>
      <c r="AC25" s="169">
        <f t="shared" si="22"/>
        <v>100.00000000000001</v>
      </c>
      <c r="AD25" s="170">
        <f t="shared" si="22"/>
        <v>99.999999999999986</v>
      </c>
      <c r="AE25" s="170">
        <f t="shared" si="22"/>
        <v>100</v>
      </c>
    </row>
    <row r="26" spans="1:31" ht="13.7" customHeight="1" x14ac:dyDescent="0.15">
      <c r="B26" s="137"/>
      <c r="V26" s="137"/>
    </row>
    <row r="27" spans="1:31" ht="15" customHeight="1" x14ac:dyDescent="0.15">
      <c r="A27" s="135" t="s">
        <v>188</v>
      </c>
      <c r="B27" s="137"/>
      <c r="V27" s="137"/>
    </row>
    <row r="28" spans="1:31" ht="13.7" customHeight="1" x14ac:dyDescent="0.15">
      <c r="B28" s="239"/>
      <c r="C28" s="139"/>
      <c r="D28" s="139"/>
      <c r="E28" s="139"/>
      <c r="F28" s="227"/>
      <c r="G28" s="228"/>
      <c r="H28" s="142" t="s">
        <v>2</v>
      </c>
      <c r="I28" s="142"/>
      <c r="J28" s="228"/>
      <c r="K28" s="228"/>
      <c r="L28" s="229"/>
      <c r="M28" s="228"/>
      <c r="N28" s="142" t="s">
        <v>3</v>
      </c>
      <c r="O28" s="142"/>
      <c r="P28" s="228"/>
      <c r="Q28" s="231"/>
      <c r="V28" s="239"/>
      <c r="W28" s="139"/>
      <c r="X28" s="139"/>
      <c r="Y28" s="139"/>
      <c r="Z28" s="140"/>
      <c r="AA28" s="141" t="s">
        <v>2</v>
      </c>
      <c r="AB28" s="142"/>
      <c r="AC28" s="143"/>
      <c r="AD28" s="141" t="s">
        <v>3</v>
      </c>
      <c r="AE28" s="144"/>
    </row>
    <row r="29" spans="1:31" ht="22.7" customHeight="1" x14ac:dyDescent="0.15">
      <c r="B29" s="156"/>
      <c r="F29" s="146" t="s">
        <v>365</v>
      </c>
      <c r="G29" s="146" t="s">
        <v>170</v>
      </c>
      <c r="H29" s="146" t="s">
        <v>171</v>
      </c>
      <c r="I29" s="146" t="s">
        <v>366</v>
      </c>
      <c r="J29" s="182" t="s">
        <v>173</v>
      </c>
      <c r="K29" s="146" t="s">
        <v>529</v>
      </c>
      <c r="L29" s="147" t="s">
        <v>365</v>
      </c>
      <c r="M29" s="146" t="s">
        <v>170</v>
      </c>
      <c r="N29" s="146" t="s">
        <v>171</v>
      </c>
      <c r="O29" s="146" t="s">
        <v>366</v>
      </c>
      <c r="P29" s="146" t="s">
        <v>173</v>
      </c>
      <c r="Q29" s="146" t="s">
        <v>529</v>
      </c>
      <c r="V29" s="156"/>
      <c r="Z29" s="146" t="s">
        <v>474</v>
      </c>
      <c r="AA29" s="146" t="s">
        <v>171</v>
      </c>
      <c r="AB29" s="182" t="s">
        <v>173</v>
      </c>
      <c r="AC29" s="147" t="s">
        <v>474</v>
      </c>
      <c r="AD29" s="146" t="s">
        <v>171</v>
      </c>
      <c r="AE29" s="146" t="s">
        <v>173</v>
      </c>
    </row>
    <row r="30" spans="1:31" ht="12" customHeight="1" x14ac:dyDescent="0.15">
      <c r="B30" s="149"/>
      <c r="C30" s="151"/>
      <c r="D30" s="151"/>
      <c r="E30" s="151"/>
      <c r="F30" s="152"/>
      <c r="G30" s="152"/>
      <c r="H30" s="152"/>
      <c r="I30" s="152"/>
      <c r="J30" s="183"/>
      <c r="K30" s="152"/>
      <c r="L30" s="153">
        <f t="shared" ref="L30:Q30" si="23">F$13</f>
        <v>2024</v>
      </c>
      <c r="M30" s="154">
        <f t="shared" si="23"/>
        <v>1061</v>
      </c>
      <c r="N30" s="154">
        <f t="shared" si="23"/>
        <v>963</v>
      </c>
      <c r="O30" s="154">
        <f t="shared" si="23"/>
        <v>1194</v>
      </c>
      <c r="P30" s="154">
        <f t="shared" si="23"/>
        <v>1053</v>
      </c>
      <c r="Q30" s="154">
        <f t="shared" si="23"/>
        <v>1202</v>
      </c>
      <c r="V30" s="149"/>
      <c r="W30" s="151"/>
      <c r="X30" s="151"/>
      <c r="Y30" s="151"/>
      <c r="Z30" s="152"/>
      <c r="AA30" s="152"/>
      <c r="AB30" s="183"/>
      <c r="AC30" s="153">
        <f>Q30</f>
        <v>1202</v>
      </c>
      <c r="AD30" s="154">
        <f>N30</f>
        <v>963</v>
      </c>
      <c r="AE30" s="154">
        <f>P30</f>
        <v>1053</v>
      </c>
    </row>
    <row r="31" spans="1:31" ht="15" customHeight="1" x14ac:dyDescent="0.15">
      <c r="B31" s="156" t="s">
        <v>53</v>
      </c>
      <c r="F31" s="204">
        <v>593</v>
      </c>
      <c r="G31" s="204">
        <v>190</v>
      </c>
      <c r="H31" s="204">
        <v>403</v>
      </c>
      <c r="I31" s="204">
        <v>407</v>
      </c>
      <c r="J31" s="253">
        <v>371</v>
      </c>
      <c r="K31" s="204">
        <v>226</v>
      </c>
      <c r="L31" s="175">
        <f>F31/L$30*100</f>
        <v>29.298418972332012</v>
      </c>
      <c r="M31" s="205">
        <f t="shared" ref="M31:Q36" si="24">G31/M$30*100</f>
        <v>17.907634307257307</v>
      </c>
      <c r="N31" s="205">
        <f t="shared" si="24"/>
        <v>41.848390446521286</v>
      </c>
      <c r="O31" s="205">
        <f t="shared" si="24"/>
        <v>34.087102177554442</v>
      </c>
      <c r="P31" s="205">
        <f t="shared" si="24"/>
        <v>35.232668566001898</v>
      </c>
      <c r="Q31" s="205">
        <f t="shared" si="24"/>
        <v>18.801996672212979</v>
      </c>
      <c r="V31" s="156" t="s">
        <v>53</v>
      </c>
      <c r="Z31" s="204">
        <f>K31</f>
        <v>226</v>
      </c>
      <c r="AA31" s="204">
        <f t="shared" ref="AA31:AA36" si="25">H31</f>
        <v>403</v>
      </c>
      <c r="AB31" s="253">
        <f t="shared" ref="AB31:AB36" si="26">J31</f>
        <v>371</v>
      </c>
      <c r="AC31" s="175">
        <f>Q31</f>
        <v>18.801996672212979</v>
      </c>
      <c r="AD31" s="205">
        <f>N31</f>
        <v>41.848390446521286</v>
      </c>
      <c r="AE31" s="205">
        <f>P31</f>
        <v>35.232668566001898</v>
      </c>
    </row>
    <row r="32" spans="1:31" ht="15" customHeight="1" x14ac:dyDescent="0.15">
      <c r="B32" s="156" t="s">
        <v>54</v>
      </c>
      <c r="F32" s="157">
        <v>267</v>
      </c>
      <c r="G32" s="157">
        <v>93</v>
      </c>
      <c r="H32" s="157">
        <v>174</v>
      </c>
      <c r="I32" s="157">
        <v>165</v>
      </c>
      <c r="J32" s="184">
        <v>144</v>
      </c>
      <c r="K32" s="157">
        <v>114</v>
      </c>
      <c r="L32" s="158">
        <f t="shared" ref="L32:L36" si="27">F32/L$30*100</f>
        <v>13.191699604743082</v>
      </c>
      <c r="M32" s="159">
        <f t="shared" si="24"/>
        <v>8.7653157398680488</v>
      </c>
      <c r="N32" s="159">
        <f t="shared" si="24"/>
        <v>18.068535825545169</v>
      </c>
      <c r="O32" s="159">
        <f t="shared" si="24"/>
        <v>13.819095477386934</v>
      </c>
      <c r="P32" s="159">
        <f t="shared" si="24"/>
        <v>13.675213675213676</v>
      </c>
      <c r="Q32" s="159">
        <f t="shared" si="24"/>
        <v>9.484193011647255</v>
      </c>
      <c r="V32" s="156" t="s">
        <v>54</v>
      </c>
      <c r="Z32" s="157">
        <f t="shared" ref="Z32:Z36" si="28">K32</f>
        <v>114</v>
      </c>
      <c r="AA32" s="157">
        <f t="shared" si="25"/>
        <v>174</v>
      </c>
      <c r="AB32" s="184">
        <f t="shared" si="26"/>
        <v>144</v>
      </c>
      <c r="AC32" s="158">
        <f t="shared" ref="AC32:AC36" si="29">Q32</f>
        <v>9.484193011647255</v>
      </c>
      <c r="AD32" s="159">
        <f t="shared" ref="AD32:AD36" si="30">N32</f>
        <v>18.068535825545169</v>
      </c>
      <c r="AE32" s="159">
        <f t="shared" ref="AE32:AE36" si="31">P32</f>
        <v>13.675213675213676</v>
      </c>
    </row>
    <row r="33" spans="1:31" ht="15" customHeight="1" x14ac:dyDescent="0.15">
      <c r="B33" s="156" t="s">
        <v>189</v>
      </c>
      <c r="F33" s="157">
        <v>371</v>
      </c>
      <c r="G33" s="157">
        <v>141</v>
      </c>
      <c r="H33" s="157">
        <v>230</v>
      </c>
      <c r="I33" s="157">
        <v>205</v>
      </c>
      <c r="J33" s="184">
        <v>186</v>
      </c>
      <c r="K33" s="157">
        <v>160</v>
      </c>
      <c r="L33" s="158">
        <f t="shared" si="27"/>
        <v>18.330039525691699</v>
      </c>
      <c r="M33" s="159">
        <f t="shared" si="24"/>
        <v>13.289349670122528</v>
      </c>
      <c r="N33" s="159">
        <f t="shared" si="24"/>
        <v>23.883696780893043</v>
      </c>
      <c r="O33" s="159">
        <f t="shared" si="24"/>
        <v>17.16917922948074</v>
      </c>
      <c r="P33" s="159">
        <f t="shared" si="24"/>
        <v>17.663817663817664</v>
      </c>
      <c r="Q33" s="159">
        <f t="shared" si="24"/>
        <v>13.311148086522461</v>
      </c>
      <c r="V33" s="156" t="s">
        <v>189</v>
      </c>
      <c r="Z33" s="157">
        <f t="shared" si="28"/>
        <v>160</v>
      </c>
      <c r="AA33" s="157">
        <f t="shared" si="25"/>
        <v>230</v>
      </c>
      <c r="AB33" s="184">
        <f t="shared" si="26"/>
        <v>186</v>
      </c>
      <c r="AC33" s="158">
        <f t="shared" si="29"/>
        <v>13.311148086522461</v>
      </c>
      <c r="AD33" s="159">
        <f t="shared" si="30"/>
        <v>23.883696780893043</v>
      </c>
      <c r="AE33" s="159">
        <f t="shared" si="31"/>
        <v>17.663817663817664</v>
      </c>
    </row>
    <row r="34" spans="1:31" ht="15" customHeight="1" x14ac:dyDescent="0.15">
      <c r="B34" s="156" t="s">
        <v>190</v>
      </c>
      <c r="F34" s="157">
        <v>229</v>
      </c>
      <c r="G34" s="157">
        <v>153</v>
      </c>
      <c r="H34" s="157">
        <v>76</v>
      </c>
      <c r="I34" s="157">
        <v>139</v>
      </c>
      <c r="J34" s="184">
        <v>119</v>
      </c>
      <c r="K34" s="157">
        <v>173</v>
      </c>
      <c r="L34" s="158">
        <f t="shared" si="27"/>
        <v>11.314229249011857</v>
      </c>
      <c r="M34" s="159">
        <f t="shared" si="24"/>
        <v>14.420358152686145</v>
      </c>
      <c r="N34" s="159">
        <f t="shared" si="24"/>
        <v>7.892004153686397</v>
      </c>
      <c r="O34" s="159">
        <f t="shared" si="24"/>
        <v>11.641541038525963</v>
      </c>
      <c r="P34" s="159">
        <f t="shared" si="24"/>
        <v>11.301044634377968</v>
      </c>
      <c r="Q34" s="159">
        <f t="shared" si="24"/>
        <v>14.392678868552414</v>
      </c>
      <c r="V34" s="156" t="s">
        <v>190</v>
      </c>
      <c r="Z34" s="157">
        <f t="shared" si="28"/>
        <v>173</v>
      </c>
      <c r="AA34" s="157">
        <f t="shared" si="25"/>
        <v>76</v>
      </c>
      <c r="AB34" s="184">
        <f t="shared" si="26"/>
        <v>119</v>
      </c>
      <c r="AC34" s="158">
        <f t="shared" si="29"/>
        <v>14.392678868552414</v>
      </c>
      <c r="AD34" s="159">
        <f t="shared" si="30"/>
        <v>7.892004153686397</v>
      </c>
      <c r="AE34" s="159">
        <f t="shared" si="31"/>
        <v>11.301044634377968</v>
      </c>
    </row>
    <row r="35" spans="1:31" ht="15" customHeight="1" x14ac:dyDescent="0.15">
      <c r="B35" s="156" t="s">
        <v>191</v>
      </c>
      <c r="F35" s="157">
        <v>523</v>
      </c>
      <c r="G35" s="157">
        <v>470</v>
      </c>
      <c r="H35" s="157">
        <v>53</v>
      </c>
      <c r="I35" s="157">
        <v>249</v>
      </c>
      <c r="J35" s="184">
        <v>208</v>
      </c>
      <c r="K35" s="157">
        <v>511</v>
      </c>
      <c r="L35" s="158">
        <f t="shared" si="27"/>
        <v>25.839920948616601</v>
      </c>
      <c r="M35" s="159">
        <f t="shared" si="24"/>
        <v>44.297832233741751</v>
      </c>
      <c r="N35" s="159">
        <f t="shared" si="24"/>
        <v>5.5036344755970923</v>
      </c>
      <c r="O35" s="159">
        <f t="shared" si="24"/>
        <v>20.854271356783919</v>
      </c>
      <c r="P35" s="159">
        <f t="shared" si="24"/>
        <v>19.753086419753085</v>
      </c>
      <c r="Q35" s="159">
        <f t="shared" si="24"/>
        <v>42.512479201331118</v>
      </c>
      <c r="V35" s="156" t="s">
        <v>191</v>
      </c>
      <c r="Z35" s="157">
        <f t="shared" si="28"/>
        <v>511</v>
      </c>
      <c r="AA35" s="157">
        <f t="shared" si="25"/>
        <v>53</v>
      </c>
      <c r="AB35" s="184">
        <f t="shared" si="26"/>
        <v>208</v>
      </c>
      <c r="AC35" s="158">
        <f t="shared" si="29"/>
        <v>42.512479201331118</v>
      </c>
      <c r="AD35" s="159">
        <f t="shared" si="30"/>
        <v>5.5036344755970923</v>
      </c>
      <c r="AE35" s="159">
        <f t="shared" si="31"/>
        <v>19.753086419753085</v>
      </c>
    </row>
    <row r="36" spans="1:31" ht="15" customHeight="1" x14ac:dyDescent="0.15">
      <c r="B36" s="149" t="s">
        <v>0</v>
      </c>
      <c r="C36" s="151"/>
      <c r="D36" s="151"/>
      <c r="E36" s="151"/>
      <c r="F36" s="161">
        <v>41</v>
      </c>
      <c r="G36" s="161">
        <v>14</v>
      </c>
      <c r="H36" s="161">
        <v>27</v>
      </c>
      <c r="I36" s="161">
        <v>29</v>
      </c>
      <c r="J36" s="185">
        <v>25</v>
      </c>
      <c r="K36" s="161">
        <v>18</v>
      </c>
      <c r="L36" s="162">
        <f t="shared" si="27"/>
        <v>2.0256916996047432</v>
      </c>
      <c r="M36" s="451">
        <f t="shared" si="24"/>
        <v>1.3195098963242224</v>
      </c>
      <c r="N36" s="451">
        <f t="shared" si="24"/>
        <v>2.8037383177570092</v>
      </c>
      <c r="O36" s="451">
        <f t="shared" si="24"/>
        <v>2.4288107202680065</v>
      </c>
      <c r="P36" s="451">
        <f t="shared" si="24"/>
        <v>2.3741690408357075</v>
      </c>
      <c r="Q36" s="451">
        <f t="shared" si="24"/>
        <v>1.497504159733777</v>
      </c>
      <c r="V36" s="149" t="s">
        <v>0</v>
      </c>
      <c r="W36" s="151"/>
      <c r="X36" s="151"/>
      <c r="Y36" s="151"/>
      <c r="Z36" s="161">
        <f t="shared" si="28"/>
        <v>18</v>
      </c>
      <c r="AA36" s="161">
        <f t="shared" si="25"/>
        <v>27</v>
      </c>
      <c r="AB36" s="185">
        <f t="shared" si="26"/>
        <v>25</v>
      </c>
      <c r="AC36" s="162">
        <f t="shared" si="29"/>
        <v>1.497504159733777</v>
      </c>
      <c r="AD36" s="451">
        <f t="shared" si="30"/>
        <v>2.8037383177570092</v>
      </c>
      <c r="AE36" s="451">
        <f t="shared" si="31"/>
        <v>2.3741690408357075</v>
      </c>
    </row>
    <row r="37" spans="1:31" ht="15" customHeight="1" x14ac:dyDescent="0.15">
      <c r="B37" s="165" t="s">
        <v>1</v>
      </c>
      <c r="C37" s="167"/>
      <c r="D37" s="167"/>
      <c r="E37" s="167"/>
      <c r="F37" s="168">
        <f>SUM(F31:F36)</f>
        <v>2024</v>
      </c>
      <c r="G37" s="168">
        <f t="shared" ref="G37" si="32">SUM(G31:G36)</f>
        <v>1061</v>
      </c>
      <c r="H37" s="168">
        <f t="shared" ref="H37" si="33">SUM(H31:H36)</f>
        <v>963</v>
      </c>
      <c r="I37" s="168">
        <f t="shared" ref="I37" si="34">SUM(I31:I36)</f>
        <v>1194</v>
      </c>
      <c r="J37" s="186">
        <f t="shared" ref="J37:K37" si="35">SUM(J31:J36)</f>
        <v>1053</v>
      </c>
      <c r="K37" s="168">
        <f t="shared" si="35"/>
        <v>1202</v>
      </c>
      <c r="L37" s="169">
        <f t="shared" ref="L37" si="36">SUM(L31:L36)</f>
        <v>100</v>
      </c>
      <c r="M37" s="170">
        <f t="shared" ref="M37" si="37">SUM(M31:M36)</f>
        <v>99.999999999999986</v>
      </c>
      <c r="N37" s="170">
        <f t="shared" ref="N37" si="38">SUM(N31:N36)</f>
        <v>100</v>
      </c>
      <c r="O37" s="170">
        <f t="shared" ref="O37" si="39">SUM(O31:O36)</f>
        <v>100.00000000000001</v>
      </c>
      <c r="P37" s="170">
        <f t="shared" ref="P37" si="40">SUM(P31:P36)</f>
        <v>100.00000000000001</v>
      </c>
      <c r="Q37" s="170">
        <f t="shared" ref="Q37" si="41">SUM(Q31:Q36)</f>
        <v>100</v>
      </c>
      <c r="V37" s="165" t="s">
        <v>1</v>
      </c>
      <c r="W37" s="167"/>
      <c r="X37" s="167"/>
      <c r="Y37" s="167"/>
      <c r="Z37" s="168">
        <f>SUM(Z31:Z36)</f>
        <v>1202</v>
      </c>
      <c r="AA37" s="168">
        <f t="shared" ref="AA37:AE37" si="42">SUM(AA31:AA36)</f>
        <v>963</v>
      </c>
      <c r="AB37" s="186">
        <f t="shared" si="42"/>
        <v>1053</v>
      </c>
      <c r="AC37" s="169">
        <f t="shared" si="42"/>
        <v>100</v>
      </c>
      <c r="AD37" s="170">
        <f t="shared" si="42"/>
        <v>100</v>
      </c>
      <c r="AE37" s="170">
        <f t="shared" si="42"/>
        <v>100.00000000000001</v>
      </c>
    </row>
    <row r="38" spans="1:31" ht="13.7" customHeight="1" x14ac:dyDescent="0.15">
      <c r="B38" s="137"/>
      <c r="V38" s="137"/>
    </row>
    <row r="39" spans="1:31" ht="15" customHeight="1" x14ac:dyDescent="0.15">
      <c r="A39" s="134" t="s">
        <v>192</v>
      </c>
    </row>
    <row r="40" spans="1:31" ht="15" customHeight="1" x14ac:dyDescent="0.15">
      <c r="A40" s="135" t="s">
        <v>193</v>
      </c>
      <c r="B40" s="137"/>
      <c r="V40" s="137"/>
    </row>
    <row r="41" spans="1:31" ht="12" customHeight="1" x14ac:dyDescent="0.15">
      <c r="B41" s="239"/>
      <c r="C41" s="139"/>
      <c r="D41" s="139"/>
      <c r="E41" s="139"/>
      <c r="F41" s="227"/>
      <c r="G41" s="228"/>
      <c r="H41" s="142" t="s">
        <v>2</v>
      </c>
      <c r="I41" s="142"/>
      <c r="J41" s="228"/>
      <c r="K41" s="228"/>
      <c r="L41" s="229"/>
      <c r="M41" s="228"/>
      <c r="N41" s="142" t="s">
        <v>3</v>
      </c>
      <c r="O41" s="142"/>
      <c r="P41" s="228"/>
      <c r="Q41" s="231"/>
      <c r="V41" s="239"/>
      <c r="W41" s="139"/>
      <c r="X41" s="139"/>
      <c r="Y41" s="139"/>
      <c r="Z41" s="140"/>
      <c r="AA41" s="141" t="s">
        <v>2</v>
      </c>
      <c r="AB41" s="142"/>
      <c r="AC41" s="143"/>
      <c r="AD41" s="141" t="s">
        <v>3</v>
      </c>
      <c r="AE41" s="144"/>
    </row>
    <row r="42" spans="1:31" ht="22.7" customHeight="1" x14ac:dyDescent="0.15">
      <c r="B42" s="156"/>
      <c r="F42" s="146" t="s">
        <v>365</v>
      </c>
      <c r="G42" s="146" t="s">
        <v>170</v>
      </c>
      <c r="H42" s="146" t="s">
        <v>171</v>
      </c>
      <c r="I42" s="146" t="s">
        <v>366</v>
      </c>
      <c r="J42" s="182" t="s">
        <v>173</v>
      </c>
      <c r="K42" s="146" t="s">
        <v>529</v>
      </c>
      <c r="L42" s="147" t="s">
        <v>365</v>
      </c>
      <c r="M42" s="146" t="s">
        <v>170</v>
      </c>
      <c r="N42" s="146" t="s">
        <v>171</v>
      </c>
      <c r="O42" s="146" t="s">
        <v>366</v>
      </c>
      <c r="P42" s="146" t="s">
        <v>173</v>
      </c>
      <c r="Q42" s="146" t="s">
        <v>529</v>
      </c>
      <c r="V42" s="156"/>
      <c r="Z42" s="146" t="s">
        <v>474</v>
      </c>
      <c r="AA42" s="146" t="s">
        <v>171</v>
      </c>
      <c r="AB42" s="182" t="s">
        <v>173</v>
      </c>
      <c r="AC42" s="147" t="s">
        <v>474</v>
      </c>
      <c r="AD42" s="146" t="s">
        <v>171</v>
      </c>
      <c r="AE42" s="146" t="s">
        <v>173</v>
      </c>
    </row>
    <row r="43" spans="1:31" ht="12" customHeight="1" x14ac:dyDescent="0.15">
      <c r="B43" s="149"/>
      <c r="C43" s="151"/>
      <c r="D43" s="151"/>
      <c r="E43" s="151"/>
      <c r="F43" s="152"/>
      <c r="G43" s="152"/>
      <c r="H43" s="152"/>
      <c r="I43" s="152"/>
      <c r="J43" s="183"/>
      <c r="K43" s="152"/>
      <c r="L43" s="153">
        <f t="shared" ref="L43:Q43" si="43">F$13</f>
        <v>2024</v>
      </c>
      <c r="M43" s="154">
        <f t="shared" si="43"/>
        <v>1061</v>
      </c>
      <c r="N43" s="154">
        <f t="shared" si="43"/>
        <v>963</v>
      </c>
      <c r="O43" s="154">
        <f t="shared" si="43"/>
        <v>1194</v>
      </c>
      <c r="P43" s="154">
        <f t="shared" si="43"/>
        <v>1053</v>
      </c>
      <c r="Q43" s="154">
        <f t="shared" si="43"/>
        <v>1202</v>
      </c>
      <c r="V43" s="149"/>
      <c r="W43" s="151"/>
      <c r="X43" s="151"/>
      <c r="Y43" s="151"/>
      <c r="Z43" s="152"/>
      <c r="AA43" s="152"/>
      <c r="AB43" s="183"/>
      <c r="AC43" s="153">
        <f>Q43</f>
        <v>1202</v>
      </c>
      <c r="AD43" s="154">
        <f>N43</f>
        <v>963</v>
      </c>
      <c r="AE43" s="154">
        <f>P43</f>
        <v>1053</v>
      </c>
    </row>
    <row r="44" spans="1:31" ht="15" customHeight="1" x14ac:dyDescent="0.15">
      <c r="B44" s="156" t="s">
        <v>194</v>
      </c>
      <c r="F44" s="204">
        <v>56</v>
      </c>
      <c r="G44" s="204">
        <v>49</v>
      </c>
      <c r="H44" s="204">
        <v>7</v>
      </c>
      <c r="I44" s="204">
        <v>12</v>
      </c>
      <c r="J44" s="253">
        <v>11</v>
      </c>
      <c r="K44" s="204">
        <v>50</v>
      </c>
      <c r="L44" s="175">
        <f>F44/L$43*100</f>
        <v>2.766798418972332</v>
      </c>
      <c r="M44" s="205">
        <f t="shared" ref="M44:Q44" si="44">G44/M$43*100</f>
        <v>4.6182846371347788</v>
      </c>
      <c r="N44" s="205">
        <f t="shared" si="44"/>
        <v>0.72689511941848395</v>
      </c>
      <c r="O44" s="205">
        <f t="shared" si="44"/>
        <v>1.0050251256281406</v>
      </c>
      <c r="P44" s="205">
        <f t="shared" si="44"/>
        <v>1.0446343779677114</v>
      </c>
      <c r="Q44" s="205">
        <f t="shared" si="44"/>
        <v>4.1597337770382694</v>
      </c>
      <c r="V44" s="156" t="s">
        <v>194</v>
      </c>
      <c r="Z44" s="204">
        <f>K44</f>
        <v>50</v>
      </c>
      <c r="AA44" s="204">
        <f t="shared" ref="AA44" si="45">H44</f>
        <v>7</v>
      </c>
      <c r="AB44" s="253">
        <f t="shared" ref="AB44" si="46">J44</f>
        <v>11</v>
      </c>
      <c r="AC44" s="175">
        <f>Q44</f>
        <v>4.1597337770382694</v>
      </c>
      <c r="AD44" s="205">
        <f>N44</f>
        <v>0.72689511941848395</v>
      </c>
      <c r="AE44" s="205">
        <f>P44</f>
        <v>1.0446343779677114</v>
      </c>
    </row>
    <row r="45" spans="1:31" ht="15" customHeight="1" x14ac:dyDescent="0.15">
      <c r="B45" s="156" t="s">
        <v>195</v>
      </c>
      <c r="F45" s="157">
        <v>67</v>
      </c>
      <c r="G45" s="157">
        <v>51</v>
      </c>
      <c r="H45" s="157">
        <v>16</v>
      </c>
      <c r="I45" s="157">
        <v>9</v>
      </c>
      <c r="J45" s="184">
        <v>9</v>
      </c>
      <c r="K45" s="157">
        <v>51</v>
      </c>
      <c r="L45" s="158">
        <f t="shared" ref="L45:L52" si="47">F45/L$43*100</f>
        <v>3.3102766798418974</v>
      </c>
      <c r="M45" s="159">
        <f t="shared" ref="M45:M52" si="48">G45/M$43*100</f>
        <v>4.8067860508953819</v>
      </c>
      <c r="N45" s="159">
        <f t="shared" ref="N45:N52" si="49">H45/N$43*100</f>
        <v>1.6614745586708204</v>
      </c>
      <c r="O45" s="159">
        <f t="shared" ref="O45:O52" si="50">I45/O$43*100</f>
        <v>0.75376884422110546</v>
      </c>
      <c r="P45" s="159">
        <f t="shared" ref="P45:P52" si="51">J45/P$43*100</f>
        <v>0.85470085470085477</v>
      </c>
      <c r="Q45" s="159">
        <f t="shared" ref="Q45:Q52" si="52">K45/Q$43*100</f>
        <v>4.2429284525790347</v>
      </c>
      <c r="V45" s="156" t="s">
        <v>195</v>
      </c>
      <c r="Z45" s="157">
        <f t="shared" ref="Z45:Z52" si="53">K45</f>
        <v>51</v>
      </c>
      <c r="AA45" s="157">
        <f t="shared" ref="AA45:AA52" si="54">H45</f>
        <v>16</v>
      </c>
      <c r="AB45" s="184">
        <f t="shared" ref="AB45:AB52" si="55">J45</f>
        <v>9</v>
      </c>
      <c r="AC45" s="158">
        <f t="shared" ref="AC45:AC52" si="56">Q45</f>
        <v>4.2429284525790347</v>
      </c>
      <c r="AD45" s="159">
        <f t="shared" ref="AD45:AD52" si="57">N45</f>
        <v>1.6614745586708204</v>
      </c>
      <c r="AE45" s="159">
        <f t="shared" ref="AE45:AE52" si="58">P45</f>
        <v>0.85470085470085477</v>
      </c>
    </row>
    <row r="46" spans="1:31" ht="15" customHeight="1" x14ac:dyDescent="0.15">
      <c r="B46" s="156" t="s">
        <v>196</v>
      </c>
      <c r="F46" s="157">
        <v>264</v>
      </c>
      <c r="G46" s="157">
        <v>221</v>
      </c>
      <c r="H46" s="157">
        <v>43</v>
      </c>
      <c r="I46" s="157">
        <v>15</v>
      </c>
      <c r="J46" s="184">
        <v>14</v>
      </c>
      <c r="K46" s="157">
        <v>222</v>
      </c>
      <c r="L46" s="158">
        <f t="shared" si="47"/>
        <v>13.043478260869565</v>
      </c>
      <c r="M46" s="159">
        <f t="shared" si="48"/>
        <v>20.829406220546652</v>
      </c>
      <c r="N46" s="159">
        <f t="shared" si="49"/>
        <v>4.46521287642783</v>
      </c>
      <c r="O46" s="159">
        <f t="shared" si="50"/>
        <v>1.256281407035176</v>
      </c>
      <c r="P46" s="159">
        <f t="shared" si="51"/>
        <v>1.3295346628679963</v>
      </c>
      <c r="Q46" s="159">
        <f t="shared" si="52"/>
        <v>18.469217970049918</v>
      </c>
      <c r="V46" s="156" t="s">
        <v>196</v>
      </c>
      <c r="Z46" s="157">
        <f t="shared" si="53"/>
        <v>222</v>
      </c>
      <c r="AA46" s="157">
        <f t="shared" si="54"/>
        <v>43</v>
      </c>
      <c r="AB46" s="184">
        <f t="shared" si="55"/>
        <v>14</v>
      </c>
      <c r="AC46" s="158">
        <f t="shared" si="56"/>
        <v>18.469217970049918</v>
      </c>
      <c r="AD46" s="159">
        <f t="shared" si="57"/>
        <v>4.46521287642783</v>
      </c>
      <c r="AE46" s="159">
        <f t="shared" si="58"/>
        <v>1.3295346628679963</v>
      </c>
    </row>
    <row r="47" spans="1:31" ht="15" customHeight="1" x14ac:dyDescent="0.15">
      <c r="B47" s="156" t="s">
        <v>197</v>
      </c>
      <c r="F47" s="157">
        <v>257</v>
      </c>
      <c r="G47" s="157">
        <v>186</v>
      </c>
      <c r="H47" s="157">
        <v>71</v>
      </c>
      <c r="I47" s="157">
        <v>37</v>
      </c>
      <c r="J47" s="184">
        <v>34</v>
      </c>
      <c r="K47" s="157">
        <v>189</v>
      </c>
      <c r="L47" s="158">
        <f t="shared" si="47"/>
        <v>12.697628458498023</v>
      </c>
      <c r="M47" s="159">
        <f t="shared" si="48"/>
        <v>17.530631479736098</v>
      </c>
      <c r="N47" s="159">
        <f t="shared" si="49"/>
        <v>7.3727933541017654</v>
      </c>
      <c r="O47" s="159">
        <f t="shared" si="50"/>
        <v>3.0988274706867673</v>
      </c>
      <c r="P47" s="159">
        <f t="shared" si="51"/>
        <v>3.2288698955365627</v>
      </c>
      <c r="Q47" s="159">
        <f t="shared" si="52"/>
        <v>15.723793677204659</v>
      </c>
      <c r="V47" s="156" t="s">
        <v>197</v>
      </c>
      <c r="Z47" s="157">
        <f t="shared" si="53"/>
        <v>189</v>
      </c>
      <c r="AA47" s="157">
        <f t="shared" si="54"/>
        <v>71</v>
      </c>
      <c r="AB47" s="184">
        <f t="shared" si="55"/>
        <v>34</v>
      </c>
      <c r="AC47" s="158">
        <f t="shared" si="56"/>
        <v>15.723793677204659</v>
      </c>
      <c r="AD47" s="159">
        <f t="shared" si="57"/>
        <v>7.3727933541017654</v>
      </c>
      <c r="AE47" s="159">
        <f t="shared" si="58"/>
        <v>3.2288698955365627</v>
      </c>
    </row>
    <row r="48" spans="1:31" ht="15" customHeight="1" x14ac:dyDescent="0.15">
      <c r="B48" s="156" t="s">
        <v>198</v>
      </c>
      <c r="F48" s="157">
        <v>284</v>
      </c>
      <c r="G48" s="157">
        <v>160</v>
      </c>
      <c r="H48" s="157">
        <v>124</v>
      </c>
      <c r="I48" s="157">
        <v>107</v>
      </c>
      <c r="J48" s="184">
        <v>100</v>
      </c>
      <c r="K48" s="157">
        <v>167</v>
      </c>
      <c r="L48" s="158">
        <f t="shared" si="47"/>
        <v>14.031620553359684</v>
      </c>
      <c r="M48" s="159">
        <f t="shared" si="48"/>
        <v>15.080113100848255</v>
      </c>
      <c r="N48" s="159">
        <f t="shared" si="49"/>
        <v>12.876427829698859</v>
      </c>
      <c r="O48" s="159">
        <f t="shared" si="50"/>
        <v>8.9614740368509214</v>
      </c>
      <c r="P48" s="159">
        <f t="shared" si="51"/>
        <v>9.4966761633428298</v>
      </c>
      <c r="Q48" s="159">
        <f t="shared" si="52"/>
        <v>13.893510815307819</v>
      </c>
      <c r="V48" s="156" t="s">
        <v>198</v>
      </c>
      <c r="Z48" s="157">
        <f t="shared" si="53"/>
        <v>167</v>
      </c>
      <c r="AA48" s="157">
        <f t="shared" si="54"/>
        <v>124</v>
      </c>
      <c r="AB48" s="184">
        <f t="shared" si="55"/>
        <v>100</v>
      </c>
      <c r="AC48" s="158">
        <f t="shared" si="56"/>
        <v>13.893510815307819</v>
      </c>
      <c r="AD48" s="159">
        <f t="shared" si="57"/>
        <v>12.876427829698859</v>
      </c>
      <c r="AE48" s="159">
        <f t="shared" si="58"/>
        <v>9.4966761633428298</v>
      </c>
    </row>
    <row r="49" spans="1:34" ht="15" customHeight="1" x14ac:dyDescent="0.15">
      <c r="B49" s="156" t="s">
        <v>297</v>
      </c>
      <c r="F49" s="157">
        <v>382</v>
      </c>
      <c r="G49" s="157">
        <v>168</v>
      </c>
      <c r="H49" s="157">
        <v>214</v>
      </c>
      <c r="I49" s="157">
        <v>503</v>
      </c>
      <c r="J49" s="184">
        <v>445</v>
      </c>
      <c r="K49" s="157">
        <v>226</v>
      </c>
      <c r="L49" s="158">
        <f t="shared" si="47"/>
        <v>18.873517786561266</v>
      </c>
      <c r="M49" s="159">
        <f t="shared" si="48"/>
        <v>15.834118755890669</v>
      </c>
      <c r="N49" s="159">
        <f t="shared" si="49"/>
        <v>22.222222222222221</v>
      </c>
      <c r="O49" s="159">
        <f t="shared" si="50"/>
        <v>42.12730318257956</v>
      </c>
      <c r="P49" s="159">
        <f t="shared" si="51"/>
        <v>42.260208926875592</v>
      </c>
      <c r="Q49" s="159">
        <f t="shared" si="52"/>
        <v>18.801996672212979</v>
      </c>
      <c r="V49" s="156" t="s">
        <v>297</v>
      </c>
      <c r="Z49" s="157">
        <f t="shared" si="53"/>
        <v>226</v>
      </c>
      <c r="AA49" s="157">
        <f t="shared" si="54"/>
        <v>214</v>
      </c>
      <c r="AB49" s="184">
        <f t="shared" si="55"/>
        <v>445</v>
      </c>
      <c r="AC49" s="158">
        <f t="shared" si="56"/>
        <v>18.801996672212979</v>
      </c>
      <c r="AD49" s="159">
        <f t="shared" si="57"/>
        <v>22.222222222222221</v>
      </c>
      <c r="AE49" s="159">
        <f t="shared" si="58"/>
        <v>42.260208926875592</v>
      </c>
    </row>
    <row r="50" spans="1:34" ht="15" customHeight="1" x14ac:dyDescent="0.15">
      <c r="B50" s="156" t="s">
        <v>382</v>
      </c>
      <c r="F50" s="157">
        <v>283</v>
      </c>
      <c r="G50" s="157">
        <v>103</v>
      </c>
      <c r="H50" s="157">
        <v>180</v>
      </c>
      <c r="I50" s="157">
        <v>272</v>
      </c>
      <c r="J50" s="184">
        <v>236</v>
      </c>
      <c r="K50" s="157">
        <v>139</v>
      </c>
      <c r="L50" s="158">
        <f t="shared" si="47"/>
        <v>13.982213438735178</v>
      </c>
      <c r="M50" s="159">
        <f t="shared" si="48"/>
        <v>9.7078228086710663</v>
      </c>
      <c r="N50" s="159">
        <f t="shared" si="49"/>
        <v>18.691588785046729</v>
      </c>
      <c r="O50" s="159">
        <f t="shared" si="50"/>
        <v>22.780569514237854</v>
      </c>
      <c r="P50" s="159">
        <f t="shared" si="51"/>
        <v>22.412155745489081</v>
      </c>
      <c r="Q50" s="159">
        <f t="shared" si="52"/>
        <v>11.564059900166388</v>
      </c>
      <c r="V50" s="156" t="s">
        <v>382</v>
      </c>
      <c r="Z50" s="157">
        <f t="shared" si="53"/>
        <v>139</v>
      </c>
      <c r="AA50" s="157">
        <f t="shared" si="54"/>
        <v>180</v>
      </c>
      <c r="AB50" s="184">
        <f t="shared" si="55"/>
        <v>236</v>
      </c>
      <c r="AC50" s="158">
        <f t="shared" si="56"/>
        <v>11.564059900166388</v>
      </c>
      <c r="AD50" s="159">
        <f t="shared" si="57"/>
        <v>18.691588785046729</v>
      </c>
      <c r="AE50" s="159">
        <f t="shared" si="58"/>
        <v>22.412155745489081</v>
      </c>
    </row>
    <row r="51" spans="1:34" ht="15" customHeight="1" x14ac:dyDescent="0.15">
      <c r="B51" s="156" t="s">
        <v>557</v>
      </c>
      <c r="F51" s="157">
        <v>255</v>
      </c>
      <c r="G51" s="157">
        <v>77</v>
      </c>
      <c r="H51" s="157">
        <v>178</v>
      </c>
      <c r="I51" s="157">
        <v>153</v>
      </c>
      <c r="J51" s="184">
        <v>129</v>
      </c>
      <c r="K51" s="157">
        <v>101</v>
      </c>
      <c r="L51" s="158">
        <f t="shared" si="47"/>
        <v>12.598814229249012</v>
      </c>
      <c r="M51" s="159">
        <f t="shared" si="48"/>
        <v>7.2573044297832237</v>
      </c>
      <c r="N51" s="159">
        <f t="shared" si="49"/>
        <v>18.483904465212877</v>
      </c>
      <c r="O51" s="159">
        <f t="shared" si="50"/>
        <v>12.814070351758794</v>
      </c>
      <c r="P51" s="159">
        <f t="shared" si="51"/>
        <v>12.250712250712251</v>
      </c>
      <c r="Q51" s="159">
        <f t="shared" si="52"/>
        <v>8.4026622296173041</v>
      </c>
      <c r="V51" s="156" t="s">
        <v>557</v>
      </c>
      <c r="Z51" s="157">
        <f t="shared" si="53"/>
        <v>101</v>
      </c>
      <c r="AA51" s="157">
        <f t="shared" si="54"/>
        <v>178</v>
      </c>
      <c r="AB51" s="184">
        <f t="shared" si="55"/>
        <v>129</v>
      </c>
      <c r="AC51" s="158">
        <f t="shared" si="56"/>
        <v>8.4026622296173041</v>
      </c>
      <c r="AD51" s="159">
        <f t="shared" si="57"/>
        <v>18.483904465212877</v>
      </c>
      <c r="AE51" s="159">
        <f t="shared" si="58"/>
        <v>12.250712250712251</v>
      </c>
    </row>
    <row r="52" spans="1:34" ht="15" customHeight="1" x14ac:dyDescent="0.15">
      <c r="B52" s="149" t="s">
        <v>576</v>
      </c>
      <c r="C52" s="151"/>
      <c r="D52" s="151"/>
      <c r="E52" s="151"/>
      <c r="F52" s="161">
        <v>176</v>
      </c>
      <c r="G52" s="161">
        <v>46</v>
      </c>
      <c r="H52" s="161">
        <v>130</v>
      </c>
      <c r="I52" s="161">
        <v>86</v>
      </c>
      <c r="J52" s="185">
        <v>75</v>
      </c>
      <c r="K52" s="161">
        <v>57</v>
      </c>
      <c r="L52" s="162">
        <f t="shared" si="47"/>
        <v>8.695652173913043</v>
      </c>
      <c r="M52" s="163">
        <f t="shared" si="48"/>
        <v>4.3355325164938741</v>
      </c>
      <c r="N52" s="163">
        <f t="shared" si="49"/>
        <v>13.499480789200415</v>
      </c>
      <c r="O52" s="163">
        <f t="shared" si="50"/>
        <v>7.2026800670016753</v>
      </c>
      <c r="P52" s="163">
        <f t="shared" si="51"/>
        <v>7.1225071225071224</v>
      </c>
      <c r="Q52" s="163">
        <f t="shared" si="52"/>
        <v>4.7420965058236275</v>
      </c>
      <c r="S52" s="226"/>
      <c r="V52" s="149" t="s">
        <v>576</v>
      </c>
      <c r="W52" s="151"/>
      <c r="X52" s="151"/>
      <c r="Y52" s="151"/>
      <c r="Z52" s="161">
        <f t="shared" si="53"/>
        <v>57</v>
      </c>
      <c r="AA52" s="161">
        <f t="shared" si="54"/>
        <v>130</v>
      </c>
      <c r="AB52" s="185">
        <f t="shared" si="55"/>
        <v>75</v>
      </c>
      <c r="AC52" s="162">
        <f t="shared" si="56"/>
        <v>4.7420965058236275</v>
      </c>
      <c r="AD52" s="163">
        <f t="shared" si="57"/>
        <v>13.499480789200415</v>
      </c>
      <c r="AE52" s="163">
        <f t="shared" si="58"/>
        <v>7.1225071225071224</v>
      </c>
      <c r="AH52" s="226"/>
    </row>
    <row r="53" spans="1:34" ht="15" customHeight="1" x14ac:dyDescent="0.15">
      <c r="B53" s="458" t="s">
        <v>1</v>
      </c>
      <c r="C53" s="459"/>
      <c r="D53" s="459"/>
      <c r="E53" s="459"/>
      <c r="F53" s="161">
        <f t="shared" ref="F53:L53" si="59">SUM(F44:F52)</f>
        <v>2024</v>
      </c>
      <c r="G53" s="460">
        <f t="shared" si="59"/>
        <v>1061</v>
      </c>
      <c r="H53" s="460">
        <f t="shared" si="59"/>
        <v>963</v>
      </c>
      <c r="I53" s="161">
        <f t="shared" si="59"/>
        <v>1194</v>
      </c>
      <c r="J53" s="461">
        <f t="shared" si="59"/>
        <v>1053</v>
      </c>
      <c r="K53" s="161">
        <f t="shared" si="59"/>
        <v>1202</v>
      </c>
      <c r="L53" s="462">
        <f t="shared" si="59"/>
        <v>100</v>
      </c>
      <c r="M53" s="463">
        <f t="shared" ref="M53:Q53" si="60">SUM(M44:M52)</f>
        <v>99.999999999999986</v>
      </c>
      <c r="N53" s="463">
        <f t="shared" si="60"/>
        <v>100</v>
      </c>
      <c r="O53" s="463">
        <f t="shared" si="60"/>
        <v>100.00000000000001</v>
      </c>
      <c r="P53" s="463">
        <f t="shared" si="60"/>
        <v>100</v>
      </c>
      <c r="Q53" s="463">
        <f t="shared" si="60"/>
        <v>100</v>
      </c>
      <c r="V53" s="458" t="s">
        <v>1</v>
      </c>
      <c r="W53" s="459"/>
      <c r="X53" s="459"/>
      <c r="Y53" s="459"/>
      <c r="Z53" s="161">
        <f>SUM(Z44:Z52)</f>
        <v>1202</v>
      </c>
      <c r="AA53" s="460">
        <f>SUM(AA44:AA52)</f>
        <v>963</v>
      </c>
      <c r="AB53" s="461">
        <f>SUM(AB44:AB52)</f>
        <v>1053</v>
      </c>
      <c r="AC53" s="462">
        <f>SUM(AC44:AC52)</f>
        <v>100</v>
      </c>
      <c r="AD53" s="463">
        <f t="shared" ref="AD53:AE53" si="61">SUM(AD44:AD52)</f>
        <v>100</v>
      </c>
      <c r="AE53" s="463">
        <f t="shared" si="61"/>
        <v>100</v>
      </c>
    </row>
    <row r="54" spans="1:34" ht="15" customHeight="1" x14ac:dyDescent="0.15">
      <c r="B54" s="165" t="s">
        <v>303</v>
      </c>
      <c r="C54" s="167"/>
      <c r="D54" s="167"/>
      <c r="E54" s="167"/>
      <c r="F54" s="178">
        <v>10.852272727272727</v>
      </c>
      <c r="G54" s="178">
        <v>13.279924599434496</v>
      </c>
      <c r="H54" s="178">
        <v>8.1775700934579447</v>
      </c>
      <c r="I54" s="178">
        <v>8.1641541038525958</v>
      </c>
      <c r="J54" s="178">
        <v>8.2744539411206084</v>
      </c>
      <c r="K54" s="178">
        <v>12.583194675540765</v>
      </c>
      <c r="V54" s="165" t="s">
        <v>303</v>
      </c>
      <c r="W54" s="167"/>
      <c r="X54" s="167"/>
      <c r="Y54" s="167"/>
      <c r="Z54" s="178">
        <f>K54</f>
        <v>12.583194675540765</v>
      </c>
      <c r="AA54" s="178">
        <f>H54</f>
        <v>8.1775700934579447</v>
      </c>
      <c r="AB54" s="178">
        <f>J54</f>
        <v>8.2744539411206084</v>
      </c>
    </row>
    <row r="55" spans="1:34" ht="15" customHeight="1" x14ac:dyDescent="0.15">
      <c r="B55" s="137"/>
      <c r="V55" s="137"/>
    </row>
    <row r="56" spans="1:34" ht="16.149999999999999" customHeight="1" x14ac:dyDescent="0.15">
      <c r="A56" s="135" t="s">
        <v>577</v>
      </c>
      <c r="B56" s="137"/>
      <c r="V56" s="137"/>
    </row>
    <row r="57" spans="1:34" ht="13.7" customHeight="1" x14ac:dyDescent="0.15">
      <c r="B57" s="239"/>
      <c r="C57" s="139"/>
      <c r="D57" s="139"/>
      <c r="E57" s="139"/>
      <c r="F57" s="139"/>
      <c r="G57" s="139"/>
      <c r="H57" s="227"/>
      <c r="I57" s="228"/>
      <c r="J57" s="142" t="s">
        <v>2</v>
      </c>
      <c r="K57" s="142"/>
      <c r="L57" s="228"/>
      <c r="M57" s="228"/>
      <c r="N57" s="229"/>
      <c r="O57" s="228"/>
      <c r="P57" s="142" t="s">
        <v>3</v>
      </c>
      <c r="Q57" s="142"/>
      <c r="R57" s="228"/>
      <c r="S57" s="231"/>
      <c r="V57" s="239"/>
      <c r="W57" s="139"/>
      <c r="X57" s="139"/>
      <c r="Y57" s="139"/>
      <c r="Z57" s="139"/>
      <c r="AA57" s="139"/>
      <c r="AB57" s="140"/>
      <c r="AC57" s="141" t="s">
        <v>2</v>
      </c>
      <c r="AD57" s="142"/>
      <c r="AE57" s="143"/>
      <c r="AF57" s="141" t="s">
        <v>3</v>
      </c>
      <c r="AG57" s="144"/>
    </row>
    <row r="58" spans="1:34" ht="21" x14ac:dyDescent="0.15">
      <c r="B58" s="156"/>
      <c r="H58" s="146" t="s">
        <v>365</v>
      </c>
      <c r="I58" s="146" t="s">
        <v>170</v>
      </c>
      <c r="J58" s="146" t="s">
        <v>171</v>
      </c>
      <c r="K58" s="146" t="s">
        <v>366</v>
      </c>
      <c r="L58" s="182" t="s">
        <v>173</v>
      </c>
      <c r="M58" s="146" t="s">
        <v>529</v>
      </c>
      <c r="N58" s="147" t="s">
        <v>365</v>
      </c>
      <c r="O58" s="146" t="s">
        <v>170</v>
      </c>
      <c r="P58" s="146" t="s">
        <v>171</v>
      </c>
      <c r="Q58" s="146" t="s">
        <v>366</v>
      </c>
      <c r="R58" s="146" t="s">
        <v>173</v>
      </c>
      <c r="S58" s="146" t="s">
        <v>529</v>
      </c>
      <c r="V58" s="156"/>
      <c r="AB58" s="146" t="s">
        <v>474</v>
      </c>
      <c r="AC58" s="146" t="s">
        <v>171</v>
      </c>
      <c r="AD58" s="182" t="s">
        <v>173</v>
      </c>
      <c r="AE58" s="147" t="s">
        <v>474</v>
      </c>
      <c r="AF58" s="146" t="s">
        <v>171</v>
      </c>
      <c r="AG58" s="146" t="s">
        <v>173</v>
      </c>
    </row>
    <row r="59" spans="1:34" ht="16.149999999999999" customHeight="1" x14ac:dyDescent="0.15">
      <c r="B59" s="149"/>
      <c r="C59" s="151"/>
      <c r="D59" s="151"/>
      <c r="E59" s="151"/>
      <c r="F59" s="151"/>
      <c r="G59" s="151"/>
      <c r="H59" s="152"/>
      <c r="I59" s="152"/>
      <c r="J59" s="152"/>
      <c r="K59" s="152"/>
      <c r="L59" s="183"/>
      <c r="M59" s="152"/>
      <c r="N59" s="153">
        <f t="shared" ref="N59:S59" si="62">F$13</f>
        <v>2024</v>
      </c>
      <c r="O59" s="154">
        <f t="shared" si="62"/>
        <v>1061</v>
      </c>
      <c r="P59" s="154">
        <f t="shared" si="62"/>
        <v>963</v>
      </c>
      <c r="Q59" s="154">
        <f t="shared" si="62"/>
        <v>1194</v>
      </c>
      <c r="R59" s="154">
        <f t="shared" si="62"/>
        <v>1053</v>
      </c>
      <c r="S59" s="154">
        <f t="shared" si="62"/>
        <v>1202</v>
      </c>
      <c r="V59" s="149"/>
      <c r="W59" s="151"/>
      <c r="X59" s="151"/>
      <c r="Y59" s="151"/>
      <c r="Z59" s="151"/>
      <c r="AA59" s="151"/>
      <c r="AB59" s="152"/>
      <c r="AC59" s="152"/>
      <c r="AD59" s="183"/>
      <c r="AE59" s="153">
        <f>S59</f>
        <v>1202</v>
      </c>
      <c r="AF59" s="154">
        <f>P59</f>
        <v>963</v>
      </c>
      <c r="AG59" s="154">
        <f>R59</f>
        <v>1053</v>
      </c>
    </row>
    <row r="60" spans="1:34" ht="16.149999999999999" customHeight="1" x14ac:dyDescent="0.15">
      <c r="B60" s="156" t="s">
        <v>578</v>
      </c>
      <c r="H60" s="204">
        <v>763</v>
      </c>
      <c r="I60" s="204">
        <v>421</v>
      </c>
      <c r="J60" s="204">
        <v>342</v>
      </c>
      <c r="K60" s="204">
        <v>463</v>
      </c>
      <c r="L60" s="253">
        <v>416</v>
      </c>
      <c r="M60" s="204">
        <v>468</v>
      </c>
      <c r="N60" s="175">
        <f t="shared" ref="N60:S60" si="63">H60/L$85*100</f>
        <v>37.697628458498023</v>
      </c>
      <c r="O60" s="205">
        <f t="shared" si="63"/>
        <v>39.679547596606973</v>
      </c>
      <c r="P60" s="205">
        <f t="shared" si="63"/>
        <v>35.514018691588781</v>
      </c>
      <c r="Q60" s="205">
        <f t="shared" si="63"/>
        <v>38.777219430485758</v>
      </c>
      <c r="R60" s="205">
        <f t="shared" si="63"/>
        <v>39.506172839506171</v>
      </c>
      <c r="S60" s="205">
        <f t="shared" si="63"/>
        <v>38.935108153078204</v>
      </c>
      <c r="V60" s="156" t="s">
        <v>578</v>
      </c>
      <c r="AB60" s="204">
        <f>M60</f>
        <v>468</v>
      </c>
      <c r="AC60" s="204">
        <f>J60</f>
        <v>342</v>
      </c>
      <c r="AD60" s="253">
        <f>L60</f>
        <v>416</v>
      </c>
      <c r="AE60" s="175">
        <f>S60</f>
        <v>38.935108153078204</v>
      </c>
      <c r="AF60" s="205">
        <f>P60</f>
        <v>35.514018691588781</v>
      </c>
      <c r="AG60" s="205">
        <f>R60</f>
        <v>39.506172839506171</v>
      </c>
    </row>
    <row r="61" spans="1:34" ht="16.149999999999999" customHeight="1" x14ac:dyDescent="0.15">
      <c r="B61" s="156" t="s">
        <v>579</v>
      </c>
      <c r="H61" s="157">
        <v>208</v>
      </c>
      <c r="I61" s="157">
        <v>129</v>
      </c>
      <c r="J61" s="157">
        <v>79</v>
      </c>
      <c r="K61" s="157">
        <v>118</v>
      </c>
      <c r="L61" s="184">
        <v>98</v>
      </c>
      <c r="M61" s="157">
        <v>149</v>
      </c>
      <c r="N61" s="158">
        <f t="shared" ref="N61:N68" si="64">H61/L$85*100</f>
        <v>10.276679841897234</v>
      </c>
      <c r="O61" s="159">
        <f t="shared" ref="O61:O68" si="65">I61/M$85*100</f>
        <v>12.158341187558905</v>
      </c>
      <c r="P61" s="159">
        <f t="shared" ref="P61:P68" si="66">J61/N$85*100</f>
        <v>8.2035306334371754</v>
      </c>
      <c r="Q61" s="159">
        <f t="shared" ref="Q61:Q68" si="67">K61/O$85*100</f>
        <v>9.8827470686767178</v>
      </c>
      <c r="R61" s="159">
        <f t="shared" ref="R61:R68" si="68">L61/P$85*100</f>
        <v>9.3067426400759743</v>
      </c>
      <c r="S61" s="159">
        <f t="shared" ref="S61:S68" si="69">M61/Q$85*100</f>
        <v>12.396006655574043</v>
      </c>
      <c r="V61" s="156" t="s">
        <v>579</v>
      </c>
      <c r="AB61" s="157">
        <f t="shared" ref="AB61:AB68" si="70">M61</f>
        <v>149</v>
      </c>
      <c r="AC61" s="157">
        <f t="shared" ref="AC61:AC68" si="71">J61</f>
        <v>79</v>
      </c>
      <c r="AD61" s="184">
        <f t="shared" ref="AD61:AD68" si="72">L61</f>
        <v>98</v>
      </c>
      <c r="AE61" s="158">
        <f t="shared" ref="AE61:AE68" si="73">S61</f>
        <v>12.396006655574043</v>
      </c>
      <c r="AF61" s="159">
        <f t="shared" ref="AF61:AF68" si="74">P61</f>
        <v>8.2035306334371754</v>
      </c>
      <c r="AG61" s="159">
        <f t="shared" ref="AG61:AG68" si="75">R61</f>
        <v>9.3067426400759743</v>
      </c>
    </row>
    <row r="62" spans="1:34" ht="16.149999999999999" customHeight="1" x14ac:dyDescent="0.15">
      <c r="B62" s="156" t="s">
        <v>580</v>
      </c>
      <c r="H62" s="157">
        <v>279</v>
      </c>
      <c r="I62" s="157">
        <v>155</v>
      </c>
      <c r="J62" s="157">
        <v>124</v>
      </c>
      <c r="K62" s="157">
        <v>215</v>
      </c>
      <c r="L62" s="184">
        <v>191</v>
      </c>
      <c r="M62" s="157">
        <v>179</v>
      </c>
      <c r="N62" s="158">
        <f t="shared" si="64"/>
        <v>13.784584980237154</v>
      </c>
      <c r="O62" s="159">
        <f t="shared" si="65"/>
        <v>14.60885956644675</v>
      </c>
      <c r="P62" s="159">
        <f t="shared" si="66"/>
        <v>12.876427829698859</v>
      </c>
      <c r="Q62" s="159">
        <f t="shared" si="67"/>
        <v>18.006700167504189</v>
      </c>
      <c r="R62" s="159">
        <f t="shared" si="68"/>
        <v>18.138651471984804</v>
      </c>
      <c r="S62" s="159">
        <f t="shared" si="69"/>
        <v>14.891846921797006</v>
      </c>
      <c r="V62" s="156" t="s">
        <v>580</v>
      </c>
      <c r="AB62" s="157">
        <f t="shared" si="70"/>
        <v>179</v>
      </c>
      <c r="AC62" s="157">
        <f t="shared" si="71"/>
        <v>124</v>
      </c>
      <c r="AD62" s="184">
        <f t="shared" si="72"/>
        <v>191</v>
      </c>
      <c r="AE62" s="158">
        <f t="shared" si="73"/>
        <v>14.891846921797006</v>
      </c>
      <c r="AF62" s="159">
        <f t="shared" si="74"/>
        <v>12.876427829698859</v>
      </c>
      <c r="AG62" s="159">
        <f t="shared" si="75"/>
        <v>18.138651471984804</v>
      </c>
    </row>
    <row r="63" spans="1:34" ht="16.149999999999999" customHeight="1" x14ac:dyDescent="0.15">
      <c r="B63" s="156" t="s">
        <v>581</v>
      </c>
      <c r="H63" s="157">
        <v>158</v>
      </c>
      <c r="I63" s="157">
        <v>94</v>
      </c>
      <c r="J63" s="157">
        <v>64</v>
      </c>
      <c r="K63" s="157">
        <v>105</v>
      </c>
      <c r="L63" s="184">
        <v>88</v>
      </c>
      <c r="M63" s="157">
        <v>111</v>
      </c>
      <c r="N63" s="158">
        <f t="shared" si="64"/>
        <v>7.8063241106719357</v>
      </c>
      <c r="O63" s="159">
        <f t="shared" si="65"/>
        <v>8.8595664467483495</v>
      </c>
      <c r="P63" s="159">
        <f t="shared" si="66"/>
        <v>6.6458982346832816</v>
      </c>
      <c r="Q63" s="159">
        <f t="shared" si="67"/>
        <v>8.7939698492462313</v>
      </c>
      <c r="R63" s="159">
        <f t="shared" si="68"/>
        <v>8.3570750237416913</v>
      </c>
      <c r="S63" s="159">
        <f t="shared" si="69"/>
        <v>9.2346089850249591</v>
      </c>
      <c r="V63" s="156" t="s">
        <v>581</v>
      </c>
      <c r="AB63" s="157">
        <f t="shared" si="70"/>
        <v>111</v>
      </c>
      <c r="AC63" s="157">
        <f t="shared" si="71"/>
        <v>64</v>
      </c>
      <c r="AD63" s="184">
        <f t="shared" si="72"/>
        <v>88</v>
      </c>
      <c r="AE63" s="158">
        <f t="shared" si="73"/>
        <v>9.2346089850249591</v>
      </c>
      <c r="AF63" s="159">
        <f t="shared" si="74"/>
        <v>6.6458982346832816</v>
      </c>
      <c r="AG63" s="159">
        <f t="shared" si="75"/>
        <v>8.3570750237416913</v>
      </c>
    </row>
    <row r="64" spans="1:34" ht="16.149999999999999" customHeight="1" x14ac:dyDescent="0.15">
      <c r="B64" s="156" t="s">
        <v>582</v>
      </c>
      <c r="H64" s="157">
        <v>329</v>
      </c>
      <c r="I64" s="157">
        <v>109</v>
      </c>
      <c r="J64" s="157">
        <v>220</v>
      </c>
      <c r="K64" s="157">
        <v>153</v>
      </c>
      <c r="L64" s="184">
        <v>137</v>
      </c>
      <c r="M64" s="157">
        <v>125</v>
      </c>
      <c r="N64" s="158">
        <f t="shared" si="64"/>
        <v>16.254940711462453</v>
      </c>
      <c r="O64" s="159">
        <f t="shared" si="65"/>
        <v>10.273327049952876</v>
      </c>
      <c r="P64" s="159">
        <f t="shared" si="66"/>
        <v>22.845275181723778</v>
      </c>
      <c r="Q64" s="159">
        <f t="shared" si="67"/>
        <v>12.814070351758794</v>
      </c>
      <c r="R64" s="159">
        <f t="shared" si="68"/>
        <v>13.010446343779677</v>
      </c>
      <c r="S64" s="159">
        <f t="shared" si="69"/>
        <v>10.399334442595674</v>
      </c>
      <c r="V64" s="156" t="s">
        <v>582</v>
      </c>
      <c r="AB64" s="157">
        <f t="shared" si="70"/>
        <v>125</v>
      </c>
      <c r="AC64" s="157">
        <f t="shared" si="71"/>
        <v>220</v>
      </c>
      <c r="AD64" s="184">
        <f t="shared" si="72"/>
        <v>137</v>
      </c>
      <c r="AE64" s="158">
        <f t="shared" si="73"/>
        <v>10.399334442595674</v>
      </c>
      <c r="AF64" s="159">
        <f t="shared" si="74"/>
        <v>22.845275181723778</v>
      </c>
      <c r="AG64" s="159">
        <f t="shared" si="75"/>
        <v>13.010446343779677</v>
      </c>
    </row>
    <row r="65" spans="1:33" ht="16.149999999999999" customHeight="1" x14ac:dyDescent="0.15">
      <c r="B65" s="156" t="s">
        <v>583</v>
      </c>
      <c r="H65" s="157">
        <v>72</v>
      </c>
      <c r="I65" s="157">
        <v>51</v>
      </c>
      <c r="J65" s="157">
        <v>21</v>
      </c>
      <c r="K65" s="157">
        <v>47</v>
      </c>
      <c r="L65" s="184">
        <v>42</v>
      </c>
      <c r="M65" s="157">
        <v>56</v>
      </c>
      <c r="N65" s="158">
        <f t="shared" si="64"/>
        <v>3.5573122529644272</v>
      </c>
      <c r="O65" s="159">
        <f t="shared" si="65"/>
        <v>4.8067860508953819</v>
      </c>
      <c r="P65" s="159">
        <f t="shared" si="66"/>
        <v>2.1806853582554515</v>
      </c>
      <c r="Q65" s="159">
        <f t="shared" si="67"/>
        <v>3.9363484087102178</v>
      </c>
      <c r="R65" s="159">
        <f t="shared" si="68"/>
        <v>3.9886039886039883</v>
      </c>
      <c r="S65" s="159">
        <f t="shared" si="69"/>
        <v>4.6589018302828622</v>
      </c>
      <c r="V65" s="156" t="s">
        <v>583</v>
      </c>
      <c r="AB65" s="157">
        <f t="shared" si="70"/>
        <v>56</v>
      </c>
      <c r="AC65" s="157">
        <f t="shared" si="71"/>
        <v>21</v>
      </c>
      <c r="AD65" s="184">
        <f t="shared" si="72"/>
        <v>42</v>
      </c>
      <c r="AE65" s="158">
        <f t="shared" si="73"/>
        <v>4.6589018302828622</v>
      </c>
      <c r="AF65" s="159">
        <f t="shared" si="74"/>
        <v>2.1806853582554515</v>
      </c>
      <c r="AG65" s="159">
        <f t="shared" si="75"/>
        <v>3.9886039886039883</v>
      </c>
    </row>
    <row r="66" spans="1:33" ht="16.149999999999999" customHeight="1" x14ac:dyDescent="0.15">
      <c r="B66" s="156" t="s">
        <v>584</v>
      </c>
      <c r="H66" s="157">
        <v>28</v>
      </c>
      <c r="I66" s="157">
        <v>13</v>
      </c>
      <c r="J66" s="157">
        <v>15</v>
      </c>
      <c r="K66" s="157">
        <v>19</v>
      </c>
      <c r="L66" s="184">
        <v>18</v>
      </c>
      <c r="M66" s="157">
        <v>14</v>
      </c>
      <c r="N66" s="158">
        <f t="shared" si="64"/>
        <v>1.383399209486166</v>
      </c>
      <c r="O66" s="159">
        <f t="shared" si="65"/>
        <v>1.2252591894439209</v>
      </c>
      <c r="P66" s="159">
        <f t="shared" si="66"/>
        <v>1.557632398753894</v>
      </c>
      <c r="Q66" s="159">
        <f t="shared" si="67"/>
        <v>1.5912897822445562</v>
      </c>
      <c r="R66" s="159">
        <f t="shared" si="68"/>
        <v>1.7094017094017095</v>
      </c>
      <c r="S66" s="159">
        <f t="shared" si="69"/>
        <v>1.1647254575707155</v>
      </c>
      <c r="V66" s="156" t="s">
        <v>584</v>
      </c>
      <c r="AB66" s="157">
        <f t="shared" si="70"/>
        <v>14</v>
      </c>
      <c r="AC66" s="157">
        <f t="shared" si="71"/>
        <v>15</v>
      </c>
      <c r="AD66" s="184">
        <f t="shared" si="72"/>
        <v>18</v>
      </c>
      <c r="AE66" s="158">
        <f t="shared" si="73"/>
        <v>1.1647254575707155</v>
      </c>
      <c r="AF66" s="159">
        <f t="shared" si="74"/>
        <v>1.557632398753894</v>
      </c>
      <c r="AG66" s="159">
        <f t="shared" si="75"/>
        <v>1.7094017094017095</v>
      </c>
    </row>
    <row r="67" spans="1:33" ht="16.149999999999999" customHeight="1" x14ac:dyDescent="0.15">
      <c r="B67" s="174" t="s">
        <v>585</v>
      </c>
      <c r="H67" s="157">
        <v>125</v>
      </c>
      <c r="I67" s="157">
        <v>53</v>
      </c>
      <c r="J67" s="157">
        <v>72</v>
      </c>
      <c r="K67" s="157">
        <v>47</v>
      </c>
      <c r="L67" s="184">
        <v>42</v>
      </c>
      <c r="M67" s="157">
        <v>58</v>
      </c>
      <c r="N67" s="158">
        <f t="shared" si="64"/>
        <v>6.1758893280632412</v>
      </c>
      <c r="O67" s="159">
        <f t="shared" si="65"/>
        <v>4.9952874646559851</v>
      </c>
      <c r="P67" s="159">
        <f t="shared" si="66"/>
        <v>7.4766355140186906</v>
      </c>
      <c r="Q67" s="159">
        <f t="shared" si="67"/>
        <v>3.9363484087102178</v>
      </c>
      <c r="R67" s="159">
        <f t="shared" si="68"/>
        <v>3.9886039886039883</v>
      </c>
      <c r="S67" s="159">
        <f t="shared" si="69"/>
        <v>4.8252911813643928</v>
      </c>
      <c r="V67" s="174" t="s">
        <v>585</v>
      </c>
      <c r="AB67" s="157">
        <f t="shared" si="70"/>
        <v>58</v>
      </c>
      <c r="AC67" s="157">
        <f t="shared" si="71"/>
        <v>72</v>
      </c>
      <c r="AD67" s="184">
        <f t="shared" si="72"/>
        <v>42</v>
      </c>
      <c r="AE67" s="158">
        <f t="shared" si="73"/>
        <v>4.8252911813643928</v>
      </c>
      <c r="AF67" s="159">
        <f t="shared" si="74"/>
        <v>7.4766355140186906</v>
      </c>
      <c r="AG67" s="159">
        <f t="shared" si="75"/>
        <v>3.9886039886039883</v>
      </c>
    </row>
    <row r="68" spans="1:33" ht="16.149999999999999" customHeight="1" x14ac:dyDescent="0.15">
      <c r="B68" s="149" t="s">
        <v>0</v>
      </c>
      <c r="C68" s="151"/>
      <c r="D68" s="151"/>
      <c r="E68" s="151"/>
      <c r="F68" s="151"/>
      <c r="G68" s="151"/>
      <c r="H68" s="161">
        <v>62</v>
      </c>
      <c r="I68" s="161">
        <v>36</v>
      </c>
      <c r="J68" s="161">
        <v>26</v>
      </c>
      <c r="K68" s="161">
        <v>27</v>
      </c>
      <c r="L68" s="185">
        <v>21</v>
      </c>
      <c r="M68" s="161">
        <v>42</v>
      </c>
      <c r="N68" s="162">
        <f t="shared" si="64"/>
        <v>3.0632411067193677</v>
      </c>
      <c r="O68" s="163">
        <f t="shared" si="65"/>
        <v>3.3930254476908575</v>
      </c>
      <c r="P68" s="163">
        <f t="shared" si="66"/>
        <v>2.6998961578400831</v>
      </c>
      <c r="Q68" s="163">
        <f t="shared" si="67"/>
        <v>2.2613065326633168</v>
      </c>
      <c r="R68" s="163">
        <f t="shared" si="68"/>
        <v>1.9943019943019942</v>
      </c>
      <c r="S68" s="163">
        <f t="shared" si="69"/>
        <v>3.494176372712146</v>
      </c>
      <c r="V68" s="149" t="s">
        <v>0</v>
      </c>
      <c r="W68" s="151"/>
      <c r="X68" s="151"/>
      <c r="Y68" s="151"/>
      <c r="Z68" s="151"/>
      <c r="AA68" s="151"/>
      <c r="AB68" s="161">
        <f t="shared" si="70"/>
        <v>42</v>
      </c>
      <c r="AC68" s="161">
        <f t="shared" si="71"/>
        <v>26</v>
      </c>
      <c r="AD68" s="185">
        <f t="shared" si="72"/>
        <v>21</v>
      </c>
      <c r="AE68" s="162">
        <f t="shared" si="73"/>
        <v>3.494176372712146</v>
      </c>
      <c r="AF68" s="163">
        <f t="shared" si="74"/>
        <v>2.6998961578400831</v>
      </c>
      <c r="AG68" s="163">
        <f t="shared" si="75"/>
        <v>1.9943019943019942</v>
      </c>
    </row>
    <row r="69" spans="1:33" ht="16.149999999999999" customHeight="1" x14ac:dyDescent="0.15">
      <c r="B69" s="165" t="s">
        <v>1</v>
      </c>
      <c r="C69" s="167"/>
      <c r="D69" s="167"/>
      <c r="E69" s="167"/>
      <c r="F69" s="167"/>
      <c r="G69" s="167"/>
      <c r="H69" s="168">
        <f>SUM(H60:H68)</f>
        <v>2024</v>
      </c>
      <c r="I69" s="168">
        <f t="shared" ref="I69:S69" si="76">SUM(I60:I68)</f>
        <v>1061</v>
      </c>
      <c r="J69" s="168">
        <f t="shared" si="76"/>
        <v>963</v>
      </c>
      <c r="K69" s="168">
        <f t="shared" si="76"/>
        <v>1194</v>
      </c>
      <c r="L69" s="186">
        <f t="shared" si="76"/>
        <v>1053</v>
      </c>
      <c r="M69" s="168">
        <f t="shared" si="76"/>
        <v>1202</v>
      </c>
      <c r="N69" s="169">
        <f t="shared" si="76"/>
        <v>100</v>
      </c>
      <c r="O69" s="170">
        <f t="shared" si="76"/>
        <v>99.999999999999986</v>
      </c>
      <c r="P69" s="170">
        <f t="shared" si="76"/>
        <v>99.999999999999986</v>
      </c>
      <c r="Q69" s="170">
        <f t="shared" si="76"/>
        <v>100.00000000000001</v>
      </c>
      <c r="R69" s="170">
        <f t="shared" si="76"/>
        <v>99.999999999999972</v>
      </c>
      <c r="S69" s="170">
        <f t="shared" si="76"/>
        <v>100</v>
      </c>
      <c r="V69" s="165" t="s">
        <v>1</v>
      </c>
      <c r="W69" s="167"/>
      <c r="X69" s="167"/>
      <c r="Y69" s="167"/>
      <c r="Z69" s="167"/>
      <c r="AA69" s="167"/>
      <c r="AB69" s="168">
        <f>SUM(AB60:AB68)</f>
        <v>1202</v>
      </c>
      <c r="AC69" s="168">
        <f t="shared" ref="AC69:AG69" si="77">SUM(AC60:AC68)</f>
        <v>963</v>
      </c>
      <c r="AD69" s="186">
        <f t="shared" si="77"/>
        <v>1053</v>
      </c>
      <c r="AE69" s="169">
        <f t="shared" si="77"/>
        <v>100</v>
      </c>
      <c r="AF69" s="170">
        <f t="shared" si="77"/>
        <v>99.999999999999986</v>
      </c>
      <c r="AG69" s="170">
        <f t="shared" si="77"/>
        <v>99.999999999999972</v>
      </c>
    </row>
    <row r="70" spans="1:33" ht="16.149999999999999" customHeight="1" x14ac:dyDescent="0.15">
      <c r="B70" s="137"/>
      <c r="V70" s="137"/>
    </row>
    <row r="71" spans="1:33" ht="16.149999999999999" customHeight="1" x14ac:dyDescent="0.15">
      <c r="A71" s="135" t="s">
        <v>586</v>
      </c>
      <c r="B71" s="137"/>
      <c r="V71" s="137"/>
    </row>
    <row r="72" spans="1:33" ht="13.7" customHeight="1" x14ac:dyDescent="0.15">
      <c r="B72" s="239"/>
      <c r="C72" s="139"/>
      <c r="D72" s="139"/>
      <c r="E72" s="139"/>
      <c r="F72" s="139"/>
      <c r="G72" s="139"/>
      <c r="H72" s="227"/>
      <c r="I72" s="228"/>
      <c r="J72" s="142" t="s">
        <v>2</v>
      </c>
      <c r="K72" s="142"/>
      <c r="L72" s="228"/>
      <c r="M72" s="228"/>
      <c r="N72" s="229"/>
      <c r="O72" s="228"/>
      <c r="P72" s="142" t="s">
        <v>3</v>
      </c>
      <c r="Q72" s="142"/>
      <c r="R72" s="228"/>
      <c r="S72" s="231"/>
      <c r="V72" s="239"/>
      <c r="W72" s="139"/>
      <c r="X72" s="139"/>
      <c r="Y72" s="139"/>
      <c r="Z72" s="139"/>
      <c r="AA72" s="139"/>
      <c r="AB72" s="140"/>
      <c r="AC72" s="141" t="s">
        <v>2</v>
      </c>
      <c r="AD72" s="142"/>
      <c r="AE72" s="143"/>
      <c r="AF72" s="141" t="s">
        <v>3</v>
      </c>
      <c r="AG72" s="144"/>
    </row>
    <row r="73" spans="1:33" ht="21" x14ac:dyDescent="0.15">
      <c r="B73" s="156"/>
      <c r="H73" s="146" t="s">
        <v>365</v>
      </c>
      <c r="I73" s="146" t="s">
        <v>170</v>
      </c>
      <c r="J73" s="146" t="s">
        <v>171</v>
      </c>
      <c r="K73" s="146" t="s">
        <v>366</v>
      </c>
      <c r="L73" s="182" t="s">
        <v>173</v>
      </c>
      <c r="M73" s="146" t="s">
        <v>529</v>
      </c>
      <c r="N73" s="147" t="s">
        <v>365</v>
      </c>
      <c r="O73" s="146" t="s">
        <v>170</v>
      </c>
      <c r="P73" s="146" t="s">
        <v>171</v>
      </c>
      <c r="Q73" s="146" t="s">
        <v>366</v>
      </c>
      <c r="R73" s="146" t="s">
        <v>173</v>
      </c>
      <c r="S73" s="146" t="s">
        <v>529</v>
      </c>
      <c r="V73" s="156"/>
      <c r="AB73" s="146" t="s">
        <v>474</v>
      </c>
      <c r="AC73" s="146" t="s">
        <v>171</v>
      </c>
      <c r="AD73" s="182" t="s">
        <v>173</v>
      </c>
      <c r="AE73" s="147" t="s">
        <v>474</v>
      </c>
      <c r="AF73" s="146" t="s">
        <v>171</v>
      </c>
      <c r="AG73" s="146" t="s">
        <v>173</v>
      </c>
    </row>
    <row r="74" spans="1:33" ht="16.149999999999999" customHeight="1" x14ac:dyDescent="0.15">
      <c r="B74" s="149"/>
      <c r="C74" s="151"/>
      <c r="D74" s="151"/>
      <c r="E74" s="151"/>
      <c r="F74" s="151"/>
      <c r="G74" s="151"/>
      <c r="H74" s="152"/>
      <c r="I74" s="152"/>
      <c r="J74" s="152"/>
      <c r="K74" s="152"/>
      <c r="L74" s="183"/>
      <c r="M74" s="152"/>
      <c r="N74" s="153">
        <f t="shared" ref="N74:S74" si="78">F$13</f>
        <v>2024</v>
      </c>
      <c r="O74" s="154">
        <f t="shared" si="78"/>
        <v>1061</v>
      </c>
      <c r="P74" s="154">
        <f t="shared" si="78"/>
        <v>963</v>
      </c>
      <c r="Q74" s="154">
        <f t="shared" si="78"/>
        <v>1194</v>
      </c>
      <c r="R74" s="154">
        <f t="shared" si="78"/>
        <v>1053</v>
      </c>
      <c r="S74" s="154">
        <f t="shared" si="78"/>
        <v>1202</v>
      </c>
      <c r="V74" s="149"/>
      <c r="W74" s="151"/>
      <c r="X74" s="151"/>
      <c r="Y74" s="151"/>
      <c r="Z74" s="151"/>
      <c r="AA74" s="151"/>
      <c r="AB74" s="152"/>
      <c r="AC74" s="152"/>
      <c r="AD74" s="183"/>
      <c r="AE74" s="153">
        <f>S74</f>
        <v>1202</v>
      </c>
      <c r="AF74" s="154">
        <f>P74</f>
        <v>963</v>
      </c>
      <c r="AG74" s="154">
        <f>R74</f>
        <v>1053</v>
      </c>
    </row>
    <row r="75" spans="1:33" ht="16.149999999999999" customHeight="1" x14ac:dyDescent="0.15">
      <c r="B75" s="156" t="s">
        <v>587</v>
      </c>
      <c r="H75" s="204">
        <v>1434</v>
      </c>
      <c r="I75" s="204">
        <v>776</v>
      </c>
      <c r="J75" s="204">
        <v>658</v>
      </c>
      <c r="K75" s="204">
        <v>1051</v>
      </c>
      <c r="L75" s="253">
        <v>929</v>
      </c>
      <c r="M75" s="204">
        <v>898</v>
      </c>
      <c r="N75" s="175">
        <f t="shared" ref="N75:S79" si="79">H75/L$85*100</f>
        <v>70.8498023715415</v>
      </c>
      <c r="O75" s="205">
        <f t="shared" si="79"/>
        <v>73.138548539114041</v>
      </c>
      <c r="P75" s="205">
        <f t="shared" si="79"/>
        <v>68.32814122533749</v>
      </c>
      <c r="Q75" s="205">
        <f t="shared" si="79"/>
        <v>88.023450586264659</v>
      </c>
      <c r="R75" s="205">
        <f t="shared" si="79"/>
        <v>88.224121557454893</v>
      </c>
      <c r="S75" s="205">
        <f t="shared" si="79"/>
        <v>74.708818635607315</v>
      </c>
      <c r="V75" s="156" t="s">
        <v>587</v>
      </c>
      <c r="AB75" s="204">
        <f>M75</f>
        <v>898</v>
      </c>
      <c r="AC75" s="204">
        <f>J75</f>
        <v>658</v>
      </c>
      <c r="AD75" s="253">
        <f>L75</f>
        <v>929</v>
      </c>
      <c r="AE75" s="175">
        <f>S75</f>
        <v>74.708818635607315</v>
      </c>
      <c r="AF75" s="205">
        <f>P75</f>
        <v>68.32814122533749</v>
      </c>
      <c r="AG75" s="205">
        <f>R75</f>
        <v>88.224121557454893</v>
      </c>
    </row>
    <row r="76" spans="1:33" ht="16.149999999999999" customHeight="1" x14ac:dyDescent="0.15">
      <c r="B76" s="156" t="s">
        <v>588</v>
      </c>
      <c r="H76" s="157">
        <v>250</v>
      </c>
      <c r="I76" s="157">
        <v>104</v>
      </c>
      <c r="J76" s="157">
        <v>146</v>
      </c>
      <c r="K76" s="157">
        <v>84</v>
      </c>
      <c r="L76" s="184">
        <v>74</v>
      </c>
      <c r="M76" s="157">
        <v>114</v>
      </c>
      <c r="N76" s="158">
        <f t="shared" si="79"/>
        <v>12.351778656126482</v>
      </c>
      <c r="O76" s="159">
        <f t="shared" si="79"/>
        <v>9.802073515551367</v>
      </c>
      <c r="P76" s="159">
        <f t="shared" si="79"/>
        <v>15.160955347871235</v>
      </c>
      <c r="Q76" s="159">
        <f t="shared" si="79"/>
        <v>7.0351758793969852</v>
      </c>
      <c r="R76" s="159">
        <f t="shared" si="79"/>
        <v>7.0275403608736937</v>
      </c>
      <c r="S76" s="159">
        <f t="shared" si="79"/>
        <v>9.484193011647255</v>
      </c>
      <c r="V76" s="156" t="s">
        <v>588</v>
      </c>
      <c r="AB76" s="157">
        <f t="shared" ref="AB76:AB79" si="80">M76</f>
        <v>114</v>
      </c>
      <c r="AC76" s="157">
        <f t="shared" ref="AC76:AC79" si="81">J76</f>
        <v>146</v>
      </c>
      <c r="AD76" s="184">
        <f t="shared" ref="AD76:AD79" si="82">L76</f>
        <v>74</v>
      </c>
      <c r="AE76" s="158">
        <f t="shared" ref="AE76:AE79" si="83">S76</f>
        <v>9.484193011647255</v>
      </c>
      <c r="AF76" s="159">
        <f t="shared" ref="AF76:AF79" si="84">P76</f>
        <v>15.160955347871235</v>
      </c>
      <c r="AG76" s="159">
        <f t="shared" ref="AG76:AG79" si="85">R76</f>
        <v>7.0275403608736937</v>
      </c>
    </row>
    <row r="77" spans="1:33" ht="16.149999999999999" customHeight="1" x14ac:dyDescent="0.15">
      <c r="B77" s="156" t="s">
        <v>589</v>
      </c>
      <c r="H77" s="157">
        <v>91</v>
      </c>
      <c r="I77" s="157">
        <v>7</v>
      </c>
      <c r="J77" s="157">
        <v>84</v>
      </c>
      <c r="K77" s="157">
        <v>11</v>
      </c>
      <c r="L77" s="184">
        <v>9</v>
      </c>
      <c r="M77" s="157">
        <v>9</v>
      </c>
      <c r="N77" s="158">
        <f t="shared" si="79"/>
        <v>4.4960474308300391</v>
      </c>
      <c r="O77" s="159">
        <f t="shared" si="79"/>
        <v>0.65975494816211122</v>
      </c>
      <c r="P77" s="159">
        <f t="shared" si="79"/>
        <v>8.722741433021806</v>
      </c>
      <c r="Q77" s="159">
        <f t="shared" si="79"/>
        <v>0.92127303182579567</v>
      </c>
      <c r="R77" s="159">
        <f t="shared" si="79"/>
        <v>0.85470085470085477</v>
      </c>
      <c r="S77" s="159">
        <f t="shared" si="79"/>
        <v>0.74875207986688852</v>
      </c>
      <c r="V77" s="156" t="s">
        <v>589</v>
      </c>
      <c r="AB77" s="157">
        <f t="shared" si="80"/>
        <v>9</v>
      </c>
      <c r="AC77" s="157">
        <f t="shared" si="81"/>
        <v>84</v>
      </c>
      <c r="AD77" s="184">
        <f t="shared" si="82"/>
        <v>9</v>
      </c>
      <c r="AE77" s="158">
        <f t="shared" si="83"/>
        <v>0.74875207986688852</v>
      </c>
      <c r="AF77" s="159">
        <f t="shared" si="84"/>
        <v>8.722741433021806</v>
      </c>
      <c r="AG77" s="159">
        <f t="shared" si="85"/>
        <v>0.85470085470085477</v>
      </c>
    </row>
    <row r="78" spans="1:33" ht="16.149999999999999" customHeight="1" x14ac:dyDescent="0.15">
      <c r="B78" s="156" t="s">
        <v>392</v>
      </c>
      <c r="H78" s="157">
        <v>84</v>
      </c>
      <c r="I78" s="157">
        <v>32</v>
      </c>
      <c r="J78" s="157">
        <v>52</v>
      </c>
      <c r="K78" s="157">
        <v>38</v>
      </c>
      <c r="L78" s="184">
        <v>35</v>
      </c>
      <c r="M78" s="157">
        <v>35</v>
      </c>
      <c r="N78" s="158">
        <f t="shared" si="79"/>
        <v>4.150197628458498</v>
      </c>
      <c r="O78" s="159">
        <f t="shared" si="79"/>
        <v>3.0160226201696512</v>
      </c>
      <c r="P78" s="159">
        <f t="shared" si="79"/>
        <v>5.3997923156801662</v>
      </c>
      <c r="Q78" s="159">
        <f t="shared" si="79"/>
        <v>3.1825795644891124</v>
      </c>
      <c r="R78" s="159">
        <f t="shared" si="79"/>
        <v>3.3238366571699909</v>
      </c>
      <c r="S78" s="159">
        <f t="shared" si="79"/>
        <v>2.9118136439267883</v>
      </c>
      <c r="V78" s="156" t="s">
        <v>392</v>
      </c>
      <c r="AB78" s="157">
        <f t="shared" si="80"/>
        <v>35</v>
      </c>
      <c r="AC78" s="157">
        <f t="shared" si="81"/>
        <v>52</v>
      </c>
      <c r="AD78" s="184">
        <f t="shared" si="82"/>
        <v>35</v>
      </c>
      <c r="AE78" s="158">
        <f t="shared" si="83"/>
        <v>2.9118136439267883</v>
      </c>
      <c r="AF78" s="159">
        <f t="shared" si="84"/>
        <v>5.3997923156801662</v>
      </c>
      <c r="AG78" s="159">
        <f t="shared" si="85"/>
        <v>3.3238366571699909</v>
      </c>
    </row>
    <row r="79" spans="1:33" ht="16.149999999999999" customHeight="1" x14ac:dyDescent="0.15">
      <c r="B79" s="149" t="s">
        <v>0</v>
      </c>
      <c r="C79" s="151"/>
      <c r="D79" s="151"/>
      <c r="E79" s="151"/>
      <c r="F79" s="151"/>
      <c r="G79" s="151"/>
      <c r="H79" s="161">
        <v>165</v>
      </c>
      <c r="I79" s="161">
        <v>142</v>
      </c>
      <c r="J79" s="161">
        <v>23</v>
      </c>
      <c r="K79" s="161">
        <v>10</v>
      </c>
      <c r="L79" s="185">
        <v>6</v>
      </c>
      <c r="M79" s="161">
        <v>146</v>
      </c>
      <c r="N79" s="162">
        <f t="shared" si="79"/>
        <v>8.1521739130434785</v>
      </c>
      <c r="O79" s="163">
        <f t="shared" si="79"/>
        <v>13.383600377002827</v>
      </c>
      <c r="P79" s="163">
        <f t="shared" si="79"/>
        <v>2.3883696780893042</v>
      </c>
      <c r="Q79" s="163">
        <f t="shared" si="79"/>
        <v>0.83752093802345051</v>
      </c>
      <c r="R79" s="163">
        <f t="shared" si="79"/>
        <v>0.56980056980056981</v>
      </c>
      <c r="S79" s="163">
        <f t="shared" si="79"/>
        <v>12.146422628951747</v>
      </c>
      <c r="V79" s="149" t="s">
        <v>0</v>
      </c>
      <c r="W79" s="151"/>
      <c r="X79" s="151"/>
      <c r="Y79" s="151"/>
      <c r="Z79" s="151"/>
      <c r="AA79" s="151"/>
      <c r="AB79" s="161">
        <f t="shared" si="80"/>
        <v>146</v>
      </c>
      <c r="AC79" s="161">
        <f t="shared" si="81"/>
        <v>23</v>
      </c>
      <c r="AD79" s="185">
        <f t="shared" si="82"/>
        <v>6</v>
      </c>
      <c r="AE79" s="162">
        <f t="shared" si="83"/>
        <v>12.146422628951747</v>
      </c>
      <c r="AF79" s="163">
        <f t="shared" si="84"/>
        <v>2.3883696780893042</v>
      </c>
      <c r="AG79" s="163">
        <f t="shared" si="85"/>
        <v>0.56980056980056981</v>
      </c>
    </row>
    <row r="80" spans="1:33" ht="16.149999999999999" customHeight="1" x14ac:dyDescent="0.15">
      <c r="B80" s="165" t="s">
        <v>1</v>
      </c>
      <c r="C80" s="167"/>
      <c r="D80" s="167"/>
      <c r="E80" s="167"/>
      <c r="F80" s="167"/>
      <c r="G80" s="167"/>
      <c r="H80" s="168">
        <f t="shared" ref="H80:S80" si="86">SUM(H75:H79)</f>
        <v>2024</v>
      </c>
      <c r="I80" s="168">
        <f t="shared" si="86"/>
        <v>1061</v>
      </c>
      <c r="J80" s="168">
        <f t="shared" si="86"/>
        <v>963</v>
      </c>
      <c r="K80" s="168">
        <f t="shared" si="86"/>
        <v>1194</v>
      </c>
      <c r="L80" s="186">
        <f t="shared" si="86"/>
        <v>1053</v>
      </c>
      <c r="M80" s="168">
        <f t="shared" si="86"/>
        <v>1202</v>
      </c>
      <c r="N80" s="169">
        <f t="shared" si="86"/>
        <v>100.00000000000001</v>
      </c>
      <c r="O80" s="170">
        <f t="shared" si="86"/>
        <v>100</v>
      </c>
      <c r="P80" s="170">
        <f t="shared" si="86"/>
        <v>100</v>
      </c>
      <c r="Q80" s="170">
        <f t="shared" si="86"/>
        <v>100</v>
      </c>
      <c r="R80" s="170">
        <f t="shared" si="86"/>
        <v>99.999999999999986</v>
      </c>
      <c r="S80" s="170">
        <f t="shared" si="86"/>
        <v>100</v>
      </c>
      <c r="V80" s="165" t="s">
        <v>1</v>
      </c>
      <c r="W80" s="167"/>
      <c r="X80" s="167"/>
      <c r="Y80" s="167"/>
      <c r="Z80" s="167"/>
      <c r="AA80" s="167"/>
      <c r="AB80" s="168">
        <f t="shared" ref="AB80:AG80" si="87">SUM(AB75:AB79)</f>
        <v>1202</v>
      </c>
      <c r="AC80" s="168">
        <f t="shared" si="87"/>
        <v>963</v>
      </c>
      <c r="AD80" s="186">
        <f t="shared" si="87"/>
        <v>1053</v>
      </c>
      <c r="AE80" s="169">
        <f t="shared" si="87"/>
        <v>100</v>
      </c>
      <c r="AF80" s="170">
        <f t="shared" si="87"/>
        <v>100</v>
      </c>
      <c r="AG80" s="170">
        <f t="shared" si="87"/>
        <v>99.999999999999986</v>
      </c>
    </row>
    <row r="81" spans="1:31" ht="16.149999999999999" customHeight="1" x14ac:dyDescent="0.15">
      <c r="B81" s="137"/>
      <c r="V81" s="137"/>
    </row>
    <row r="82" spans="1:31" ht="16.149999999999999" customHeight="1" x14ac:dyDescent="0.15">
      <c r="A82" s="135" t="s">
        <v>590</v>
      </c>
      <c r="B82" s="137"/>
      <c r="V82" s="137"/>
    </row>
    <row r="83" spans="1:31" ht="13.7" customHeight="1" x14ac:dyDescent="0.15">
      <c r="B83" s="239"/>
      <c r="C83" s="139"/>
      <c r="D83" s="139"/>
      <c r="E83" s="139"/>
      <c r="F83" s="227"/>
      <c r="G83" s="228"/>
      <c r="H83" s="142" t="s">
        <v>2</v>
      </c>
      <c r="I83" s="142"/>
      <c r="J83" s="228"/>
      <c r="K83" s="228"/>
      <c r="L83" s="229"/>
      <c r="M83" s="228"/>
      <c r="N83" s="142" t="s">
        <v>3</v>
      </c>
      <c r="O83" s="142"/>
      <c r="P83" s="228"/>
      <c r="Q83" s="231"/>
      <c r="V83" s="239"/>
      <c r="W83" s="139"/>
      <c r="X83" s="139"/>
      <c r="Y83" s="139"/>
      <c r="Z83" s="140"/>
      <c r="AA83" s="141" t="s">
        <v>2</v>
      </c>
      <c r="AB83" s="142"/>
      <c r="AC83" s="143"/>
      <c r="AD83" s="141" t="s">
        <v>3</v>
      </c>
      <c r="AE83" s="144"/>
    </row>
    <row r="84" spans="1:31" ht="21" x14ac:dyDescent="0.15">
      <c r="B84" s="156"/>
      <c r="F84" s="146" t="s">
        <v>365</v>
      </c>
      <c r="G84" s="146" t="s">
        <v>170</v>
      </c>
      <c r="H84" s="146" t="s">
        <v>171</v>
      </c>
      <c r="I84" s="146" t="s">
        <v>366</v>
      </c>
      <c r="J84" s="182" t="s">
        <v>173</v>
      </c>
      <c r="K84" s="146" t="s">
        <v>529</v>
      </c>
      <c r="L84" s="147" t="s">
        <v>365</v>
      </c>
      <c r="M84" s="146" t="s">
        <v>170</v>
      </c>
      <c r="N84" s="146" t="s">
        <v>171</v>
      </c>
      <c r="O84" s="146" t="s">
        <v>366</v>
      </c>
      <c r="P84" s="146" t="s">
        <v>173</v>
      </c>
      <c r="Q84" s="146" t="s">
        <v>529</v>
      </c>
      <c r="V84" s="156"/>
      <c r="Z84" s="146" t="s">
        <v>474</v>
      </c>
      <c r="AA84" s="146" t="s">
        <v>171</v>
      </c>
      <c r="AB84" s="182" t="s">
        <v>173</v>
      </c>
      <c r="AC84" s="147" t="s">
        <v>474</v>
      </c>
      <c r="AD84" s="146" t="s">
        <v>171</v>
      </c>
      <c r="AE84" s="146" t="s">
        <v>173</v>
      </c>
    </row>
    <row r="85" spans="1:31" ht="16.149999999999999" customHeight="1" x14ac:dyDescent="0.15">
      <c r="B85" s="149"/>
      <c r="C85" s="151"/>
      <c r="D85" s="151"/>
      <c r="E85" s="151"/>
      <c r="F85" s="152"/>
      <c r="G85" s="152"/>
      <c r="H85" s="152"/>
      <c r="I85" s="152"/>
      <c r="J85" s="183"/>
      <c r="K85" s="152"/>
      <c r="L85" s="153">
        <f t="shared" ref="L85:Q85" si="88">F$13</f>
        <v>2024</v>
      </c>
      <c r="M85" s="154">
        <f t="shared" si="88"/>
        <v>1061</v>
      </c>
      <c r="N85" s="154">
        <f t="shared" si="88"/>
        <v>963</v>
      </c>
      <c r="O85" s="154">
        <f t="shared" si="88"/>
        <v>1194</v>
      </c>
      <c r="P85" s="154">
        <f t="shared" si="88"/>
        <v>1053</v>
      </c>
      <c r="Q85" s="154">
        <f t="shared" si="88"/>
        <v>1202</v>
      </c>
      <c r="V85" s="149"/>
      <c r="W85" s="151"/>
      <c r="X85" s="151"/>
      <c r="Y85" s="151"/>
      <c r="Z85" s="152"/>
      <c r="AA85" s="152"/>
      <c r="AB85" s="183"/>
      <c r="AC85" s="153">
        <f>Q85</f>
        <v>1202</v>
      </c>
      <c r="AD85" s="154">
        <f>N85</f>
        <v>963</v>
      </c>
      <c r="AE85" s="154">
        <f>P85</f>
        <v>1053</v>
      </c>
    </row>
    <row r="86" spans="1:31" ht="16.149999999999999" customHeight="1" x14ac:dyDescent="0.15">
      <c r="B86" s="156" t="s">
        <v>199</v>
      </c>
      <c r="F86" s="204">
        <v>12</v>
      </c>
      <c r="G86" s="204">
        <v>6</v>
      </c>
      <c r="H86" s="204">
        <v>6</v>
      </c>
      <c r="I86" s="204">
        <v>7</v>
      </c>
      <c r="J86" s="253">
        <v>7</v>
      </c>
      <c r="K86" s="204">
        <v>6</v>
      </c>
      <c r="L86" s="175">
        <f>F86/L$85*100</f>
        <v>0.59288537549407105</v>
      </c>
      <c r="M86" s="205">
        <f t="shared" ref="M86:Q91" si="89">G86/M$85*100</f>
        <v>0.56550424128180965</v>
      </c>
      <c r="N86" s="205">
        <f t="shared" si="89"/>
        <v>0.62305295950155759</v>
      </c>
      <c r="O86" s="205">
        <f t="shared" si="89"/>
        <v>0.58626465661641536</v>
      </c>
      <c r="P86" s="205">
        <f t="shared" si="89"/>
        <v>0.66476733143399813</v>
      </c>
      <c r="Q86" s="205">
        <f t="shared" si="89"/>
        <v>0.49916805324459235</v>
      </c>
      <c r="V86" s="156" t="s">
        <v>199</v>
      </c>
      <c r="Z86" s="204">
        <f>K86</f>
        <v>6</v>
      </c>
      <c r="AA86" s="204">
        <f t="shared" ref="AA86:AA91" si="90">H86</f>
        <v>6</v>
      </c>
      <c r="AB86" s="253">
        <f t="shared" ref="AB86:AB91" si="91">J86</f>
        <v>7</v>
      </c>
      <c r="AC86" s="175">
        <f>Q86</f>
        <v>0.49916805324459235</v>
      </c>
      <c r="AD86" s="205">
        <f>N86</f>
        <v>0.62305295950155759</v>
      </c>
      <c r="AE86" s="205">
        <f>P86</f>
        <v>0.66476733143399813</v>
      </c>
    </row>
    <row r="87" spans="1:31" ht="16.149999999999999" customHeight="1" x14ac:dyDescent="0.15">
      <c r="B87" s="156" t="s">
        <v>200</v>
      </c>
      <c r="F87" s="157">
        <v>11</v>
      </c>
      <c r="G87" s="157">
        <v>6</v>
      </c>
      <c r="H87" s="157">
        <v>5</v>
      </c>
      <c r="I87" s="157">
        <v>17</v>
      </c>
      <c r="J87" s="184">
        <v>17</v>
      </c>
      <c r="K87" s="157">
        <v>6</v>
      </c>
      <c r="L87" s="158">
        <f t="shared" ref="L87:L91" si="92">F87/L$85*100</f>
        <v>0.54347826086956519</v>
      </c>
      <c r="M87" s="159">
        <f t="shared" si="89"/>
        <v>0.56550424128180965</v>
      </c>
      <c r="N87" s="159">
        <f t="shared" si="89"/>
        <v>0.51921079958463134</v>
      </c>
      <c r="O87" s="159">
        <f t="shared" si="89"/>
        <v>1.4237855946398659</v>
      </c>
      <c r="P87" s="159">
        <f t="shared" si="89"/>
        <v>1.6144349477682813</v>
      </c>
      <c r="Q87" s="159">
        <f t="shared" si="89"/>
        <v>0.49916805324459235</v>
      </c>
      <c r="V87" s="156" t="s">
        <v>200</v>
      </c>
      <c r="Z87" s="157">
        <f t="shared" ref="Z87:Z91" si="93">K87</f>
        <v>6</v>
      </c>
      <c r="AA87" s="157">
        <f t="shared" si="90"/>
        <v>5</v>
      </c>
      <c r="AB87" s="184">
        <f t="shared" si="91"/>
        <v>17</v>
      </c>
      <c r="AC87" s="158">
        <f t="shared" ref="AC87:AC91" si="94">Q87</f>
        <v>0.49916805324459235</v>
      </c>
      <c r="AD87" s="159">
        <f t="shared" ref="AD87:AD91" si="95">N87</f>
        <v>0.51921079958463134</v>
      </c>
      <c r="AE87" s="159">
        <f t="shared" ref="AE87:AE91" si="96">P87</f>
        <v>1.6144349477682813</v>
      </c>
    </row>
    <row r="88" spans="1:31" ht="16.149999999999999" customHeight="1" x14ac:dyDescent="0.15">
      <c r="B88" s="156" t="s">
        <v>201</v>
      </c>
      <c r="F88" s="157">
        <v>733</v>
      </c>
      <c r="G88" s="157">
        <v>439</v>
      </c>
      <c r="H88" s="157">
        <v>294</v>
      </c>
      <c r="I88" s="157">
        <v>249</v>
      </c>
      <c r="J88" s="184">
        <v>206</v>
      </c>
      <c r="K88" s="157">
        <v>482</v>
      </c>
      <c r="L88" s="158">
        <f t="shared" si="92"/>
        <v>36.215415019762851</v>
      </c>
      <c r="M88" s="159">
        <f t="shared" si="89"/>
        <v>41.376060320452403</v>
      </c>
      <c r="N88" s="159">
        <f t="shared" si="89"/>
        <v>30.529595015576323</v>
      </c>
      <c r="O88" s="159">
        <f t="shared" si="89"/>
        <v>20.854271356783919</v>
      </c>
      <c r="P88" s="159">
        <f t="shared" si="89"/>
        <v>19.56315289648623</v>
      </c>
      <c r="Q88" s="159">
        <f t="shared" si="89"/>
        <v>40.099833610648915</v>
      </c>
      <c r="V88" s="156" t="s">
        <v>201</v>
      </c>
      <c r="Z88" s="157">
        <f t="shared" si="93"/>
        <v>482</v>
      </c>
      <c r="AA88" s="157">
        <f t="shared" si="90"/>
        <v>294</v>
      </c>
      <c r="AB88" s="184">
        <f t="shared" si="91"/>
        <v>206</v>
      </c>
      <c r="AC88" s="158">
        <f t="shared" si="94"/>
        <v>40.099833610648915</v>
      </c>
      <c r="AD88" s="159">
        <f t="shared" si="95"/>
        <v>30.529595015576323</v>
      </c>
      <c r="AE88" s="159">
        <f t="shared" si="96"/>
        <v>19.56315289648623</v>
      </c>
    </row>
    <row r="89" spans="1:31" ht="16.149999999999999" customHeight="1" x14ac:dyDescent="0.15">
      <c r="B89" s="156" t="s">
        <v>202</v>
      </c>
      <c r="F89" s="157">
        <v>525</v>
      </c>
      <c r="G89" s="157">
        <v>126</v>
      </c>
      <c r="H89" s="157">
        <v>399</v>
      </c>
      <c r="I89" s="157">
        <v>155</v>
      </c>
      <c r="J89" s="184">
        <v>144</v>
      </c>
      <c r="K89" s="157">
        <v>137</v>
      </c>
      <c r="L89" s="158">
        <f t="shared" si="92"/>
        <v>25.938735177865613</v>
      </c>
      <c r="M89" s="159">
        <f t="shared" si="89"/>
        <v>11.875589066918002</v>
      </c>
      <c r="N89" s="159">
        <f t="shared" si="89"/>
        <v>41.433021806853581</v>
      </c>
      <c r="O89" s="159">
        <f t="shared" si="89"/>
        <v>12.981574539363482</v>
      </c>
      <c r="P89" s="159">
        <f t="shared" si="89"/>
        <v>13.675213675213676</v>
      </c>
      <c r="Q89" s="159">
        <f t="shared" si="89"/>
        <v>11.397670549084857</v>
      </c>
      <c r="V89" s="156" t="s">
        <v>202</v>
      </c>
      <c r="Z89" s="157">
        <f t="shared" si="93"/>
        <v>137</v>
      </c>
      <c r="AA89" s="157">
        <f t="shared" si="90"/>
        <v>399</v>
      </c>
      <c r="AB89" s="184">
        <f t="shared" si="91"/>
        <v>144</v>
      </c>
      <c r="AC89" s="158">
        <f t="shared" si="94"/>
        <v>11.397670549084857</v>
      </c>
      <c r="AD89" s="159">
        <f t="shared" si="95"/>
        <v>41.433021806853581</v>
      </c>
      <c r="AE89" s="159">
        <f t="shared" si="96"/>
        <v>13.675213675213676</v>
      </c>
    </row>
    <row r="90" spans="1:31" ht="16.149999999999999" customHeight="1" x14ac:dyDescent="0.15">
      <c r="B90" s="156" t="s">
        <v>203</v>
      </c>
      <c r="F90" s="157">
        <v>739</v>
      </c>
      <c r="G90" s="157">
        <v>483</v>
      </c>
      <c r="H90" s="157">
        <v>256</v>
      </c>
      <c r="I90" s="157">
        <v>758</v>
      </c>
      <c r="J90" s="184">
        <v>672</v>
      </c>
      <c r="K90" s="157">
        <v>569</v>
      </c>
      <c r="L90" s="158">
        <f t="shared" si="92"/>
        <v>36.511857707509883</v>
      </c>
      <c r="M90" s="159">
        <f t="shared" si="89"/>
        <v>45.523091423185676</v>
      </c>
      <c r="N90" s="159">
        <f t="shared" si="89"/>
        <v>26.583592938733126</v>
      </c>
      <c r="O90" s="159">
        <f t="shared" si="89"/>
        <v>63.484087102177554</v>
      </c>
      <c r="P90" s="159">
        <f t="shared" si="89"/>
        <v>63.817663817663814</v>
      </c>
      <c r="Q90" s="159">
        <f t="shared" si="89"/>
        <v>47.33777038269551</v>
      </c>
      <c r="V90" s="156" t="s">
        <v>203</v>
      </c>
      <c r="Z90" s="157">
        <f t="shared" si="93"/>
        <v>569</v>
      </c>
      <c r="AA90" s="157">
        <f t="shared" si="90"/>
        <v>256</v>
      </c>
      <c r="AB90" s="184">
        <f t="shared" si="91"/>
        <v>672</v>
      </c>
      <c r="AC90" s="158">
        <f t="shared" si="94"/>
        <v>47.33777038269551</v>
      </c>
      <c r="AD90" s="159">
        <f t="shared" si="95"/>
        <v>26.583592938733126</v>
      </c>
      <c r="AE90" s="159">
        <f t="shared" si="96"/>
        <v>63.817663817663814</v>
      </c>
    </row>
    <row r="91" spans="1:31" ht="16.149999999999999" customHeight="1" x14ac:dyDescent="0.15">
      <c r="B91" s="149" t="s">
        <v>0</v>
      </c>
      <c r="C91" s="151"/>
      <c r="D91" s="151"/>
      <c r="E91" s="151"/>
      <c r="F91" s="161">
        <v>4</v>
      </c>
      <c r="G91" s="161">
        <v>1</v>
      </c>
      <c r="H91" s="161">
        <v>3</v>
      </c>
      <c r="I91" s="161">
        <v>8</v>
      </c>
      <c r="J91" s="185">
        <v>7</v>
      </c>
      <c r="K91" s="161">
        <v>2</v>
      </c>
      <c r="L91" s="162">
        <f t="shared" si="92"/>
        <v>0.19762845849802371</v>
      </c>
      <c r="M91" s="163">
        <f t="shared" si="89"/>
        <v>9.4250706880301599E-2</v>
      </c>
      <c r="N91" s="163">
        <f t="shared" si="89"/>
        <v>0.3115264797507788</v>
      </c>
      <c r="O91" s="163">
        <f t="shared" si="89"/>
        <v>0.67001675041876052</v>
      </c>
      <c r="P91" s="163">
        <f t="shared" si="89"/>
        <v>0.66476733143399813</v>
      </c>
      <c r="Q91" s="163">
        <f t="shared" si="89"/>
        <v>0.16638935108153077</v>
      </c>
      <c r="V91" s="149" t="s">
        <v>0</v>
      </c>
      <c r="W91" s="151"/>
      <c r="X91" s="151"/>
      <c r="Y91" s="151"/>
      <c r="Z91" s="161">
        <f t="shared" si="93"/>
        <v>2</v>
      </c>
      <c r="AA91" s="161">
        <f t="shared" si="90"/>
        <v>3</v>
      </c>
      <c r="AB91" s="185">
        <f t="shared" si="91"/>
        <v>7</v>
      </c>
      <c r="AC91" s="162">
        <f t="shared" si="94"/>
        <v>0.16638935108153077</v>
      </c>
      <c r="AD91" s="163">
        <f t="shared" si="95"/>
        <v>0.3115264797507788</v>
      </c>
      <c r="AE91" s="163">
        <f t="shared" si="96"/>
        <v>0.66476733143399813</v>
      </c>
    </row>
    <row r="92" spans="1:31" ht="16.149999999999999" customHeight="1" x14ac:dyDescent="0.15">
      <c r="B92" s="165" t="s">
        <v>1</v>
      </c>
      <c r="C92" s="167"/>
      <c r="D92" s="167"/>
      <c r="E92" s="167"/>
      <c r="F92" s="168">
        <f>SUM(F86:F91)</f>
        <v>2024</v>
      </c>
      <c r="G92" s="168">
        <f t="shared" ref="G92:K92" si="97">SUM(G86:G91)</f>
        <v>1061</v>
      </c>
      <c r="H92" s="168">
        <f t="shared" si="97"/>
        <v>963</v>
      </c>
      <c r="I92" s="168">
        <f t="shared" si="97"/>
        <v>1194</v>
      </c>
      <c r="J92" s="186">
        <f t="shared" si="97"/>
        <v>1053</v>
      </c>
      <c r="K92" s="168">
        <f t="shared" si="97"/>
        <v>1202</v>
      </c>
      <c r="L92" s="169">
        <f t="shared" ref="L92:Q92" si="98">SUM(L86:L91)</f>
        <v>100</v>
      </c>
      <c r="M92" s="170">
        <f t="shared" si="98"/>
        <v>100</v>
      </c>
      <c r="N92" s="170">
        <f t="shared" si="98"/>
        <v>99.999999999999986</v>
      </c>
      <c r="O92" s="170">
        <f t="shared" si="98"/>
        <v>100</v>
      </c>
      <c r="P92" s="170">
        <f t="shared" si="98"/>
        <v>99.999999999999986</v>
      </c>
      <c r="Q92" s="170">
        <f t="shared" si="98"/>
        <v>100</v>
      </c>
      <c r="V92" s="165" t="s">
        <v>1</v>
      </c>
      <c r="W92" s="167"/>
      <c r="X92" s="167"/>
      <c r="Y92" s="167"/>
      <c r="Z92" s="168">
        <f>SUM(Z86:Z91)</f>
        <v>1202</v>
      </c>
      <c r="AA92" s="168">
        <f t="shared" ref="AA92:AE92" si="99">SUM(AA86:AA91)</f>
        <v>963</v>
      </c>
      <c r="AB92" s="186">
        <f t="shared" si="99"/>
        <v>1053</v>
      </c>
      <c r="AC92" s="169">
        <f t="shared" si="99"/>
        <v>100</v>
      </c>
      <c r="AD92" s="170">
        <f t="shared" si="99"/>
        <v>99.999999999999986</v>
      </c>
      <c r="AE92" s="170">
        <f t="shared" si="99"/>
        <v>99.999999999999986</v>
      </c>
    </row>
    <row r="93" spans="1:31" ht="16.149999999999999" customHeight="1" x14ac:dyDescent="0.15">
      <c r="B93" s="137"/>
      <c r="V93" s="137"/>
    </row>
    <row r="94" spans="1:31" ht="15" customHeight="1" x14ac:dyDescent="0.15">
      <c r="A94" s="135" t="s">
        <v>591</v>
      </c>
      <c r="B94" s="137"/>
      <c r="V94" s="137"/>
    </row>
    <row r="95" spans="1:31" ht="12" customHeight="1" x14ac:dyDescent="0.15">
      <c r="B95" s="239"/>
      <c r="C95" s="139"/>
      <c r="D95" s="139"/>
      <c r="E95" s="139"/>
      <c r="F95" s="227"/>
      <c r="G95" s="228"/>
      <c r="H95" s="142" t="s">
        <v>2</v>
      </c>
      <c r="I95" s="142"/>
      <c r="J95" s="228"/>
      <c r="K95" s="228"/>
      <c r="L95" s="229"/>
      <c r="M95" s="228"/>
      <c r="N95" s="142" t="s">
        <v>3</v>
      </c>
      <c r="O95" s="142"/>
      <c r="P95" s="228"/>
      <c r="Q95" s="231"/>
      <c r="V95" s="239"/>
      <c r="W95" s="139"/>
      <c r="X95" s="139"/>
      <c r="Y95" s="139"/>
      <c r="Z95" s="140"/>
      <c r="AA95" s="141" t="s">
        <v>2</v>
      </c>
      <c r="AB95" s="142"/>
      <c r="AC95" s="143"/>
      <c r="AD95" s="141" t="s">
        <v>3</v>
      </c>
      <c r="AE95" s="144"/>
    </row>
    <row r="96" spans="1:31" ht="22.7" customHeight="1" x14ac:dyDescent="0.15">
      <c r="B96" s="156"/>
      <c r="F96" s="146" t="s">
        <v>365</v>
      </c>
      <c r="G96" s="146" t="s">
        <v>170</v>
      </c>
      <c r="H96" s="146" t="s">
        <v>171</v>
      </c>
      <c r="I96" s="146" t="s">
        <v>366</v>
      </c>
      <c r="J96" s="182" t="s">
        <v>173</v>
      </c>
      <c r="K96" s="146" t="s">
        <v>529</v>
      </c>
      <c r="L96" s="147" t="s">
        <v>365</v>
      </c>
      <c r="M96" s="146" t="s">
        <v>170</v>
      </c>
      <c r="N96" s="146" t="s">
        <v>171</v>
      </c>
      <c r="O96" s="146" t="s">
        <v>366</v>
      </c>
      <c r="P96" s="146" t="s">
        <v>173</v>
      </c>
      <c r="Q96" s="146" t="s">
        <v>529</v>
      </c>
      <c r="V96" s="156"/>
      <c r="Z96" s="146" t="s">
        <v>474</v>
      </c>
      <c r="AA96" s="146" t="s">
        <v>171</v>
      </c>
      <c r="AB96" s="182" t="s">
        <v>173</v>
      </c>
      <c r="AC96" s="147" t="s">
        <v>474</v>
      </c>
      <c r="AD96" s="146" t="s">
        <v>171</v>
      </c>
      <c r="AE96" s="146" t="s">
        <v>173</v>
      </c>
    </row>
    <row r="97" spans="1:33" ht="12" customHeight="1" x14ac:dyDescent="0.15">
      <c r="B97" s="149"/>
      <c r="C97" s="151"/>
      <c r="D97" s="151"/>
      <c r="E97" s="151"/>
      <c r="F97" s="152"/>
      <c r="G97" s="152"/>
      <c r="H97" s="152"/>
      <c r="I97" s="152"/>
      <c r="J97" s="183"/>
      <c r="K97" s="152"/>
      <c r="L97" s="153">
        <f t="shared" ref="L97:Q97" si="100">F$13</f>
        <v>2024</v>
      </c>
      <c r="M97" s="154">
        <f t="shared" si="100"/>
        <v>1061</v>
      </c>
      <c r="N97" s="154">
        <f t="shared" si="100"/>
        <v>963</v>
      </c>
      <c r="O97" s="154">
        <f t="shared" si="100"/>
        <v>1194</v>
      </c>
      <c r="P97" s="154">
        <f t="shared" si="100"/>
        <v>1053</v>
      </c>
      <c r="Q97" s="154">
        <f t="shared" si="100"/>
        <v>1202</v>
      </c>
      <c r="V97" s="149"/>
      <c r="W97" s="151"/>
      <c r="X97" s="151"/>
      <c r="Y97" s="151"/>
      <c r="Z97" s="152"/>
      <c r="AA97" s="152"/>
      <c r="AB97" s="183"/>
      <c r="AC97" s="153">
        <f>Q97</f>
        <v>1202</v>
      </c>
      <c r="AD97" s="154">
        <f>N97</f>
        <v>963</v>
      </c>
      <c r="AE97" s="154">
        <f>P97</f>
        <v>1053</v>
      </c>
    </row>
    <row r="98" spans="1:33" ht="15" customHeight="1" x14ac:dyDescent="0.15">
      <c r="B98" s="156" t="s">
        <v>353</v>
      </c>
      <c r="F98" s="204">
        <v>1286</v>
      </c>
      <c r="G98" s="204">
        <v>758</v>
      </c>
      <c r="H98" s="204">
        <v>528</v>
      </c>
      <c r="I98" s="204">
        <v>869</v>
      </c>
      <c r="J98" s="253">
        <v>758</v>
      </c>
      <c r="K98" s="204">
        <v>869</v>
      </c>
      <c r="L98" s="175">
        <f>F98/L$97*100</f>
        <v>63.537549407114625</v>
      </c>
      <c r="M98" s="205">
        <f t="shared" ref="M98:Q101" si="101">G98/M$97*100</f>
        <v>71.442035815268611</v>
      </c>
      <c r="N98" s="205">
        <f t="shared" si="101"/>
        <v>54.828660436137064</v>
      </c>
      <c r="O98" s="205">
        <f t="shared" si="101"/>
        <v>72.780569514237854</v>
      </c>
      <c r="P98" s="205">
        <f t="shared" si="101"/>
        <v>71.984805318138655</v>
      </c>
      <c r="Q98" s="205">
        <f t="shared" si="101"/>
        <v>72.296173044925126</v>
      </c>
      <c r="V98" s="156" t="s">
        <v>353</v>
      </c>
      <c r="Z98" s="204">
        <f>K98</f>
        <v>869</v>
      </c>
      <c r="AA98" s="204">
        <f>H98</f>
        <v>528</v>
      </c>
      <c r="AB98" s="253">
        <f>J98</f>
        <v>758</v>
      </c>
      <c r="AC98" s="175">
        <f>Q98</f>
        <v>72.296173044925126</v>
      </c>
      <c r="AD98" s="205">
        <f>N98</f>
        <v>54.828660436137064</v>
      </c>
      <c r="AE98" s="205">
        <f>P98</f>
        <v>71.984805318138655</v>
      </c>
    </row>
    <row r="99" spans="1:33" ht="15" customHeight="1" x14ac:dyDescent="0.15">
      <c r="B99" s="156" t="s">
        <v>354</v>
      </c>
      <c r="F99" s="157">
        <v>547</v>
      </c>
      <c r="G99" s="157">
        <v>265</v>
      </c>
      <c r="H99" s="157">
        <v>282</v>
      </c>
      <c r="I99" s="157">
        <v>223</v>
      </c>
      <c r="J99" s="184">
        <v>204</v>
      </c>
      <c r="K99" s="157">
        <v>284</v>
      </c>
      <c r="L99" s="158">
        <f t="shared" ref="L99:L101" si="102">F99/L$97*100</f>
        <v>27.025691699604742</v>
      </c>
      <c r="M99" s="159">
        <f t="shared" si="101"/>
        <v>24.976437323279924</v>
      </c>
      <c r="N99" s="159">
        <f t="shared" si="101"/>
        <v>29.283489096573206</v>
      </c>
      <c r="O99" s="159">
        <f t="shared" si="101"/>
        <v>18.676716917922949</v>
      </c>
      <c r="P99" s="159">
        <f t="shared" si="101"/>
        <v>19.373219373219371</v>
      </c>
      <c r="Q99" s="159">
        <f t="shared" si="101"/>
        <v>23.627287853577371</v>
      </c>
      <c r="V99" s="156" t="s">
        <v>354</v>
      </c>
      <c r="Z99" s="157">
        <f t="shared" ref="Z99:Z101" si="103">K99</f>
        <v>284</v>
      </c>
      <c r="AA99" s="157">
        <f>H99</f>
        <v>282</v>
      </c>
      <c r="AB99" s="184">
        <f>J99</f>
        <v>204</v>
      </c>
      <c r="AC99" s="158">
        <f t="shared" ref="AC99:AC101" si="104">Q99</f>
        <v>23.627287853577371</v>
      </c>
      <c r="AD99" s="159">
        <f t="shared" ref="AD99:AD101" si="105">N99</f>
        <v>29.283489096573206</v>
      </c>
      <c r="AE99" s="159">
        <f t="shared" ref="AE99:AE101" si="106">P99</f>
        <v>19.373219373219371</v>
      </c>
    </row>
    <row r="100" spans="1:33" ht="15" customHeight="1" x14ac:dyDescent="0.15">
      <c r="B100" s="156" t="s">
        <v>355</v>
      </c>
      <c r="F100" s="157">
        <v>133</v>
      </c>
      <c r="G100" s="157">
        <v>17</v>
      </c>
      <c r="H100" s="157">
        <v>116</v>
      </c>
      <c r="I100" s="157">
        <v>72</v>
      </c>
      <c r="J100" s="184">
        <v>67</v>
      </c>
      <c r="K100" s="157">
        <v>22</v>
      </c>
      <c r="L100" s="158">
        <f t="shared" si="102"/>
        <v>6.5711462450592881</v>
      </c>
      <c r="M100" s="159">
        <f t="shared" si="101"/>
        <v>1.6022620169651274</v>
      </c>
      <c r="N100" s="159">
        <f t="shared" si="101"/>
        <v>12.045690550363448</v>
      </c>
      <c r="O100" s="159">
        <f t="shared" si="101"/>
        <v>6.0301507537688437</v>
      </c>
      <c r="P100" s="159">
        <f t="shared" si="101"/>
        <v>6.3627730294396958</v>
      </c>
      <c r="Q100" s="159">
        <f t="shared" si="101"/>
        <v>1.8302828618968388</v>
      </c>
      <c r="V100" s="156" t="s">
        <v>355</v>
      </c>
      <c r="Z100" s="157">
        <f t="shared" si="103"/>
        <v>22</v>
      </c>
      <c r="AA100" s="157">
        <f>H100</f>
        <v>116</v>
      </c>
      <c r="AB100" s="184">
        <f>J100</f>
        <v>67</v>
      </c>
      <c r="AC100" s="158">
        <f t="shared" si="104"/>
        <v>1.8302828618968388</v>
      </c>
      <c r="AD100" s="159">
        <f t="shared" si="105"/>
        <v>12.045690550363448</v>
      </c>
      <c r="AE100" s="159">
        <f t="shared" si="106"/>
        <v>6.3627730294396958</v>
      </c>
    </row>
    <row r="101" spans="1:33" ht="15" customHeight="1" x14ac:dyDescent="0.15">
      <c r="B101" s="149" t="s">
        <v>0</v>
      </c>
      <c r="C101" s="151"/>
      <c r="D101" s="151"/>
      <c r="E101" s="151"/>
      <c r="F101" s="161">
        <v>58</v>
      </c>
      <c r="G101" s="161">
        <v>21</v>
      </c>
      <c r="H101" s="161">
        <v>37</v>
      </c>
      <c r="I101" s="161">
        <v>30</v>
      </c>
      <c r="J101" s="185">
        <v>24</v>
      </c>
      <c r="K101" s="161">
        <v>27</v>
      </c>
      <c r="L101" s="162">
        <f t="shared" si="102"/>
        <v>2.8656126482213438</v>
      </c>
      <c r="M101" s="163">
        <f t="shared" si="101"/>
        <v>1.9792648444863337</v>
      </c>
      <c r="N101" s="163">
        <f t="shared" si="101"/>
        <v>3.8421599169262723</v>
      </c>
      <c r="O101" s="163">
        <f t="shared" si="101"/>
        <v>2.512562814070352</v>
      </c>
      <c r="P101" s="163">
        <f t="shared" si="101"/>
        <v>2.2792022792022792</v>
      </c>
      <c r="Q101" s="163">
        <f t="shared" si="101"/>
        <v>2.2462562396006658</v>
      </c>
      <c r="V101" s="149" t="s">
        <v>0</v>
      </c>
      <c r="W101" s="151"/>
      <c r="X101" s="151"/>
      <c r="Y101" s="151"/>
      <c r="Z101" s="161">
        <f t="shared" si="103"/>
        <v>27</v>
      </c>
      <c r="AA101" s="161">
        <f>H101</f>
        <v>37</v>
      </c>
      <c r="AB101" s="185">
        <f>J101</f>
        <v>24</v>
      </c>
      <c r="AC101" s="162">
        <f t="shared" si="104"/>
        <v>2.2462562396006658</v>
      </c>
      <c r="AD101" s="163">
        <f t="shared" si="105"/>
        <v>3.8421599169262723</v>
      </c>
      <c r="AE101" s="163">
        <f t="shared" si="106"/>
        <v>2.2792022792022792</v>
      </c>
    </row>
    <row r="102" spans="1:33" ht="15" customHeight="1" x14ac:dyDescent="0.15">
      <c r="B102" s="165" t="s">
        <v>1</v>
      </c>
      <c r="C102" s="167"/>
      <c r="D102" s="167"/>
      <c r="E102" s="167"/>
      <c r="F102" s="168">
        <f t="shared" ref="F102:K102" si="107">SUM(F98:F101)</f>
        <v>2024</v>
      </c>
      <c r="G102" s="168">
        <f t="shared" si="107"/>
        <v>1061</v>
      </c>
      <c r="H102" s="168">
        <f t="shared" si="107"/>
        <v>963</v>
      </c>
      <c r="I102" s="168">
        <f t="shared" si="107"/>
        <v>1194</v>
      </c>
      <c r="J102" s="186">
        <f t="shared" si="107"/>
        <v>1053</v>
      </c>
      <c r="K102" s="168">
        <f t="shared" si="107"/>
        <v>1202</v>
      </c>
      <c r="L102" s="169">
        <f t="shared" ref="L102:Q102" si="108">SUM(L98:L101)</f>
        <v>100</v>
      </c>
      <c r="M102" s="170">
        <f t="shared" si="108"/>
        <v>100</v>
      </c>
      <c r="N102" s="170">
        <f t="shared" si="108"/>
        <v>100</v>
      </c>
      <c r="O102" s="170">
        <f t="shared" si="108"/>
        <v>100</v>
      </c>
      <c r="P102" s="170">
        <f t="shared" si="108"/>
        <v>100</v>
      </c>
      <c r="Q102" s="170">
        <f t="shared" si="108"/>
        <v>100</v>
      </c>
      <c r="V102" s="165" t="s">
        <v>1</v>
      </c>
      <c r="W102" s="167"/>
      <c r="X102" s="167"/>
      <c r="Y102" s="167"/>
      <c r="Z102" s="168">
        <f t="shared" ref="Z102:AE102" si="109">SUM(Z98:Z101)</f>
        <v>1202</v>
      </c>
      <c r="AA102" s="168">
        <f t="shared" si="109"/>
        <v>963</v>
      </c>
      <c r="AB102" s="186">
        <f t="shared" si="109"/>
        <v>1053</v>
      </c>
      <c r="AC102" s="169">
        <f t="shared" si="109"/>
        <v>100</v>
      </c>
      <c r="AD102" s="170">
        <f t="shared" si="109"/>
        <v>100</v>
      </c>
      <c r="AE102" s="170">
        <f t="shared" si="109"/>
        <v>100</v>
      </c>
    </row>
    <row r="103" spans="1:33" ht="15" customHeight="1" x14ac:dyDescent="0.15">
      <c r="B103" s="137"/>
      <c r="V103" s="137"/>
    </row>
    <row r="104" spans="1:33" ht="15" customHeight="1" x14ac:dyDescent="0.15">
      <c r="A104" s="135" t="s">
        <v>592</v>
      </c>
      <c r="B104" s="137"/>
      <c r="V104" s="137"/>
    </row>
    <row r="105" spans="1:33" ht="13.7" customHeight="1" x14ac:dyDescent="0.15">
      <c r="B105" s="138"/>
      <c r="C105" s="139"/>
      <c r="D105" s="139"/>
      <c r="E105" s="139"/>
      <c r="F105" s="139"/>
      <c r="G105" s="140" t="s">
        <v>2</v>
      </c>
      <c r="H105" s="142"/>
      <c r="I105" s="256" t="s">
        <v>3</v>
      </c>
      <c r="J105" s="144"/>
      <c r="W105" s="137"/>
    </row>
    <row r="106" spans="1:33" ht="31.5" x14ac:dyDescent="0.15">
      <c r="B106" s="145"/>
      <c r="G106" s="146" t="s">
        <v>300</v>
      </c>
      <c r="H106" s="464" t="s">
        <v>301</v>
      </c>
      <c r="I106" s="147" t="s">
        <v>300</v>
      </c>
      <c r="J106" s="465" t="s">
        <v>301</v>
      </c>
      <c r="N106" s="148"/>
      <c r="W106" s="137"/>
      <c r="AG106" s="148"/>
    </row>
    <row r="107" spans="1:33" ht="12" customHeight="1" x14ac:dyDescent="0.15">
      <c r="B107" s="149"/>
      <c r="C107" s="151"/>
      <c r="D107" s="151"/>
      <c r="E107" s="151"/>
      <c r="F107" s="151"/>
      <c r="G107" s="154"/>
      <c r="H107" s="466"/>
      <c r="I107" s="153">
        <f>SUM(M85:N85)</f>
        <v>2024</v>
      </c>
      <c r="J107" s="154">
        <f>O97</f>
        <v>1194</v>
      </c>
      <c r="W107" s="137"/>
    </row>
    <row r="108" spans="1:33" ht="15" customHeight="1" x14ac:dyDescent="0.15">
      <c r="B108" s="239" t="s">
        <v>204</v>
      </c>
      <c r="C108" s="139"/>
      <c r="D108" s="139"/>
      <c r="E108" s="139"/>
      <c r="F108" s="467"/>
      <c r="G108" s="204">
        <v>963</v>
      </c>
      <c r="H108" s="253">
        <v>1053</v>
      </c>
      <c r="I108" s="175">
        <f t="shared" ref="I108:J110" si="110">G108/I$107*100</f>
        <v>47.579051383399204</v>
      </c>
      <c r="J108" s="205">
        <f t="shared" si="110"/>
        <v>88.19095477386935</v>
      </c>
      <c r="W108" s="137"/>
    </row>
    <row r="109" spans="1:33" ht="15" customHeight="1" x14ac:dyDescent="0.15">
      <c r="B109" s="468" t="s">
        <v>371</v>
      </c>
      <c r="C109" s="469"/>
      <c r="D109" s="469"/>
      <c r="E109" s="469"/>
      <c r="F109" s="470"/>
      <c r="G109" s="471">
        <f>I107-G108</f>
        <v>1061</v>
      </c>
      <c r="H109" s="472">
        <f>J107-H108</f>
        <v>141</v>
      </c>
      <c r="I109" s="473">
        <f t="shared" si="110"/>
        <v>52.420948616600796</v>
      </c>
      <c r="J109" s="474">
        <f t="shared" si="110"/>
        <v>11.809045226130653</v>
      </c>
      <c r="W109" s="137"/>
    </row>
    <row r="110" spans="1:33" ht="15" customHeight="1" x14ac:dyDescent="0.15">
      <c r="B110" s="156"/>
      <c r="C110" s="475" t="s">
        <v>350</v>
      </c>
      <c r="D110" s="476"/>
      <c r="E110" s="476"/>
      <c r="F110" s="477"/>
      <c r="G110" s="478">
        <v>57</v>
      </c>
      <c r="H110" s="479">
        <v>1</v>
      </c>
      <c r="I110" s="480">
        <f t="shared" si="110"/>
        <v>2.8162055335968379</v>
      </c>
      <c r="J110" s="481">
        <f t="shared" si="110"/>
        <v>8.3752093802345065E-2</v>
      </c>
      <c r="L110" s="181"/>
      <c r="W110" s="137"/>
    </row>
    <row r="111" spans="1:33" ht="15" customHeight="1" x14ac:dyDescent="0.15">
      <c r="B111" s="156"/>
      <c r="C111" s="482" t="s">
        <v>407</v>
      </c>
      <c r="D111" s="137"/>
      <c r="E111" s="137"/>
      <c r="G111" s="157">
        <v>179</v>
      </c>
      <c r="H111" s="184">
        <v>22</v>
      </c>
      <c r="I111" s="158">
        <f t="shared" ref="I111:I114" si="111">G111/I$107*100</f>
        <v>8.8438735177865624</v>
      </c>
      <c r="J111" s="159">
        <f t="shared" ref="J111:J114" si="112">H111/J$107*100</f>
        <v>1.8425460636515913</v>
      </c>
      <c r="W111" s="137"/>
    </row>
    <row r="112" spans="1:33" ht="15" customHeight="1" x14ac:dyDescent="0.15">
      <c r="B112" s="156"/>
      <c r="C112" s="482" t="s">
        <v>408</v>
      </c>
      <c r="D112" s="137"/>
      <c r="E112" s="137"/>
      <c r="G112" s="157">
        <v>760</v>
      </c>
      <c r="H112" s="184">
        <v>96</v>
      </c>
      <c r="I112" s="158">
        <f t="shared" si="111"/>
        <v>37.549407114624508</v>
      </c>
      <c r="J112" s="159">
        <f t="shared" si="112"/>
        <v>8.0402010050251249</v>
      </c>
      <c r="W112" s="137"/>
    </row>
    <row r="113" spans="1:33" ht="15" customHeight="1" x14ac:dyDescent="0.15">
      <c r="B113" s="156"/>
      <c r="C113" s="482" t="s">
        <v>351</v>
      </c>
      <c r="D113" s="137"/>
      <c r="E113" s="137"/>
      <c r="G113" s="157">
        <v>156</v>
      </c>
      <c r="H113" s="184">
        <v>19</v>
      </c>
      <c r="I113" s="158">
        <f t="shared" si="111"/>
        <v>7.7075098814229248</v>
      </c>
      <c r="J113" s="159">
        <f t="shared" si="112"/>
        <v>1.5912897822445562</v>
      </c>
      <c r="W113" s="137"/>
    </row>
    <row r="114" spans="1:33" ht="15" customHeight="1" x14ac:dyDescent="0.15">
      <c r="B114" s="149"/>
      <c r="C114" s="483" t="s">
        <v>383</v>
      </c>
      <c r="D114" s="150"/>
      <c r="E114" s="150"/>
      <c r="F114" s="151"/>
      <c r="G114" s="161">
        <v>49</v>
      </c>
      <c r="H114" s="185">
        <v>13</v>
      </c>
      <c r="I114" s="162">
        <f t="shared" si="111"/>
        <v>2.4209486166007905</v>
      </c>
      <c r="J114" s="163">
        <f t="shared" si="112"/>
        <v>1.0887772194304857</v>
      </c>
      <c r="L114" s="181"/>
      <c r="W114" s="137"/>
    </row>
    <row r="115" spans="1:33" ht="15" customHeight="1" x14ac:dyDescent="0.15">
      <c r="B115" s="165" t="s">
        <v>1</v>
      </c>
      <c r="C115" s="167"/>
      <c r="D115" s="167"/>
      <c r="E115" s="167"/>
      <c r="F115" s="167"/>
      <c r="G115" s="484">
        <f>SUM(G108,G110:G114)</f>
        <v>2164</v>
      </c>
      <c r="H115" s="485">
        <f>SUM(H108,H110:H114)</f>
        <v>1204</v>
      </c>
      <c r="I115" s="169" t="str">
        <f>IF(SUM(I108,I110:I114)&gt;100,"－",SUM(I108,I110:I114))</f>
        <v>－</v>
      </c>
      <c r="J115" s="170" t="str">
        <f>IF(SUM(J108,J110:J114)&gt;100,"－",SUM(J108,J110:J114))</f>
        <v>－</v>
      </c>
      <c r="N115" s="181"/>
      <c r="W115" s="137"/>
      <c r="AG115" s="181"/>
    </row>
    <row r="116" spans="1:33" ht="15" customHeight="1" x14ac:dyDescent="0.15">
      <c r="B116" s="449" t="s">
        <v>955</v>
      </c>
      <c r="V116" s="137"/>
    </row>
    <row r="117" spans="1:33" ht="15" customHeight="1" x14ac:dyDescent="0.15">
      <c r="B117" s="137"/>
      <c r="V117" s="137"/>
    </row>
    <row r="118" spans="1:33" ht="15" customHeight="1" x14ac:dyDescent="0.15">
      <c r="A118" s="136" t="s">
        <v>593</v>
      </c>
      <c r="B118" s="137"/>
      <c r="V118" s="137"/>
    </row>
    <row r="119" spans="1:33" ht="15" customHeight="1" x14ac:dyDescent="0.15">
      <c r="A119" s="135" t="s">
        <v>654</v>
      </c>
      <c r="B119" s="137"/>
      <c r="V119" s="137"/>
    </row>
    <row r="120" spans="1:33" ht="13.7" customHeight="1" x14ac:dyDescent="0.15">
      <c r="B120" s="138"/>
      <c r="C120" s="139"/>
      <c r="D120" s="139"/>
      <c r="E120" s="139"/>
      <c r="F120" s="139"/>
      <c r="G120" s="140" t="s">
        <v>2</v>
      </c>
      <c r="H120" s="142"/>
      <c r="I120" s="256" t="s">
        <v>3</v>
      </c>
      <c r="J120" s="144"/>
      <c r="W120" s="137"/>
    </row>
    <row r="121" spans="1:33" ht="31.5" x14ac:dyDescent="0.15">
      <c r="B121" s="145"/>
      <c r="G121" s="146" t="s">
        <v>300</v>
      </c>
      <c r="H121" s="464" t="s">
        <v>301</v>
      </c>
      <c r="I121" s="147" t="s">
        <v>300</v>
      </c>
      <c r="J121" s="465" t="s">
        <v>301</v>
      </c>
      <c r="N121" s="148"/>
      <c r="W121" s="137"/>
      <c r="AG121" s="148"/>
    </row>
    <row r="122" spans="1:33" ht="12" customHeight="1" x14ac:dyDescent="0.15">
      <c r="B122" s="149"/>
      <c r="C122" s="151"/>
      <c r="D122" s="151"/>
      <c r="E122" s="151"/>
      <c r="F122" s="151"/>
      <c r="G122" s="154"/>
      <c r="H122" s="466"/>
      <c r="I122" s="153">
        <f>G126</f>
        <v>1004</v>
      </c>
      <c r="J122" s="154">
        <f>H126</f>
        <v>140</v>
      </c>
      <c r="M122" s="148"/>
      <c r="W122" s="137"/>
      <c r="AF122" s="148"/>
    </row>
    <row r="123" spans="1:33" ht="15" customHeight="1" x14ac:dyDescent="0.15">
      <c r="B123" s="239" t="s">
        <v>389</v>
      </c>
      <c r="C123" s="139"/>
      <c r="D123" s="139"/>
      <c r="E123" s="139"/>
      <c r="F123" s="467"/>
      <c r="G123" s="204">
        <v>993</v>
      </c>
      <c r="H123" s="253">
        <v>131</v>
      </c>
      <c r="I123" s="175">
        <f>G123/I$122*100</f>
        <v>98.904382470119529</v>
      </c>
      <c r="J123" s="205">
        <f t="shared" ref="J123:J125" si="113">H123/J$122*100</f>
        <v>93.571428571428569</v>
      </c>
      <c r="W123" s="137"/>
    </row>
    <row r="124" spans="1:33" ht="15" customHeight="1" x14ac:dyDescent="0.15">
      <c r="B124" s="174" t="s">
        <v>398</v>
      </c>
      <c r="C124" s="482"/>
      <c r="D124" s="137"/>
      <c r="E124" s="137"/>
      <c r="G124" s="157">
        <v>1</v>
      </c>
      <c r="H124" s="184">
        <v>4</v>
      </c>
      <c r="I124" s="158">
        <f t="shared" ref="I124:I125" si="114">G124/I$122*100</f>
        <v>9.9601593625498003E-2</v>
      </c>
      <c r="J124" s="159">
        <f t="shared" si="113"/>
        <v>2.8571428571428572</v>
      </c>
      <c r="W124" s="137"/>
    </row>
    <row r="125" spans="1:33" ht="15" customHeight="1" x14ac:dyDescent="0.15">
      <c r="B125" s="149" t="s">
        <v>383</v>
      </c>
      <c r="C125" s="151"/>
      <c r="F125" s="349"/>
      <c r="G125" s="353">
        <v>10</v>
      </c>
      <c r="H125" s="486">
        <v>5</v>
      </c>
      <c r="I125" s="487">
        <f t="shared" si="114"/>
        <v>0.99601593625498008</v>
      </c>
      <c r="J125" s="355">
        <f t="shared" si="113"/>
        <v>3.5714285714285712</v>
      </c>
      <c r="W125" s="137"/>
    </row>
    <row r="126" spans="1:33" ht="15" customHeight="1" x14ac:dyDescent="0.15">
      <c r="B126" s="165" t="s">
        <v>1</v>
      </c>
      <c r="C126" s="167"/>
      <c r="D126" s="167"/>
      <c r="E126" s="167"/>
      <c r="F126" s="167"/>
      <c r="G126" s="484">
        <f>SUM(G123,G124:G125)</f>
        <v>1004</v>
      </c>
      <c r="H126" s="485">
        <f>SUM(H123,H124:H125)</f>
        <v>140</v>
      </c>
      <c r="I126" s="169">
        <f>IF(SUM(I123:I125)&gt;100,"－",SUM(I123:I125))</f>
        <v>100</v>
      </c>
      <c r="J126" s="170">
        <f t="shared" ref="J126" si="115">IF(SUM(J123:J125)&gt;100,"－",SUM(J123:J125))</f>
        <v>100</v>
      </c>
      <c r="N126" s="181"/>
      <c r="W126" s="137"/>
      <c r="AG126" s="181"/>
    </row>
    <row r="127" spans="1:33" ht="15" customHeight="1" x14ac:dyDescent="0.15">
      <c r="B127" s="137"/>
      <c r="V127" s="137"/>
    </row>
    <row r="128" spans="1:33" ht="15" customHeight="1" x14ac:dyDescent="0.15">
      <c r="A128" s="136" t="s">
        <v>594</v>
      </c>
      <c r="B128" s="137"/>
      <c r="V128" s="137"/>
    </row>
    <row r="129" spans="1:35" ht="15" customHeight="1" x14ac:dyDescent="0.15">
      <c r="A129" s="135" t="s">
        <v>655</v>
      </c>
      <c r="B129" s="137"/>
      <c r="V129" s="137"/>
    </row>
    <row r="130" spans="1:35" ht="13.7" customHeight="1" x14ac:dyDescent="0.15">
      <c r="B130" s="138"/>
      <c r="C130" s="139"/>
      <c r="D130" s="139"/>
      <c r="E130" s="139"/>
      <c r="F130" s="139"/>
      <c r="G130" s="139"/>
      <c r="H130" s="139"/>
      <c r="I130" s="140" t="s">
        <v>2</v>
      </c>
      <c r="J130" s="142"/>
      <c r="K130" s="256" t="s">
        <v>3</v>
      </c>
      <c r="L130" s="144"/>
      <c r="Y130" s="137"/>
    </row>
    <row r="131" spans="1:35" ht="31.5" x14ac:dyDescent="0.15">
      <c r="B131" s="145"/>
      <c r="I131" s="146" t="s">
        <v>300</v>
      </c>
      <c r="J131" s="464" t="s">
        <v>301</v>
      </c>
      <c r="K131" s="147" t="s">
        <v>300</v>
      </c>
      <c r="L131" s="465" t="s">
        <v>301</v>
      </c>
      <c r="P131" s="148"/>
      <c r="Y131" s="137"/>
      <c r="AI131" s="148"/>
    </row>
    <row r="132" spans="1:35" ht="12" customHeight="1" x14ac:dyDescent="0.15">
      <c r="B132" s="149"/>
      <c r="C132" s="151"/>
      <c r="D132" s="151"/>
      <c r="E132" s="151"/>
      <c r="F132" s="151"/>
      <c r="G132" s="151"/>
      <c r="H132" s="151"/>
      <c r="I132" s="154"/>
      <c r="J132" s="466"/>
      <c r="K132" s="153">
        <f>$G$108</f>
        <v>963</v>
      </c>
      <c r="L132" s="154">
        <f>$H$108</f>
        <v>1053</v>
      </c>
      <c r="O132" s="148"/>
      <c r="Y132" s="137"/>
      <c r="AH132" s="148"/>
    </row>
    <row r="133" spans="1:35" ht="15" customHeight="1" x14ac:dyDescent="0.15">
      <c r="B133" s="239" t="s">
        <v>595</v>
      </c>
      <c r="C133" s="139"/>
      <c r="D133" s="139"/>
      <c r="E133" s="139"/>
      <c r="F133" s="139"/>
      <c r="G133" s="139"/>
      <c r="H133" s="467"/>
      <c r="I133" s="204">
        <v>102</v>
      </c>
      <c r="J133" s="253">
        <v>111</v>
      </c>
      <c r="K133" s="175">
        <f>I133/K$132*100</f>
        <v>10.59190031152648</v>
      </c>
      <c r="L133" s="205">
        <f t="shared" ref="L133" si="116">J133/L$132*100</f>
        <v>10.541310541310542</v>
      </c>
      <c r="Y133" s="137"/>
    </row>
    <row r="134" spans="1:35" ht="15" customHeight="1" x14ac:dyDescent="0.15">
      <c r="B134" s="156" t="s">
        <v>596</v>
      </c>
      <c r="C134" s="482"/>
      <c r="D134" s="137"/>
      <c r="E134" s="137"/>
      <c r="F134" s="137"/>
      <c r="G134" s="137"/>
      <c r="I134" s="157">
        <v>81</v>
      </c>
      <c r="J134" s="184">
        <v>12</v>
      </c>
      <c r="K134" s="158">
        <f t="shared" ref="K134:K141" si="117">I134/K$132*100</f>
        <v>8.4112149532710276</v>
      </c>
      <c r="L134" s="159">
        <f t="shared" ref="L134:L141" si="118">J134/L$132*100</f>
        <v>1.1396011396011396</v>
      </c>
      <c r="Y134" s="137"/>
    </row>
    <row r="135" spans="1:35" ht="15" customHeight="1" x14ac:dyDescent="0.15">
      <c r="B135" s="156" t="s">
        <v>601</v>
      </c>
      <c r="C135" s="137"/>
      <c r="D135" s="137"/>
      <c r="E135" s="137"/>
      <c r="F135" s="137"/>
      <c r="G135" s="137"/>
      <c r="I135" s="157">
        <v>44</v>
      </c>
      <c r="J135" s="184">
        <v>29</v>
      </c>
      <c r="K135" s="158">
        <f t="shared" si="117"/>
        <v>4.5690550363447562</v>
      </c>
      <c r="L135" s="159">
        <f t="shared" si="118"/>
        <v>2.7540360873694207</v>
      </c>
      <c r="Y135" s="137"/>
    </row>
    <row r="136" spans="1:35" ht="15" customHeight="1" x14ac:dyDescent="0.15">
      <c r="B136" s="156" t="s">
        <v>597</v>
      </c>
      <c r="C136" s="137"/>
      <c r="D136" s="137"/>
      <c r="E136" s="137"/>
      <c r="F136" s="137"/>
      <c r="G136" s="137"/>
      <c r="I136" s="157">
        <v>87</v>
      </c>
      <c r="J136" s="184">
        <v>105</v>
      </c>
      <c r="K136" s="158">
        <f t="shared" si="117"/>
        <v>9.0342679127725845</v>
      </c>
      <c r="L136" s="159">
        <f t="shared" si="118"/>
        <v>9.9715099715099722</v>
      </c>
      <c r="Y136" s="137"/>
    </row>
    <row r="137" spans="1:35" ht="15" customHeight="1" x14ac:dyDescent="0.15">
      <c r="B137" s="156" t="s">
        <v>598</v>
      </c>
      <c r="C137" s="137"/>
      <c r="D137" s="137"/>
      <c r="E137" s="137"/>
      <c r="F137" s="137"/>
      <c r="G137" s="137"/>
      <c r="I137" s="157">
        <v>100</v>
      </c>
      <c r="J137" s="184">
        <v>102</v>
      </c>
      <c r="K137" s="158">
        <f t="shared" si="117"/>
        <v>10.384215991692628</v>
      </c>
      <c r="L137" s="159">
        <f t="shared" si="118"/>
        <v>9.6866096866096854</v>
      </c>
      <c r="Y137" s="137"/>
    </row>
    <row r="138" spans="1:35" ht="15" customHeight="1" x14ac:dyDescent="0.15">
      <c r="B138" s="156" t="s">
        <v>599</v>
      </c>
      <c r="C138" s="137"/>
      <c r="D138" s="137"/>
      <c r="E138" s="137"/>
      <c r="F138" s="137"/>
      <c r="G138" s="137"/>
      <c r="I138" s="157">
        <v>63</v>
      </c>
      <c r="J138" s="184">
        <v>69</v>
      </c>
      <c r="K138" s="158">
        <f t="shared" si="117"/>
        <v>6.5420560747663545</v>
      </c>
      <c r="L138" s="159">
        <f t="shared" si="118"/>
        <v>6.5527065527065522</v>
      </c>
      <c r="Y138" s="137"/>
    </row>
    <row r="139" spans="1:35" ht="15" customHeight="1" x14ac:dyDescent="0.15">
      <c r="B139" s="156" t="s">
        <v>600</v>
      </c>
      <c r="C139" s="137"/>
      <c r="D139" s="137"/>
      <c r="E139" s="137"/>
      <c r="F139" s="137"/>
      <c r="G139" s="137"/>
      <c r="I139" s="157">
        <v>333</v>
      </c>
      <c r="J139" s="184">
        <v>520</v>
      </c>
      <c r="K139" s="158">
        <f t="shared" si="117"/>
        <v>34.579439252336449</v>
      </c>
      <c r="L139" s="159">
        <f t="shared" si="118"/>
        <v>49.382716049382715</v>
      </c>
      <c r="Y139" s="137"/>
    </row>
    <row r="140" spans="1:35" ht="15" customHeight="1" x14ac:dyDescent="0.15">
      <c r="B140" s="156" t="s">
        <v>392</v>
      </c>
      <c r="C140" s="137"/>
      <c r="D140" s="137"/>
      <c r="E140" s="137"/>
      <c r="F140" s="137"/>
      <c r="G140" s="137"/>
      <c r="I140" s="157">
        <v>120</v>
      </c>
      <c r="J140" s="184">
        <v>120</v>
      </c>
      <c r="K140" s="158">
        <f t="shared" si="117"/>
        <v>12.461059190031152</v>
      </c>
      <c r="L140" s="159">
        <f t="shared" si="118"/>
        <v>11.396011396011396</v>
      </c>
      <c r="Y140" s="137"/>
    </row>
    <row r="141" spans="1:35" ht="15" customHeight="1" x14ac:dyDescent="0.15">
      <c r="B141" s="149" t="s">
        <v>383</v>
      </c>
      <c r="C141" s="151"/>
      <c r="H141" s="349"/>
      <c r="I141" s="353">
        <v>276</v>
      </c>
      <c r="J141" s="486">
        <v>239</v>
      </c>
      <c r="K141" s="487">
        <f t="shared" si="117"/>
        <v>28.660436137071649</v>
      </c>
      <c r="L141" s="355">
        <f t="shared" si="118"/>
        <v>22.697056030389366</v>
      </c>
      <c r="Y141" s="137"/>
    </row>
    <row r="142" spans="1:35" ht="15" customHeight="1" x14ac:dyDescent="0.15">
      <c r="B142" s="165" t="s">
        <v>1</v>
      </c>
      <c r="C142" s="167"/>
      <c r="D142" s="167"/>
      <c r="E142" s="167"/>
      <c r="F142" s="167"/>
      <c r="G142" s="167"/>
      <c r="H142" s="167"/>
      <c r="I142" s="484">
        <f>SUM(I133,I134:I141)</f>
        <v>1206</v>
      </c>
      <c r="J142" s="485">
        <f>SUM(J133,J134:J141)</f>
        <v>1307</v>
      </c>
      <c r="K142" s="169" t="str">
        <f>IF(SUM(K133:K141)&gt;100,"－",SUM(K133:K141))</f>
        <v>－</v>
      </c>
      <c r="L142" s="170" t="str">
        <f t="shared" ref="L142" si="119">IF(SUM(L133:L141)&gt;100,"－",SUM(L133:L141))</f>
        <v>－</v>
      </c>
      <c r="P142" s="181"/>
      <c r="Y142" s="137"/>
      <c r="AI142" s="181"/>
    </row>
    <row r="143" spans="1:35" ht="15" customHeight="1" x14ac:dyDescent="0.15">
      <c r="B143" s="137"/>
      <c r="V143" s="137"/>
    </row>
    <row r="144" spans="1:35" ht="15" customHeight="1" x14ac:dyDescent="0.15">
      <c r="A144" s="136" t="s">
        <v>594</v>
      </c>
      <c r="B144" s="137"/>
      <c r="V144" s="137"/>
    </row>
    <row r="145" spans="1:33" ht="15" customHeight="1" x14ac:dyDescent="0.15">
      <c r="A145" s="135" t="s">
        <v>656</v>
      </c>
      <c r="B145" s="137"/>
      <c r="V145" s="137"/>
    </row>
    <row r="146" spans="1:33" ht="13.7" customHeight="1" x14ac:dyDescent="0.15">
      <c r="B146" s="138"/>
      <c r="C146" s="139"/>
      <c r="D146" s="139"/>
      <c r="E146" s="139"/>
      <c r="F146" s="139"/>
      <c r="G146" s="140" t="s">
        <v>2</v>
      </c>
      <c r="H146" s="142"/>
      <c r="I146" s="256" t="s">
        <v>3</v>
      </c>
      <c r="J146" s="144"/>
      <c r="W146" s="137"/>
    </row>
    <row r="147" spans="1:33" ht="31.5" x14ac:dyDescent="0.15">
      <c r="B147" s="145"/>
      <c r="G147" s="146" t="s">
        <v>300</v>
      </c>
      <c r="H147" s="464" t="s">
        <v>301</v>
      </c>
      <c r="I147" s="147" t="s">
        <v>300</v>
      </c>
      <c r="J147" s="465" t="s">
        <v>301</v>
      </c>
      <c r="N147" s="148"/>
      <c r="W147" s="137"/>
      <c r="AG147" s="148"/>
    </row>
    <row r="148" spans="1:33" ht="12" customHeight="1" x14ac:dyDescent="0.15">
      <c r="B148" s="149"/>
      <c r="C148" s="151"/>
      <c r="D148" s="151"/>
      <c r="E148" s="151"/>
      <c r="F148" s="151"/>
      <c r="G148" s="154"/>
      <c r="H148" s="466"/>
      <c r="I148" s="153">
        <f>$G$108</f>
        <v>963</v>
      </c>
      <c r="J148" s="154">
        <f>$H$108</f>
        <v>1053</v>
      </c>
      <c r="M148" s="148"/>
      <c r="W148" s="137"/>
      <c r="AF148" s="148"/>
    </row>
    <row r="149" spans="1:33" ht="15" customHeight="1" x14ac:dyDescent="0.15">
      <c r="B149" s="239" t="s">
        <v>602</v>
      </c>
      <c r="C149" s="139"/>
      <c r="D149" s="139"/>
      <c r="E149" s="139"/>
      <c r="F149" s="139"/>
      <c r="G149" s="204">
        <v>59</v>
      </c>
      <c r="H149" s="253">
        <v>61</v>
      </c>
      <c r="I149" s="175">
        <f>G149/I$148*100</f>
        <v>6.12668743509865</v>
      </c>
      <c r="J149" s="205">
        <f t="shared" ref="J149:J152" si="120">H149/J$148*100</f>
        <v>5.7929724596391265</v>
      </c>
      <c r="W149" s="137"/>
    </row>
    <row r="150" spans="1:33" ht="15" customHeight="1" x14ac:dyDescent="0.15">
      <c r="B150" s="156" t="s">
        <v>603</v>
      </c>
      <c r="C150" s="482"/>
      <c r="D150" s="137"/>
      <c r="E150" s="137"/>
      <c r="F150" s="137"/>
      <c r="G150" s="157">
        <v>196</v>
      </c>
      <c r="H150" s="184">
        <v>290</v>
      </c>
      <c r="I150" s="158">
        <f>G150/I$148*100</f>
        <v>20.353063343717551</v>
      </c>
      <c r="J150" s="159">
        <f t="shared" si="120"/>
        <v>27.540360873694208</v>
      </c>
      <c r="W150" s="137"/>
    </row>
    <row r="151" spans="1:33" ht="15" customHeight="1" x14ac:dyDescent="0.15">
      <c r="B151" s="156" t="s">
        <v>604</v>
      </c>
      <c r="C151" s="137"/>
      <c r="D151" s="137"/>
      <c r="E151" s="137"/>
      <c r="F151" s="137"/>
      <c r="G151" s="157">
        <v>436</v>
      </c>
      <c r="H151" s="184">
        <v>453</v>
      </c>
      <c r="I151" s="158">
        <f>G151/I$148*100</f>
        <v>45.275181723779859</v>
      </c>
      <c r="J151" s="159">
        <f t="shared" si="120"/>
        <v>43.019943019943021</v>
      </c>
      <c r="W151" s="137"/>
    </row>
    <row r="152" spans="1:33" ht="15" customHeight="1" x14ac:dyDescent="0.15">
      <c r="B152" s="149" t="s">
        <v>383</v>
      </c>
      <c r="C152" s="151"/>
      <c r="G152" s="353">
        <v>272</v>
      </c>
      <c r="H152" s="486">
        <v>249</v>
      </c>
      <c r="I152" s="487">
        <f>G152/I$148*100</f>
        <v>28.245067497403948</v>
      </c>
      <c r="J152" s="355">
        <f t="shared" si="120"/>
        <v>23.646723646723647</v>
      </c>
      <c r="W152" s="137"/>
    </row>
    <row r="153" spans="1:33" ht="15" customHeight="1" x14ac:dyDescent="0.15">
      <c r="B153" s="165" t="s">
        <v>1</v>
      </c>
      <c r="C153" s="167"/>
      <c r="D153" s="167"/>
      <c r="E153" s="167"/>
      <c r="F153" s="167"/>
      <c r="G153" s="484">
        <f>SUM(G149,G150:G152)</f>
        <v>963</v>
      </c>
      <c r="H153" s="485">
        <f>SUM(H149,H150:H152)</f>
        <v>1053</v>
      </c>
      <c r="I153" s="169">
        <f>IF(SUM(I149:I152)&gt;100,"－",SUM(I149:I152))</f>
        <v>100.00000000000001</v>
      </c>
      <c r="J153" s="170">
        <f>IF(SUM(J149:J152)&gt;100,"－",SUM(J149:J152))</f>
        <v>100</v>
      </c>
      <c r="N153" s="181"/>
      <c r="W153" s="137"/>
      <c r="AG153" s="181"/>
    </row>
    <row r="154" spans="1:33" ht="15" customHeight="1" x14ac:dyDescent="0.15">
      <c r="B154" s="137"/>
      <c r="V154" s="137"/>
    </row>
    <row r="155" spans="1:33" ht="15" customHeight="1" x14ac:dyDescent="0.15">
      <c r="A155" s="135" t="s">
        <v>605</v>
      </c>
      <c r="B155" s="137"/>
      <c r="V155" s="137"/>
    </row>
    <row r="156" spans="1:33" ht="13.7" customHeight="1" x14ac:dyDescent="0.15">
      <c r="B156" s="138"/>
      <c r="C156" s="139"/>
      <c r="D156" s="139"/>
      <c r="E156" s="139"/>
      <c r="F156" s="227"/>
      <c r="G156" s="228"/>
      <c r="H156" s="142" t="s">
        <v>2</v>
      </c>
      <c r="I156" s="142"/>
      <c r="J156" s="228"/>
      <c r="K156" s="228"/>
      <c r="L156" s="229"/>
      <c r="M156" s="228"/>
      <c r="N156" s="142" t="s">
        <v>3</v>
      </c>
      <c r="O156" s="142"/>
      <c r="P156" s="228"/>
      <c r="Q156" s="231"/>
      <c r="V156" s="138"/>
      <c r="W156" s="139"/>
      <c r="X156" s="139"/>
      <c r="Y156" s="139"/>
      <c r="Z156" s="140"/>
      <c r="AA156" s="141" t="s">
        <v>2</v>
      </c>
      <c r="AB156" s="142"/>
      <c r="AC156" s="143"/>
      <c r="AD156" s="141" t="s">
        <v>3</v>
      </c>
      <c r="AE156" s="144"/>
    </row>
    <row r="157" spans="1:33" ht="22.7" customHeight="1" x14ac:dyDescent="0.15">
      <c r="B157" s="156"/>
      <c r="E157" s="329"/>
      <c r="F157" s="146" t="s">
        <v>365</v>
      </c>
      <c r="G157" s="146" t="s">
        <v>170</v>
      </c>
      <c r="H157" s="146" t="s">
        <v>171</v>
      </c>
      <c r="I157" s="146" t="s">
        <v>366</v>
      </c>
      <c r="J157" s="182" t="s">
        <v>173</v>
      </c>
      <c r="K157" s="146" t="s">
        <v>529</v>
      </c>
      <c r="L157" s="147" t="s">
        <v>365</v>
      </c>
      <c r="M157" s="146" t="s">
        <v>170</v>
      </c>
      <c r="N157" s="146" t="s">
        <v>171</v>
      </c>
      <c r="O157" s="146" t="s">
        <v>366</v>
      </c>
      <c r="P157" s="146" t="s">
        <v>173</v>
      </c>
      <c r="Q157" s="146" t="s">
        <v>529</v>
      </c>
      <c r="V157" s="156"/>
      <c r="Y157" s="329"/>
      <c r="Z157" s="146" t="s">
        <v>474</v>
      </c>
      <c r="AA157" s="146" t="s">
        <v>171</v>
      </c>
      <c r="AB157" s="182" t="s">
        <v>173</v>
      </c>
      <c r="AC157" s="147" t="s">
        <v>474</v>
      </c>
      <c r="AD157" s="146" t="s">
        <v>171</v>
      </c>
      <c r="AE157" s="146" t="s">
        <v>173</v>
      </c>
    </row>
    <row r="158" spans="1:33" ht="12" customHeight="1" x14ac:dyDescent="0.15">
      <c r="B158" s="149"/>
      <c r="C158" s="151"/>
      <c r="D158" s="151"/>
      <c r="E158" s="220"/>
      <c r="F158" s="152"/>
      <c r="G158" s="152"/>
      <c r="H158" s="152"/>
      <c r="I158" s="152"/>
      <c r="J158" s="183"/>
      <c r="K158" s="152"/>
      <c r="L158" s="153">
        <f t="shared" ref="L158:Q158" si="121">F$13</f>
        <v>2024</v>
      </c>
      <c r="M158" s="154">
        <f t="shared" si="121"/>
        <v>1061</v>
      </c>
      <c r="N158" s="154">
        <f t="shared" si="121"/>
        <v>963</v>
      </c>
      <c r="O158" s="154">
        <f t="shared" si="121"/>
        <v>1194</v>
      </c>
      <c r="P158" s="154">
        <f t="shared" si="121"/>
        <v>1053</v>
      </c>
      <c r="Q158" s="154">
        <f t="shared" si="121"/>
        <v>1202</v>
      </c>
      <c r="V158" s="149"/>
      <c r="W158" s="151"/>
      <c r="X158" s="151"/>
      <c r="Y158" s="220"/>
      <c r="Z158" s="152"/>
      <c r="AA158" s="152"/>
      <c r="AB158" s="183"/>
      <c r="AC158" s="153">
        <f>Q158</f>
        <v>1202</v>
      </c>
      <c r="AD158" s="154">
        <f>N158</f>
        <v>963</v>
      </c>
      <c r="AE158" s="154">
        <f>P158</f>
        <v>1053</v>
      </c>
    </row>
    <row r="159" spans="1:33" ht="15" customHeight="1" x14ac:dyDescent="0.15">
      <c r="B159" s="156" t="s">
        <v>205</v>
      </c>
      <c r="F159" s="204">
        <v>125</v>
      </c>
      <c r="G159" s="204">
        <v>4</v>
      </c>
      <c r="H159" s="204">
        <v>121</v>
      </c>
      <c r="I159" s="204">
        <v>35</v>
      </c>
      <c r="J159" s="253">
        <v>35</v>
      </c>
      <c r="K159" s="204">
        <v>4</v>
      </c>
      <c r="L159" s="175">
        <f>F159/L$158*100</f>
        <v>6.1758893280632412</v>
      </c>
      <c r="M159" s="488">
        <f t="shared" ref="M159:Q168" si="122">G159/M$158*100</f>
        <v>0.3770028275212064</v>
      </c>
      <c r="N159" s="205">
        <f t="shared" si="122"/>
        <v>12.56490134994808</v>
      </c>
      <c r="O159" s="205">
        <f t="shared" si="122"/>
        <v>2.9313232830820772</v>
      </c>
      <c r="P159" s="205">
        <f t="shared" si="122"/>
        <v>3.3238366571699909</v>
      </c>
      <c r="Q159" s="205">
        <f t="shared" si="122"/>
        <v>0.33277870216306155</v>
      </c>
      <c r="V159" s="156" t="s">
        <v>205</v>
      </c>
      <c r="Z159" s="204">
        <f>K159</f>
        <v>4</v>
      </c>
      <c r="AA159" s="204">
        <f t="shared" ref="AA159:AA168" si="123">H159</f>
        <v>121</v>
      </c>
      <c r="AB159" s="253">
        <f t="shared" ref="AB159:AB168" si="124">J159</f>
        <v>35</v>
      </c>
      <c r="AC159" s="175">
        <f>Q159</f>
        <v>0.33277870216306155</v>
      </c>
      <c r="AD159" s="205">
        <f>N159</f>
        <v>12.56490134994808</v>
      </c>
      <c r="AE159" s="205">
        <f>P159</f>
        <v>3.3238366571699909</v>
      </c>
    </row>
    <row r="160" spans="1:33" ht="15" customHeight="1" x14ac:dyDescent="0.15">
      <c r="B160" s="156" t="s">
        <v>308</v>
      </c>
      <c r="F160" s="157">
        <v>284</v>
      </c>
      <c r="G160" s="157">
        <v>28</v>
      </c>
      <c r="H160" s="157">
        <v>256</v>
      </c>
      <c r="I160" s="157">
        <v>162</v>
      </c>
      <c r="J160" s="184">
        <v>161</v>
      </c>
      <c r="K160" s="157">
        <v>29</v>
      </c>
      <c r="L160" s="158">
        <f t="shared" ref="L160:L168" si="125">F160/L$158*100</f>
        <v>14.031620553359684</v>
      </c>
      <c r="M160" s="436">
        <f t="shared" si="122"/>
        <v>2.6390197926484449</v>
      </c>
      <c r="N160" s="159">
        <f t="shared" si="122"/>
        <v>26.583592938733126</v>
      </c>
      <c r="O160" s="159">
        <f t="shared" si="122"/>
        <v>13.5678391959799</v>
      </c>
      <c r="P160" s="159">
        <f t="shared" si="122"/>
        <v>15.289648622981955</v>
      </c>
      <c r="Q160" s="159">
        <f t="shared" si="122"/>
        <v>2.4126455906821964</v>
      </c>
      <c r="V160" s="156" t="s">
        <v>308</v>
      </c>
      <c r="Z160" s="157">
        <f t="shared" ref="Z160:Z168" si="126">K160</f>
        <v>29</v>
      </c>
      <c r="AA160" s="157">
        <f t="shared" si="123"/>
        <v>256</v>
      </c>
      <c r="AB160" s="184">
        <f t="shared" si="124"/>
        <v>161</v>
      </c>
      <c r="AC160" s="158">
        <f t="shared" ref="AC160:AC168" si="127">Q160</f>
        <v>2.4126455906821964</v>
      </c>
      <c r="AD160" s="159">
        <f t="shared" ref="AD160:AD168" si="128">N160</f>
        <v>26.583592938733126</v>
      </c>
      <c r="AE160" s="159">
        <f t="shared" ref="AE160:AE168" si="129">P160</f>
        <v>15.289648622981955</v>
      </c>
    </row>
    <row r="161" spans="1:31" ht="15" customHeight="1" x14ac:dyDescent="0.15">
      <c r="B161" s="156" t="s">
        <v>309</v>
      </c>
      <c r="F161" s="157">
        <v>337</v>
      </c>
      <c r="G161" s="157">
        <v>122</v>
      </c>
      <c r="H161" s="157">
        <v>215</v>
      </c>
      <c r="I161" s="157">
        <v>300</v>
      </c>
      <c r="J161" s="184">
        <v>288</v>
      </c>
      <c r="K161" s="157">
        <v>134</v>
      </c>
      <c r="L161" s="158">
        <f t="shared" si="125"/>
        <v>16.6501976284585</v>
      </c>
      <c r="M161" s="436">
        <f t="shared" si="122"/>
        <v>11.498586239396795</v>
      </c>
      <c r="N161" s="159">
        <f t="shared" si="122"/>
        <v>22.326064382139148</v>
      </c>
      <c r="O161" s="159">
        <f t="shared" si="122"/>
        <v>25.125628140703515</v>
      </c>
      <c r="P161" s="159">
        <f t="shared" si="122"/>
        <v>27.350427350427353</v>
      </c>
      <c r="Q161" s="159">
        <f t="shared" si="122"/>
        <v>11.148086522462561</v>
      </c>
      <c r="V161" s="156" t="s">
        <v>309</v>
      </c>
      <c r="Z161" s="157">
        <f t="shared" si="126"/>
        <v>134</v>
      </c>
      <c r="AA161" s="157">
        <f t="shared" si="123"/>
        <v>215</v>
      </c>
      <c r="AB161" s="184">
        <f t="shared" si="124"/>
        <v>288</v>
      </c>
      <c r="AC161" s="158">
        <f t="shared" si="127"/>
        <v>11.148086522462561</v>
      </c>
      <c r="AD161" s="159">
        <f t="shared" si="128"/>
        <v>22.326064382139148</v>
      </c>
      <c r="AE161" s="159">
        <f t="shared" si="129"/>
        <v>27.350427350427353</v>
      </c>
    </row>
    <row r="162" spans="1:31" ht="15" customHeight="1" x14ac:dyDescent="0.15">
      <c r="B162" s="156" t="s">
        <v>310</v>
      </c>
      <c r="F162" s="157">
        <v>275</v>
      </c>
      <c r="G162" s="157">
        <v>127</v>
      </c>
      <c r="H162" s="157">
        <v>148</v>
      </c>
      <c r="I162" s="157">
        <v>223</v>
      </c>
      <c r="J162" s="184">
        <v>200</v>
      </c>
      <c r="K162" s="157">
        <v>150</v>
      </c>
      <c r="L162" s="158">
        <f t="shared" si="125"/>
        <v>13.586956521739129</v>
      </c>
      <c r="M162" s="436">
        <f t="shared" si="122"/>
        <v>11.969839773798304</v>
      </c>
      <c r="N162" s="159">
        <f t="shared" si="122"/>
        <v>15.368639667705089</v>
      </c>
      <c r="O162" s="159">
        <f t="shared" si="122"/>
        <v>18.676716917922949</v>
      </c>
      <c r="P162" s="159">
        <f t="shared" si="122"/>
        <v>18.99335232668566</v>
      </c>
      <c r="Q162" s="159">
        <f t="shared" si="122"/>
        <v>12.479201331114808</v>
      </c>
      <c r="V162" s="156" t="s">
        <v>310</v>
      </c>
      <c r="Z162" s="157">
        <f t="shared" si="126"/>
        <v>150</v>
      </c>
      <c r="AA162" s="157">
        <f t="shared" si="123"/>
        <v>148</v>
      </c>
      <c r="AB162" s="184">
        <f t="shared" si="124"/>
        <v>200</v>
      </c>
      <c r="AC162" s="158">
        <f t="shared" si="127"/>
        <v>12.479201331114808</v>
      </c>
      <c r="AD162" s="159">
        <f t="shared" si="128"/>
        <v>15.368639667705089</v>
      </c>
      <c r="AE162" s="159">
        <f t="shared" si="129"/>
        <v>18.99335232668566</v>
      </c>
    </row>
    <row r="163" spans="1:31" ht="15" customHeight="1" x14ac:dyDescent="0.15">
      <c r="B163" s="156" t="s">
        <v>311</v>
      </c>
      <c r="F163" s="157">
        <v>274</v>
      </c>
      <c r="G163" s="157">
        <v>188</v>
      </c>
      <c r="H163" s="157">
        <v>86</v>
      </c>
      <c r="I163" s="157">
        <v>152</v>
      </c>
      <c r="J163" s="184">
        <v>128</v>
      </c>
      <c r="K163" s="157">
        <v>212</v>
      </c>
      <c r="L163" s="158">
        <f t="shared" si="125"/>
        <v>13.537549407114625</v>
      </c>
      <c r="M163" s="436">
        <f t="shared" si="122"/>
        <v>17.719132893496699</v>
      </c>
      <c r="N163" s="159">
        <f t="shared" si="122"/>
        <v>8.9304257528556601</v>
      </c>
      <c r="O163" s="159">
        <f t="shared" si="122"/>
        <v>12.73031825795645</v>
      </c>
      <c r="P163" s="159">
        <f t="shared" si="122"/>
        <v>12.155745489078823</v>
      </c>
      <c r="Q163" s="159">
        <f t="shared" si="122"/>
        <v>17.637271214642265</v>
      </c>
      <c r="V163" s="156" t="s">
        <v>311</v>
      </c>
      <c r="Z163" s="157">
        <f t="shared" si="126"/>
        <v>212</v>
      </c>
      <c r="AA163" s="157">
        <f t="shared" si="123"/>
        <v>86</v>
      </c>
      <c r="AB163" s="184">
        <f t="shared" si="124"/>
        <v>128</v>
      </c>
      <c r="AC163" s="158">
        <f t="shared" si="127"/>
        <v>17.637271214642265</v>
      </c>
      <c r="AD163" s="159">
        <f t="shared" si="128"/>
        <v>8.9304257528556601</v>
      </c>
      <c r="AE163" s="159">
        <f t="shared" si="129"/>
        <v>12.155745489078823</v>
      </c>
    </row>
    <row r="164" spans="1:31" ht="15" customHeight="1" x14ac:dyDescent="0.15">
      <c r="B164" s="156" t="s">
        <v>312</v>
      </c>
      <c r="F164" s="157">
        <v>267</v>
      </c>
      <c r="G164" s="157">
        <v>212</v>
      </c>
      <c r="H164" s="157">
        <v>55</v>
      </c>
      <c r="I164" s="157">
        <v>135</v>
      </c>
      <c r="J164" s="184">
        <v>111</v>
      </c>
      <c r="K164" s="157">
        <v>236</v>
      </c>
      <c r="L164" s="158">
        <f t="shared" si="125"/>
        <v>13.191699604743082</v>
      </c>
      <c r="M164" s="436">
        <f t="shared" si="122"/>
        <v>19.98114985862394</v>
      </c>
      <c r="N164" s="159">
        <f t="shared" si="122"/>
        <v>5.7113187954309446</v>
      </c>
      <c r="O164" s="159">
        <f t="shared" si="122"/>
        <v>11.306532663316583</v>
      </c>
      <c r="P164" s="159">
        <f t="shared" si="122"/>
        <v>10.541310541310542</v>
      </c>
      <c r="Q164" s="159">
        <f t="shared" si="122"/>
        <v>19.633943427620633</v>
      </c>
      <c r="V164" s="156" t="s">
        <v>312</v>
      </c>
      <c r="Z164" s="157">
        <f t="shared" si="126"/>
        <v>236</v>
      </c>
      <c r="AA164" s="157">
        <f t="shared" si="123"/>
        <v>55</v>
      </c>
      <c r="AB164" s="184">
        <f t="shared" si="124"/>
        <v>111</v>
      </c>
      <c r="AC164" s="158">
        <f t="shared" si="127"/>
        <v>19.633943427620633</v>
      </c>
      <c r="AD164" s="159">
        <f t="shared" si="128"/>
        <v>5.7113187954309446</v>
      </c>
      <c r="AE164" s="159">
        <f t="shared" si="129"/>
        <v>10.541310541310542</v>
      </c>
    </row>
    <row r="165" spans="1:31" ht="15" customHeight="1" x14ac:dyDescent="0.15">
      <c r="B165" s="156" t="s">
        <v>313</v>
      </c>
      <c r="F165" s="157">
        <v>278</v>
      </c>
      <c r="G165" s="157">
        <v>243</v>
      </c>
      <c r="H165" s="157">
        <v>35</v>
      </c>
      <c r="I165" s="157">
        <v>121</v>
      </c>
      <c r="J165" s="184">
        <v>84</v>
      </c>
      <c r="K165" s="157">
        <v>280</v>
      </c>
      <c r="L165" s="158">
        <f t="shared" si="125"/>
        <v>13.73517786561265</v>
      </c>
      <c r="M165" s="436">
        <f t="shared" si="122"/>
        <v>22.902921771913292</v>
      </c>
      <c r="N165" s="159">
        <f t="shared" si="122"/>
        <v>3.6344755970924196</v>
      </c>
      <c r="O165" s="159">
        <f t="shared" si="122"/>
        <v>10.134003350083752</v>
      </c>
      <c r="P165" s="159">
        <f t="shared" si="122"/>
        <v>7.9772079772079767</v>
      </c>
      <c r="Q165" s="159">
        <f t="shared" si="122"/>
        <v>23.294509151414307</v>
      </c>
      <c r="V165" s="156" t="s">
        <v>313</v>
      </c>
      <c r="Z165" s="157">
        <f t="shared" si="126"/>
        <v>280</v>
      </c>
      <c r="AA165" s="157">
        <f t="shared" si="123"/>
        <v>35</v>
      </c>
      <c r="AB165" s="184">
        <f t="shared" si="124"/>
        <v>84</v>
      </c>
      <c r="AC165" s="158">
        <f t="shared" si="127"/>
        <v>23.294509151414307</v>
      </c>
      <c r="AD165" s="159">
        <f t="shared" si="128"/>
        <v>3.6344755970924196</v>
      </c>
      <c r="AE165" s="159">
        <f t="shared" si="129"/>
        <v>7.9772079772079767</v>
      </c>
    </row>
    <row r="166" spans="1:31" ht="15" customHeight="1" x14ac:dyDescent="0.15">
      <c r="B166" s="156" t="s">
        <v>314</v>
      </c>
      <c r="F166" s="157">
        <v>83</v>
      </c>
      <c r="G166" s="157">
        <v>69</v>
      </c>
      <c r="H166" s="157">
        <v>14</v>
      </c>
      <c r="I166" s="157">
        <v>32</v>
      </c>
      <c r="J166" s="184">
        <v>22</v>
      </c>
      <c r="K166" s="157">
        <v>79</v>
      </c>
      <c r="L166" s="158">
        <f t="shared" si="125"/>
        <v>4.1007905138339922</v>
      </c>
      <c r="M166" s="436">
        <f t="shared" si="122"/>
        <v>6.5032987747408111</v>
      </c>
      <c r="N166" s="159">
        <f t="shared" si="122"/>
        <v>1.4537902388369679</v>
      </c>
      <c r="O166" s="159">
        <f t="shared" si="122"/>
        <v>2.6800670016750421</v>
      </c>
      <c r="P166" s="159">
        <f t="shared" si="122"/>
        <v>2.0892687559354228</v>
      </c>
      <c r="Q166" s="159">
        <f t="shared" si="122"/>
        <v>6.5723793677204654</v>
      </c>
      <c r="V166" s="156" t="s">
        <v>314</v>
      </c>
      <c r="Z166" s="157">
        <f t="shared" si="126"/>
        <v>79</v>
      </c>
      <c r="AA166" s="157">
        <f t="shared" si="123"/>
        <v>14</v>
      </c>
      <c r="AB166" s="184">
        <f t="shared" si="124"/>
        <v>22</v>
      </c>
      <c r="AC166" s="158">
        <f t="shared" si="127"/>
        <v>6.5723793677204654</v>
      </c>
      <c r="AD166" s="159">
        <f t="shared" si="128"/>
        <v>1.4537902388369679</v>
      </c>
      <c r="AE166" s="159">
        <f t="shared" si="129"/>
        <v>2.0892687559354228</v>
      </c>
    </row>
    <row r="167" spans="1:31" ht="15" customHeight="1" x14ac:dyDescent="0.15">
      <c r="B167" s="156" t="s">
        <v>206</v>
      </c>
      <c r="F167" s="157">
        <v>74</v>
      </c>
      <c r="G167" s="157">
        <v>61</v>
      </c>
      <c r="H167" s="157">
        <v>13</v>
      </c>
      <c r="I167" s="157">
        <v>26</v>
      </c>
      <c r="J167" s="184">
        <v>18</v>
      </c>
      <c r="K167" s="157">
        <v>69</v>
      </c>
      <c r="L167" s="158">
        <f t="shared" si="125"/>
        <v>3.6561264822134385</v>
      </c>
      <c r="M167" s="436">
        <f t="shared" si="122"/>
        <v>5.7492931196983976</v>
      </c>
      <c r="N167" s="159">
        <f t="shared" si="122"/>
        <v>1.3499480789200415</v>
      </c>
      <c r="O167" s="159">
        <f t="shared" si="122"/>
        <v>2.1775544388609713</v>
      </c>
      <c r="P167" s="159">
        <f t="shared" si="122"/>
        <v>1.7094017094017095</v>
      </c>
      <c r="Q167" s="159">
        <f t="shared" si="122"/>
        <v>5.7404326123128113</v>
      </c>
      <c r="V167" s="156" t="s">
        <v>206</v>
      </c>
      <c r="Z167" s="157">
        <f t="shared" si="126"/>
        <v>69</v>
      </c>
      <c r="AA167" s="157">
        <f t="shared" si="123"/>
        <v>13</v>
      </c>
      <c r="AB167" s="184">
        <f t="shared" si="124"/>
        <v>18</v>
      </c>
      <c r="AC167" s="158">
        <f t="shared" si="127"/>
        <v>5.7404326123128113</v>
      </c>
      <c r="AD167" s="159">
        <f t="shared" si="128"/>
        <v>1.3499480789200415</v>
      </c>
      <c r="AE167" s="159">
        <f t="shared" si="129"/>
        <v>1.7094017094017095</v>
      </c>
    </row>
    <row r="168" spans="1:31" ht="15" customHeight="1" x14ac:dyDescent="0.15">
      <c r="B168" s="149" t="s">
        <v>128</v>
      </c>
      <c r="C168" s="151"/>
      <c r="D168" s="151"/>
      <c r="E168" s="151"/>
      <c r="F168" s="161">
        <v>27</v>
      </c>
      <c r="G168" s="161">
        <v>7</v>
      </c>
      <c r="H168" s="161">
        <v>20</v>
      </c>
      <c r="I168" s="161">
        <v>8</v>
      </c>
      <c r="J168" s="185">
        <v>6</v>
      </c>
      <c r="K168" s="161">
        <v>9</v>
      </c>
      <c r="L168" s="162">
        <f t="shared" si="125"/>
        <v>1.3339920948616599</v>
      </c>
      <c r="M168" s="451">
        <f t="shared" si="122"/>
        <v>0.65975494816211122</v>
      </c>
      <c r="N168" s="163">
        <f t="shared" si="122"/>
        <v>2.0768431983385254</v>
      </c>
      <c r="O168" s="163">
        <f t="shared" si="122"/>
        <v>0.67001675041876052</v>
      </c>
      <c r="P168" s="163">
        <f t="shared" si="122"/>
        <v>0.56980056980056981</v>
      </c>
      <c r="Q168" s="163">
        <f t="shared" si="122"/>
        <v>0.74875207986688852</v>
      </c>
      <c r="V168" s="149" t="s">
        <v>128</v>
      </c>
      <c r="W168" s="151"/>
      <c r="X168" s="151"/>
      <c r="Y168" s="151"/>
      <c r="Z168" s="161">
        <f t="shared" si="126"/>
        <v>9</v>
      </c>
      <c r="AA168" s="161">
        <f t="shared" si="123"/>
        <v>20</v>
      </c>
      <c r="AB168" s="185">
        <f t="shared" si="124"/>
        <v>6</v>
      </c>
      <c r="AC168" s="162">
        <f t="shared" si="127"/>
        <v>0.74875207986688852</v>
      </c>
      <c r="AD168" s="163">
        <f t="shared" si="128"/>
        <v>2.0768431983385254</v>
      </c>
      <c r="AE168" s="163">
        <f t="shared" si="129"/>
        <v>0.56980056980056981</v>
      </c>
    </row>
    <row r="169" spans="1:31" ht="15" customHeight="1" x14ac:dyDescent="0.15">
      <c r="B169" s="165" t="s">
        <v>1</v>
      </c>
      <c r="C169" s="167"/>
      <c r="D169" s="167"/>
      <c r="E169" s="176"/>
      <c r="F169" s="168">
        <f t="shared" ref="F169:K169" si="130">SUM(F159:F168)</f>
        <v>2024</v>
      </c>
      <c r="G169" s="168">
        <f t="shared" si="130"/>
        <v>1061</v>
      </c>
      <c r="H169" s="168">
        <f t="shared" si="130"/>
        <v>963</v>
      </c>
      <c r="I169" s="168">
        <f t="shared" si="130"/>
        <v>1194</v>
      </c>
      <c r="J169" s="186">
        <f t="shared" si="130"/>
        <v>1053</v>
      </c>
      <c r="K169" s="168">
        <f t="shared" si="130"/>
        <v>1202</v>
      </c>
      <c r="L169" s="169">
        <f t="shared" ref="L169:Q169" si="131">SUM(L159:L168)</f>
        <v>100</v>
      </c>
      <c r="M169" s="452">
        <f t="shared" si="131"/>
        <v>100</v>
      </c>
      <c r="N169" s="170">
        <f t="shared" si="131"/>
        <v>99.999999999999986</v>
      </c>
      <c r="O169" s="170">
        <f t="shared" si="131"/>
        <v>100</v>
      </c>
      <c r="P169" s="170">
        <f t="shared" si="131"/>
        <v>99.999999999999986</v>
      </c>
      <c r="Q169" s="170">
        <f t="shared" si="131"/>
        <v>100.00000000000001</v>
      </c>
      <c r="V169" s="165" t="s">
        <v>1</v>
      </c>
      <c r="W169" s="167"/>
      <c r="X169" s="167"/>
      <c r="Y169" s="176"/>
      <c r="Z169" s="168">
        <f t="shared" ref="Z169:AE169" si="132">SUM(Z159:Z168)</f>
        <v>1202</v>
      </c>
      <c r="AA169" s="168">
        <f t="shared" si="132"/>
        <v>963</v>
      </c>
      <c r="AB169" s="186">
        <f t="shared" si="132"/>
        <v>1053</v>
      </c>
      <c r="AC169" s="169">
        <f t="shared" si="132"/>
        <v>100.00000000000001</v>
      </c>
      <c r="AD169" s="170">
        <f t="shared" si="132"/>
        <v>99.999999999999986</v>
      </c>
      <c r="AE169" s="170">
        <f t="shared" si="132"/>
        <v>99.999999999999986</v>
      </c>
    </row>
    <row r="170" spans="1:31" ht="15" customHeight="1" x14ac:dyDescent="0.15">
      <c r="B170" s="165" t="s">
        <v>207</v>
      </c>
      <c r="C170" s="167"/>
      <c r="D170" s="167"/>
      <c r="E170" s="176"/>
      <c r="F170" s="453">
        <v>43.073610415623435</v>
      </c>
      <c r="G170" s="453">
        <v>56.313092979127134</v>
      </c>
      <c r="H170" s="453">
        <v>28.275715800636267</v>
      </c>
      <c r="I170" s="453">
        <v>38.149241146711638</v>
      </c>
      <c r="J170" s="453">
        <v>35.883476599808979</v>
      </c>
      <c r="K170" s="453">
        <v>56.185247275775353</v>
      </c>
      <c r="V170" s="165" t="s">
        <v>207</v>
      </c>
      <c r="W170" s="167"/>
      <c r="X170" s="167"/>
      <c r="Y170" s="176"/>
      <c r="Z170" s="453">
        <f>K170</f>
        <v>56.185247275775353</v>
      </c>
      <c r="AA170" s="453">
        <f>H170</f>
        <v>28.275715800636267</v>
      </c>
      <c r="AB170" s="453">
        <f>J170</f>
        <v>35.883476599808979</v>
      </c>
    </row>
    <row r="171" spans="1:31" ht="15" customHeight="1" x14ac:dyDescent="0.15">
      <c r="B171" s="165" t="s">
        <v>208</v>
      </c>
      <c r="C171" s="167"/>
      <c r="D171" s="167"/>
      <c r="E171" s="176"/>
      <c r="F171" s="168">
        <v>429</v>
      </c>
      <c r="G171" s="168">
        <v>429</v>
      </c>
      <c r="H171" s="168">
        <v>228</v>
      </c>
      <c r="I171" s="168">
        <v>230</v>
      </c>
      <c r="J171" s="168">
        <v>230</v>
      </c>
      <c r="K171" s="168">
        <v>429</v>
      </c>
      <c r="V171" s="165" t="s">
        <v>208</v>
      </c>
      <c r="W171" s="167"/>
      <c r="X171" s="167"/>
      <c r="Y171" s="176"/>
      <c r="Z171" s="168">
        <f>K171</f>
        <v>429</v>
      </c>
      <c r="AA171" s="168">
        <f>H171</f>
        <v>228</v>
      </c>
      <c r="AB171" s="168">
        <f>J171</f>
        <v>230</v>
      </c>
    </row>
    <row r="172" spans="1:31" ht="15" customHeight="1" x14ac:dyDescent="0.15">
      <c r="B172" s="165" t="s">
        <v>209</v>
      </c>
      <c r="C172" s="167"/>
      <c r="D172" s="167"/>
      <c r="E172" s="176"/>
      <c r="F172" s="168">
        <v>2</v>
      </c>
      <c r="G172" s="168">
        <v>8</v>
      </c>
      <c r="H172" s="168">
        <v>2</v>
      </c>
      <c r="I172" s="168">
        <v>3</v>
      </c>
      <c r="J172" s="168">
        <v>3</v>
      </c>
      <c r="K172" s="168">
        <v>8</v>
      </c>
      <c r="V172" s="165" t="s">
        <v>209</v>
      </c>
      <c r="W172" s="167"/>
      <c r="X172" s="167"/>
      <c r="Y172" s="176"/>
      <c r="Z172" s="168">
        <f>K172</f>
        <v>8</v>
      </c>
      <c r="AA172" s="168">
        <f>H172</f>
        <v>2</v>
      </c>
      <c r="AB172" s="168">
        <f>J172</f>
        <v>3</v>
      </c>
    </row>
    <row r="173" spans="1:31" ht="15" customHeight="1" x14ac:dyDescent="0.15">
      <c r="B173" s="171"/>
      <c r="C173" s="172"/>
      <c r="D173" s="172"/>
      <c r="E173" s="172"/>
      <c r="F173" s="181"/>
      <c r="I173" s="181"/>
      <c r="K173" s="181"/>
      <c r="M173" s="181"/>
      <c r="P173" s="181"/>
      <c r="Q173" s="181"/>
      <c r="V173" s="171"/>
      <c r="W173" s="172"/>
      <c r="X173" s="172"/>
      <c r="Y173" s="172"/>
      <c r="Z173" s="181"/>
      <c r="AE173" s="181"/>
    </row>
    <row r="174" spans="1:31" ht="15" customHeight="1" x14ac:dyDescent="0.15">
      <c r="A174" s="135" t="s">
        <v>946</v>
      </c>
      <c r="B174" s="137"/>
      <c r="V174" s="137"/>
    </row>
    <row r="175" spans="1:31" ht="13.7" customHeight="1" x14ac:dyDescent="0.15">
      <c r="B175" s="138"/>
      <c r="C175" s="139"/>
      <c r="D175" s="139"/>
      <c r="E175" s="139"/>
      <c r="F175" s="227"/>
      <c r="G175" s="228"/>
      <c r="H175" s="142" t="s">
        <v>2</v>
      </c>
      <c r="I175" s="142"/>
      <c r="J175" s="228"/>
      <c r="K175" s="228"/>
      <c r="L175" s="229"/>
      <c r="M175" s="228"/>
      <c r="N175" s="142" t="s">
        <v>3</v>
      </c>
      <c r="O175" s="142"/>
      <c r="P175" s="228"/>
      <c r="Q175" s="231"/>
      <c r="V175" s="138"/>
      <c r="W175" s="139"/>
      <c r="X175" s="139"/>
      <c r="Y175" s="139"/>
      <c r="Z175" s="140"/>
      <c r="AA175" s="141" t="s">
        <v>2</v>
      </c>
      <c r="AB175" s="142"/>
      <c r="AC175" s="143"/>
      <c r="AD175" s="141" t="s">
        <v>3</v>
      </c>
      <c r="AE175" s="144"/>
    </row>
    <row r="176" spans="1:31" ht="22.7" customHeight="1" x14ac:dyDescent="0.15">
      <c r="B176" s="156"/>
      <c r="E176" s="329"/>
      <c r="F176" s="146" t="s">
        <v>365</v>
      </c>
      <c r="G176" s="146" t="s">
        <v>170</v>
      </c>
      <c r="H176" s="146" t="s">
        <v>171</v>
      </c>
      <c r="I176" s="146" t="s">
        <v>366</v>
      </c>
      <c r="J176" s="182" t="s">
        <v>173</v>
      </c>
      <c r="K176" s="146" t="s">
        <v>529</v>
      </c>
      <c r="L176" s="147" t="s">
        <v>365</v>
      </c>
      <c r="M176" s="146" t="s">
        <v>170</v>
      </c>
      <c r="N176" s="146" t="s">
        <v>171</v>
      </c>
      <c r="O176" s="146" t="s">
        <v>366</v>
      </c>
      <c r="P176" s="146" t="s">
        <v>173</v>
      </c>
      <c r="Q176" s="146" t="s">
        <v>529</v>
      </c>
      <c r="V176" s="156"/>
      <c r="Y176" s="329"/>
      <c r="Z176" s="146" t="s">
        <v>474</v>
      </c>
      <c r="AA176" s="146" t="s">
        <v>171</v>
      </c>
      <c r="AB176" s="182" t="s">
        <v>173</v>
      </c>
      <c r="AC176" s="147" t="s">
        <v>474</v>
      </c>
      <c r="AD176" s="146" t="s">
        <v>171</v>
      </c>
      <c r="AE176" s="146" t="s">
        <v>173</v>
      </c>
    </row>
    <row r="177" spans="1:31" ht="12" customHeight="1" x14ac:dyDescent="0.15">
      <c r="B177" s="149"/>
      <c r="C177" s="151"/>
      <c r="D177" s="151"/>
      <c r="E177" s="220"/>
      <c r="F177" s="152"/>
      <c r="G177" s="152"/>
      <c r="H177" s="152"/>
      <c r="I177" s="152"/>
      <c r="J177" s="183"/>
      <c r="K177" s="152"/>
      <c r="L177" s="153">
        <f t="shared" ref="L177" si="133">F$13</f>
        <v>2024</v>
      </c>
      <c r="M177" s="154">
        <f t="shared" ref="M177" si="134">G$13</f>
        <v>1061</v>
      </c>
      <c r="N177" s="154">
        <f t="shared" ref="N177" si="135">H$13</f>
        <v>963</v>
      </c>
      <c r="O177" s="154">
        <f t="shared" ref="O177" si="136">I$13</f>
        <v>1194</v>
      </c>
      <c r="P177" s="154">
        <f t="shared" ref="P177" si="137">J$13</f>
        <v>1053</v>
      </c>
      <c r="Q177" s="154">
        <f t="shared" ref="Q177" si="138">K$13</f>
        <v>1202</v>
      </c>
      <c r="V177" s="149"/>
      <c r="W177" s="151"/>
      <c r="X177" s="151"/>
      <c r="Y177" s="220"/>
      <c r="Z177" s="152"/>
      <c r="AA177" s="152"/>
      <c r="AB177" s="183"/>
      <c r="AC177" s="153">
        <f>Q177</f>
        <v>1202</v>
      </c>
      <c r="AD177" s="154">
        <f>N177</f>
        <v>963</v>
      </c>
      <c r="AE177" s="154">
        <f>P177</f>
        <v>1053</v>
      </c>
    </row>
    <row r="178" spans="1:31" ht="15" customHeight="1" x14ac:dyDescent="0.15">
      <c r="B178" s="156" t="s">
        <v>943</v>
      </c>
      <c r="F178" s="204">
        <v>498</v>
      </c>
      <c r="G178" s="204">
        <v>86</v>
      </c>
      <c r="H178" s="204">
        <v>412</v>
      </c>
      <c r="I178" s="204">
        <v>1</v>
      </c>
      <c r="J178" s="253">
        <v>1</v>
      </c>
      <c r="K178" s="204">
        <v>86</v>
      </c>
      <c r="L178" s="175">
        <f>F178/L$177*100</f>
        <v>24.604743083003953</v>
      </c>
      <c r="M178" s="488">
        <f t="shared" ref="M178:Q183" si="139">G178/M$177*100</f>
        <v>8.1055607917059369</v>
      </c>
      <c r="N178" s="205">
        <f t="shared" si="139"/>
        <v>42.782969885773625</v>
      </c>
      <c r="O178" s="205">
        <f t="shared" si="139"/>
        <v>8.3752093802345065E-2</v>
      </c>
      <c r="P178" s="205">
        <f t="shared" si="139"/>
        <v>9.4966761633428307E-2</v>
      </c>
      <c r="Q178" s="205">
        <f t="shared" si="139"/>
        <v>7.1547420965058244</v>
      </c>
      <c r="V178" s="156" t="s">
        <v>154</v>
      </c>
      <c r="Z178" s="204">
        <f>K178</f>
        <v>86</v>
      </c>
      <c r="AA178" s="204">
        <f t="shared" ref="AA178:AA183" si="140">H178</f>
        <v>412</v>
      </c>
      <c r="AB178" s="253">
        <f t="shared" ref="AB178:AB183" si="141">J178</f>
        <v>1</v>
      </c>
      <c r="AC178" s="175">
        <f>Q178</f>
        <v>7.1547420965058244</v>
      </c>
      <c r="AD178" s="205">
        <f>N178</f>
        <v>42.782969885773625</v>
      </c>
      <c r="AE178" s="205">
        <f>P178</f>
        <v>9.4966761633428307E-2</v>
      </c>
    </row>
    <row r="179" spans="1:31" ht="15" customHeight="1" x14ac:dyDescent="0.15">
      <c r="B179" s="156" t="s">
        <v>149</v>
      </c>
      <c r="F179" s="157">
        <v>91</v>
      </c>
      <c r="G179" s="157">
        <v>25</v>
      </c>
      <c r="H179" s="157">
        <v>66</v>
      </c>
      <c r="I179" s="157">
        <v>2</v>
      </c>
      <c r="J179" s="184">
        <v>2</v>
      </c>
      <c r="K179" s="157">
        <v>25</v>
      </c>
      <c r="L179" s="158">
        <f t="shared" ref="L179:L183" si="142">F179/L$177*100</f>
        <v>4.4960474308300391</v>
      </c>
      <c r="M179" s="436">
        <f t="shared" si="139"/>
        <v>2.3562676720075402</v>
      </c>
      <c r="N179" s="159">
        <f t="shared" si="139"/>
        <v>6.8535825545171329</v>
      </c>
      <c r="O179" s="159">
        <f t="shared" si="139"/>
        <v>0.16750418760469013</v>
      </c>
      <c r="P179" s="159">
        <f t="shared" si="139"/>
        <v>0.18993352326685661</v>
      </c>
      <c r="Q179" s="159">
        <f t="shared" si="139"/>
        <v>2.0798668885191347</v>
      </c>
      <c r="V179" s="156" t="s">
        <v>149</v>
      </c>
      <c r="Z179" s="157">
        <f t="shared" ref="Z179:Z183" si="143">K179</f>
        <v>25</v>
      </c>
      <c r="AA179" s="157">
        <f t="shared" si="140"/>
        <v>66</v>
      </c>
      <c r="AB179" s="184">
        <f t="shared" si="141"/>
        <v>2</v>
      </c>
      <c r="AC179" s="158">
        <f t="shared" ref="AC179:AC183" si="144">Q179</f>
        <v>2.0798668885191347</v>
      </c>
      <c r="AD179" s="159">
        <f t="shared" ref="AD179:AD183" si="145">N179</f>
        <v>6.8535825545171329</v>
      </c>
      <c r="AE179" s="159">
        <f t="shared" ref="AE179:AE183" si="146">P179</f>
        <v>0.18993352326685661</v>
      </c>
    </row>
    <row r="180" spans="1:31" ht="15" customHeight="1" x14ac:dyDescent="0.15">
      <c r="B180" s="156" t="s">
        <v>944</v>
      </c>
      <c r="F180" s="157">
        <v>67</v>
      </c>
      <c r="G180" s="157">
        <v>23</v>
      </c>
      <c r="H180" s="157">
        <v>44</v>
      </c>
      <c r="I180" s="157">
        <v>1</v>
      </c>
      <c r="J180" s="184">
        <v>0</v>
      </c>
      <c r="K180" s="157">
        <v>24</v>
      </c>
      <c r="L180" s="158">
        <f t="shared" si="142"/>
        <v>3.3102766798418974</v>
      </c>
      <c r="M180" s="436">
        <f t="shared" si="139"/>
        <v>2.167766258246937</v>
      </c>
      <c r="N180" s="159">
        <f t="shared" si="139"/>
        <v>4.5690550363447562</v>
      </c>
      <c r="O180" s="159">
        <f t="shared" si="139"/>
        <v>8.3752093802345065E-2</v>
      </c>
      <c r="P180" s="159">
        <f t="shared" si="139"/>
        <v>0</v>
      </c>
      <c r="Q180" s="159">
        <f t="shared" si="139"/>
        <v>1.9966722129783694</v>
      </c>
      <c r="V180" s="156" t="s">
        <v>944</v>
      </c>
      <c r="Z180" s="157">
        <f t="shared" si="143"/>
        <v>24</v>
      </c>
      <c r="AA180" s="157">
        <f t="shared" si="140"/>
        <v>44</v>
      </c>
      <c r="AB180" s="184">
        <f t="shared" si="141"/>
        <v>0</v>
      </c>
      <c r="AC180" s="158">
        <f t="shared" si="144"/>
        <v>1.9966722129783694</v>
      </c>
      <c r="AD180" s="159">
        <f t="shared" si="145"/>
        <v>4.5690550363447562</v>
      </c>
      <c r="AE180" s="159">
        <f t="shared" si="146"/>
        <v>0</v>
      </c>
    </row>
    <row r="181" spans="1:31" ht="15" customHeight="1" x14ac:dyDescent="0.15">
      <c r="B181" s="156" t="s">
        <v>937</v>
      </c>
      <c r="F181" s="157">
        <v>79</v>
      </c>
      <c r="G181" s="157">
        <v>32</v>
      </c>
      <c r="H181" s="157">
        <v>47</v>
      </c>
      <c r="I181" s="157">
        <v>9</v>
      </c>
      <c r="J181" s="184">
        <v>9</v>
      </c>
      <c r="K181" s="157">
        <v>32</v>
      </c>
      <c r="L181" s="158">
        <f t="shared" si="142"/>
        <v>3.9031620553359678</v>
      </c>
      <c r="M181" s="436">
        <f t="shared" si="139"/>
        <v>3.0160226201696512</v>
      </c>
      <c r="N181" s="159">
        <f t="shared" si="139"/>
        <v>4.8805815160955346</v>
      </c>
      <c r="O181" s="159">
        <f t="shared" si="139"/>
        <v>0.75376884422110546</v>
      </c>
      <c r="P181" s="159">
        <f t="shared" si="139"/>
        <v>0.85470085470085477</v>
      </c>
      <c r="Q181" s="159">
        <f t="shared" si="139"/>
        <v>2.6622296173044924</v>
      </c>
      <c r="V181" s="156" t="s">
        <v>937</v>
      </c>
      <c r="Z181" s="157">
        <f t="shared" si="143"/>
        <v>32</v>
      </c>
      <c r="AA181" s="157">
        <f t="shared" si="140"/>
        <v>47</v>
      </c>
      <c r="AB181" s="184">
        <f t="shared" si="141"/>
        <v>9</v>
      </c>
      <c r="AC181" s="158">
        <f t="shared" si="144"/>
        <v>2.6622296173044924</v>
      </c>
      <c r="AD181" s="159">
        <f t="shared" si="145"/>
        <v>4.8805815160955346</v>
      </c>
      <c r="AE181" s="159">
        <f t="shared" si="146"/>
        <v>0.85470085470085477</v>
      </c>
    </row>
    <row r="182" spans="1:31" ht="15" customHeight="1" x14ac:dyDescent="0.15">
      <c r="B182" s="156" t="s">
        <v>945</v>
      </c>
      <c r="F182" s="157">
        <v>1245</v>
      </c>
      <c r="G182" s="157">
        <v>882</v>
      </c>
      <c r="H182" s="157">
        <v>363</v>
      </c>
      <c r="I182" s="157">
        <v>1166</v>
      </c>
      <c r="J182" s="184">
        <v>1028</v>
      </c>
      <c r="K182" s="157">
        <v>1020</v>
      </c>
      <c r="L182" s="158">
        <f t="shared" si="142"/>
        <v>61.511857707509876</v>
      </c>
      <c r="M182" s="436">
        <f t="shared" si="139"/>
        <v>83.129123468426016</v>
      </c>
      <c r="N182" s="159">
        <f t="shared" si="139"/>
        <v>37.694704049844233</v>
      </c>
      <c r="O182" s="159">
        <f t="shared" si="139"/>
        <v>97.654941373534342</v>
      </c>
      <c r="P182" s="159">
        <f t="shared" si="139"/>
        <v>97.62583095916429</v>
      </c>
      <c r="Q182" s="159">
        <f t="shared" si="139"/>
        <v>84.858569051580702</v>
      </c>
      <c r="V182" s="156" t="s">
        <v>140</v>
      </c>
      <c r="Z182" s="157">
        <f t="shared" si="143"/>
        <v>1020</v>
      </c>
      <c r="AA182" s="157">
        <f t="shared" si="140"/>
        <v>363</v>
      </c>
      <c r="AB182" s="184">
        <f t="shared" si="141"/>
        <v>1028</v>
      </c>
      <c r="AC182" s="158">
        <f t="shared" si="144"/>
        <v>84.858569051580702</v>
      </c>
      <c r="AD182" s="159">
        <f t="shared" si="145"/>
        <v>37.694704049844233</v>
      </c>
      <c r="AE182" s="159">
        <f t="shared" si="146"/>
        <v>97.62583095916429</v>
      </c>
    </row>
    <row r="183" spans="1:31" ht="15" customHeight="1" x14ac:dyDescent="0.15">
      <c r="B183" s="149" t="s">
        <v>128</v>
      </c>
      <c r="C183" s="151"/>
      <c r="D183" s="151"/>
      <c r="E183" s="151"/>
      <c r="F183" s="161">
        <v>44</v>
      </c>
      <c r="G183" s="161">
        <v>13</v>
      </c>
      <c r="H183" s="161">
        <v>31</v>
      </c>
      <c r="I183" s="161">
        <v>15</v>
      </c>
      <c r="J183" s="185">
        <v>13</v>
      </c>
      <c r="K183" s="161">
        <v>15</v>
      </c>
      <c r="L183" s="162">
        <f t="shared" si="142"/>
        <v>2.1739130434782608</v>
      </c>
      <c r="M183" s="451">
        <f t="shared" si="139"/>
        <v>1.2252591894439209</v>
      </c>
      <c r="N183" s="163">
        <f t="shared" si="139"/>
        <v>3.2191069574247146</v>
      </c>
      <c r="O183" s="163">
        <f t="shared" si="139"/>
        <v>1.256281407035176</v>
      </c>
      <c r="P183" s="163">
        <f t="shared" si="139"/>
        <v>1.2345679012345678</v>
      </c>
      <c r="Q183" s="163">
        <f t="shared" si="139"/>
        <v>1.2479201331114809</v>
      </c>
      <c r="V183" s="149" t="s">
        <v>128</v>
      </c>
      <c r="W183" s="151"/>
      <c r="X183" s="151"/>
      <c r="Y183" s="151"/>
      <c r="Z183" s="161">
        <f t="shared" si="143"/>
        <v>15</v>
      </c>
      <c r="AA183" s="161">
        <f t="shared" si="140"/>
        <v>31</v>
      </c>
      <c r="AB183" s="185">
        <f t="shared" si="141"/>
        <v>13</v>
      </c>
      <c r="AC183" s="162">
        <f t="shared" si="144"/>
        <v>1.2479201331114809</v>
      </c>
      <c r="AD183" s="163">
        <f t="shared" si="145"/>
        <v>3.2191069574247146</v>
      </c>
      <c r="AE183" s="163">
        <f t="shared" si="146"/>
        <v>1.2345679012345678</v>
      </c>
    </row>
    <row r="184" spans="1:31" ht="15" customHeight="1" x14ac:dyDescent="0.15">
      <c r="B184" s="165" t="s">
        <v>1</v>
      </c>
      <c r="C184" s="167"/>
      <c r="D184" s="167"/>
      <c r="E184" s="176"/>
      <c r="F184" s="168">
        <f t="shared" ref="F184:Q184" si="147">SUM(F178:F183)</f>
        <v>2024</v>
      </c>
      <c r="G184" s="168">
        <f t="shared" si="147"/>
        <v>1061</v>
      </c>
      <c r="H184" s="168">
        <f t="shared" si="147"/>
        <v>963</v>
      </c>
      <c r="I184" s="168">
        <f t="shared" si="147"/>
        <v>1194</v>
      </c>
      <c r="J184" s="186">
        <f t="shared" si="147"/>
        <v>1053</v>
      </c>
      <c r="K184" s="168">
        <f t="shared" si="147"/>
        <v>1202</v>
      </c>
      <c r="L184" s="169">
        <f t="shared" si="147"/>
        <v>100</v>
      </c>
      <c r="M184" s="452">
        <f t="shared" si="147"/>
        <v>100</v>
      </c>
      <c r="N184" s="170">
        <f t="shared" si="147"/>
        <v>100</v>
      </c>
      <c r="O184" s="170">
        <f t="shared" si="147"/>
        <v>100</v>
      </c>
      <c r="P184" s="170">
        <f t="shared" si="147"/>
        <v>100</v>
      </c>
      <c r="Q184" s="170">
        <f t="shared" si="147"/>
        <v>100</v>
      </c>
      <c r="V184" s="165" t="s">
        <v>1</v>
      </c>
      <c r="W184" s="167"/>
      <c r="X184" s="167"/>
      <c r="Y184" s="176"/>
      <c r="Z184" s="168">
        <f t="shared" ref="Z184:AE184" si="148">SUM(Z178:Z183)</f>
        <v>1202</v>
      </c>
      <c r="AA184" s="168">
        <f t="shared" si="148"/>
        <v>963</v>
      </c>
      <c r="AB184" s="186">
        <f t="shared" si="148"/>
        <v>1053</v>
      </c>
      <c r="AC184" s="169">
        <f t="shared" si="148"/>
        <v>100</v>
      </c>
      <c r="AD184" s="170">
        <f t="shared" si="148"/>
        <v>100</v>
      </c>
      <c r="AE184" s="170">
        <f t="shared" si="148"/>
        <v>100</v>
      </c>
    </row>
    <row r="185" spans="1:31" ht="15" customHeight="1" x14ac:dyDescent="0.15">
      <c r="B185" s="165" t="s">
        <v>840</v>
      </c>
      <c r="C185" s="167"/>
      <c r="D185" s="167"/>
      <c r="E185" s="176"/>
      <c r="F185" s="453">
        <v>68.376624953065601</v>
      </c>
      <c r="G185" s="453">
        <v>88.051395795876587</v>
      </c>
      <c r="H185" s="453">
        <v>46.253062889475515</v>
      </c>
      <c r="I185" s="453">
        <v>99.597177040042112</v>
      </c>
      <c r="J185" s="453">
        <v>99.583824032084152</v>
      </c>
      <c r="K185" s="453">
        <v>89.415128501196946</v>
      </c>
      <c r="V185" s="165" t="s">
        <v>207</v>
      </c>
      <c r="W185" s="167"/>
      <c r="X185" s="167"/>
      <c r="Y185" s="176"/>
      <c r="Z185" s="453">
        <f>K185</f>
        <v>89.415128501196946</v>
      </c>
      <c r="AA185" s="453">
        <f>H185</f>
        <v>46.253062889475515</v>
      </c>
      <c r="AB185" s="453">
        <f>J185</f>
        <v>99.583824032084152</v>
      </c>
    </row>
    <row r="186" spans="1:31" ht="15" customHeight="1" x14ac:dyDescent="0.15">
      <c r="B186" s="165" t="s">
        <v>841</v>
      </c>
      <c r="C186" s="167"/>
      <c r="D186" s="167"/>
      <c r="E186" s="176"/>
      <c r="F186" s="453">
        <v>91.353385564824492</v>
      </c>
      <c r="G186" s="453">
        <v>95.922934297379072</v>
      </c>
      <c r="H186" s="453">
        <v>82.899720409598416</v>
      </c>
      <c r="I186" s="453">
        <v>99.681724728531108</v>
      </c>
      <c r="J186" s="453">
        <v>99.679669868496177</v>
      </c>
      <c r="K186" s="453">
        <v>96.399416467684631</v>
      </c>
      <c r="V186" s="171"/>
      <c r="W186" s="172"/>
      <c r="X186" s="172"/>
      <c r="Y186" s="172"/>
      <c r="Z186" s="327"/>
      <c r="AA186" s="327"/>
      <c r="AB186" s="327"/>
    </row>
    <row r="187" spans="1:31" ht="15" customHeight="1" x14ac:dyDescent="0.15">
      <c r="B187" s="171"/>
      <c r="C187" s="172"/>
      <c r="D187" s="172"/>
      <c r="E187" s="172"/>
      <c r="F187" s="181"/>
      <c r="I187" s="181"/>
      <c r="K187" s="181"/>
      <c r="M187" s="181"/>
      <c r="P187" s="181"/>
      <c r="Q187" s="181"/>
      <c r="V187" s="171"/>
      <c r="W187" s="172"/>
      <c r="X187" s="172"/>
      <c r="Y187" s="172"/>
      <c r="Z187" s="181"/>
      <c r="AE187" s="181"/>
    </row>
    <row r="188" spans="1:31" ht="15" customHeight="1" x14ac:dyDescent="0.15">
      <c r="A188" s="135" t="s">
        <v>606</v>
      </c>
      <c r="B188" s="137"/>
      <c r="V188" s="137"/>
    </row>
    <row r="189" spans="1:31" ht="13.7" customHeight="1" x14ac:dyDescent="0.15">
      <c r="B189" s="138"/>
      <c r="C189" s="139"/>
      <c r="D189" s="139"/>
      <c r="E189" s="139"/>
      <c r="F189" s="227"/>
      <c r="G189" s="228"/>
      <c r="H189" s="142" t="s">
        <v>2</v>
      </c>
      <c r="I189" s="142"/>
      <c r="J189" s="228"/>
      <c r="K189" s="228"/>
      <c r="L189" s="229"/>
      <c r="M189" s="228"/>
      <c r="N189" s="142" t="s">
        <v>3</v>
      </c>
      <c r="O189" s="142"/>
      <c r="P189" s="228"/>
      <c r="Q189" s="231"/>
      <c r="V189" s="138"/>
      <c r="W189" s="139"/>
      <c r="X189" s="139"/>
      <c r="Y189" s="139"/>
      <c r="Z189" s="140"/>
      <c r="AA189" s="141" t="s">
        <v>2</v>
      </c>
      <c r="AB189" s="142"/>
      <c r="AC189" s="143"/>
      <c r="AD189" s="141" t="s">
        <v>3</v>
      </c>
      <c r="AE189" s="144"/>
    </row>
    <row r="190" spans="1:31" ht="22.7" customHeight="1" x14ac:dyDescent="0.15">
      <c r="B190" s="156"/>
      <c r="E190" s="329"/>
      <c r="F190" s="146" t="s">
        <v>365</v>
      </c>
      <c r="G190" s="146" t="s">
        <v>170</v>
      </c>
      <c r="H190" s="146" t="s">
        <v>171</v>
      </c>
      <c r="I190" s="146" t="s">
        <v>366</v>
      </c>
      <c r="J190" s="182" t="s">
        <v>173</v>
      </c>
      <c r="K190" s="146" t="s">
        <v>529</v>
      </c>
      <c r="L190" s="147" t="s">
        <v>365</v>
      </c>
      <c r="M190" s="146" t="s">
        <v>170</v>
      </c>
      <c r="N190" s="146" t="s">
        <v>171</v>
      </c>
      <c r="O190" s="146" t="s">
        <v>366</v>
      </c>
      <c r="P190" s="146" t="s">
        <v>173</v>
      </c>
      <c r="Q190" s="146" t="s">
        <v>529</v>
      </c>
      <c r="V190" s="156"/>
      <c r="Y190" s="329"/>
      <c r="Z190" s="146" t="s">
        <v>474</v>
      </c>
      <c r="AA190" s="146" t="s">
        <v>171</v>
      </c>
      <c r="AB190" s="182" t="s">
        <v>173</v>
      </c>
      <c r="AC190" s="147" t="s">
        <v>474</v>
      </c>
      <c r="AD190" s="146" t="s">
        <v>171</v>
      </c>
      <c r="AE190" s="146" t="s">
        <v>173</v>
      </c>
    </row>
    <row r="191" spans="1:31" ht="12" customHeight="1" x14ac:dyDescent="0.15">
      <c r="B191" s="149"/>
      <c r="C191" s="151"/>
      <c r="D191" s="151"/>
      <c r="E191" s="220"/>
      <c r="F191" s="152"/>
      <c r="G191" s="152"/>
      <c r="H191" s="152"/>
      <c r="I191" s="152"/>
      <c r="J191" s="183"/>
      <c r="K191" s="152"/>
      <c r="L191" s="153">
        <f t="shared" ref="L191:Q191" si="149">F$13</f>
        <v>2024</v>
      </c>
      <c r="M191" s="154">
        <f t="shared" si="149"/>
        <v>1061</v>
      </c>
      <c r="N191" s="154">
        <f t="shared" si="149"/>
        <v>963</v>
      </c>
      <c r="O191" s="154">
        <f t="shared" si="149"/>
        <v>1194</v>
      </c>
      <c r="P191" s="154">
        <f t="shared" si="149"/>
        <v>1053</v>
      </c>
      <c r="Q191" s="154">
        <f t="shared" si="149"/>
        <v>1202</v>
      </c>
      <c r="V191" s="149"/>
      <c r="W191" s="151"/>
      <c r="X191" s="151"/>
      <c r="Y191" s="220"/>
      <c r="Z191" s="152"/>
      <c r="AA191" s="152"/>
      <c r="AB191" s="183"/>
      <c r="AC191" s="153">
        <f>Q191</f>
        <v>1202</v>
      </c>
      <c r="AD191" s="154">
        <f>N191</f>
        <v>963</v>
      </c>
      <c r="AE191" s="154">
        <f>P191</f>
        <v>1053</v>
      </c>
    </row>
    <row r="192" spans="1:31" ht="15" customHeight="1" x14ac:dyDescent="0.15">
      <c r="B192" s="156" t="s">
        <v>205</v>
      </c>
      <c r="F192" s="204">
        <v>149</v>
      </c>
      <c r="G192" s="204">
        <v>5</v>
      </c>
      <c r="H192" s="204">
        <v>144</v>
      </c>
      <c r="I192" s="204">
        <v>60</v>
      </c>
      <c r="J192" s="253">
        <v>60</v>
      </c>
      <c r="K192" s="204">
        <v>5</v>
      </c>
      <c r="L192" s="175">
        <f>F192/L$191*100</f>
        <v>7.3616600790513838</v>
      </c>
      <c r="M192" s="488">
        <f t="shared" ref="M192:Q201" si="150">G192/M$191*100</f>
        <v>0.47125353440150797</v>
      </c>
      <c r="N192" s="205">
        <f t="shared" si="150"/>
        <v>14.953271028037381</v>
      </c>
      <c r="O192" s="205">
        <f t="shared" si="150"/>
        <v>5.025125628140704</v>
      </c>
      <c r="P192" s="205">
        <f t="shared" si="150"/>
        <v>5.6980056980056979</v>
      </c>
      <c r="Q192" s="205">
        <f t="shared" si="150"/>
        <v>0.41597337770382692</v>
      </c>
      <c r="V192" s="156" t="s">
        <v>205</v>
      </c>
      <c r="Z192" s="204">
        <f>K192</f>
        <v>5</v>
      </c>
      <c r="AA192" s="204">
        <f t="shared" ref="AA192:AA201" si="151">H192</f>
        <v>144</v>
      </c>
      <c r="AB192" s="253">
        <f t="shared" ref="AB192:AB201" si="152">J192</f>
        <v>60</v>
      </c>
      <c r="AC192" s="175">
        <f>Q192</f>
        <v>0.41597337770382692</v>
      </c>
      <c r="AD192" s="205">
        <f>N192</f>
        <v>14.953271028037381</v>
      </c>
      <c r="AE192" s="205">
        <f>P192</f>
        <v>5.6980056980056979</v>
      </c>
    </row>
    <row r="193" spans="1:35" ht="15" customHeight="1" x14ac:dyDescent="0.15">
      <c r="B193" s="156" t="s">
        <v>308</v>
      </c>
      <c r="F193" s="157">
        <v>332</v>
      </c>
      <c r="G193" s="157">
        <v>49</v>
      </c>
      <c r="H193" s="157">
        <v>283</v>
      </c>
      <c r="I193" s="157">
        <v>213</v>
      </c>
      <c r="J193" s="184">
        <v>209</v>
      </c>
      <c r="K193" s="157">
        <v>53</v>
      </c>
      <c r="L193" s="158">
        <f t="shared" ref="L193:L201" si="153">F193/L$191*100</f>
        <v>16.403162055335969</v>
      </c>
      <c r="M193" s="436">
        <f t="shared" si="150"/>
        <v>4.6182846371347788</v>
      </c>
      <c r="N193" s="159">
        <f t="shared" si="150"/>
        <v>29.387331256490135</v>
      </c>
      <c r="O193" s="159">
        <f t="shared" si="150"/>
        <v>17.839195979899497</v>
      </c>
      <c r="P193" s="159">
        <f t="shared" si="150"/>
        <v>19.848053181386515</v>
      </c>
      <c r="Q193" s="159">
        <f t="shared" si="150"/>
        <v>4.4093178036605662</v>
      </c>
      <c r="V193" s="156" t="s">
        <v>308</v>
      </c>
      <c r="Z193" s="157">
        <f t="shared" ref="Z193:Z201" si="154">K193</f>
        <v>53</v>
      </c>
      <c r="AA193" s="157">
        <f t="shared" si="151"/>
        <v>283</v>
      </c>
      <c r="AB193" s="184">
        <f t="shared" si="152"/>
        <v>209</v>
      </c>
      <c r="AC193" s="158">
        <f t="shared" ref="AC193:AC201" si="155">Q193</f>
        <v>4.4093178036605662</v>
      </c>
      <c r="AD193" s="159">
        <f t="shared" ref="AD193:AD201" si="156">N193</f>
        <v>29.387331256490135</v>
      </c>
      <c r="AE193" s="159">
        <f t="shared" ref="AE193:AE201" si="157">P193</f>
        <v>19.848053181386515</v>
      </c>
    </row>
    <row r="194" spans="1:35" ht="15" customHeight="1" x14ac:dyDescent="0.15">
      <c r="B194" s="156" t="s">
        <v>309</v>
      </c>
      <c r="F194" s="157">
        <v>383</v>
      </c>
      <c r="G194" s="157">
        <v>157</v>
      </c>
      <c r="H194" s="157">
        <v>226</v>
      </c>
      <c r="I194" s="157">
        <v>344</v>
      </c>
      <c r="J194" s="184">
        <v>327</v>
      </c>
      <c r="K194" s="157">
        <v>174</v>
      </c>
      <c r="L194" s="158">
        <f t="shared" si="153"/>
        <v>18.92292490118577</v>
      </c>
      <c r="M194" s="436">
        <f t="shared" si="150"/>
        <v>14.797360980207353</v>
      </c>
      <c r="N194" s="159">
        <f t="shared" si="150"/>
        <v>23.468328141225335</v>
      </c>
      <c r="O194" s="159">
        <f t="shared" si="150"/>
        <v>28.810720268006701</v>
      </c>
      <c r="P194" s="159">
        <f t="shared" si="150"/>
        <v>31.054131054131055</v>
      </c>
      <c r="Q194" s="159">
        <f t="shared" si="150"/>
        <v>14.475873544093179</v>
      </c>
      <c r="V194" s="156" t="s">
        <v>309</v>
      </c>
      <c r="Z194" s="157">
        <f t="shared" si="154"/>
        <v>174</v>
      </c>
      <c r="AA194" s="157">
        <f t="shared" si="151"/>
        <v>226</v>
      </c>
      <c r="AB194" s="184">
        <f t="shared" si="152"/>
        <v>327</v>
      </c>
      <c r="AC194" s="158">
        <f t="shared" si="155"/>
        <v>14.475873544093179</v>
      </c>
      <c r="AD194" s="159">
        <f t="shared" si="156"/>
        <v>23.468328141225335</v>
      </c>
      <c r="AE194" s="159">
        <f t="shared" si="157"/>
        <v>31.054131054131055</v>
      </c>
    </row>
    <row r="195" spans="1:35" ht="15" customHeight="1" x14ac:dyDescent="0.15">
      <c r="B195" s="156" t="s">
        <v>310</v>
      </c>
      <c r="F195" s="157">
        <v>285</v>
      </c>
      <c r="G195" s="157">
        <v>156</v>
      </c>
      <c r="H195" s="157">
        <v>129</v>
      </c>
      <c r="I195" s="157">
        <v>166</v>
      </c>
      <c r="J195" s="184">
        <v>144</v>
      </c>
      <c r="K195" s="157">
        <v>178</v>
      </c>
      <c r="L195" s="158">
        <f t="shared" si="153"/>
        <v>14.081027667984189</v>
      </c>
      <c r="M195" s="436">
        <f t="shared" si="150"/>
        <v>14.70311027332705</v>
      </c>
      <c r="N195" s="159">
        <f t="shared" si="150"/>
        <v>13.395638629283487</v>
      </c>
      <c r="O195" s="159">
        <f t="shared" si="150"/>
        <v>13.90284757118928</v>
      </c>
      <c r="P195" s="159">
        <f t="shared" si="150"/>
        <v>13.675213675213676</v>
      </c>
      <c r="Q195" s="159">
        <f t="shared" si="150"/>
        <v>14.808652246256241</v>
      </c>
      <c r="V195" s="156" t="s">
        <v>310</v>
      </c>
      <c r="Z195" s="157">
        <f t="shared" si="154"/>
        <v>178</v>
      </c>
      <c r="AA195" s="157">
        <f t="shared" si="151"/>
        <v>129</v>
      </c>
      <c r="AB195" s="184">
        <f t="shared" si="152"/>
        <v>144</v>
      </c>
      <c r="AC195" s="158">
        <f t="shared" si="155"/>
        <v>14.808652246256241</v>
      </c>
      <c r="AD195" s="159">
        <f t="shared" si="156"/>
        <v>13.395638629283487</v>
      </c>
      <c r="AE195" s="159">
        <f t="shared" si="157"/>
        <v>13.675213675213676</v>
      </c>
    </row>
    <row r="196" spans="1:35" ht="15" customHeight="1" x14ac:dyDescent="0.15">
      <c r="B196" s="156" t="s">
        <v>311</v>
      </c>
      <c r="F196" s="157">
        <v>275</v>
      </c>
      <c r="G196" s="157">
        <v>202</v>
      </c>
      <c r="H196" s="157">
        <v>73</v>
      </c>
      <c r="I196" s="157">
        <v>151</v>
      </c>
      <c r="J196" s="184">
        <v>124</v>
      </c>
      <c r="K196" s="157">
        <v>229</v>
      </c>
      <c r="L196" s="158">
        <f t="shared" si="153"/>
        <v>13.586956521739129</v>
      </c>
      <c r="M196" s="436">
        <f t="shared" si="150"/>
        <v>19.038642789820923</v>
      </c>
      <c r="N196" s="159">
        <f t="shared" si="150"/>
        <v>7.5804776739356177</v>
      </c>
      <c r="O196" s="159">
        <f t="shared" si="150"/>
        <v>12.646566164154105</v>
      </c>
      <c r="P196" s="159">
        <f t="shared" si="150"/>
        <v>11.77587844254511</v>
      </c>
      <c r="Q196" s="159">
        <f t="shared" si="150"/>
        <v>19.051580698835274</v>
      </c>
      <c r="V196" s="156" t="s">
        <v>311</v>
      </c>
      <c r="Z196" s="157">
        <f t="shared" si="154"/>
        <v>229</v>
      </c>
      <c r="AA196" s="157">
        <f t="shared" si="151"/>
        <v>73</v>
      </c>
      <c r="AB196" s="184">
        <f t="shared" si="152"/>
        <v>124</v>
      </c>
      <c r="AC196" s="158">
        <f t="shared" si="155"/>
        <v>19.051580698835274</v>
      </c>
      <c r="AD196" s="159">
        <f t="shared" si="156"/>
        <v>7.5804776739356177</v>
      </c>
      <c r="AE196" s="159">
        <f t="shared" si="157"/>
        <v>11.77587844254511</v>
      </c>
    </row>
    <row r="197" spans="1:35" ht="15" customHeight="1" x14ac:dyDescent="0.15">
      <c r="B197" s="156" t="s">
        <v>312</v>
      </c>
      <c r="F197" s="157">
        <v>233</v>
      </c>
      <c r="G197" s="157">
        <v>194</v>
      </c>
      <c r="H197" s="157">
        <v>39</v>
      </c>
      <c r="I197" s="157">
        <v>107</v>
      </c>
      <c r="J197" s="184">
        <v>83</v>
      </c>
      <c r="K197" s="157">
        <v>218</v>
      </c>
      <c r="L197" s="158">
        <f t="shared" si="153"/>
        <v>11.511857707509881</v>
      </c>
      <c r="M197" s="436">
        <f t="shared" si="150"/>
        <v>18.28463713477851</v>
      </c>
      <c r="N197" s="159">
        <f t="shared" si="150"/>
        <v>4.0498442367601246</v>
      </c>
      <c r="O197" s="159">
        <f t="shared" si="150"/>
        <v>8.9614740368509214</v>
      </c>
      <c r="P197" s="159">
        <f t="shared" si="150"/>
        <v>7.8822412155745498</v>
      </c>
      <c r="Q197" s="159">
        <f t="shared" si="150"/>
        <v>18.136439267886857</v>
      </c>
      <c r="V197" s="156" t="s">
        <v>312</v>
      </c>
      <c r="Z197" s="157">
        <f t="shared" si="154"/>
        <v>218</v>
      </c>
      <c r="AA197" s="157">
        <f t="shared" si="151"/>
        <v>39</v>
      </c>
      <c r="AB197" s="184">
        <f t="shared" si="152"/>
        <v>83</v>
      </c>
      <c r="AC197" s="158">
        <f t="shared" si="155"/>
        <v>18.136439267886857</v>
      </c>
      <c r="AD197" s="159">
        <f t="shared" si="156"/>
        <v>4.0498442367601246</v>
      </c>
      <c r="AE197" s="159">
        <f t="shared" si="157"/>
        <v>7.8822412155745498</v>
      </c>
    </row>
    <row r="198" spans="1:35" ht="15" customHeight="1" x14ac:dyDescent="0.15">
      <c r="B198" s="156" t="s">
        <v>313</v>
      </c>
      <c r="F198" s="157">
        <v>213</v>
      </c>
      <c r="G198" s="157">
        <v>185</v>
      </c>
      <c r="H198" s="157">
        <v>28</v>
      </c>
      <c r="I198" s="157">
        <v>92</v>
      </c>
      <c r="J198" s="184">
        <v>64</v>
      </c>
      <c r="K198" s="157">
        <v>213</v>
      </c>
      <c r="L198" s="158">
        <f t="shared" si="153"/>
        <v>10.523715415019764</v>
      </c>
      <c r="M198" s="436">
        <f t="shared" si="150"/>
        <v>17.436380772855799</v>
      </c>
      <c r="N198" s="159">
        <f t="shared" si="150"/>
        <v>2.9075804776739358</v>
      </c>
      <c r="O198" s="159">
        <f t="shared" si="150"/>
        <v>7.7051926298157447</v>
      </c>
      <c r="P198" s="159">
        <f t="shared" si="150"/>
        <v>6.0778727445394116</v>
      </c>
      <c r="Q198" s="159">
        <f t="shared" si="150"/>
        <v>17.720465890183029</v>
      </c>
      <c r="V198" s="156" t="s">
        <v>313</v>
      </c>
      <c r="Z198" s="157">
        <f t="shared" si="154"/>
        <v>213</v>
      </c>
      <c r="AA198" s="157">
        <f t="shared" si="151"/>
        <v>28</v>
      </c>
      <c r="AB198" s="184">
        <f t="shared" si="152"/>
        <v>64</v>
      </c>
      <c r="AC198" s="158">
        <f t="shared" si="155"/>
        <v>17.720465890183029</v>
      </c>
      <c r="AD198" s="159">
        <f t="shared" si="156"/>
        <v>2.9075804776739358</v>
      </c>
      <c r="AE198" s="159">
        <f t="shared" si="157"/>
        <v>6.0778727445394116</v>
      </c>
    </row>
    <row r="199" spans="1:35" ht="15" customHeight="1" x14ac:dyDescent="0.15">
      <c r="B199" s="156" t="s">
        <v>314</v>
      </c>
      <c r="F199" s="157">
        <v>67</v>
      </c>
      <c r="G199" s="157">
        <v>56</v>
      </c>
      <c r="H199" s="157">
        <v>11</v>
      </c>
      <c r="I199" s="157">
        <v>34</v>
      </c>
      <c r="J199" s="184">
        <v>20</v>
      </c>
      <c r="K199" s="157">
        <v>70</v>
      </c>
      <c r="L199" s="158">
        <f t="shared" si="153"/>
        <v>3.3102766798418974</v>
      </c>
      <c r="M199" s="436">
        <f t="shared" si="150"/>
        <v>5.2780395852968898</v>
      </c>
      <c r="N199" s="159">
        <f t="shared" si="150"/>
        <v>1.142263759086189</v>
      </c>
      <c r="O199" s="159">
        <f t="shared" si="150"/>
        <v>2.8475711892797317</v>
      </c>
      <c r="P199" s="159">
        <f t="shared" si="150"/>
        <v>1.899335232668566</v>
      </c>
      <c r="Q199" s="159">
        <f t="shared" si="150"/>
        <v>5.8236272878535766</v>
      </c>
      <c r="V199" s="156" t="s">
        <v>314</v>
      </c>
      <c r="Z199" s="157">
        <f t="shared" si="154"/>
        <v>70</v>
      </c>
      <c r="AA199" s="157">
        <f t="shared" si="151"/>
        <v>11</v>
      </c>
      <c r="AB199" s="184">
        <f t="shared" si="152"/>
        <v>20</v>
      </c>
      <c r="AC199" s="158">
        <f t="shared" si="155"/>
        <v>5.8236272878535766</v>
      </c>
      <c r="AD199" s="159">
        <f t="shared" si="156"/>
        <v>1.142263759086189</v>
      </c>
      <c r="AE199" s="159">
        <f t="shared" si="157"/>
        <v>1.899335232668566</v>
      </c>
    </row>
    <row r="200" spans="1:35" ht="15" customHeight="1" x14ac:dyDescent="0.15">
      <c r="B200" s="156" t="s">
        <v>206</v>
      </c>
      <c r="F200" s="157">
        <v>42</v>
      </c>
      <c r="G200" s="157">
        <v>35</v>
      </c>
      <c r="H200" s="157">
        <v>7</v>
      </c>
      <c r="I200" s="157">
        <v>10</v>
      </c>
      <c r="J200" s="184">
        <v>8</v>
      </c>
      <c r="K200" s="157">
        <v>37</v>
      </c>
      <c r="L200" s="158">
        <f t="shared" si="153"/>
        <v>2.075098814229249</v>
      </c>
      <c r="M200" s="436">
        <f t="shared" si="150"/>
        <v>3.2987747408105559</v>
      </c>
      <c r="N200" s="159">
        <f t="shared" si="150"/>
        <v>0.72689511941848395</v>
      </c>
      <c r="O200" s="159">
        <f t="shared" si="150"/>
        <v>0.83752093802345051</v>
      </c>
      <c r="P200" s="159">
        <f t="shared" si="150"/>
        <v>0.75973409306742645</v>
      </c>
      <c r="Q200" s="159">
        <f t="shared" si="150"/>
        <v>3.0782029950083194</v>
      </c>
      <c r="V200" s="156" t="s">
        <v>206</v>
      </c>
      <c r="Z200" s="157">
        <f t="shared" si="154"/>
        <v>37</v>
      </c>
      <c r="AA200" s="157">
        <f t="shared" si="151"/>
        <v>7</v>
      </c>
      <c r="AB200" s="184">
        <f t="shared" si="152"/>
        <v>8</v>
      </c>
      <c r="AC200" s="158">
        <f t="shared" si="155"/>
        <v>3.0782029950083194</v>
      </c>
      <c r="AD200" s="159">
        <f t="shared" si="156"/>
        <v>0.72689511941848395</v>
      </c>
      <c r="AE200" s="159">
        <f t="shared" si="157"/>
        <v>0.75973409306742645</v>
      </c>
    </row>
    <row r="201" spans="1:35" ht="15" customHeight="1" x14ac:dyDescent="0.15">
      <c r="B201" s="149" t="s">
        <v>128</v>
      </c>
      <c r="C201" s="151"/>
      <c r="D201" s="151"/>
      <c r="E201" s="151"/>
      <c r="F201" s="161">
        <v>45</v>
      </c>
      <c r="G201" s="161">
        <v>22</v>
      </c>
      <c r="H201" s="161">
        <v>23</v>
      </c>
      <c r="I201" s="161">
        <v>17</v>
      </c>
      <c r="J201" s="185">
        <v>14</v>
      </c>
      <c r="K201" s="161">
        <v>25</v>
      </c>
      <c r="L201" s="162">
        <f t="shared" si="153"/>
        <v>2.2233201581027666</v>
      </c>
      <c r="M201" s="451">
        <f t="shared" si="150"/>
        <v>2.0735155513666355</v>
      </c>
      <c r="N201" s="163">
        <f t="shared" si="150"/>
        <v>2.3883696780893042</v>
      </c>
      <c r="O201" s="163">
        <f t="shared" si="150"/>
        <v>1.4237855946398659</v>
      </c>
      <c r="P201" s="163">
        <f t="shared" si="150"/>
        <v>1.3295346628679963</v>
      </c>
      <c r="Q201" s="163">
        <f t="shared" si="150"/>
        <v>2.0798668885191347</v>
      </c>
      <c r="V201" s="149" t="s">
        <v>128</v>
      </c>
      <c r="W201" s="151"/>
      <c r="X201" s="151"/>
      <c r="Y201" s="151"/>
      <c r="Z201" s="161">
        <f t="shared" si="154"/>
        <v>25</v>
      </c>
      <c r="AA201" s="161">
        <f t="shared" si="151"/>
        <v>23</v>
      </c>
      <c r="AB201" s="185">
        <f t="shared" si="152"/>
        <v>14</v>
      </c>
      <c r="AC201" s="162">
        <f t="shared" si="155"/>
        <v>2.0798668885191347</v>
      </c>
      <c r="AD201" s="163">
        <f t="shared" si="156"/>
        <v>2.3883696780893042</v>
      </c>
      <c r="AE201" s="163">
        <f t="shared" si="157"/>
        <v>1.3295346628679963</v>
      </c>
    </row>
    <row r="202" spans="1:35" ht="15" customHeight="1" x14ac:dyDescent="0.15">
      <c r="B202" s="165" t="s">
        <v>1</v>
      </c>
      <c r="C202" s="167"/>
      <c r="D202" s="167"/>
      <c r="E202" s="176"/>
      <c r="F202" s="168">
        <f t="shared" ref="F202:K202" si="158">SUM(F192:F201)</f>
        <v>2024</v>
      </c>
      <c r="G202" s="168">
        <f t="shared" si="158"/>
        <v>1061</v>
      </c>
      <c r="H202" s="168">
        <f t="shared" si="158"/>
        <v>963</v>
      </c>
      <c r="I202" s="168">
        <f t="shared" si="158"/>
        <v>1194</v>
      </c>
      <c r="J202" s="186">
        <f t="shared" si="158"/>
        <v>1053</v>
      </c>
      <c r="K202" s="168">
        <f t="shared" si="158"/>
        <v>1202</v>
      </c>
      <c r="L202" s="169">
        <f t="shared" ref="L202:Q202" si="159">SUM(L192:L201)</f>
        <v>99.999999999999986</v>
      </c>
      <c r="M202" s="452">
        <f t="shared" si="159"/>
        <v>100.00000000000001</v>
      </c>
      <c r="N202" s="170">
        <f t="shared" si="159"/>
        <v>100</v>
      </c>
      <c r="O202" s="170">
        <f t="shared" si="159"/>
        <v>100</v>
      </c>
      <c r="P202" s="170">
        <f t="shared" si="159"/>
        <v>100</v>
      </c>
      <c r="Q202" s="170">
        <f t="shared" si="159"/>
        <v>100.00000000000001</v>
      </c>
      <c r="V202" s="165" t="s">
        <v>1</v>
      </c>
      <c r="W202" s="167"/>
      <c r="X202" s="167"/>
      <c r="Y202" s="176"/>
      <c r="Z202" s="168">
        <f t="shared" ref="Z202:AE202" si="160">SUM(Z192:Z201)</f>
        <v>1202</v>
      </c>
      <c r="AA202" s="168">
        <f t="shared" si="160"/>
        <v>963</v>
      </c>
      <c r="AB202" s="186">
        <f t="shared" si="160"/>
        <v>1053</v>
      </c>
      <c r="AC202" s="169">
        <f t="shared" si="160"/>
        <v>100.00000000000001</v>
      </c>
      <c r="AD202" s="170">
        <f t="shared" si="160"/>
        <v>100</v>
      </c>
      <c r="AE202" s="170">
        <f t="shared" si="160"/>
        <v>100</v>
      </c>
    </row>
    <row r="203" spans="1:35" ht="15" customHeight="1" x14ac:dyDescent="0.15">
      <c r="B203" s="165" t="s">
        <v>207</v>
      </c>
      <c r="C203" s="167"/>
      <c r="D203" s="167"/>
      <c r="E203" s="176"/>
      <c r="F203" s="453">
        <v>38.926225366346642</v>
      </c>
      <c r="G203" s="453">
        <v>51.063522617901832</v>
      </c>
      <c r="H203" s="453">
        <v>25.51063829787234</v>
      </c>
      <c r="I203" s="453">
        <v>34.717077315208158</v>
      </c>
      <c r="J203" s="453">
        <v>32.423484119345524</v>
      </c>
      <c r="K203" s="453">
        <v>51.171622769753611</v>
      </c>
      <c r="V203" s="165" t="s">
        <v>207</v>
      </c>
      <c r="W203" s="167"/>
      <c r="X203" s="167"/>
      <c r="Y203" s="176"/>
      <c r="Z203" s="453">
        <f>K203</f>
        <v>51.171622769753611</v>
      </c>
      <c r="AA203" s="453">
        <f>H203</f>
        <v>25.51063829787234</v>
      </c>
      <c r="AB203" s="453">
        <f>J203</f>
        <v>32.423484119345524</v>
      </c>
    </row>
    <row r="204" spans="1:35" ht="15" customHeight="1" x14ac:dyDescent="0.15">
      <c r="B204" s="165" t="s">
        <v>208</v>
      </c>
      <c r="C204" s="167"/>
      <c r="D204" s="167"/>
      <c r="E204" s="176"/>
      <c r="F204" s="168">
        <v>415</v>
      </c>
      <c r="G204" s="168">
        <v>415</v>
      </c>
      <c r="H204" s="168">
        <v>218</v>
      </c>
      <c r="I204" s="168">
        <v>224</v>
      </c>
      <c r="J204" s="168">
        <v>224</v>
      </c>
      <c r="K204" s="168">
        <v>415</v>
      </c>
      <c r="V204" s="165" t="s">
        <v>208</v>
      </c>
      <c r="W204" s="167"/>
      <c r="X204" s="167"/>
      <c r="Y204" s="176"/>
      <c r="Z204" s="168">
        <f t="shared" ref="Z204:Z205" si="161">K204</f>
        <v>415</v>
      </c>
      <c r="AA204" s="168">
        <f>H204</f>
        <v>218</v>
      </c>
      <c r="AB204" s="168">
        <f>J204</f>
        <v>224</v>
      </c>
    </row>
    <row r="205" spans="1:35" ht="15" customHeight="1" x14ac:dyDescent="0.15">
      <c r="B205" s="165" t="s">
        <v>209</v>
      </c>
      <c r="C205" s="167"/>
      <c r="D205" s="167"/>
      <c r="E205" s="176"/>
      <c r="F205" s="168">
        <v>1</v>
      </c>
      <c r="G205" s="168">
        <v>8</v>
      </c>
      <c r="H205" s="168">
        <v>1</v>
      </c>
      <c r="I205" s="168">
        <v>2</v>
      </c>
      <c r="J205" s="168">
        <v>2</v>
      </c>
      <c r="K205" s="168">
        <v>8</v>
      </c>
      <c r="V205" s="165" t="s">
        <v>209</v>
      </c>
      <c r="W205" s="167"/>
      <c r="X205" s="167"/>
      <c r="Y205" s="176"/>
      <c r="Z205" s="168">
        <f t="shared" si="161"/>
        <v>8</v>
      </c>
      <c r="AA205" s="168">
        <f>H205</f>
        <v>1</v>
      </c>
      <c r="AB205" s="168">
        <f>J205</f>
        <v>2</v>
      </c>
    </row>
    <row r="206" spans="1:35" ht="15" customHeight="1" x14ac:dyDescent="0.15">
      <c r="B206" s="171"/>
      <c r="C206" s="172"/>
      <c r="D206" s="172"/>
      <c r="E206" s="172"/>
      <c r="F206" s="181"/>
      <c r="I206" s="181"/>
      <c r="K206" s="181"/>
      <c r="M206" s="181"/>
      <c r="P206" s="181"/>
      <c r="Q206" s="181"/>
      <c r="V206" s="171"/>
      <c r="W206" s="172"/>
      <c r="X206" s="172"/>
      <c r="Y206" s="172"/>
      <c r="Z206" s="181"/>
      <c r="AC206" s="181"/>
      <c r="AF206" s="181"/>
      <c r="AI206" s="181"/>
    </row>
    <row r="207" spans="1:35" ht="15" customHeight="1" x14ac:dyDescent="0.15">
      <c r="A207" s="135" t="s">
        <v>607</v>
      </c>
      <c r="B207" s="137"/>
      <c r="V207" s="137"/>
    </row>
    <row r="208" spans="1:35" ht="13.7" customHeight="1" x14ac:dyDescent="0.15">
      <c r="B208" s="138"/>
      <c r="C208" s="139"/>
      <c r="D208" s="139"/>
      <c r="E208" s="139"/>
      <c r="F208" s="227"/>
      <c r="G208" s="228"/>
      <c r="H208" s="142" t="s">
        <v>2</v>
      </c>
      <c r="I208" s="142"/>
      <c r="J208" s="228"/>
      <c r="K208" s="228"/>
      <c r="L208" s="229"/>
      <c r="M208" s="228"/>
      <c r="N208" s="142" t="s">
        <v>3</v>
      </c>
      <c r="O208" s="142"/>
      <c r="P208" s="228"/>
      <c r="Q208" s="231"/>
      <c r="V208" s="138"/>
      <c r="W208" s="139"/>
      <c r="X208" s="139"/>
      <c r="Y208" s="139"/>
      <c r="Z208" s="140"/>
      <c r="AA208" s="141" t="s">
        <v>2</v>
      </c>
      <c r="AB208" s="142"/>
      <c r="AC208" s="143"/>
      <c r="AD208" s="141" t="s">
        <v>3</v>
      </c>
      <c r="AE208" s="144"/>
    </row>
    <row r="209" spans="1:35" ht="22.7" customHeight="1" x14ac:dyDescent="0.15">
      <c r="B209" s="156"/>
      <c r="E209" s="329"/>
      <c r="F209" s="146" t="s">
        <v>365</v>
      </c>
      <c r="G209" s="146" t="s">
        <v>170</v>
      </c>
      <c r="H209" s="146" t="s">
        <v>171</v>
      </c>
      <c r="I209" s="146" t="s">
        <v>366</v>
      </c>
      <c r="J209" s="182" t="s">
        <v>173</v>
      </c>
      <c r="K209" s="146" t="s">
        <v>529</v>
      </c>
      <c r="L209" s="147" t="s">
        <v>365</v>
      </c>
      <c r="M209" s="146" t="s">
        <v>170</v>
      </c>
      <c r="N209" s="146" t="s">
        <v>171</v>
      </c>
      <c r="O209" s="146" t="s">
        <v>366</v>
      </c>
      <c r="P209" s="146" t="s">
        <v>173</v>
      </c>
      <c r="Q209" s="146" t="s">
        <v>529</v>
      </c>
      <c r="V209" s="156"/>
      <c r="Y209" s="329"/>
      <c r="Z209" s="146" t="s">
        <v>474</v>
      </c>
      <c r="AA209" s="146" t="s">
        <v>171</v>
      </c>
      <c r="AB209" s="182" t="s">
        <v>173</v>
      </c>
      <c r="AC209" s="147" t="s">
        <v>474</v>
      </c>
      <c r="AD209" s="146" t="s">
        <v>171</v>
      </c>
      <c r="AE209" s="146" t="s">
        <v>173</v>
      </c>
    </row>
    <row r="210" spans="1:35" ht="12" customHeight="1" x14ac:dyDescent="0.15">
      <c r="B210" s="149"/>
      <c r="C210" s="151"/>
      <c r="D210" s="151"/>
      <c r="E210" s="220"/>
      <c r="F210" s="152"/>
      <c r="G210" s="152"/>
      <c r="H210" s="152"/>
      <c r="I210" s="152"/>
      <c r="J210" s="183"/>
      <c r="K210" s="152"/>
      <c r="L210" s="153">
        <f t="shared" ref="L210:Q210" si="162">F$13</f>
        <v>2024</v>
      </c>
      <c r="M210" s="154">
        <f t="shared" si="162"/>
        <v>1061</v>
      </c>
      <c r="N210" s="154">
        <f t="shared" si="162"/>
        <v>963</v>
      </c>
      <c r="O210" s="154">
        <f t="shared" si="162"/>
        <v>1194</v>
      </c>
      <c r="P210" s="154">
        <f t="shared" si="162"/>
        <v>1053</v>
      </c>
      <c r="Q210" s="154">
        <f t="shared" si="162"/>
        <v>1202</v>
      </c>
      <c r="V210" s="149"/>
      <c r="W210" s="151"/>
      <c r="X210" s="151"/>
      <c r="Y210" s="220"/>
      <c r="Z210" s="152"/>
      <c r="AA210" s="152"/>
      <c r="AB210" s="183"/>
      <c r="AC210" s="153">
        <f>Q210</f>
        <v>1202</v>
      </c>
      <c r="AD210" s="154">
        <f>N210</f>
        <v>963</v>
      </c>
      <c r="AE210" s="154">
        <f>P210</f>
        <v>1053</v>
      </c>
    </row>
    <row r="211" spans="1:35" ht="15" customHeight="1" x14ac:dyDescent="0.15">
      <c r="B211" s="156" t="s">
        <v>146</v>
      </c>
      <c r="F211" s="204">
        <v>20</v>
      </c>
      <c r="G211" s="204">
        <v>7</v>
      </c>
      <c r="H211" s="204">
        <v>13</v>
      </c>
      <c r="I211" s="204">
        <v>15</v>
      </c>
      <c r="J211" s="253">
        <v>14</v>
      </c>
      <c r="K211" s="204">
        <v>8</v>
      </c>
      <c r="L211" s="175">
        <f t="shared" ref="L211:Q216" si="163">F211/L$210*100</f>
        <v>0.98814229249011865</v>
      </c>
      <c r="M211" s="488">
        <f t="shared" si="163"/>
        <v>0.65975494816211122</v>
      </c>
      <c r="N211" s="205">
        <f t="shared" si="163"/>
        <v>1.3499480789200415</v>
      </c>
      <c r="O211" s="205">
        <f t="shared" si="163"/>
        <v>1.256281407035176</v>
      </c>
      <c r="P211" s="205">
        <f t="shared" si="163"/>
        <v>1.3295346628679963</v>
      </c>
      <c r="Q211" s="205">
        <f t="shared" si="163"/>
        <v>0.66555740432612309</v>
      </c>
      <c r="V211" s="156" t="s">
        <v>146</v>
      </c>
      <c r="Z211" s="204">
        <f>K211</f>
        <v>8</v>
      </c>
      <c r="AA211" s="204">
        <f t="shared" ref="AA211:AA216" si="164">H211</f>
        <v>13</v>
      </c>
      <c r="AB211" s="253">
        <f t="shared" ref="AB211:AB216" si="165">J211</f>
        <v>14</v>
      </c>
      <c r="AC211" s="175">
        <f>Q211</f>
        <v>0.66555740432612309</v>
      </c>
      <c r="AD211" s="205">
        <f>N211</f>
        <v>1.3499480789200415</v>
      </c>
      <c r="AE211" s="205">
        <f>P211</f>
        <v>1.3295346628679963</v>
      </c>
    </row>
    <row r="212" spans="1:35" ht="15" customHeight="1" x14ac:dyDescent="0.15">
      <c r="B212" s="156" t="s">
        <v>147</v>
      </c>
      <c r="F212" s="157">
        <v>93</v>
      </c>
      <c r="G212" s="157">
        <v>39</v>
      </c>
      <c r="H212" s="157">
        <v>54</v>
      </c>
      <c r="I212" s="157">
        <v>66</v>
      </c>
      <c r="J212" s="184">
        <v>63</v>
      </c>
      <c r="K212" s="157">
        <v>42</v>
      </c>
      <c r="L212" s="158">
        <f t="shared" si="163"/>
        <v>4.5948616600790508</v>
      </c>
      <c r="M212" s="436">
        <f t="shared" si="163"/>
        <v>3.6757775683317626</v>
      </c>
      <c r="N212" s="159">
        <f t="shared" si="163"/>
        <v>5.6074766355140184</v>
      </c>
      <c r="O212" s="159">
        <f t="shared" si="163"/>
        <v>5.5276381909547743</v>
      </c>
      <c r="P212" s="159">
        <f t="shared" si="163"/>
        <v>5.982905982905983</v>
      </c>
      <c r="Q212" s="159">
        <f t="shared" si="163"/>
        <v>3.494176372712146</v>
      </c>
      <c r="V212" s="156" t="s">
        <v>147</v>
      </c>
      <c r="Z212" s="157">
        <f t="shared" ref="Z212:Z216" si="166">K212</f>
        <v>42</v>
      </c>
      <c r="AA212" s="157">
        <f t="shared" si="164"/>
        <v>54</v>
      </c>
      <c r="AB212" s="184">
        <f t="shared" si="165"/>
        <v>63</v>
      </c>
      <c r="AC212" s="158">
        <f t="shared" ref="AC212:AC216" si="167">Q212</f>
        <v>3.494176372712146</v>
      </c>
      <c r="AD212" s="159">
        <f t="shared" ref="AD212:AD216" si="168">N212</f>
        <v>5.6074766355140184</v>
      </c>
      <c r="AE212" s="159">
        <f t="shared" ref="AE212:AE216" si="169">P212</f>
        <v>5.982905982905983</v>
      </c>
    </row>
    <row r="213" spans="1:35" ht="15" customHeight="1" x14ac:dyDescent="0.15">
      <c r="B213" s="156" t="s">
        <v>296</v>
      </c>
      <c r="F213" s="157">
        <v>459</v>
      </c>
      <c r="G213" s="157">
        <v>236</v>
      </c>
      <c r="H213" s="157">
        <v>223</v>
      </c>
      <c r="I213" s="157">
        <v>255</v>
      </c>
      <c r="J213" s="184">
        <v>230</v>
      </c>
      <c r="K213" s="157">
        <v>261</v>
      </c>
      <c r="L213" s="158">
        <f t="shared" si="163"/>
        <v>22.677865612648223</v>
      </c>
      <c r="M213" s="436">
        <f t="shared" si="163"/>
        <v>22.243166823751178</v>
      </c>
      <c r="N213" s="159">
        <f t="shared" si="163"/>
        <v>23.156801661474557</v>
      </c>
      <c r="O213" s="159">
        <f t="shared" si="163"/>
        <v>21.356783919597991</v>
      </c>
      <c r="P213" s="159">
        <f t="shared" si="163"/>
        <v>21.84235517568851</v>
      </c>
      <c r="Q213" s="159">
        <f t="shared" si="163"/>
        <v>21.713810316139767</v>
      </c>
      <c r="V213" s="156" t="s">
        <v>296</v>
      </c>
      <c r="Z213" s="157">
        <f t="shared" si="166"/>
        <v>261</v>
      </c>
      <c r="AA213" s="157">
        <f t="shared" si="164"/>
        <v>223</v>
      </c>
      <c r="AB213" s="184">
        <f t="shared" si="165"/>
        <v>230</v>
      </c>
      <c r="AC213" s="158">
        <f t="shared" si="167"/>
        <v>21.713810316139767</v>
      </c>
      <c r="AD213" s="159">
        <f t="shared" si="168"/>
        <v>23.156801661474557</v>
      </c>
      <c r="AE213" s="159">
        <f t="shared" si="169"/>
        <v>21.84235517568851</v>
      </c>
    </row>
    <row r="214" spans="1:35" ht="15" customHeight="1" x14ac:dyDescent="0.15">
      <c r="B214" s="156" t="s">
        <v>131</v>
      </c>
      <c r="F214" s="157">
        <v>718</v>
      </c>
      <c r="G214" s="157">
        <v>482</v>
      </c>
      <c r="H214" s="157">
        <v>236</v>
      </c>
      <c r="I214" s="157">
        <v>412</v>
      </c>
      <c r="J214" s="184">
        <v>341</v>
      </c>
      <c r="K214" s="157">
        <v>553</v>
      </c>
      <c r="L214" s="158">
        <f t="shared" si="163"/>
        <v>35.474308300395258</v>
      </c>
      <c r="M214" s="436">
        <f t="shared" si="163"/>
        <v>45.428840716305373</v>
      </c>
      <c r="N214" s="159">
        <f t="shared" si="163"/>
        <v>24.5067497403946</v>
      </c>
      <c r="O214" s="159">
        <f t="shared" si="163"/>
        <v>34.505862646566165</v>
      </c>
      <c r="P214" s="159">
        <f t="shared" si="163"/>
        <v>32.383665716999047</v>
      </c>
      <c r="Q214" s="159">
        <f t="shared" si="163"/>
        <v>46.006655574043258</v>
      </c>
      <c r="V214" s="156" t="s">
        <v>131</v>
      </c>
      <c r="Z214" s="157">
        <f t="shared" si="166"/>
        <v>553</v>
      </c>
      <c r="AA214" s="157">
        <f t="shared" si="164"/>
        <v>236</v>
      </c>
      <c r="AB214" s="184">
        <f t="shared" si="165"/>
        <v>341</v>
      </c>
      <c r="AC214" s="158">
        <f t="shared" si="167"/>
        <v>46.006655574043258</v>
      </c>
      <c r="AD214" s="159">
        <f t="shared" si="168"/>
        <v>24.5067497403946</v>
      </c>
      <c r="AE214" s="159">
        <f t="shared" si="169"/>
        <v>32.383665716999047</v>
      </c>
    </row>
    <row r="215" spans="1:35" ht="15" customHeight="1" x14ac:dyDescent="0.15">
      <c r="B215" s="156" t="s">
        <v>211</v>
      </c>
      <c r="F215" s="157">
        <v>684</v>
      </c>
      <c r="G215" s="157">
        <v>272</v>
      </c>
      <c r="H215" s="157">
        <v>412</v>
      </c>
      <c r="I215" s="157">
        <v>427</v>
      </c>
      <c r="J215" s="184">
        <v>390</v>
      </c>
      <c r="K215" s="157">
        <v>309</v>
      </c>
      <c r="L215" s="158">
        <f t="shared" si="163"/>
        <v>33.794466403162055</v>
      </c>
      <c r="M215" s="436">
        <f t="shared" si="163"/>
        <v>25.636192271442038</v>
      </c>
      <c r="N215" s="159">
        <f t="shared" si="163"/>
        <v>42.782969885773625</v>
      </c>
      <c r="O215" s="159">
        <f t="shared" si="163"/>
        <v>35.76214405360134</v>
      </c>
      <c r="P215" s="159">
        <f t="shared" si="163"/>
        <v>37.037037037037038</v>
      </c>
      <c r="Q215" s="159">
        <f t="shared" si="163"/>
        <v>25.707154742096506</v>
      </c>
      <c r="V215" s="156" t="s">
        <v>211</v>
      </c>
      <c r="Z215" s="157">
        <f t="shared" si="166"/>
        <v>309</v>
      </c>
      <c r="AA215" s="157">
        <f t="shared" si="164"/>
        <v>412</v>
      </c>
      <c r="AB215" s="184">
        <f t="shared" si="165"/>
        <v>390</v>
      </c>
      <c r="AC215" s="158">
        <f t="shared" si="167"/>
        <v>25.707154742096506</v>
      </c>
      <c r="AD215" s="159">
        <f t="shared" si="168"/>
        <v>42.782969885773625</v>
      </c>
      <c r="AE215" s="159">
        <f t="shared" si="169"/>
        <v>37.037037037037038</v>
      </c>
    </row>
    <row r="216" spans="1:35" ht="15" customHeight="1" x14ac:dyDescent="0.15">
      <c r="B216" s="149" t="s">
        <v>128</v>
      </c>
      <c r="C216" s="151"/>
      <c r="D216" s="151"/>
      <c r="E216" s="151"/>
      <c r="F216" s="161">
        <v>50</v>
      </c>
      <c r="G216" s="161">
        <v>25</v>
      </c>
      <c r="H216" s="161">
        <v>25</v>
      </c>
      <c r="I216" s="161">
        <v>19</v>
      </c>
      <c r="J216" s="185">
        <v>15</v>
      </c>
      <c r="K216" s="161">
        <v>29</v>
      </c>
      <c r="L216" s="162">
        <f t="shared" si="163"/>
        <v>2.4703557312252964</v>
      </c>
      <c r="M216" s="451">
        <f t="shared" si="163"/>
        <v>2.3562676720075402</v>
      </c>
      <c r="N216" s="163">
        <f t="shared" si="163"/>
        <v>2.5960539979231569</v>
      </c>
      <c r="O216" s="163">
        <f t="shared" si="163"/>
        <v>1.5912897822445562</v>
      </c>
      <c r="P216" s="163">
        <f t="shared" si="163"/>
        <v>1.4245014245014245</v>
      </c>
      <c r="Q216" s="163">
        <f t="shared" si="163"/>
        <v>2.4126455906821964</v>
      </c>
      <c r="V216" s="149" t="s">
        <v>128</v>
      </c>
      <c r="W216" s="151"/>
      <c r="X216" s="151"/>
      <c r="Y216" s="151"/>
      <c r="Z216" s="161">
        <f t="shared" si="166"/>
        <v>29</v>
      </c>
      <c r="AA216" s="161">
        <f t="shared" si="164"/>
        <v>25</v>
      </c>
      <c r="AB216" s="185">
        <f t="shared" si="165"/>
        <v>15</v>
      </c>
      <c r="AC216" s="162">
        <f t="shared" si="167"/>
        <v>2.4126455906821964</v>
      </c>
      <c r="AD216" s="163">
        <f t="shared" si="168"/>
        <v>2.5960539979231569</v>
      </c>
      <c r="AE216" s="163">
        <f t="shared" si="169"/>
        <v>1.4245014245014245</v>
      </c>
    </row>
    <row r="217" spans="1:35" ht="15" customHeight="1" x14ac:dyDescent="0.15">
      <c r="B217" s="165" t="s">
        <v>1</v>
      </c>
      <c r="C217" s="167"/>
      <c r="D217" s="167"/>
      <c r="E217" s="176"/>
      <c r="F217" s="168">
        <f t="shared" ref="F217:K217" si="170">SUM(F211:F216)</f>
        <v>2024</v>
      </c>
      <c r="G217" s="168">
        <f t="shared" si="170"/>
        <v>1061</v>
      </c>
      <c r="H217" s="168">
        <f t="shared" si="170"/>
        <v>963</v>
      </c>
      <c r="I217" s="168">
        <f t="shared" si="170"/>
        <v>1194</v>
      </c>
      <c r="J217" s="186">
        <f t="shared" si="170"/>
        <v>1053</v>
      </c>
      <c r="K217" s="168">
        <f t="shared" si="170"/>
        <v>1202</v>
      </c>
      <c r="L217" s="169">
        <f t="shared" ref="L217:Q217" si="171">SUM(L211:L216)</f>
        <v>100</v>
      </c>
      <c r="M217" s="452">
        <f t="shared" si="171"/>
        <v>100</v>
      </c>
      <c r="N217" s="170">
        <f t="shared" si="171"/>
        <v>100</v>
      </c>
      <c r="O217" s="170">
        <f t="shared" si="171"/>
        <v>100</v>
      </c>
      <c r="P217" s="170">
        <f t="shared" si="171"/>
        <v>100</v>
      </c>
      <c r="Q217" s="170">
        <f t="shared" si="171"/>
        <v>100</v>
      </c>
      <c r="V217" s="165" t="s">
        <v>1</v>
      </c>
      <c r="W217" s="167"/>
      <c r="X217" s="167"/>
      <c r="Y217" s="176"/>
      <c r="Z217" s="168">
        <f t="shared" ref="Z217:AE217" si="172">SUM(Z211:Z216)</f>
        <v>1202</v>
      </c>
      <c r="AA217" s="168">
        <f t="shared" si="172"/>
        <v>963</v>
      </c>
      <c r="AB217" s="186">
        <f t="shared" si="172"/>
        <v>1053</v>
      </c>
      <c r="AC217" s="169">
        <f t="shared" si="172"/>
        <v>100</v>
      </c>
      <c r="AD217" s="170">
        <f t="shared" si="172"/>
        <v>100</v>
      </c>
      <c r="AE217" s="170">
        <f t="shared" si="172"/>
        <v>100</v>
      </c>
    </row>
    <row r="218" spans="1:35" ht="15" customHeight="1" x14ac:dyDescent="0.15">
      <c r="B218" s="165" t="s">
        <v>80</v>
      </c>
      <c r="C218" s="167"/>
      <c r="D218" s="167"/>
      <c r="E218" s="176"/>
      <c r="F218" s="453">
        <v>91.658017701708815</v>
      </c>
      <c r="G218" s="453">
        <v>91.923611028796458</v>
      </c>
      <c r="H218" s="453">
        <v>91.364675818060022</v>
      </c>
      <c r="I218" s="453">
        <v>91.355873529231744</v>
      </c>
      <c r="J218" s="453">
        <v>91.078863480693187</v>
      </c>
      <c r="K218" s="453">
        <v>92.102431483138133</v>
      </c>
      <c r="V218" s="165" t="s">
        <v>80</v>
      </c>
      <c r="W218" s="167"/>
      <c r="X218" s="167"/>
      <c r="Y218" s="176"/>
      <c r="Z218" s="453">
        <f>K218</f>
        <v>92.102431483138133</v>
      </c>
      <c r="AA218" s="453">
        <f>H218</f>
        <v>91.364675818060022</v>
      </c>
      <c r="AB218" s="453">
        <f>J218</f>
        <v>91.078863480693187</v>
      </c>
    </row>
    <row r="219" spans="1:35" ht="15" customHeight="1" x14ac:dyDescent="0.15">
      <c r="B219" s="458" t="s">
        <v>305</v>
      </c>
      <c r="C219" s="459"/>
      <c r="D219" s="459"/>
      <c r="E219" s="489"/>
      <c r="F219" s="336">
        <v>93.201187477220017</v>
      </c>
      <c r="G219" s="336">
        <v>93.275474698579288</v>
      </c>
      <c r="H219" s="336">
        <v>93.044670084762842</v>
      </c>
      <c r="I219" s="336">
        <v>92.912270019418187</v>
      </c>
      <c r="J219" s="336">
        <v>92.647151021132913</v>
      </c>
      <c r="K219" s="336">
        <v>93.446790131120395</v>
      </c>
      <c r="V219" s="458" t="s">
        <v>305</v>
      </c>
      <c r="W219" s="459"/>
      <c r="X219" s="459"/>
      <c r="Y219" s="489"/>
      <c r="Z219" s="336">
        <f t="shared" ref="Z219" si="173">K219</f>
        <v>93.446790131120395</v>
      </c>
      <c r="AA219" s="336">
        <f>H219</f>
        <v>93.044670084762842</v>
      </c>
      <c r="AB219" s="336">
        <f>J219</f>
        <v>92.647151021132913</v>
      </c>
    </row>
    <row r="220" spans="1:35" ht="15" customHeight="1" x14ac:dyDescent="0.15">
      <c r="B220" s="171"/>
      <c r="C220" s="172"/>
      <c r="D220" s="172"/>
      <c r="E220" s="172"/>
      <c r="F220" s="181"/>
      <c r="I220" s="181"/>
      <c r="M220" s="181"/>
      <c r="P220" s="181"/>
      <c r="Q220" s="181"/>
      <c r="V220" s="171"/>
      <c r="W220" s="172"/>
      <c r="X220" s="172"/>
      <c r="Y220" s="172"/>
      <c r="Z220" s="181"/>
      <c r="AC220" s="181"/>
      <c r="AF220" s="181"/>
      <c r="AI220" s="181"/>
    </row>
    <row r="221" spans="1:35" ht="15" customHeight="1" x14ac:dyDescent="0.15">
      <c r="A221" s="135" t="s">
        <v>608</v>
      </c>
      <c r="B221" s="137"/>
      <c r="V221" s="137"/>
    </row>
    <row r="222" spans="1:35" ht="12" customHeight="1" x14ac:dyDescent="0.15">
      <c r="B222" s="239"/>
      <c r="C222" s="139"/>
      <c r="D222" s="139"/>
      <c r="E222" s="139"/>
      <c r="F222" s="227"/>
      <c r="G222" s="228"/>
      <c r="H222" s="142" t="s">
        <v>2</v>
      </c>
      <c r="I222" s="142"/>
      <c r="J222" s="228"/>
      <c r="K222" s="228"/>
      <c r="L222" s="229"/>
      <c r="M222" s="228"/>
      <c r="N222" s="142" t="s">
        <v>3</v>
      </c>
      <c r="O222" s="142"/>
      <c r="P222" s="228"/>
      <c r="Q222" s="231"/>
      <c r="V222" s="239"/>
      <c r="W222" s="139"/>
      <c r="X222" s="139"/>
      <c r="Y222" s="139"/>
      <c r="Z222" s="140"/>
      <c r="AA222" s="141" t="s">
        <v>2</v>
      </c>
      <c r="AB222" s="142"/>
      <c r="AC222" s="143"/>
      <c r="AD222" s="141" t="s">
        <v>3</v>
      </c>
      <c r="AE222" s="144"/>
    </row>
    <row r="223" spans="1:35" ht="22.7" customHeight="1" x14ac:dyDescent="0.15">
      <c r="B223" s="156"/>
      <c r="F223" s="146" t="s">
        <v>365</v>
      </c>
      <c r="G223" s="146" t="s">
        <v>170</v>
      </c>
      <c r="H223" s="146" t="s">
        <v>171</v>
      </c>
      <c r="I223" s="146" t="s">
        <v>366</v>
      </c>
      <c r="J223" s="182" t="s">
        <v>173</v>
      </c>
      <c r="K223" s="146" t="s">
        <v>529</v>
      </c>
      <c r="L223" s="147" t="s">
        <v>365</v>
      </c>
      <c r="M223" s="146" t="s">
        <v>170</v>
      </c>
      <c r="N223" s="146" t="s">
        <v>171</v>
      </c>
      <c r="O223" s="146" t="s">
        <v>366</v>
      </c>
      <c r="P223" s="146" t="s">
        <v>173</v>
      </c>
      <c r="Q223" s="146" t="s">
        <v>529</v>
      </c>
      <c r="V223" s="156"/>
      <c r="Z223" s="146" t="s">
        <v>474</v>
      </c>
      <c r="AA223" s="146" t="s">
        <v>171</v>
      </c>
      <c r="AB223" s="182" t="s">
        <v>173</v>
      </c>
      <c r="AC223" s="147" t="s">
        <v>474</v>
      </c>
      <c r="AD223" s="146" t="s">
        <v>171</v>
      </c>
      <c r="AE223" s="146" t="s">
        <v>173</v>
      </c>
    </row>
    <row r="224" spans="1:35" ht="12" customHeight="1" x14ac:dyDescent="0.15">
      <c r="B224" s="149"/>
      <c r="C224" s="151"/>
      <c r="D224" s="151"/>
      <c r="E224" s="151"/>
      <c r="F224" s="152"/>
      <c r="G224" s="152"/>
      <c r="H224" s="152"/>
      <c r="I224" s="152"/>
      <c r="J224" s="183"/>
      <c r="K224" s="152"/>
      <c r="L224" s="153">
        <f t="shared" ref="L224" si="174">F$13</f>
        <v>2024</v>
      </c>
      <c r="M224" s="154">
        <f t="shared" ref="M224" si="175">G$13</f>
        <v>1061</v>
      </c>
      <c r="N224" s="154">
        <f t="shared" ref="N224" si="176">H$13</f>
        <v>963</v>
      </c>
      <c r="O224" s="154">
        <f t="shared" ref="O224" si="177">I$13</f>
        <v>1194</v>
      </c>
      <c r="P224" s="154">
        <f t="shared" ref="P224" si="178">J$13</f>
        <v>1053</v>
      </c>
      <c r="Q224" s="154">
        <f t="shared" ref="Q224" si="179">K$13</f>
        <v>1202</v>
      </c>
      <c r="V224" s="149"/>
      <c r="W224" s="151"/>
      <c r="X224" s="151"/>
      <c r="Y224" s="151"/>
      <c r="Z224" s="152"/>
      <c r="AA224" s="152"/>
      <c r="AB224" s="183"/>
      <c r="AC224" s="153">
        <f>Q224</f>
        <v>1202</v>
      </c>
      <c r="AD224" s="154">
        <f>N224</f>
        <v>963</v>
      </c>
      <c r="AE224" s="154">
        <f>P224</f>
        <v>1053</v>
      </c>
    </row>
    <row r="225" spans="1:31" ht="15" customHeight="1" x14ac:dyDescent="0.15">
      <c r="B225" s="156" t="s">
        <v>609</v>
      </c>
      <c r="F225" s="204">
        <v>1889</v>
      </c>
      <c r="G225" s="204">
        <v>1008</v>
      </c>
      <c r="H225" s="204">
        <v>881</v>
      </c>
      <c r="I225" s="204">
        <v>1082</v>
      </c>
      <c r="J225" s="253">
        <v>944</v>
      </c>
      <c r="K225" s="204">
        <v>1146</v>
      </c>
      <c r="L225" s="175">
        <f>F225/L$224*100</f>
        <v>93.330039525691703</v>
      </c>
      <c r="M225" s="205">
        <f t="shared" ref="M225:Q227" si="180">G225/M$224*100</f>
        <v>95.004712535344012</v>
      </c>
      <c r="N225" s="205">
        <f t="shared" si="180"/>
        <v>91.48494288681205</v>
      </c>
      <c r="O225" s="205">
        <f t="shared" si="180"/>
        <v>90.619765494137354</v>
      </c>
      <c r="P225" s="205">
        <f t="shared" si="180"/>
        <v>89.648622981956322</v>
      </c>
      <c r="Q225" s="205">
        <f t="shared" si="180"/>
        <v>95.341098169717142</v>
      </c>
      <c r="V225" s="156" t="s">
        <v>609</v>
      </c>
      <c r="Z225" s="204">
        <f>K225</f>
        <v>1146</v>
      </c>
      <c r="AA225" s="204">
        <f>H225</f>
        <v>881</v>
      </c>
      <c r="AB225" s="253">
        <f>J225</f>
        <v>944</v>
      </c>
      <c r="AC225" s="175">
        <f>Q225</f>
        <v>95.341098169717142</v>
      </c>
      <c r="AD225" s="205">
        <f>N225</f>
        <v>91.48494288681205</v>
      </c>
      <c r="AE225" s="205">
        <f>P225</f>
        <v>89.648622981956322</v>
      </c>
    </row>
    <row r="226" spans="1:31" ht="15" customHeight="1" x14ac:dyDescent="0.15">
      <c r="B226" s="156" t="s">
        <v>610</v>
      </c>
      <c r="F226" s="157">
        <v>97</v>
      </c>
      <c r="G226" s="157">
        <v>29</v>
      </c>
      <c r="H226" s="157">
        <v>68</v>
      </c>
      <c r="I226" s="157">
        <v>89</v>
      </c>
      <c r="J226" s="184">
        <v>87</v>
      </c>
      <c r="K226" s="157">
        <v>31</v>
      </c>
      <c r="L226" s="158">
        <f t="shared" ref="L226:L227" si="181">F226/L$224*100</f>
        <v>4.7924901185770752</v>
      </c>
      <c r="M226" s="159">
        <f t="shared" si="180"/>
        <v>2.7332704995287465</v>
      </c>
      <c r="N226" s="159">
        <f t="shared" si="180"/>
        <v>7.061266874350987</v>
      </c>
      <c r="O226" s="159">
        <f t="shared" si="180"/>
        <v>7.4539363484087104</v>
      </c>
      <c r="P226" s="159">
        <f t="shared" si="180"/>
        <v>8.2621082621082618</v>
      </c>
      <c r="Q226" s="159">
        <f t="shared" si="180"/>
        <v>2.5790349417637271</v>
      </c>
      <c r="V226" s="156" t="s">
        <v>610</v>
      </c>
      <c r="Z226" s="157">
        <f t="shared" ref="Z226:Z227" si="182">K226</f>
        <v>31</v>
      </c>
      <c r="AA226" s="157">
        <f>H226</f>
        <v>68</v>
      </c>
      <c r="AB226" s="184">
        <f>J226</f>
        <v>87</v>
      </c>
      <c r="AC226" s="158">
        <f t="shared" ref="AC226:AC227" si="183">Q226</f>
        <v>2.5790349417637271</v>
      </c>
      <c r="AD226" s="159">
        <f t="shared" ref="AD226:AD227" si="184">N226</f>
        <v>7.061266874350987</v>
      </c>
      <c r="AE226" s="159">
        <f t="shared" ref="AE226:AE227" si="185">P226</f>
        <v>8.2621082621082618</v>
      </c>
    </row>
    <row r="227" spans="1:31" ht="15" customHeight="1" x14ac:dyDescent="0.15">
      <c r="B227" s="149" t="s">
        <v>0</v>
      </c>
      <c r="C227" s="151"/>
      <c r="D227" s="151"/>
      <c r="E227" s="151"/>
      <c r="F227" s="161">
        <v>38</v>
      </c>
      <c r="G227" s="161">
        <v>24</v>
      </c>
      <c r="H227" s="161">
        <v>14</v>
      </c>
      <c r="I227" s="161">
        <v>23</v>
      </c>
      <c r="J227" s="185">
        <v>22</v>
      </c>
      <c r="K227" s="161">
        <v>25</v>
      </c>
      <c r="L227" s="162">
        <f t="shared" si="181"/>
        <v>1.8774703557312251</v>
      </c>
      <c r="M227" s="163">
        <f t="shared" si="180"/>
        <v>2.2620169651272386</v>
      </c>
      <c r="N227" s="163">
        <f t="shared" si="180"/>
        <v>1.4537902388369679</v>
      </c>
      <c r="O227" s="163">
        <f t="shared" si="180"/>
        <v>1.9262981574539362</v>
      </c>
      <c r="P227" s="163">
        <f t="shared" si="180"/>
        <v>2.0892687559354228</v>
      </c>
      <c r="Q227" s="163">
        <f t="shared" si="180"/>
        <v>2.0798668885191347</v>
      </c>
      <c r="V227" s="149" t="s">
        <v>0</v>
      </c>
      <c r="W227" s="151"/>
      <c r="X227" s="151"/>
      <c r="Y227" s="151"/>
      <c r="Z227" s="161">
        <f t="shared" si="182"/>
        <v>25</v>
      </c>
      <c r="AA227" s="161">
        <f>H227</f>
        <v>14</v>
      </c>
      <c r="AB227" s="185">
        <f>J227</f>
        <v>22</v>
      </c>
      <c r="AC227" s="162">
        <f t="shared" si="183"/>
        <v>2.0798668885191347</v>
      </c>
      <c r="AD227" s="163">
        <f t="shared" si="184"/>
        <v>1.4537902388369679</v>
      </c>
      <c r="AE227" s="163">
        <f t="shared" si="185"/>
        <v>2.0892687559354228</v>
      </c>
    </row>
    <row r="228" spans="1:31" ht="15" customHeight="1" x14ac:dyDescent="0.15">
      <c r="B228" s="165" t="s">
        <v>1</v>
      </c>
      <c r="C228" s="167"/>
      <c r="D228" s="167"/>
      <c r="E228" s="167"/>
      <c r="F228" s="168">
        <f t="shared" ref="F228:Q228" si="186">SUM(F225:F227)</f>
        <v>2024</v>
      </c>
      <c r="G228" s="168">
        <f t="shared" si="186"/>
        <v>1061</v>
      </c>
      <c r="H228" s="168">
        <f t="shared" si="186"/>
        <v>963</v>
      </c>
      <c r="I228" s="168">
        <f t="shared" si="186"/>
        <v>1194</v>
      </c>
      <c r="J228" s="186">
        <f t="shared" si="186"/>
        <v>1053</v>
      </c>
      <c r="K228" s="168">
        <f t="shared" si="186"/>
        <v>1202</v>
      </c>
      <c r="L228" s="169">
        <f t="shared" si="186"/>
        <v>100</v>
      </c>
      <c r="M228" s="170">
        <f t="shared" si="186"/>
        <v>100</v>
      </c>
      <c r="N228" s="170">
        <f t="shared" si="186"/>
        <v>100.00000000000001</v>
      </c>
      <c r="O228" s="170">
        <f t="shared" si="186"/>
        <v>100</v>
      </c>
      <c r="P228" s="170">
        <f t="shared" si="186"/>
        <v>100</v>
      </c>
      <c r="Q228" s="170">
        <f t="shared" si="186"/>
        <v>100</v>
      </c>
      <c r="V228" s="165" t="s">
        <v>1</v>
      </c>
      <c r="W228" s="167"/>
      <c r="X228" s="167"/>
      <c r="Y228" s="167"/>
      <c r="Z228" s="168">
        <f t="shared" ref="Z228:AE228" si="187">SUM(Z225:Z227)</f>
        <v>1202</v>
      </c>
      <c r="AA228" s="168">
        <f t="shared" si="187"/>
        <v>963</v>
      </c>
      <c r="AB228" s="186">
        <f t="shared" si="187"/>
        <v>1053</v>
      </c>
      <c r="AC228" s="169">
        <f t="shared" si="187"/>
        <v>100</v>
      </c>
      <c r="AD228" s="170">
        <f t="shared" si="187"/>
        <v>100.00000000000001</v>
      </c>
      <c r="AE228" s="170">
        <f t="shared" si="187"/>
        <v>100</v>
      </c>
    </row>
    <row r="229" spans="1:31" ht="15" customHeight="1" x14ac:dyDescent="0.15">
      <c r="B229" s="137"/>
      <c r="V229" s="137"/>
    </row>
    <row r="230" spans="1:31" ht="15" customHeight="1" x14ac:dyDescent="0.15">
      <c r="A230" s="135" t="s">
        <v>823</v>
      </c>
      <c r="B230" s="137"/>
      <c r="V230" s="137"/>
    </row>
    <row r="231" spans="1:31" ht="12" customHeight="1" x14ac:dyDescent="0.15">
      <c r="B231" s="239"/>
      <c r="C231" s="139"/>
      <c r="D231" s="139"/>
      <c r="E231" s="139"/>
      <c r="F231" s="227"/>
      <c r="G231" s="228"/>
      <c r="H231" s="142" t="s">
        <v>2</v>
      </c>
      <c r="I231" s="142"/>
      <c r="J231" s="228"/>
      <c r="K231" s="228"/>
      <c r="L231" s="229"/>
      <c r="M231" s="228"/>
      <c r="N231" s="142" t="s">
        <v>3</v>
      </c>
      <c r="O231" s="142"/>
      <c r="P231" s="228"/>
      <c r="Q231" s="231"/>
      <c r="V231" s="239"/>
      <c r="W231" s="139"/>
      <c r="X231" s="139"/>
      <c r="Y231" s="139"/>
      <c r="Z231" s="140"/>
      <c r="AA231" s="141" t="s">
        <v>2</v>
      </c>
      <c r="AB231" s="142"/>
      <c r="AC231" s="143"/>
      <c r="AD231" s="141" t="s">
        <v>3</v>
      </c>
      <c r="AE231" s="144"/>
    </row>
    <row r="232" spans="1:31" ht="22.7" customHeight="1" x14ac:dyDescent="0.15">
      <c r="B232" s="156"/>
      <c r="F232" s="146" t="s">
        <v>365</v>
      </c>
      <c r="G232" s="146" t="s">
        <v>170</v>
      </c>
      <c r="H232" s="146" t="s">
        <v>171</v>
      </c>
      <c r="I232" s="146" t="s">
        <v>366</v>
      </c>
      <c r="J232" s="182" t="s">
        <v>173</v>
      </c>
      <c r="K232" s="146" t="s">
        <v>529</v>
      </c>
      <c r="L232" s="147" t="s">
        <v>365</v>
      </c>
      <c r="M232" s="146" t="s">
        <v>170</v>
      </c>
      <c r="N232" s="146" t="s">
        <v>171</v>
      </c>
      <c r="O232" s="146" t="s">
        <v>366</v>
      </c>
      <c r="P232" s="146" t="s">
        <v>173</v>
      </c>
      <c r="Q232" s="146" t="s">
        <v>529</v>
      </c>
      <c r="V232" s="156"/>
      <c r="Z232" s="146" t="s">
        <v>474</v>
      </c>
      <c r="AA232" s="146" t="s">
        <v>171</v>
      </c>
      <c r="AB232" s="182" t="s">
        <v>173</v>
      </c>
      <c r="AC232" s="147" t="s">
        <v>474</v>
      </c>
      <c r="AD232" s="146" t="s">
        <v>171</v>
      </c>
      <c r="AE232" s="146" t="s">
        <v>173</v>
      </c>
    </row>
    <row r="233" spans="1:31" ht="12" customHeight="1" x14ac:dyDescent="0.15">
      <c r="B233" s="149"/>
      <c r="C233" s="151"/>
      <c r="D233" s="151"/>
      <c r="E233" s="151"/>
      <c r="F233" s="152"/>
      <c r="G233" s="152"/>
      <c r="H233" s="152"/>
      <c r="I233" s="152"/>
      <c r="J233" s="183"/>
      <c r="K233" s="152"/>
      <c r="L233" s="153">
        <f t="shared" ref="L233" si="188">F$13</f>
        <v>2024</v>
      </c>
      <c r="M233" s="154">
        <f t="shared" ref="M233" si="189">G$13</f>
        <v>1061</v>
      </c>
      <c r="N233" s="154">
        <f t="shared" ref="N233" si="190">H$13</f>
        <v>963</v>
      </c>
      <c r="O233" s="154">
        <f t="shared" ref="O233" si="191">I$13</f>
        <v>1194</v>
      </c>
      <c r="P233" s="154">
        <f t="shared" ref="P233" si="192">J$13</f>
        <v>1053</v>
      </c>
      <c r="Q233" s="154">
        <f t="shared" ref="Q233" si="193">K$13</f>
        <v>1202</v>
      </c>
      <c r="V233" s="149"/>
      <c r="W233" s="151"/>
      <c r="X233" s="151"/>
      <c r="Y233" s="151"/>
      <c r="Z233" s="152"/>
      <c r="AA233" s="152"/>
      <c r="AB233" s="183"/>
      <c r="AC233" s="153">
        <f>Q233</f>
        <v>1202</v>
      </c>
      <c r="AD233" s="154">
        <f>N233</f>
        <v>963</v>
      </c>
      <c r="AE233" s="154">
        <f>P233</f>
        <v>1053</v>
      </c>
    </row>
    <row r="234" spans="1:31" ht="15" customHeight="1" x14ac:dyDescent="0.15">
      <c r="B234" s="156" t="s">
        <v>611</v>
      </c>
      <c r="F234" s="204">
        <v>969</v>
      </c>
      <c r="G234" s="204">
        <v>727</v>
      </c>
      <c r="H234" s="204">
        <v>242</v>
      </c>
      <c r="I234" s="204">
        <v>357</v>
      </c>
      <c r="J234" s="253">
        <v>279</v>
      </c>
      <c r="K234" s="204">
        <v>805</v>
      </c>
      <c r="L234" s="175">
        <f>F234/L$233*100</f>
        <v>47.87549407114625</v>
      </c>
      <c r="M234" s="205">
        <f t="shared" ref="M234:Q237" si="194">G234/M$233*100</f>
        <v>68.520263901979263</v>
      </c>
      <c r="N234" s="205">
        <f t="shared" si="194"/>
        <v>25.12980269989616</v>
      </c>
      <c r="O234" s="205">
        <f t="shared" si="194"/>
        <v>29.899497487437188</v>
      </c>
      <c r="P234" s="205">
        <f t="shared" si="194"/>
        <v>26.495726495726498</v>
      </c>
      <c r="Q234" s="205">
        <f t="shared" si="194"/>
        <v>66.971713810316132</v>
      </c>
      <c r="V234" s="156" t="s">
        <v>611</v>
      </c>
      <c r="Z234" s="204">
        <f>K234</f>
        <v>805</v>
      </c>
      <c r="AA234" s="204">
        <f>H234</f>
        <v>242</v>
      </c>
      <c r="AB234" s="253">
        <f>J234</f>
        <v>279</v>
      </c>
      <c r="AC234" s="175">
        <f>Q234</f>
        <v>66.971713810316132</v>
      </c>
      <c r="AD234" s="205">
        <f>N234</f>
        <v>25.12980269989616</v>
      </c>
      <c r="AE234" s="205">
        <f>P234</f>
        <v>26.495726495726498</v>
      </c>
    </row>
    <row r="235" spans="1:31" ht="15" customHeight="1" x14ac:dyDescent="0.15">
      <c r="B235" s="156" t="s">
        <v>612</v>
      </c>
      <c r="F235" s="157">
        <v>1163</v>
      </c>
      <c r="G235" s="157">
        <v>704</v>
      </c>
      <c r="H235" s="157">
        <v>459</v>
      </c>
      <c r="I235" s="157">
        <v>474</v>
      </c>
      <c r="J235" s="184">
        <v>376</v>
      </c>
      <c r="K235" s="157">
        <v>802</v>
      </c>
      <c r="L235" s="158">
        <f t="shared" ref="L235:L237" si="195">F235/L$233*100</f>
        <v>57.460474308300391</v>
      </c>
      <c r="M235" s="159">
        <f t="shared" si="194"/>
        <v>66.352497643732335</v>
      </c>
      <c r="N235" s="159">
        <f t="shared" si="194"/>
        <v>47.663551401869157</v>
      </c>
      <c r="O235" s="159">
        <f t="shared" si="194"/>
        <v>39.698492462311556</v>
      </c>
      <c r="P235" s="159">
        <f t="shared" si="194"/>
        <v>35.707502374169039</v>
      </c>
      <c r="Q235" s="159">
        <f t="shared" si="194"/>
        <v>66.722129783693845</v>
      </c>
      <c r="V235" s="156" t="s">
        <v>612</v>
      </c>
      <c r="Z235" s="157">
        <f t="shared" ref="Z235:Z237" si="196">K235</f>
        <v>802</v>
      </c>
      <c r="AA235" s="157">
        <f t="shared" ref="AA235:AA237" si="197">H235</f>
        <v>459</v>
      </c>
      <c r="AB235" s="184">
        <f t="shared" ref="AB235:AB237" si="198">J235</f>
        <v>376</v>
      </c>
      <c r="AC235" s="158">
        <f t="shared" ref="AC235:AC237" si="199">Q235</f>
        <v>66.722129783693845</v>
      </c>
      <c r="AD235" s="159">
        <f t="shared" ref="AD235:AD237" si="200">N235</f>
        <v>47.663551401869157</v>
      </c>
      <c r="AE235" s="159">
        <f t="shared" ref="AE235:AE237" si="201">P235</f>
        <v>35.707502374169039</v>
      </c>
    </row>
    <row r="236" spans="1:31" ht="15" customHeight="1" x14ac:dyDescent="0.15">
      <c r="B236" s="156" t="s">
        <v>530</v>
      </c>
      <c r="F236" s="157">
        <v>408</v>
      </c>
      <c r="G236" s="157">
        <v>39</v>
      </c>
      <c r="H236" s="157">
        <v>369</v>
      </c>
      <c r="I236" s="157">
        <v>456</v>
      </c>
      <c r="J236" s="184">
        <v>450</v>
      </c>
      <c r="K236" s="157">
        <v>45</v>
      </c>
      <c r="L236" s="158">
        <f t="shared" si="195"/>
        <v>20.158102766798418</v>
      </c>
      <c r="M236" s="159">
        <f t="shared" si="194"/>
        <v>3.6757775683317626</v>
      </c>
      <c r="N236" s="159">
        <f t="shared" si="194"/>
        <v>38.31775700934579</v>
      </c>
      <c r="O236" s="159">
        <f t="shared" si="194"/>
        <v>38.190954773869343</v>
      </c>
      <c r="P236" s="159">
        <f t="shared" si="194"/>
        <v>42.735042735042732</v>
      </c>
      <c r="Q236" s="159">
        <f t="shared" si="194"/>
        <v>3.7437603993344428</v>
      </c>
      <c r="V236" s="156" t="s">
        <v>530</v>
      </c>
      <c r="Z236" s="157">
        <f t="shared" si="196"/>
        <v>45</v>
      </c>
      <c r="AA236" s="157">
        <f t="shared" si="197"/>
        <v>369</v>
      </c>
      <c r="AB236" s="184">
        <f t="shared" si="198"/>
        <v>450</v>
      </c>
      <c r="AC236" s="158">
        <f t="shared" si="199"/>
        <v>3.7437603993344428</v>
      </c>
      <c r="AD236" s="159">
        <f t="shared" si="200"/>
        <v>38.31775700934579</v>
      </c>
      <c r="AE236" s="159">
        <f t="shared" si="201"/>
        <v>42.735042735042732</v>
      </c>
    </row>
    <row r="237" spans="1:31" ht="15" customHeight="1" x14ac:dyDescent="0.15">
      <c r="B237" s="149" t="s">
        <v>0</v>
      </c>
      <c r="C237" s="151"/>
      <c r="D237" s="151"/>
      <c r="E237" s="151"/>
      <c r="F237" s="161">
        <v>39</v>
      </c>
      <c r="G237" s="161">
        <v>18</v>
      </c>
      <c r="H237" s="161">
        <v>21</v>
      </c>
      <c r="I237" s="161">
        <v>27</v>
      </c>
      <c r="J237" s="185">
        <v>24</v>
      </c>
      <c r="K237" s="161">
        <v>21</v>
      </c>
      <c r="L237" s="162">
        <f t="shared" si="195"/>
        <v>1.9268774703557312</v>
      </c>
      <c r="M237" s="163">
        <f t="shared" si="194"/>
        <v>1.6965127238454287</v>
      </c>
      <c r="N237" s="163">
        <f t="shared" si="194"/>
        <v>2.1806853582554515</v>
      </c>
      <c r="O237" s="163">
        <f t="shared" si="194"/>
        <v>2.2613065326633168</v>
      </c>
      <c r="P237" s="163">
        <f t="shared" si="194"/>
        <v>2.2792022792022792</v>
      </c>
      <c r="Q237" s="163">
        <f t="shared" si="194"/>
        <v>1.747088186356073</v>
      </c>
      <c r="V237" s="149" t="s">
        <v>0</v>
      </c>
      <c r="W237" s="151"/>
      <c r="X237" s="151"/>
      <c r="Y237" s="151"/>
      <c r="Z237" s="161">
        <f t="shared" si="196"/>
        <v>21</v>
      </c>
      <c r="AA237" s="161">
        <f t="shared" si="197"/>
        <v>21</v>
      </c>
      <c r="AB237" s="185">
        <f t="shared" si="198"/>
        <v>24</v>
      </c>
      <c r="AC237" s="162">
        <f t="shared" si="199"/>
        <v>1.747088186356073</v>
      </c>
      <c r="AD237" s="163">
        <f t="shared" si="200"/>
        <v>2.1806853582554515</v>
      </c>
      <c r="AE237" s="163">
        <f t="shared" si="201"/>
        <v>2.2792022792022792</v>
      </c>
    </row>
    <row r="238" spans="1:31" ht="15" customHeight="1" x14ac:dyDescent="0.15">
      <c r="B238" s="165" t="s">
        <v>1</v>
      </c>
      <c r="C238" s="167"/>
      <c r="D238" s="167"/>
      <c r="E238" s="167"/>
      <c r="F238" s="168">
        <f t="shared" ref="F238:K238" si="202">SUM(F234:F237)</f>
        <v>2579</v>
      </c>
      <c r="G238" s="168">
        <f t="shared" si="202"/>
        <v>1488</v>
      </c>
      <c r="H238" s="168">
        <f t="shared" si="202"/>
        <v>1091</v>
      </c>
      <c r="I238" s="168">
        <f t="shared" si="202"/>
        <v>1314</v>
      </c>
      <c r="J238" s="186">
        <f t="shared" si="202"/>
        <v>1129</v>
      </c>
      <c r="K238" s="168">
        <f t="shared" si="202"/>
        <v>1673</v>
      </c>
      <c r="L238" s="169" t="str">
        <f>IF(SUM(L234:L237)&gt;100,"－",SUM(L234:L237))</f>
        <v>－</v>
      </c>
      <c r="M238" s="170" t="str">
        <f t="shared" ref="M238:Q238" si="203">IF(SUM(M234:M237)&gt;100,"－",SUM(M234:M237))</f>
        <v>－</v>
      </c>
      <c r="N238" s="170" t="str">
        <f t="shared" si="203"/>
        <v>－</v>
      </c>
      <c r="O238" s="170" t="str">
        <f t="shared" si="203"/>
        <v>－</v>
      </c>
      <c r="P238" s="170" t="str">
        <f t="shared" si="203"/>
        <v>－</v>
      </c>
      <c r="Q238" s="170" t="str">
        <f t="shared" si="203"/>
        <v>－</v>
      </c>
      <c r="V238" s="165" t="s">
        <v>1</v>
      </c>
      <c r="W238" s="167"/>
      <c r="X238" s="167"/>
      <c r="Y238" s="167"/>
      <c r="Z238" s="168">
        <f t="shared" ref="Z238:AB238" si="204">SUM(Z234:Z237)</f>
        <v>1673</v>
      </c>
      <c r="AA238" s="168">
        <f t="shared" si="204"/>
        <v>1091</v>
      </c>
      <c r="AB238" s="186">
        <f t="shared" si="204"/>
        <v>1129</v>
      </c>
      <c r="AC238" s="169" t="str">
        <f t="shared" ref="AC238" si="205">IF(SUM(AC234:AC237)&gt;100,"－",SUM(AC234:AC237))</f>
        <v>－</v>
      </c>
      <c r="AD238" s="170" t="str">
        <f t="shared" ref="AD238" si="206">IF(SUM(AD234:AD237)&gt;100,"－",SUM(AD234:AD237))</f>
        <v>－</v>
      </c>
      <c r="AE238" s="170" t="str">
        <f t="shared" ref="AE238" si="207">IF(SUM(AE234:AE237)&gt;100,"－",SUM(AE234:AE237))</f>
        <v>－</v>
      </c>
    </row>
    <row r="239" spans="1:31" ht="15" customHeight="1" x14ac:dyDescent="0.15">
      <c r="B239" s="137"/>
      <c r="V239" s="137"/>
    </row>
    <row r="240" spans="1:31" ht="15" customHeight="1" x14ac:dyDescent="0.15">
      <c r="A240" s="135" t="s">
        <v>613</v>
      </c>
      <c r="B240" s="137"/>
      <c r="V240" s="137"/>
    </row>
    <row r="241" spans="1:34" ht="12" customHeight="1" x14ac:dyDescent="0.15">
      <c r="B241" s="239"/>
      <c r="C241" s="139"/>
      <c r="D241" s="139"/>
      <c r="E241" s="139"/>
      <c r="F241" s="139"/>
      <c r="G241" s="139"/>
      <c r="H241" s="139"/>
      <c r="I241" s="227"/>
      <c r="J241" s="228"/>
      <c r="K241" s="142" t="s">
        <v>2</v>
      </c>
      <c r="L241" s="142"/>
      <c r="M241" s="228"/>
      <c r="N241" s="228"/>
      <c r="O241" s="229"/>
      <c r="P241" s="228"/>
      <c r="Q241" s="142" t="s">
        <v>3</v>
      </c>
      <c r="R241" s="142"/>
      <c r="S241" s="228"/>
      <c r="T241" s="231"/>
      <c r="V241" s="239"/>
      <c r="W241" s="139"/>
      <c r="X241" s="139"/>
      <c r="Y241" s="139"/>
      <c r="Z241" s="139"/>
      <c r="AA241" s="139"/>
      <c r="AB241" s="139"/>
      <c r="AC241" s="140"/>
      <c r="AD241" s="141" t="s">
        <v>2</v>
      </c>
      <c r="AE241" s="142"/>
      <c r="AF241" s="143"/>
      <c r="AG241" s="141" t="s">
        <v>3</v>
      </c>
      <c r="AH241" s="144"/>
    </row>
    <row r="242" spans="1:34" ht="22.7" customHeight="1" x14ac:dyDescent="0.15">
      <c r="B242" s="156"/>
      <c r="I242" s="146" t="s">
        <v>365</v>
      </c>
      <c r="J242" s="146" t="s">
        <v>170</v>
      </c>
      <c r="K242" s="146" t="s">
        <v>171</v>
      </c>
      <c r="L242" s="146" t="s">
        <v>366</v>
      </c>
      <c r="M242" s="182" t="s">
        <v>173</v>
      </c>
      <c r="N242" s="146" t="s">
        <v>529</v>
      </c>
      <c r="O242" s="147" t="s">
        <v>365</v>
      </c>
      <c r="P242" s="146" t="s">
        <v>170</v>
      </c>
      <c r="Q242" s="146" t="s">
        <v>171</v>
      </c>
      <c r="R242" s="146" t="s">
        <v>366</v>
      </c>
      <c r="S242" s="146" t="s">
        <v>173</v>
      </c>
      <c r="T242" s="146" t="s">
        <v>529</v>
      </c>
      <c r="V242" s="156"/>
      <c r="AC242" s="146" t="s">
        <v>474</v>
      </c>
      <c r="AD242" s="146" t="s">
        <v>171</v>
      </c>
      <c r="AE242" s="182" t="s">
        <v>173</v>
      </c>
      <c r="AF242" s="147" t="s">
        <v>474</v>
      </c>
      <c r="AG242" s="146" t="s">
        <v>171</v>
      </c>
      <c r="AH242" s="146" t="s">
        <v>173</v>
      </c>
    </row>
    <row r="243" spans="1:34" ht="12" customHeight="1" x14ac:dyDescent="0.15">
      <c r="B243" s="149"/>
      <c r="C243" s="151"/>
      <c r="D243" s="151"/>
      <c r="E243" s="151"/>
      <c r="F243" s="151"/>
      <c r="G243" s="151"/>
      <c r="H243" s="151"/>
      <c r="I243" s="152"/>
      <c r="J243" s="152"/>
      <c r="K243" s="152"/>
      <c r="L243" s="152"/>
      <c r="M243" s="183"/>
      <c r="N243" s="152"/>
      <c r="O243" s="153">
        <f t="shared" ref="O243:T243" si="208">F$13</f>
        <v>2024</v>
      </c>
      <c r="P243" s="154">
        <f t="shared" si="208"/>
        <v>1061</v>
      </c>
      <c r="Q243" s="154">
        <f t="shared" si="208"/>
        <v>963</v>
      </c>
      <c r="R243" s="154">
        <f t="shared" si="208"/>
        <v>1194</v>
      </c>
      <c r="S243" s="154">
        <f t="shared" si="208"/>
        <v>1053</v>
      </c>
      <c r="T243" s="154">
        <f t="shared" si="208"/>
        <v>1202</v>
      </c>
      <c r="V243" s="149"/>
      <c r="W243" s="151"/>
      <c r="X243" s="151"/>
      <c r="Y243" s="151"/>
      <c r="Z243" s="151"/>
      <c r="AA243" s="151"/>
      <c r="AB243" s="151"/>
      <c r="AC243" s="152"/>
      <c r="AD243" s="152"/>
      <c r="AE243" s="183"/>
      <c r="AF243" s="153">
        <f>T243</f>
        <v>1202</v>
      </c>
      <c r="AG243" s="154">
        <f>Q243</f>
        <v>963</v>
      </c>
      <c r="AH243" s="154">
        <f>S243</f>
        <v>1053</v>
      </c>
    </row>
    <row r="244" spans="1:34" ht="15" customHeight="1" x14ac:dyDescent="0.15">
      <c r="B244" s="156" t="s">
        <v>614</v>
      </c>
      <c r="I244" s="204">
        <v>995</v>
      </c>
      <c r="J244" s="204">
        <v>564</v>
      </c>
      <c r="K244" s="204">
        <v>431</v>
      </c>
      <c r="L244" s="204">
        <v>788</v>
      </c>
      <c r="M244" s="253">
        <v>693</v>
      </c>
      <c r="N244" s="204">
        <v>659</v>
      </c>
      <c r="O244" s="175">
        <f>I244/O$243*100</f>
        <v>49.160079051383399</v>
      </c>
      <c r="P244" s="205">
        <f t="shared" ref="P244:T250" si="209">J244/P$243*100</f>
        <v>53.157398680490111</v>
      </c>
      <c r="Q244" s="205">
        <f t="shared" si="209"/>
        <v>44.755970924195218</v>
      </c>
      <c r="R244" s="205">
        <f t="shared" si="209"/>
        <v>65.996649916247904</v>
      </c>
      <c r="S244" s="205">
        <f t="shared" si="209"/>
        <v>65.811965811965806</v>
      </c>
      <c r="T244" s="205">
        <f t="shared" si="209"/>
        <v>54.825291181364392</v>
      </c>
      <c r="V244" s="156" t="s">
        <v>614</v>
      </c>
      <c r="AC244" s="204">
        <f>N244</f>
        <v>659</v>
      </c>
      <c r="AD244" s="204">
        <f>K244</f>
        <v>431</v>
      </c>
      <c r="AE244" s="253">
        <f>M244</f>
        <v>693</v>
      </c>
      <c r="AF244" s="175">
        <f>T244</f>
        <v>54.825291181364392</v>
      </c>
      <c r="AG244" s="205">
        <f>Q244</f>
        <v>44.755970924195218</v>
      </c>
      <c r="AH244" s="205">
        <f>S244</f>
        <v>65.811965811965806</v>
      </c>
    </row>
    <row r="245" spans="1:34" ht="15" customHeight="1" x14ac:dyDescent="0.15">
      <c r="B245" s="156" t="s">
        <v>615</v>
      </c>
      <c r="I245" s="157">
        <v>601</v>
      </c>
      <c r="J245" s="157">
        <v>408</v>
      </c>
      <c r="K245" s="157">
        <v>193</v>
      </c>
      <c r="L245" s="157">
        <v>427</v>
      </c>
      <c r="M245" s="184">
        <v>377</v>
      </c>
      <c r="N245" s="157">
        <v>458</v>
      </c>
      <c r="O245" s="158">
        <f t="shared" ref="O245:O250" si="210">I245/O$243*100</f>
        <v>29.693675889328063</v>
      </c>
      <c r="P245" s="159">
        <f t="shared" si="209"/>
        <v>38.454288407163055</v>
      </c>
      <c r="Q245" s="159">
        <f t="shared" si="209"/>
        <v>20.041536863966773</v>
      </c>
      <c r="R245" s="159">
        <f t="shared" si="209"/>
        <v>35.76214405360134</v>
      </c>
      <c r="S245" s="159">
        <f t="shared" si="209"/>
        <v>35.802469135802468</v>
      </c>
      <c r="T245" s="159">
        <f t="shared" si="209"/>
        <v>38.103161397670547</v>
      </c>
      <c r="V245" s="156" t="s">
        <v>615</v>
      </c>
      <c r="AC245" s="157">
        <f t="shared" ref="AC245:AC250" si="211">N245</f>
        <v>458</v>
      </c>
      <c r="AD245" s="157">
        <f t="shared" ref="AD245:AD250" si="212">K245</f>
        <v>193</v>
      </c>
      <c r="AE245" s="184">
        <f t="shared" ref="AE245:AE250" si="213">M245</f>
        <v>377</v>
      </c>
      <c r="AF245" s="158">
        <f t="shared" ref="AF245:AF250" si="214">T245</f>
        <v>38.103161397670547</v>
      </c>
      <c r="AG245" s="159">
        <f t="shared" ref="AG245:AG250" si="215">Q245</f>
        <v>20.041536863966773</v>
      </c>
      <c r="AH245" s="159">
        <f t="shared" ref="AH245:AH250" si="216">S245</f>
        <v>35.802469135802468</v>
      </c>
    </row>
    <row r="246" spans="1:34" ht="15" customHeight="1" x14ac:dyDescent="0.15">
      <c r="B246" s="156" t="s">
        <v>616</v>
      </c>
      <c r="I246" s="157">
        <v>359</v>
      </c>
      <c r="J246" s="157">
        <v>285</v>
      </c>
      <c r="K246" s="157">
        <v>74</v>
      </c>
      <c r="L246" s="157">
        <v>155</v>
      </c>
      <c r="M246" s="184">
        <v>139</v>
      </c>
      <c r="N246" s="157">
        <v>301</v>
      </c>
      <c r="O246" s="158">
        <f t="shared" si="210"/>
        <v>17.737154150197629</v>
      </c>
      <c r="P246" s="159">
        <f t="shared" si="209"/>
        <v>26.861451460885956</v>
      </c>
      <c r="Q246" s="159">
        <f t="shared" si="209"/>
        <v>7.6843198338525447</v>
      </c>
      <c r="R246" s="159">
        <f t="shared" si="209"/>
        <v>12.981574539363482</v>
      </c>
      <c r="S246" s="159">
        <f t="shared" si="209"/>
        <v>13.200379867046532</v>
      </c>
      <c r="T246" s="159">
        <f t="shared" si="209"/>
        <v>25.041597337770384</v>
      </c>
      <c r="V246" s="156" t="s">
        <v>616</v>
      </c>
      <c r="AC246" s="157">
        <f t="shared" si="211"/>
        <v>301</v>
      </c>
      <c r="AD246" s="157">
        <f t="shared" si="212"/>
        <v>74</v>
      </c>
      <c r="AE246" s="184">
        <f t="shared" si="213"/>
        <v>139</v>
      </c>
      <c r="AF246" s="158">
        <f t="shared" si="214"/>
        <v>25.041597337770384</v>
      </c>
      <c r="AG246" s="159">
        <f t="shared" si="215"/>
        <v>7.6843198338525447</v>
      </c>
      <c r="AH246" s="159">
        <f t="shared" si="216"/>
        <v>13.200379867046532</v>
      </c>
    </row>
    <row r="247" spans="1:34" ht="15" customHeight="1" x14ac:dyDescent="0.15">
      <c r="B247" s="156" t="s">
        <v>617</v>
      </c>
      <c r="I247" s="157">
        <v>320</v>
      </c>
      <c r="J247" s="157">
        <v>182</v>
      </c>
      <c r="K247" s="157">
        <v>138</v>
      </c>
      <c r="L247" s="157">
        <v>292</v>
      </c>
      <c r="M247" s="184">
        <v>279</v>
      </c>
      <c r="N247" s="157">
        <v>195</v>
      </c>
      <c r="O247" s="158">
        <f t="shared" si="210"/>
        <v>15.810276679841898</v>
      </c>
      <c r="P247" s="159">
        <f t="shared" si="209"/>
        <v>17.153628652214891</v>
      </c>
      <c r="Q247" s="159">
        <f t="shared" si="209"/>
        <v>14.330218068535824</v>
      </c>
      <c r="R247" s="159">
        <f t="shared" si="209"/>
        <v>24.455611390284755</v>
      </c>
      <c r="S247" s="159">
        <f t="shared" si="209"/>
        <v>26.495726495726498</v>
      </c>
      <c r="T247" s="159">
        <f t="shared" si="209"/>
        <v>16.222961730449249</v>
      </c>
      <c r="V247" s="156" t="s">
        <v>617</v>
      </c>
      <c r="AC247" s="157">
        <f t="shared" si="211"/>
        <v>195</v>
      </c>
      <c r="AD247" s="157">
        <f t="shared" si="212"/>
        <v>138</v>
      </c>
      <c r="AE247" s="184">
        <f t="shared" si="213"/>
        <v>279</v>
      </c>
      <c r="AF247" s="158">
        <f t="shared" si="214"/>
        <v>16.222961730449249</v>
      </c>
      <c r="AG247" s="159">
        <f t="shared" si="215"/>
        <v>14.330218068535824</v>
      </c>
      <c r="AH247" s="159">
        <f t="shared" si="216"/>
        <v>26.495726495726498</v>
      </c>
    </row>
    <row r="248" spans="1:34" ht="15" customHeight="1" x14ac:dyDescent="0.15">
      <c r="B248" s="156" t="s">
        <v>618</v>
      </c>
      <c r="I248" s="157">
        <v>779</v>
      </c>
      <c r="J248" s="157">
        <v>441</v>
      </c>
      <c r="K248" s="157">
        <v>338</v>
      </c>
      <c r="L248" s="157">
        <v>582</v>
      </c>
      <c r="M248" s="184">
        <v>546</v>
      </c>
      <c r="N248" s="157">
        <v>477</v>
      </c>
      <c r="O248" s="158">
        <f t="shared" si="210"/>
        <v>38.488142292490117</v>
      </c>
      <c r="P248" s="159">
        <f t="shared" si="209"/>
        <v>41.564561734213008</v>
      </c>
      <c r="Q248" s="159">
        <f t="shared" si="209"/>
        <v>35.098650051921084</v>
      </c>
      <c r="R248" s="159">
        <f t="shared" si="209"/>
        <v>48.743718592964825</v>
      </c>
      <c r="S248" s="159">
        <f t="shared" si="209"/>
        <v>51.851851851851848</v>
      </c>
      <c r="T248" s="159">
        <f t="shared" si="209"/>
        <v>39.683860232945086</v>
      </c>
      <c r="V248" s="156" t="s">
        <v>618</v>
      </c>
      <c r="AC248" s="157">
        <f t="shared" si="211"/>
        <v>477</v>
      </c>
      <c r="AD248" s="157">
        <f t="shared" si="212"/>
        <v>338</v>
      </c>
      <c r="AE248" s="184">
        <f t="shared" si="213"/>
        <v>546</v>
      </c>
      <c r="AF248" s="158">
        <f t="shared" si="214"/>
        <v>39.683860232945086</v>
      </c>
      <c r="AG248" s="159">
        <f t="shared" si="215"/>
        <v>35.098650051921084</v>
      </c>
      <c r="AH248" s="159">
        <f t="shared" si="216"/>
        <v>51.851851851851848</v>
      </c>
    </row>
    <row r="249" spans="1:34" ht="15" customHeight="1" x14ac:dyDescent="0.15">
      <c r="B249" s="156" t="s">
        <v>619</v>
      </c>
      <c r="I249" s="157">
        <v>191</v>
      </c>
      <c r="J249" s="157">
        <v>108</v>
      </c>
      <c r="K249" s="157">
        <v>83</v>
      </c>
      <c r="L249" s="157">
        <v>257</v>
      </c>
      <c r="M249" s="184">
        <v>245</v>
      </c>
      <c r="N249" s="157">
        <v>120</v>
      </c>
      <c r="O249" s="158">
        <f t="shared" si="210"/>
        <v>9.4367588932806328</v>
      </c>
      <c r="P249" s="159">
        <f t="shared" si="209"/>
        <v>10.179076343072573</v>
      </c>
      <c r="Q249" s="159">
        <f t="shared" si="209"/>
        <v>8.6188992731048817</v>
      </c>
      <c r="R249" s="159">
        <f t="shared" si="209"/>
        <v>21.524288107202679</v>
      </c>
      <c r="S249" s="159">
        <f t="shared" si="209"/>
        <v>23.266856600189932</v>
      </c>
      <c r="T249" s="159">
        <f t="shared" si="209"/>
        <v>9.9833610648918469</v>
      </c>
      <c r="V249" s="156" t="s">
        <v>619</v>
      </c>
      <c r="AC249" s="157">
        <f t="shared" si="211"/>
        <v>120</v>
      </c>
      <c r="AD249" s="157">
        <f t="shared" si="212"/>
        <v>83</v>
      </c>
      <c r="AE249" s="184">
        <f t="shared" si="213"/>
        <v>245</v>
      </c>
      <c r="AF249" s="158">
        <f t="shared" si="214"/>
        <v>9.9833610648918469</v>
      </c>
      <c r="AG249" s="159">
        <f t="shared" si="215"/>
        <v>8.6188992731048817</v>
      </c>
      <c r="AH249" s="159">
        <f t="shared" si="216"/>
        <v>23.266856600189932</v>
      </c>
    </row>
    <row r="250" spans="1:34" ht="15" customHeight="1" x14ac:dyDescent="0.15">
      <c r="B250" s="149" t="s">
        <v>0</v>
      </c>
      <c r="C250" s="151"/>
      <c r="D250" s="151"/>
      <c r="E250" s="151"/>
      <c r="F250" s="151"/>
      <c r="G250" s="151"/>
      <c r="H250" s="151"/>
      <c r="I250" s="161">
        <v>503</v>
      </c>
      <c r="J250" s="161">
        <v>236</v>
      </c>
      <c r="K250" s="161">
        <v>267</v>
      </c>
      <c r="L250" s="161">
        <v>165</v>
      </c>
      <c r="M250" s="185">
        <v>134</v>
      </c>
      <c r="N250" s="161">
        <v>267</v>
      </c>
      <c r="O250" s="162">
        <f t="shared" si="210"/>
        <v>24.851778656126484</v>
      </c>
      <c r="P250" s="163">
        <f t="shared" si="209"/>
        <v>22.243166823751178</v>
      </c>
      <c r="Q250" s="163">
        <f t="shared" si="209"/>
        <v>27.725856697819314</v>
      </c>
      <c r="R250" s="163">
        <f t="shared" si="209"/>
        <v>13.819095477386934</v>
      </c>
      <c r="S250" s="163">
        <f t="shared" si="209"/>
        <v>12.725546058879392</v>
      </c>
      <c r="T250" s="163">
        <f t="shared" si="209"/>
        <v>22.212978369384359</v>
      </c>
      <c r="V250" s="149" t="s">
        <v>0</v>
      </c>
      <c r="W250" s="151"/>
      <c r="X250" s="151"/>
      <c r="Y250" s="151"/>
      <c r="Z250" s="151"/>
      <c r="AA250" s="151"/>
      <c r="AB250" s="151"/>
      <c r="AC250" s="161">
        <f t="shared" si="211"/>
        <v>267</v>
      </c>
      <c r="AD250" s="161">
        <f t="shared" si="212"/>
        <v>267</v>
      </c>
      <c r="AE250" s="185">
        <f t="shared" si="213"/>
        <v>134</v>
      </c>
      <c r="AF250" s="162">
        <f t="shared" si="214"/>
        <v>22.212978369384359</v>
      </c>
      <c r="AG250" s="163">
        <f t="shared" si="215"/>
        <v>27.725856697819314</v>
      </c>
      <c r="AH250" s="163">
        <f t="shared" si="216"/>
        <v>12.725546058879392</v>
      </c>
    </row>
    <row r="251" spans="1:34" ht="15" customHeight="1" x14ac:dyDescent="0.15">
      <c r="B251" s="165" t="s">
        <v>1</v>
      </c>
      <c r="C251" s="167"/>
      <c r="D251" s="167"/>
      <c r="E251" s="167"/>
      <c r="F251" s="167"/>
      <c r="G251" s="167"/>
      <c r="H251" s="167"/>
      <c r="I251" s="168">
        <f t="shared" ref="I251:N251" si="217">SUM(I244:I250)</f>
        <v>3748</v>
      </c>
      <c r="J251" s="168">
        <f t="shared" si="217"/>
        <v>2224</v>
      </c>
      <c r="K251" s="168">
        <f t="shared" si="217"/>
        <v>1524</v>
      </c>
      <c r="L251" s="168">
        <f t="shared" si="217"/>
        <v>2666</v>
      </c>
      <c r="M251" s="186">
        <f t="shared" si="217"/>
        <v>2413</v>
      </c>
      <c r="N251" s="168">
        <f t="shared" si="217"/>
        <v>2477</v>
      </c>
      <c r="O251" s="490" t="str">
        <f>IF(SUM(O244:O250)&gt;100,"－",SUM(O244:O250))</f>
        <v>－</v>
      </c>
      <c r="P251" s="491" t="str">
        <f t="shared" ref="P251:T251" si="218">IF(SUM(P244:P250)&gt;100,"－",SUM(P244:P250))</f>
        <v>－</v>
      </c>
      <c r="Q251" s="170" t="str">
        <f t="shared" si="218"/>
        <v>－</v>
      </c>
      <c r="R251" s="170" t="str">
        <f t="shared" si="218"/>
        <v>－</v>
      </c>
      <c r="S251" s="452" t="str">
        <f t="shared" si="218"/>
        <v>－</v>
      </c>
      <c r="T251" s="452" t="str">
        <f t="shared" si="218"/>
        <v>－</v>
      </c>
      <c r="V251" s="165" t="s">
        <v>1</v>
      </c>
      <c r="W251" s="167"/>
      <c r="X251" s="167"/>
      <c r="Y251" s="167"/>
      <c r="Z251" s="167"/>
      <c r="AA251" s="167"/>
      <c r="AB251" s="167"/>
      <c r="AC251" s="168">
        <f>SUM(AC244:AC250)</f>
        <v>2477</v>
      </c>
      <c r="AD251" s="168">
        <f>SUM(AD244:AD250)</f>
        <v>1524</v>
      </c>
      <c r="AE251" s="186">
        <f>SUM(AE244:AE250)</f>
        <v>2413</v>
      </c>
      <c r="AF251" s="169" t="str">
        <f t="shared" ref="AF251" si="219">IF(SUM(AF244:AF250)&gt;100,"－",SUM(AF244:AF250))</f>
        <v>－</v>
      </c>
      <c r="AG251" s="170" t="str">
        <f t="shared" ref="AG251" si="220">IF(SUM(AG244:AG250)&gt;100,"－",SUM(AG244:AG250))</f>
        <v>－</v>
      </c>
      <c r="AH251" s="170" t="str">
        <f t="shared" ref="AH251" si="221">IF(SUM(AH244:AH250)&gt;100,"－",SUM(AH244:AH250))</f>
        <v>－</v>
      </c>
    </row>
    <row r="252" spans="1:34" ht="15" customHeight="1" x14ac:dyDescent="0.15">
      <c r="B252" s="137"/>
      <c r="V252" s="137"/>
    </row>
    <row r="253" spans="1:34" ht="15" customHeight="1" x14ac:dyDescent="0.15">
      <c r="A253" s="135" t="s">
        <v>620</v>
      </c>
      <c r="B253" s="137"/>
      <c r="V253" s="137"/>
    </row>
    <row r="254" spans="1:34" ht="12" customHeight="1" x14ac:dyDescent="0.15">
      <c r="B254" s="239"/>
      <c r="C254" s="139"/>
      <c r="D254" s="139"/>
      <c r="E254" s="139"/>
      <c r="F254" s="227"/>
      <c r="G254" s="228"/>
      <c r="H254" s="142" t="s">
        <v>2</v>
      </c>
      <c r="I254" s="142"/>
      <c r="J254" s="228"/>
      <c r="K254" s="228"/>
      <c r="L254" s="229"/>
      <c r="M254" s="228"/>
      <c r="N254" s="142" t="s">
        <v>3</v>
      </c>
      <c r="O254" s="142"/>
      <c r="P254" s="228"/>
      <c r="Q254" s="231"/>
      <c r="V254" s="239"/>
      <c r="W254" s="139"/>
      <c r="X254" s="139"/>
      <c r="Y254" s="139"/>
      <c r="Z254" s="140"/>
      <c r="AA254" s="141" t="s">
        <v>2</v>
      </c>
      <c r="AB254" s="142"/>
      <c r="AC254" s="143"/>
      <c r="AD254" s="141" t="s">
        <v>3</v>
      </c>
      <c r="AE254" s="144"/>
    </row>
    <row r="255" spans="1:34" ht="22.7" customHeight="1" x14ac:dyDescent="0.15">
      <c r="B255" s="156"/>
      <c r="F255" s="146" t="s">
        <v>365</v>
      </c>
      <c r="G255" s="146" t="s">
        <v>170</v>
      </c>
      <c r="H255" s="146" t="s">
        <v>171</v>
      </c>
      <c r="I255" s="146" t="s">
        <v>366</v>
      </c>
      <c r="J255" s="182" t="s">
        <v>173</v>
      </c>
      <c r="K255" s="146" t="s">
        <v>529</v>
      </c>
      <c r="L255" s="147" t="s">
        <v>365</v>
      </c>
      <c r="M255" s="146" t="s">
        <v>170</v>
      </c>
      <c r="N255" s="146" t="s">
        <v>171</v>
      </c>
      <c r="O255" s="146" t="s">
        <v>366</v>
      </c>
      <c r="P255" s="146" t="s">
        <v>173</v>
      </c>
      <c r="Q255" s="146" t="s">
        <v>529</v>
      </c>
      <c r="V255" s="156"/>
      <c r="Z255" s="146" t="s">
        <v>474</v>
      </c>
      <c r="AA255" s="146" t="s">
        <v>171</v>
      </c>
      <c r="AB255" s="182" t="s">
        <v>173</v>
      </c>
      <c r="AC255" s="147" t="s">
        <v>474</v>
      </c>
      <c r="AD255" s="146" t="s">
        <v>171</v>
      </c>
      <c r="AE255" s="146" t="s">
        <v>173</v>
      </c>
    </row>
    <row r="256" spans="1:34" ht="12" customHeight="1" x14ac:dyDescent="0.15">
      <c r="B256" s="149"/>
      <c r="C256" s="151"/>
      <c r="D256" s="151"/>
      <c r="E256" s="151"/>
      <c r="F256" s="152"/>
      <c r="G256" s="152"/>
      <c r="H256" s="152"/>
      <c r="I256" s="152"/>
      <c r="J256" s="183"/>
      <c r="K256" s="152"/>
      <c r="L256" s="153">
        <f t="shared" ref="L256" si="222">F$13</f>
        <v>2024</v>
      </c>
      <c r="M256" s="154">
        <f t="shared" ref="M256" si="223">G$13</f>
        <v>1061</v>
      </c>
      <c r="N256" s="154">
        <f t="shared" ref="N256" si="224">H$13</f>
        <v>963</v>
      </c>
      <c r="O256" s="154">
        <f t="shared" ref="O256" si="225">I$13</f>
        <v>1194</v>
      </c>
      <c r="P256" s="154">
        <f t="shared" ref="P256" si="226">J$13</f>
        <v>1053</v>
      </c>
      <c r="Q256" s="154">
        <f t="shared" ref="Q256" si="227">K$13</f>
        <v>1202</v>
      </c>
      <c r="V256" s="149"/>
      <c r="W256" s="151"/>
      <c r="X256" s="151"/>
      <c r="Y256" s="151"/>
      <c r="Z256" s="152"/>
      <c r="AA256" s="152"/>
      <c r="AB256" s="183"/>
      <c r="AC256" s="153">
        <f>Q256</f>
        <v>1202</v>
      </c>
      <c r="AD256" s="154">
        <f>N256</f>
        <v>963</v>
      </c>
      <c r="AE256" s="154">
        <f>P256</f>
        <v>1053</v>
      </c>
    </row>
    <row r="257" spans="1:34" ht="15" customHeight="1" x14ac:dyDescent="0.15">
      <c r="B257" s="156" t="s">
        <v>621</v>
      </c>
      <c r="F257" s="204">
        <v>857</v>
      </c>
      <c r="G257" s="204">
        <v>741</v>
      </c>
      <c r="H257" s="204">
        <v>116</v>
      </c>
      <c r="I257" s="204">
        <v>392</v>
      </c>
      <c r="J257" s="253">
        <v>331</v>
      </c>
      <c r="K257" s="204">
        <v>802</v>
      </c>
      <c r="L257" s="175">
        <f>F257/L$256*100</f>
        <v>42.341897233201578</v>
      </c>
      <c r="M257" s="205">
        <f t="shared" ref="M257:Q260" si="228">G257/M$256*100</f>
        <v>69.839773798303483</v>
      </c>
      <c r="N257" s="205">
        <f t="shared" si="228"/>
        <v>12.045690550363448</v>
      </c>
      <c r="O257" s="205">
        <f t="shared" si="228"/>
        <v>32.830820770519267</v>
      </c>
      <c r="P257" s="205">
        <f t="shared" si="228"/>
        <v>31.433998100664766</v>
      </c>
      <c r="Q257" s="205">
        <f t="shared" si="228"/>
        <v>66.722129783693845</v>
      </c>
      <c r="V257" s="156" t="s">
        <v>621</v>
      </c>
      <c r="Z257" s="204">
        <f>K257</f>
        <v>802</v>
      </c>
      <c r="AA257" s="204">
        <f>H257</f>
        <v>116</v>
      </c>
      <c r="AB257" s="253">
        <f>J257</f>
        <v>331</v>
      </c>
      <c r="AC257" s="175">
        <f>Q257</f>
        <v>66.722129783693845</v>
      </c>
      <c r="AD257" s="205">
        <f>N257</f>
        <v>12.045690550363448</v>
      </c>
      <c r="AE257" s="205">
        <f>P257</f>
        <v>31.433998100664766</v>
      </c>
    </row>
    <row r="258" spans="1:34" ht="15" customHeight="1" x14ac:dyDescent="0.15">
      <c r="B258" s="156" t="s">
        <v>622</v>
      </c>
      <c r="F258" s="157">
        <v>773</v>
      </c>
      <c r="G258" s="157">
        <v>220</v>
      </c>
      <c r="H258" s="157">
        <v>553</v>
      </c>
      <c r="I258" s="157">
        <v>459</v>
      </c>
      <c r="J258" s="184">
        <v>407</v>
      </c>
      <c r="K258" s="157">
        <v>272</v>
      </c>
      <c r="L258" s="158">
        <f t="shared" ref="L258:L260" si="229">F258/L$256*100</f>
        <v>38.191699604743086</v>
      </c>
      <c r="M258" s="159">
        <f t="shared" si="228"/>
        <v>20.735155513666353</v>
      </c>
      <c r="N258" s="159">
        <f t="shared" si="228"/>
        <v>57.424714434060235</v>
      </c>
      <c r="O258" s="159">
        <f t="shared" si="228"/>
        <v>38.442211055276381</v>
      </c>
      <c r="P258" s="159">
        <f t="shared" si="228"/>
        <v>38.651471984805319</v>
      </c>
      <c r="Q258" s="159">
        <f t="shared" si="228"/>
        <v>22.628951747088184</v>
      </c>
      <c r="V258" s="156" t="s">
        <v>622</v>
      </c>
      <c r="Z258" s="157">
        <f t="shared" ref="Z258:Z260" si="230">K258</f>
        <v>272</v>
      </c>
      <c r="AA258" s="157">
        <f t="shared" ref="AA258:AA260" si="231">H258</f>
        <v>553</v>
      </c>
      <c r="AB258" s="184">
        <f t="shared" ref="AB258:AB260" si="232">J258</f>
        <v>407</v>
      </c>
      <c r="AC258" s="158">
        <f t="shared" ref="AC258:AC260" si="233">Q258</f>
        <v>22.628951747088184</v>
      </c>
      <c r="AD258" s="159">
        <f t="shared" ref="AD258:AD260" si="234">N258</f>
        <v>57.424714434060235</v>
      </c>
      <c r="AE258" s="159">
        <f t="shared" ref="AE258:AE260" si="235">P258</f>
        <v>38.651471984805319</v>
      </c>
    </row>
    <row r="259" spans="1:34" ht="15" customHeight="1" x14ac:dyDescent="0.15">
      <c r="B259" s="156" t="s">
        <v>623</v>
      </c>
      <c r="F259" s="157">
        <v>345</v>
      </c>
      <c r="G259" s="157">
        <v>89</v>
      </c>
      <c r="H259" s="157">
        <v>256</v>
      </c>
      <c r="I259" s="157">
        <v>307</v>
      </c>
      <c r="J259" s="184">
        <v>283</v>
      </c>
      <c r="K259" s="157">
        <v>113</v>
      </c>
      <c r="L259" s="158">
        <f t="shared" si="229"/>
        <v>17.045454545454543</v>
      </c>
      <c r="M259" s="159">
        <f t="shared" si="228"/>
        <v>8.3883129123468425</v>
      </c>
      <c r="N259" s="159">
        <f t="shared" si="228"/>
        <v>26.583592938733126</v>
      </c>
      <c r="O259" s="159">
        <f t="shared" si="228"/>
        <v>25.711892797319933</v>
      </c>
      <c r="P259" s="159">
        <f t="shared" si="228"/>
        <v>26.875593542260205</v>
      </c>
      <c r="Q259" s="159">
        <f t="shared" si="228"/>
        <v>9.4009983361064897</v>
      </c>
      <c r="V259" s="156" t="s">
        <v>623</v>
      </c>
      <c r="Z259" s="157">
        <f t="shared" si="230"/>
        <v>113</v>
      </c>
      <c r="AA259" s="157">
        <f t="shared" si="231"/>
        <v>256</v>
      </c>
      <c r="AB259" s="184">
        <f t="shared" si="232"/>
        <v>283</v>
      </c>
      <c r="AC259" s="158">
        <f t="shared" si="233"/>
        <v>9.4009983361064897</v>
      </c>
      <c r="AD259" s="159">
        <f t="shared" si="234"/>
        <v>26.583592938733126</v>
      </c>
      <c r="AE259" s="159">
        <f t="shared" si="235"/>
        <v>26.875593542260205</v>
      </c>
    </row>
    <row r="260" spans="1:34" ht="15" customHeight="1" x14ac:dyDescent="0.15">
      <c r="B260" s="149" t="s">
        <v>0</v>
      </c>
      <c r="C260" s="151"/>
      <c r="D260" s="151"/>
      <c r="E260" s="151"/>
      <c r="F260" s="161">
        <v>49</v>
      </c>
      <c r="G260" s="161">
        <v>11</v>
      </c>
      <c r="H260" s="161">
        <v>38</v>
      </c>
      <c r="I260" s="161">
        <v>36</v>
      </c>
      <c r="J260" s="185">
        <v>32</v>
      </c>
      <c r="K260" s="161">
        <v>15</v>
      </c>
      <c r="L260" s="162">
        <f t="shared" si="229"/>
        <v>2.4209486166007905</v>
      </c>
      <c r="M260" s="163">
        <f t="shared" si="228"/>
        <v>1.0367577756833177</v>
      </c>
      <c r="N260" s="163">
        <f t="shared" si="228"/>
        <v>3.9460020768431985</v>
      </c>
      <c r="O260" s="163">
        <f t="shared" si="228"/>
        <v>3.0150753768844218</v>
      </c>
      <c r="P260" s="163">
        <f t="shared" si="228"/>
        <v>3.0389363722697058</v>
      </c>
      <c r="Q260" s="163">
        <f t="shared" si="228"/>
        <v>1.2479201331114809</v>
      </c>
      <c r="V260" s="149" t="s">
        <v>0</v>
      </c>
      <c r="W260" s="151"/>
      <c r="X260" s="151"/>
      <c r="Y260" s="151"/>
      <c r="Z260" s="161">
        <f t="shared" si="230"/>
        <v>15</v>
      </c>
      <c r="AA260" s="161">
        <f t="shared" si="231"/>
        <v>38</v>
      </c>
      <c r="AB260" s="185">
        <f t="shared" si="232"/>
        <v>32</v>
      </c>
      <c r="AC260" s="162">
        <f t="shared" si="233"/>
        <v>1.2479201331114809</v>
      </c>
      <c r="AD260" s="163">
        <f t="shared" si="234"/>
        <v>3.9460020768431985</v>
      </c>
      <c r="AE260" s="163">
        <f t="shared" si="235"/>
        <v>3.0389363722697058</v>
      </c>
    </row>
    <row r="261" spans="1:34" ht="15" customHeight="1" x14ac:dyDescent="0.15">
      <c r="B261" s="165" t="s">
        <v>1</v>
      </c>
      <c r="C261" s="167"/>
      <c r="D261" s="167"/>
      <c r="E261" s="167"/>
      <c r="F261" s="168">
        <f t="shared" ref="F261:Q261" si="236">SUM(F257:F260)</f>
        <v>2024</v>
      </c>
      <c r="G261" s="168">
        <f t="shared" si="236"/>
        <v>1061</v>
      </c>
      <c r="H261" s="168">
        <f t="shared" si="236"/>
        <v>963</v>
      </c>
      <c r="I261" s="168">
        <f t="shared" si="236"/>
        <v>1194</v>
      </c>
      <c r="J261" s="186">
        <f t="shared" si="236"/>
        <v>1053</v>
      </c>
      <c r="K261" s="168">
        <f t="shared" si="236"/>
        <v>1202</v>
      </c>
      <c r="L261" s="169">
        <f t="shared" si="236"/>
        <v>100</v>
      </c>
      <c r="M261" s="170">
        <f t="shared" si="236"/>
        <v>100</v>
      </c>
      <c r="N261" s="170">
        <f t="shared" si="236"/>
        <v>100</v>
      </c>
      <c r="O261" s="170">
        <f t="shared" si="236"/>
        <v>100</v>
      </c>
      <c r="P261" s="170">
        <f t="shared" si="236"/>
        <v>100</v>
      </c>
      <c r="Q261" s="170">
        <f t="shared" si="236"/>
        <v>100</v>
      </c>
      <c r="V261" s="165" t="s">
        <v>1</v>
      </c>
      <c r="W261" s="167"/>
      <c r="X261" s="167"/>
      <c r="Y261" s="167"/>
      <c r="Z261" s="168">
        <f t="shared" ref="Z261:AE261" si="237">SUM(Z257:Z260)</f>
        <v>1202</v>
      </c>
      <c r="AA261" s="168">
        <f t="shared" si="237"/>
        <v>963</v>
      </c>
      <c r="AB261" s="186">
        <f t="shared" si="237"/>
        <v>1053</v>
      </c>
      <c r="AC261" s="169">
        <f t="shared" si="237"/>
        <v>100</v>
      </c>
      <c r="AD261" s="170">
        <f t="shared" si="237"/>
        <v>100</v>
      </c>
      <c r="AE261" s="170">
        <f t="shared" si="237"/>
        <v>100</v>
      </c>
    </row>
    <row r="262" spans="1:34" ht="15" customHeight="1" x14ac:dyDescent="0.15">
      <c r="B262" s="137"/>
      <c r="V262" s="137"/>
    </row>
    <row r="263" spans="1:34" ht="15" customHeight="1" x14ac:dyDescent="0.15">
      <c r="A263" s="135" t="s">
        <v>657</v>
      </c>
      <c r="B263" s="137"/>
      <c r="V263" s="137"/>
    </row>
    <row r="264" spans="1:34" ht="12" customHeight="1" x14ac:dyDescent="0.15">
      <c r="B264" s="239"/>
      <c r="C264" s="139"/>
      <c r="D264" s="139"/>
      <c r="E264" s="139"/>
      <c r="F264" s="139"/>
      <c r="G264" s="139"/>
      <c r="H264" s="139"/>
      <c r="I264" s="227"/>
      <c r="J264" s="228"/>
      <c r="K264" s="142" t="s">
        <v>2</v>
      </c>
      <c r="L264" s="142"/>
      <c r="M264" s="228"/>
      <c r="N264" s="228"/>
      <c r="O264" s="229"/>
      <c r="P264" s="228"/>
      <c r="Q264" s="142" t="s">
        <v>3</v>
      </c>
      <c r="R264" s="142"/>
      <c r="S264" s="228"/>
      <c r="T264" s="231"/>
      <c r="V264" s="239"/>
      <c r="W264" s="139"/>
      <c r="X264" s="139"/>
      <c r="Y264" s="139"/>
      <c r="Z264" s="139"/>
      <c r="AA264" s="139"/>
      <c r="AB264" s="139"/>
      <c r="AC264" s="140"/>
      <c r="AD264" s="141" t="s">
        <v>2</v>
      </c>
      <c r="AE264" s="142"/>
      <c r="AF264" s="143"/>
      <c r="AG264" s="141" t="s">
        <v>3</v>
      </c>
      <c r="AH264" s="144"/>
    </row>
    <row r="265" spans="1:34" ht="22.7" customHeight="1" x14ac:dyDescent="0.15">
      <c r="B265" s="156"/>
      <c r="I265" s="146" t="s">
        <v>365</v>
      </c>
      <c r="J265" s="146" t="s">
        <v>170</v>
      </c>
      <c r="K265" s="146" t="s">
        <v>171</v>
      </c>
      <c r="L265" s="146" t="s">
        <v>366</v>
      </c>
      <c r="M265" s="182" t="s">
        <v>173</v>
      </c>
      <c r="N265" s="146" t="s">
        <v>529</v>
      </c>
      <c r="O265" s="147" t="s">
        <v>365</v>
      </c>
      <c r="P265" s="146" t="s">
        <v>170</v>
      </c>
      <c r="Q265" s="146" t="s">
        <v>171</v>
      </c>
      <c r="R265" s="146" t="s">
        <v>366</v>
      </c>
      <c r="S265" s="146" t="s">
        <v>173</v>
      </c>
      <c r="T265" s="146" t="s">
        <v>529</v>
      </c>
      <c r="V265" s="156"/>
      <c r="AC265" s="146" t="s">
        <v>474</v>
      </c>
      <c r="AD265" s="146" t="s">
        <v>171</v>
      </c>
      <c r="AE265" s="182" t="s">
        <v>173</v>
      </c>
      <c r="AF265" s="147" t="s">
        <v>474</v>
      </c>
      <c r="AG265" s="146" t="s">
        <v>171</v>
      </c>
      <c r="AH265" s="146" t="s">
        <v>173</v>
      </c>
    </row>
    <row r="266" spans="1:34" ht="12" customHeight="1" x14ac:dyDescent="0.15">
      <c r="B266" s="149"/>
      <c r="C266" s="151"/>
      <c r="D266" s="151"/>
      <c r="E266" s="151"/>
      <c r="F266" s="151"/>
      <c r="G266" s="151"/>
      <c r="H266" s="151"/>
      <c r="I266" s="152"/>
      <c r="J266" s="152"/>
      <c r="K266" s="152"/>
      <c r="L266" s="152"/>
      <c r="M266" s="183"/>
      <c r="N266" s="152"/>
      <c r="O266" s="153">
        <f>F258</f>
        <v>773</v>
      </c>
      <c r="P266" s="154">
        <f t="shared" ref="P266:T266" si="238">G258</f>
        <v>220</v>
      </c>
      <c r="Q266" s="154">
        <f t="shared" si="238"/>
        <v>553</v>
      </c>
      <c r="R266" s="154">
        <f t="shared" si="238"/>
        <v>459</v>
      </c>
      <c r="S266" s="154">
        <f t="shared" si="238"/>
        <v>407</v>
      </c>
      <c r="T266" s="154">
        <f t="shared" si="238"/>
        <v>272</v>
      </c>
      <c r="V266" s="149"/>
      <c r="W266" s="151"/>
      <c r="X266" s="151"/>
      <c r="Y266" s="151"/>
      <c r="Z266" s="151"/>
      <c r="AA266" s="151"/>
      <c r="AB266" s="151"/>
      <c r="AC266" s="152"/>
      <c r="AD266" s="152"/>
      <c r="AE266" s="183"/>
      <c r="AF266" s="153">
        <f>T266</f>
        <v>272</v>
      </c>
      <c r="AG266" s="154">
        <f>Q266</f>
        <v>553</v>
      </c>
      <c r="AH266" s="154">
        <f>S266</f>
        <v>407</v>
      </c>
    </row>
    <row r="267" spans="1:34" ht="15" customHeight="1" x14ac:dyDescent="0.15">
      <c r="B267" s="156" t="s">
        <v>624</v>
      </c>
      <c r="I267" s="204">
        <v>63</v>
      </c>
      <c r="J267" s="204">
        <v>5</v>
      </c>
      <c r="K267" s="204">
        <v>58</v>
      </c>
      <c r="L267" s="204">
        <v>38</v>
      </c>
      <c r="M267" s="253">
        <v>38</v>
      </c>
      <c r="N267" s="204">
        <v>5</v>
      </c>
      <c r="O267" s="175">
        <f>I267/O$266*100</f>
        <v>8.1500646830530403</v>
      </c>
      <c r="P267" s="205">
        <f t="shared" ref="P267:T274" si="239">J267/P$266*100</f>
        <v>2.2727272727272729</v>
      </c>
      <c r="Q267" s="205">
        <f t="shared" si="239"/>
        <v>10.488245931283906</v>
      </c>
      <c r="R267" s="205">
        <f t="shared" si="239"/>
        <v>8.2788671023965144</v>
      </c>
      <c r="S267" s="205">
        <f t="shared" si="239"/>
        <v>9.3366093366093352</v>
      </c>
      <c r="T267" s="205">
        <f t="shared" si="239"/>
        <v>1.8382352941176472</v>
      </c>
      <c r="V267" s="156" t="s">
        <v>624</v>
      </c>
      <c r="AC267" s="204">
        <f>N267</f>
        <v>5</v>
      </c>
      <c r="AD267" s="204">
        <f>K267</f>
        <v>58</v>
      </c>
      <c r="AE267" s="253">
        <f>M267</f>
        <v>38</v>
      </c>
      <c r="AF267" s="175">
        <f>T267</f>
        <v>1.8382352941176472</v>
      </c>
      <c r="AG267" s="205">
        <f>Q267</f>
        <v>10.488245931283906</v>
      </c>
      <c r="AH267" s="205">
        <f>S267</f>
        <v>9.3366093366093352</v>
      </c>
    </row>
    <row r="268" spans="1:34" ht="15" customHeight="1" x14ac:dyDescent="0.15">
      <c r="B268" s="156" t="s">
        <v>625</v>
      </c>
      <c r="I268" s="157">
        <v>175</v>
      </c>
      <c r="J268" s="157">
        <v>28</v>
      </c>
      <c r="K268" s="157">
        <v>147</v>
      </c>
      <c r="L268" s="157">
        <v>119</v>
      </c>
      <c r="M268" s="184">
        <v>105</v>
      </c>
      <c r="N268" s="157">
        <v>42</v>
      </c>
      <c r="O268" s="158">
        <f t="shared" ref="O268:O274" si="240">I268/O$266*100</f>
        <v>22.639068564036222</v>
      </c>
      <c r="P268" s="159">
        <f t="shared" si="239"/>
        <v>12.727272727272727</v>
      </c>
      <c r="Q268" s="159">
        <f t="shared" si="239"/>
        <v>26.582278481012654</v>
      </c>
      <c r="R268" s="159">
        <f t="shared" si="239"/>
        <v>25.925925925925924</v>
      </c>
      <c r="S268" s="159">
        <f t="shared" si="239"/>
        <v>25.798525798525802</v>
      </c>
      <c r="T268" s="159">
        <f t="shared" si="239"/>
        <v>15.441176470588236</v>
      </c>
      <c r="V268" s="156" t="s">
        <v>625</v>
      </c>
      <c r="AC268" s="157">
        <f t="shared" ref="AC268:AC274" si="241">N268</f>
        <v>42</v>
      </c>
      <c r="AD268" s="157">
        <f t="shared" ref="AD268:AD274" si="242">K268</f>
        <v>147</v>
      </c>
      <c r="AE268" s="184">
        <f t="shared" ref="AE268:AE274" si="243">M268</f>
        <v>105</v>
      </c>
      <c r="AF268" s="158">
        <f t="shared" ref="AF268:AF274" si="244">T268</f>
        <v>15.441176470588236</v>
      </c>
      <c r="AG268" s="159">
        <f t="shared" ref="AG268:AG274" si="245">Q268</f>
        <v>26.582278481012654</v>
      </c>
      <c r="AH268" s="159">
        <f t="shared" ref="AH268:AH274" si="246">S268</f>
        <v>25.798525798525802</v>
      </c>
    </row>
    <row r="269" spans="1:34" ht="15" customHeight="1" x14ac:dyDescent="0.15">
      <c r="B269" s="156" t="s">
        <v>626</v>
      </c>
      <c r="I269" s="157">
        <v>57</v>
      </c>
      <c r="J269" s="157">
        <v>13</v>
      </c>
      <c r="K269" s="157">
        <v>44</v>
      </c>
      <c r="L269" s="157">
        <v>26</v>
      </c>
      <c r="M269" s="184">
        <v>25</v>
      </c>
      <c r="N269" s="157">
        <v>14</v>
      </c>
      <c r="O269" s="158">
        <f t="shared" si="240"/>
        <v>7.3738680465717978</v>
      </c>
      <c r="P269" s="159">
        <f t="shared" si="239"/>
        <v>5.9090909090909092</v>
      </c>
      <c r="Q269" s="159">
        <f t="shared" si="239"/>
        <v>7.9566003616636527</v>
      </c>
      <c r="R269" s="159">
        <f t="shared" si="239"/>
        <v>5.6644880174291936</v>
      </c>
      <c r="S269" s="159">
        <f t="shared" si="239"/>
        <v>6.1425061425061429</v>
      </c>
      <c r="T269" s="159">
        <f t="shared" si="239"/>
        <v>5.1470588235294112</v>
      </c>
      <c r="V269" s="156" t="s">
        <v>626</v>
      </c>
      <c r="AC269" s="157">
        <f t="shared" si="241"/>
        <v>14</v>
      </c>
      <c r="AD269" s="157">
        <f t="shared" si="242"/>
        <v>44</v>
      </c>
      <c r="AE269" s="184">
        <f t="shared" si="243"/>
        <v>25</v>
      </c>
      <c r="AF269" s="158">
        <f t="shared" si="244"/>
        <v>5.1470588235294112</v>
      </c>
      <c r="AG269" s="159">
        <f t="shared" si="245"/>
        <v>7.9566003616636527</v>
      </c>
      <c r="AH269" s="159">
        <f t="shared" si="246"/>
        <v>6.1425061425061429</v>
      </c>
    </row>
    <row r="270" spans="1:34" ht="15" customHeight="1" x14ac:dyDescent="0.15">
      <c r="B270" s="156" t="s">
        <v>627</v>
      </c>
      <c r="I270" s="157">
        <v>332</v>
      </c>
      <c r="J270" s="157">
        <v>101</v>
      </c>
      <c r="K270" s="157">
        <v>231</v>
      </c>
      <c r="L270" s="157">
        <v>213</v>
      </c>
      <c r="M270" s="184">
        <v>181</v>
      </c>
      <c r="N270" s="157">
        <v>133</v>
      </c>
      <c r="O270" s="158">
        <f t="shared" si="240"/>
        <v>42.949547218628723</v>
      </c>
      <c r="P270" s="159">
        <f t="shared" si="239"/>
        <v>45.909090909090914</v>
      </c>
      <c r="Q270" s="159">
        <f t="shared" si="239"/>
        <v>41.77215189873418</v>
      </c>
      <c r="R270" s="159">
        <f t="shared" si="239"/>
        <v>46.405228758169933</v>
      </c>
      <c r="S270" s="159">
        <f t="shared" si="239"/>
        <v>44.471744471744472</v>
      </c>
      <c r="T270" s="159">
        <f t="shared" si="239"/>
        <v>48.897058823529413</v>
      </c>
      <c r="V270" s="156" t="s">
        <v>627</v>
      </c>
      <c r="AC270" s="157">
        <f t="shared" si="241"/>
        <v>133</v>
      </c>
      <c r="AD270" s="157">
        <f t="shared" si="242"/>
        <v>231</v>
      </c>
      <c r="AE270" s="184">
        <f t="shared" si="243"/>
        <v>181</v>
      </c>
      <c r="AF270" s="158">
        <f t="shared" si="244"/>
        <v>48.897058823529413</v>
      </c>
      <c r="AG270" s="159">
        <f t="shared" si="245"/>
        <v>41.77215189873418</v>
      </c>
      <c r="AH270" s="159">
        <f t="shared" si="246"/>
        <v>44.471744471744472</v>
      </c>
    </row>
    <row r="271" spans="1:34" ht="15" customHeight="1" x14ac:dyDescent="0.15">
      <c r="B271" s="156" t="s">
        <v>628</v>
      </c>
      <c r="I271" s="157">
        <v>12</v>
      </c>
      <c r="J271" s="157">
        <v>3</v>
      </c>
      <c r="K271" s="157">
        <v>9</v>
      </c>
      <c r="L271" s="157">
        <v>5</v>
      </c>
      <c r="M271" s="184">
        <v>4</v>
      </c>
      <c r="N271" s="157">
        <v>4</v>
      </c>
      <c r="O271" s="158">
        <f t="shared" si="240"/>
        <v>1.5523932729624839</v>
      </c>
      <c r="P271" s="159">
        <f t="shared" si="239"/>
        <v>1.3636363636363635</v>
      </c>
      <c r="Q271" s="159">
        <f t="shared" si="239"/>
        <v>1.62748643761302</v>
      </c>
      <c r="R271" s="159">
        <f t="shared" si="239"/>
        <v>1.0893246187363834</v>
      </c>
      <c r="S271" s="159">
        <f t="shared" si="239"/>
        <v>0.98280098280098283</v>
      </c>
      <c r="T271" s="159">
        <f t="shared" si="239"/>
        <v>1.4705882352941175</v>
      </c>
      <c r="V271" s="156" t="s">
        <v>628</v>
      </c>
      <c r="AC271" s="157">
        <f t="shared" si="241"/>
        <v>4</v>
      </c>
      <c r="AD271" s="157">
        <f t="shared" si="242"/>
        <v>9</v>
      </c>
      <c r="AE271" s="184">
        <f t="shared" si="243"/>
        <v>4</v>
      </c>
      <c r="AF271" s="158">
        <f t="shared" si="244"/>
        <v>1.4705882352941175</v>
      </c>
      <c r="AG271" s="159">
        <f t="shared" si="245"/>
        <v>1.62748643761302</v>
      </c>
      <c r="AH271" s="159">
        <f t="shared" si="246"/>
        <v>0.98280098280098283</v>
      </c>
    </row>
    <row r="272" spans="1:34" ht="15" customHeight="1" x14ac:dyDescent="0.15">
      <c r="B272" s="156" t="s">
        <v>629</v>
      </c>
      <c r="I272" s="157">
        <v>179</v>
      </c>
      <c r="J272" s="157">
        <v>73</v>
      </c>
      <c r="K272" s="157">
        <v>106</v>
      </c>
      <c r="L272" s="157">
        <v>90</v>
      </c>
      <c r="M272" s="184">
        <v>70</v>
      </c>
      <c r="N272" s="157">
        <v>93</v>
      </c>
      <c r="O272" s="158">
        <f t="shared" si="240"/>
        <v>23.15653298835705</v>
      </c>
      <c r="P272" s="159">
        <f t="shared" si="239"/>
        <v>33.181818181818187</v>
      </c>
      <c r="Q272" s="159">
        <f t="shared" si="239"/>
        <v>19.168173598553345</v>
      </c>
      <c r="R272" s="159">
        <f t="shared" si="239"/>
        <v>19.607843137254903</v>
      </c>
      <c r="S272" s="159">
        <f t="shared" si="239"/>
        <v>17.199017199017199</v>
      </c>
      <c r="T272" s="159">
        <f t="shared" si="239"/>
        <v>34.191176470588239</v>
      </c>
      <c r="V272" s="156" t="s">
        <v>629</v>
      </c>
      <c r="AC272" s="157">
        <f t="shared" si="241"/>
        <v>93</v>
      </c>
      <c r="AD272" s="157">
        <f t="shared" si="242"/>
        <v>106</v>
      </c>
      <c r="AE272" s="184">
        <f t="shared" si="243"/>
        <v>70</v>
      </c>
      <c r="AF272" s="158">
        <f t="shared" si="244"/>
        <v>34.191176470588239</v>
      </c>
      <c r="AG272" s="159">
        <f t="shared" si="245"/>
        <v>19.168173598553345</v>
      </c>
      <c r="AH272" s="159">
        <f t="shared" si="246"/>
        <v>17.199017199017199</v>
      </c>
    </row>
    <row r="273" spans="1:34" ht="15" customHeight="1" x14ac:dyDescent="0.15">
      <c r="B273" s="156" t="s">
        <v>392</v>
      </c>
      <c r="I273" s="157">
        <v>153</v>
      </c>
      <c r="J273" s="157">
        <v>57</v>
      </c>
      <c r="K273" s="157">
        <v>96</v>
      </c>
      <c r="L273" s="157">
        <v>99</v>
      </c>
      <c r="M273" s="184">
        <v>86</v>
      </c>
      <c r="N273" s="157">
        <v>70</v>
      </c>
      <c r="O273" s="158">
        <f t="shared" si="240"/>
        <v>19.79301423027167</v>
      </c>
      <c r="P273" s="159">
        <f t="shared" si="239"/>
        <v>25.90909090909091</v>
      </c>
      <c r="Q273" s="159">
        <f t="shared" si="239"/>
        <v>17.359855334538878</v>
      </c>
      <c r="R273" s="159">
        <f t="shared" si="239"/>
        <v>21.568627450980394</v>
      </c>
      <c r="S273" s="159">
        <f t="shared" si="239"/>
        <v>21.13022113022113</v>
      </c>
      <c r="T273" s="159">
        <f t="shared" si="239"/>
        <v>25.735294117647058</v>
      </c>
      <c r="V273" s="156" t="s">
        <v>392</v>
      </c>
      <c r="AC273" s="157">
        <f t="shared" si="241"/>
        <v>70</v>
      </c>
      <c r="AD273" s="157">
        <f t="shared" si="242"/>
        <v>96</v>
      </c>
      <c r="AE273" s="184">
        <f t="shared" si="243"/>
        <v>86</v>
      </c>
      <c r="AF273" s="158">
        <f t="shared" si="244"/>
        <v>25.735294117647058</v>
      </c>
      <c r="AG273" s="159">
        <f t="shared" si="245"/>
        <v>17.359855334538878</v>
      </c>
      <c r="AH273" s="159">
        <f t="shared" si="246"/>
        <v>21.13022113022113</v>
      </c>
    </row>
    <row r="274" spans="1:34" ht="15" customHeight="1" x14ac:dyDescent="0.15">
      <c r="B274" s="149" t="s">
        <v>0</v>
      </c>
      <c r="C274" s="151"/>
      <c r="D274" s="151"/>
      <c r="E274" s="151"/>
      <c r="F274" s="151"/>
      <c r="G274" s="151"/>
      <c r="H274" s="151"/>
      <c r="I274" s="161">
        <v>28</v>
      </c>
      <c r="J274" s="161">
        <v>12</v>
      </c>
      <c r="K274" s="161">
        <v>16</v>
      </c>
      <c r="L274" s="161">
        <v>13</v>
      </c>
      <c r="M274" s="185">
        <v>13</v>
      </c>
      <c r="N274" s="161">
        <v>12</v>
      </c>
      <c r="O274" s="162">
        <f t="shared" si="240"/>
        <v>3.6222509702457955</v>
      </c>
      <c r="P274" s="163">
        <f t="shared" si="239"/>
        <v>5.4545454545454541</v>
      </c>
      <c r="Q274" s="163">
        <f t="shared" si="239"/>
        <v>2.8933092224231465</v>
      </c>
      <c r="R274" s="163">
        <f t="shared" si="239"/>
        <v>2.8322440087145968</v>
      </c>
      <c r="S274" s="163">
        <f t="shared" si="239"/>
        <v>3.1941031941031941</v>
      </c>
      <c r="T274" s="163">
        <f t="shared" si="239"/>
        <v>4.4117647058823533</v>
      </c>
      <c r="V274" s="149" t="s">
        <v>0</v>
      </c>
      <c r="W274" s="151"/>
      <c r="X274" s="151"/>
      <c r="Y274" s="151"/>
      <c r="Z274" s="151"/>
      <c r="AA274" s="151"/>
      <c r="AB274" s="151"/>
      <c r="AC274" s="161">
        <f t="shared" si="241"/>
        <v>12</v>
      </c>
      <c r="AD274" s="161">
        <f t="shared" si="242"/>
        <v>16</v>
      </c>
      <c r="AE274" s="185">
        <f t="shared" si="243"/>
        <v>13</v>
      </c>
      <c r="AF274" s="162">
        <f t="shared" si="244"/>
        <v>4.4117647058823533</v>
      </c>
      <c r="AG274" s="163">
        <f t="shared" si="245"/>
        <v>2.8933092224231465</v>
      </c>
      <c r="AH274" s="163">
        <f t="shared" si="246"/>
        <v>3.1941031941031941</v>
      </c>
    </row>
    <row r="275" spans="1:34" ht="15" customHeight="1" x14ac:dyDescent="0.15">
      <c r="B275" s="165" t="s">
        <v>1</v>
      </c>
      <c r="C275" s="167"/>
      <c r="D275" s="167"/>
      <c r="E275" s="167"/>
      <c r="F275" s="167"/>
      <c r="G275" s="167"/>
      <c r="H275" s="167"/>
      <c r="I275" s="168">
        <f t="shared" ref="I275:N275" si="247">SUM(I267:I274)</f>
        <v>999</v>
      </c>
      <c r="J275" s="168">
        <f t="shared" si="247"/>
        <v>292</v>
      </c>
      <c r="K275" s="168">
        <f t="shared" si="247"/>
        <v>707</v>
      </c>
      <c r="L275" s="168">
        <f t="shared" si="247"/>
        <v>603</v>
      </c>
      <c r="M275" s="186">
        <f t="shared" si="247"/>
        <v>522</v>
      </c>
      <c r="N275" s="168">
        <f t="shared" si="247"/>
        <v>373</v>
      </c>
      <c r="O275" s="169" t="str">
        <f>IF(SUM(O267:O274)&gt;100,"－",SUM(O267:O274))</f>
        <v>－</v>
      </c>
      <c r="P275" s="170" t="str">
        <f t="shared" ref="P275:T275" si="248">IF(SUM(P267:P274)&gt;100,"－",SUM(P267:P274))</f>
        <v>－</v>
      </c>
      <c r="Q275" s="170" t="str">
        <f t="shared" si="248"/>
        <v>－</v>
      </c>
      <c r="R275" s="170" t="str">
        <f t="shared" si="248"/>
        <v>－</v>
      </c>
      <c r="S275" s="170" t="str">
        <f t="shared" si="248"/>
        <v>－</v>
      </c>
      <c r="T275" s="170" t="str">
        <f t="shared" si="248"/>
        <v>－</v>
      </c>
      <c r="V275" s="165" t="s">
        <v>1</v>
      </c>
      <c r="W275" s="167"/>
      <c r="X275" s="167"/>
      <c r="Y275" s="167"/>
      <c r="Z275" s="167"/>
      <c r="AA275" s="167"/>
      <c r="AB275" s="167"/>
      <c r="AC275" s="168">
        <f>SUM(AC267:AC274)</f>
        <v>373</v>
      </c>
      <c r="AD275" s="168">
        <f>SUM(AD267:AD274)</f>
        <v>707</v>
      </c>
      <c r="AE275" s="186">
        <f>SUM(AE267:AE274)</f>
        <v>522</v>
      </c>
      <c r="AF275" s="169" t="str">
        <f t="shared" ref="AF275" si="249">IF(SUM(AF267:AF274)&gt;100,"－",SUM(AF267:AF274))</f>
        <v>－</v>
      </c>
      <c r="AG275" s="170" t="str">
        <f t="shared" ref="AG275" si="250">IF(SUM(AG267:AG274)&gt;100,"－",SUM(AG267:AG274))</f>
        <v>－</v>
      </c>
      <c r="AH275" s="170" t="str">
        <f t="shared" ref="AH275" si="251">IF(SUM(AH267:AH274)&gt;100,"－",SUM(AH267:AH274))</f>
        <v>－</v>
      </c>
    </row>
    <row r="276" spans="1:34" ht="15" customHeight="1" x14ac:dyDescent="0.15">
      <c r="B276" s="137"/>
      <c r="V276" s="137"/>
    </row>
    <row r="277" spans="1:34" ht="15" customHeight="1" x14ac:dyDescent="0.15">
      <c r="B277" s="137"/>
      <c r="V277" s="137"/>
    </row>
    <row r="278" spans="1:34" ht="15" customHeight="1" x14ac:dyDescent="0.15">
      <c r="A278" s="135" t="s">
        <v>386</v>
      </c>
      <c r="B278" s="171"/>
      <c r="C278" s="172"/>
      <c r="D278" s="172"/>
      <c r="E278" s="252"/>
      <c r="F278" s="252"/>
      <c r="G278" s="173"/>
      <c r="H278" s="252"/>
      <c r="I278" s="148"/>
      <c r="V278" s="171"/>
      <c r="W278" s="172"/>
      <c r="X278" s="172"/>
      <c r="Y278" s="252"/>
      <c r="Z278" s="252"/>
      <c r="AA278" s="173"/>
      <c r="AB278" s="252"/>
      <c r="AC278" s="148"/>
    </row>
    <row r="279" spans="1:34" ht="13.7" customHeight="1" x14ac:dyDescent="0.15">
      <c r="B279" s="239"/>
      <c r="C279" s="139"/>
      <c r="D279" s="139"/>
      <c r="E279" s="139"/>
      <c r="F279" s="227"/>
      <c r="G279" s="228"/>
      <c r="H279" s="142" t="s">
        <v>2</v>
      </c>
      <c r="I279" s="142"/>
      <c r="J279" s="228"/>
      <c r="K279" s="228"/>
      <c r="L279" s="229"/>
      <c r="M279" s="228"/>
      <c r="N279" s="142" t="s">
        <v>3</v>
      </c>
      <c r="O279" s="142"/>
      <c r="P279" s="228"/>
      <c r="Q279" s="231"/>
      <c r="V279" s="239"/>
      <c r="W279" s="139"/>
      <c r="X279" s="139"/>
      <c r="Y279" s="139"/>
      <c r="Z279" s="140"/>
      <c r="AA279" s="141" t="s">
        <v>2</v>
      </c>
      <c r="AB279" s="142"/>
      <c r="AC279" s="143"/>
      <c r="AD279" s="141" t="s">
        <v>3</v>
      </c>
      <c r="AE279" s="144"/>
    </row>
    <row r="280" spans="1:34" ht="22.7" customHeight="1" x14ac:dyDescent="0.15">
      <c r="B280" s="156"/>
      <c r="F280" s="146" t="s">
        <v>365</v>
      </c>
      <c r="G280" s="146" t="s">
        <v>170</v>
      </c>
      <c r="H280" s="146" t="s">
        <v>171</v>
      </c>
      <c r="I280" s="146" t="s">
        <v>366</v>
      </c>
      <c r="J280" s="182" t="s">
        <v>173</v>
      </c>
      <c r="K280" s="146" t="s">
        <v>529</v>
      </c>
      <c r="L280" s="147" t="s">
        <v>365</v>
      </c>
      <c r="M280" s="146" t="s">
        <v>170</v>
      </c>
      <c r="N280" s="146" t="s">
        <v>171</v>
      </c>
      <c r="O280" s="146" t="s">
        <v>366</v>
      </c>
      <c r="P280" s="146" t="s">
        <v>173</v>
      </c>
      <c r="Q280" s="146" t="s">
        <v>529</v>
      </c>
      <c r="V280" s="156"/>
      <c r="Z280" s="146" t="s">
        <v>474</v>
      </c>
      <c r="AA280" s="146" t="s">
        <v>171</v>
      </c>
      <c r="AB280" s="182" t="s">
        <v>173</v>
      </c>
      <c r="AC280" s="147" t="s">
        <v>474</v>
      </c>
      <c r="AD280" s="146" t="s">
        <v>171</v>
      </c>
      <c r="AE280" s="146" t="s">
        <v>173</v>
      </c>
    </row>
    <row r="281" spans="1:34" ht="12" customHeight="1" x14ac:dyDescent="0.15">
      <c r="B281" s="149"/>
      <c r="C281" s="151"/>
      <c r="D281" s="151"/>
      <c r="E281" s="151"/>
      <c r="F281" s="152"/>
      <c r="G281" s="152"/>
      <c r="H281" s="152"/>
      <c r="I281" s="152"/>
      <c r="J281" s="183"/>
      <c r="K281" s="152"/>
      <c r="L281" s="153">
        <f t="shared" ref="L281:Q281" si="252">F$13</f>
        <v>2024</v>
      </c>
      <c r="M281" s="154">
        <f t="shared" si="252"/>
        <v>1061</v>
      </c>
      <c r="N281" s="154">
        <f t="shared" si="252"/>
        <v>963</v>
      </c>
      <c r="O281" s="154">
        <f t="shared" si="252"/>
        <v>1194</v>
      </c>
      <c r="P281" s="154">
        <f t="shared" si="252"/>
        <v>1053</v>
      </c>
      <c r="Q281" s="154">
        <f t="shared" si="252"/>
        <v>1202</v>
      </c>
      <c r="V281" s="149"/>
      <c r="W281" s="151"/>
      <c r="X281" s="151"/>
      <c r="Y281" s="151"/>
      <c r="Z281" s="152"/>
      <c r="AA281" s="152"/>
      <c r="AB281" s="183"/>
      <c r="AC281" s="153">
        <f>Q281</f>
        <v>1202</v>
      </c>
      <c r="AD281" s="154">
        <f>N281</f>
        <v>963</v>
      </c>
      <c r="AE281" s="154">
        <f>P281</f>
        <v>1053</v>
      </c>
    </row>
    <row r="282" spans="1:34" ht="15" customHeight="1" x14ac:dyDescent="0.15">
      <c r="B282" s="156" t="s">
        <v>384</v>
      </c>
      <c r="F282" s="204">
        <v>793</v>
      </c>
      <c r="G282" s="204">
        <v>183</v>
      </c>
      <c r="H282" s="204">
        <v>610</v>
      </c>
      <c r="I282" s="204">
        <v>830</v>
      </c>
      <c r="J282" s="253">
        <v>788</v>
      </c>
      <c r="K282" s="204">
        <v>225</v>
      </c>
      <c r="L282" s="175">
        <f>F282/L$281*100</f>
        <v>39.179841897233203</v>
      </c>
      <c r="M282" s="205">
        <f t="shared" ref="M282:Q285" si="253">G282/M$281*100</f>
        <v>17.247879359095194</v>
      </c>
      <c r="N282" s="205">
        <f t="shared" si="253"/>
        <v>63.343717549325028</v>
      </c>
      <c r="O282" s="205">
        <f t="shared" si="253"/>
        <v>69.514237855946405</v>
      </c>
      <c r="P282" s="205">
        <f t="shared" si="253"/>
        <v>74.833808167141498</v>
      </c>
      <c r="Q282" s="205">
        <f t="shared" si="253"/>
        <v>18.718801996672212</v>
      </c>
      <c r="V282" s="156" t="s">
        <v>384</v>
      </c>
      <c r="Z282" s="204">
        <f>K282</f>
        <v>225</v>
      </c>
      <c r="AA282" s="204">
        <f>H282</f>
        <v>610</v>
      </c>
      <c r="AB282" s="253">
        <f>J282</f>
        <v>788</v>
      </c>
      <c r="AC282" s="175">
        <f>Q282</f>
        <v>18.718801996672212</v>
      </c>
      <c r="AD282" s="205">
        <f>N282</f>
        <v>63.343717549325028</v>
      </c>
      <c r="AE282" s="205">
        <f>P282</f>
        <v>74.833808167141498</v>
      </c>
    </row>
    <row r="283" spans="1:34" ht="15" customHeight="1" x14ac:dyDescent="0.15">
      <c r="B283" s="156" t="s">
        <v>387</v>
      </c>
      <c r="F283" s="157">
        <v>204</v>
      </c>
      <c r="G283" s="157">
        <v>52</v>
      </c>
      <c r="H283" s="157">
        <v>152</v>
      </c>
      <c r="I283" s="157">
        <v>99</v>
      </c>
      <c r="J283" s="184">
        <v>91</v>
      </c>
      <c r="K283" s="157">
        <v>60</v>
      </c>
      <c r="L283" s="158">
        <f t="shared" ref="L283:L285" si="254">F283/L$281*100</f>
        <v>10.079051383399209</v>
      </c>
      <c r="M283" s="159">
        <f t="shared" si="253"/>
        <v>4.9010367577756835</v>
      </c>
      <c r="N283" s="159">
        <f t="shared" si="253"/>
        <v>15.784008307372794</v>
      </c>
      <c r="O283" s="159">
        <f t="shared" si="253"/>
        <v>8.291457286432161</v>
      </c>
      <c r="P283" s="159">
        <f t="shared" si="253"/>
        <v>8.6419753086419746</v>
      </c>
      <c r="Q283" s="159">
        <f t="shared" si="253"/>
        <v>4.9916805324459235</v>
      </c>
      <c r="V283" s="156" t="s">
        <v>387</v>
      </c>
      <c r="Z283" s="157">
        <f t="shared" ref="Z283:Z285" si="255">K283</f>
        <v>60</v>
      </c>
      <c r="AA283" s="157">
        <f>H283</f>
        <v>152</v>
      </c>
      <c r="AB283" s="184">
        <f>J283</f>
        <v>91</v>
      </c>
      <c r="AC283" s="158">
        <f t="shared" ref="AC283:AC285" si="256">Q283</f>
        <v>4.9916805324459235</v>
      </c>
      <c r="AD283" s="159">
        <f t="shared" ref="AD283:AD285" si="257">N283</f>
        <v>15.784008307372794</v>
      </c>
      <c r="AE283" s="159">
        <f t="shared" ref="AE283:AE285" si="258">P283</f>
        <v>8.6419753086419746</v>
      </c>
    </row>
    <row r="284" spans="1:34" ht="15" customHeight="1" x14ac:dyDescent="0.15">
      <c r="B284" s="156" t="s">
        <v>388</v>
      </c>
      <c r="F284" s="157">
        <v>939</v>
      </c>
      <c r="G284" s="157">
        <v>765</v>
      </c>
      <c r="H284" s="157">
        <v>174</v>
      </c>
      <c r="I284" s="157">
        <v>231</v>
      </c>
      <c r="J284" s="184">
        <v>151</v>
      </c>
      <c r="K284" s="157">
        <v>845</v>
      </c>
      <c r="L284" s="158">
        <f t="shared" si="254"/>
        <v>46.393280632411063</v>
      </c>
      <c r="M284" s="159">
        <f t="shared" si="253"/>
        <v>72.101790763430728</v>
      </c>
      <c r="N284" s="159">
        <f t="shared" si="253"/>
        <v>18.068535825545169</v>
      </c>
      <c r="O284" s="159">
        <f t="shared" si="253"/>
        <v>19.346733668341709</v>
      </c>
      <c r="P284" s="159">
        <f t="shared" si="253"/>
        <v>14.339981006647673</v>
      </c>
      <c r="Q284" s="159">
        <f t="shared" si="253"/>
        <v>70.299500831946759</v>
      </c>
      <c r="V284" s="156" t="s">
        <v>388</v>
      </c>
      <c r="Z284" s="157">
        <f t="shared" si="255"/>
        <v>845</v>
      </c>
      <c r="AA284" s="157">
        <f>H284</f>
        <v>174</v>
      </c>
      <c r="AB284" s="184">
        <f>J284</f>
        <v>151</v>
      </c>
      <c r="AC284" s="158">
        <f t="shared" si="256"/>
        <v>70.299500831946759</v>
      </c>
      <c r="AD284" s="159">
        <f t="shared" si="257"/>
        <v>18.068535825545169</v>
      </c>
      <c r="AE284" s="159">
        <f t="shared" si="258"/>
        <v>14.339981006647673</v>
      </c>
    </row>
    <row r="285" spans="1:34" ht="15" customHeight="1" x14ac:dyDescent="0.15">
      <c r="B285" s="149" t="s">
        <v>0</v>
      </c>
      <c r="C285" s="151"/>
      <c r="D285" s="151"/>
      <c r="E285" s="151"/>
      <c r="F285" s="161">
        <v>88</v>
      </c>
      <c r="G285" s="161">
        <v>61</v>
      </c>
      <c r="H285" s="161">
        <v>27</v>
      </c>
      <c r="I285" s="161">
        <v>34</v>
      </c>
      <c r="J285" s="185">
        <v>23</v>
      </c>
      <c r="K285" s="161">
        <v>72</v>
      </c>
      <c r="L285" s="162">
        <f t="shared" si="254"/>
        <v>4.3478260869565215</v>
      </c>
      <c r="M285" s="451">
        <f t="shared" si="253"/>
        <v>5.7492931196983976</v>
      </c>
      <c r="N285" s="451">
        <f t="shared" si="253"/>
        <v>2.8037383177570092</v>
      </c>
      <c r="O285" s="451">
        <f t="shared" si="253"/>
        <v>2.8475711892797317</v>
      </c>
      <c r="P285" s="451">
        <f t="shared" si="253"/>
        <v>2.184235517568851</v>
      </c>
      <c r="Q285" s="451">
        <f t="shared" si="253"/>
        <v>5.9900166389351082</v>
      </c>
      <c r="V285" s="149" t="s">
        <v>385</v>
      </c>
      <c r="W285" s="151"/>
      <c r="X285" s="151"/>
      <c r="Y285" s="151"/>
      <c r="Z285" s="161">
        <f t="shared" si="255"/>
        <v>72</v>
      </c>
      <c r="AA285" s="161">
        <f>H285</f>
        <v>27</v>
      </c>
      <c r="AB285" s="185">
        <f>J285</f>
        <v>23</v>
      </c>
      <c r="AC285" s="162">
        <f t="shared" si="256"/>
        <v>5.9900166389351082</v>
      </c>
      <c r="AD285" s="451">
        <f t="shared" si="257"/>
        <v>2.8037383177570092</v>
      </c>
      <c r="AE285" s="451">
        <f t="shared" si="258"/>
        <v>2.184235517568851</v>
      </c>
    </row>
    <row r="286" spans="1:34" ht="15" customHeight="1" x14ac:dyDescent="0.15">
      <c r="B286" s="165" t="s">
        <v>1</v>
      </c>
      <c r="C286" s="167"/>
      <c r="D286" s="167"/>
      <c r="E286" s="167"/>
      <c r="F286" s="168">
        <f t="shared" ref="F286:K286" si="259">SUM(F282:F285)</f>
        <v>2024</v>
      </c>
      <c r="G286" s="168">
        <f t="shared" si="259"/>
        <v>1061</v>
      </c>
      <c r="H286" s="168">
        <f t="shared" si="259"/>
        <v>963</v>
      </c>
      <c r="I286" s="168">
        <f t="shared" si="259"/>
        <v>1194</v>
      </c>
      <c r="J286" s="186">
        <f t="shared" si="259"/>
        <v>1053</v>
      </c>
      <c r="K286" s="168">
        <f t="shared" si="259"/>
        <v>1202</v>
      </c>
      <c r="L286" s="169">
        <f t="shared" ref="L286:Q286" si="260">SUM(L282:L285)</f>
        <v>99.999999999999986</v>
      </c>
      <c r="M286" s="170">
        <f t="shared" si="260"/>
        <v>100</v>
      </c>
      <c r="N286" s="170">
        <f t="shared" si="260"/>
        <v>100</v>
      </c>
      <c r="O286" s="170">
        <f t="shared" si="260"/>
        <v>100.00000000000001</v>
      </c>
      <c r="P286" s="170">
        <f t="shared" si="260"/>
        <v>100</v>
      </c>
      <c r="Q286" s="170">
        <f t="shared" si="260"/>
        <v>100</v>
      </c>
      <c r="V286" s="165" t="s">
        <v>1</v>
      </c>
      <c r="W286" s="167"/>
      <c r="X286" s="167"/>
      <c r="Y286" s="167"/>
      <c r="Z286" s="168">
        <f t="shared" ref="Z286:AE286" si="261">SUM(Z282:Z285)</f>
        <v>1202</v>
      </c>
      <c r="AA286" s="168">
        <f t="shared" si="261"/>
        <v>963</v>
      </c>
      <c r="AB286" s="186">
        <f t="shared" si="261"/>
        <v>1053</v>
      </c>
      <c r="AC286" s="169">
        <f t="shared" si="261"/>
        <v>100</v>
      </c>
      <c r="AD286" s="170">
        <f t="shared" si="261"/>
        <v>100</v>
      </c>
      <c r="AE286" s="170">
        <f t="shared" si="261"/>
        <v>100</v>
      </c>
    </row>
    <row r="287" spans="1:34" ht="13.7" customHeight="1" x14ac:dyDescent="0.15">
      <c r="B287" s="137"/>
      <c r="V287" s="137"/>
    </row>
    <row r="288" spans="1:34" ht="15" customHeight="1" x14ac:dyDescent="0.15">
      <c r="A288" s="135" t="s">
        <v>631</v>
      </c>
      <c r="B288" s="171"/>
      <c r="C288" s="172"/>
      <c r="D288" s="172"/>
      <c r="E288" s="252"/>
      <c r="F288" s="252"/>
      <c r="G288" s="173"/>
      <c r="H288" s="252"/>
      <c r="I288" s="148"/>
      <c r="V288" s="171"/>
      <c r="W288" s="172"/>
      <c r="X288" s="172"/>
      <c r="Y288" s="252"/>
      <c r="Z288" s="252"/>
      <c r="AA288" s="173"/>
      <c r="AB288" s="252"/>
      <c r="AC288" s="148"/>
    </row>
    <row r="289" spans="1:31" ht="13.7" customHeight="1" x14ac:dyDescent="0.15">
      <c r="B289" s="239"/>
      <c r="C289" s="139"/>
      <c r="D289" s="139"/>
      <c r="E289" s="139"/>
      <c r="F289" s="227"/>
      <c r="G289" s="228"/>
      <c r="H289" s="142" t="s">
        <v>2</v>
      </c>
      <c r="I289" s="142"/>
      <c r="J289" s="228"/>
      <c r="K289" s="228"/>
      <c r="L289" s="229"/>
      <c r="M289" s="228"/>
      <c r="N289" s="142" t="s">
        <v>3</v>
      </c>
      <c r="O289" s="142"/>
      <c r="P289" s="228"/>
      <c r="Q289" s="231"/>
      <c r="V289" s="239"/>
      <c r="W289" s="139"/>
      <c r="X289" s="139"/>
      <c r="Y289" s="139"/>
      <c r="Z289" s="140"/>
      <c r="AA289" s="141" t="s">
        <v>2</v>
      </c>
      <c r="AB289" s="142"/>
      <c r="AC289" s="143"/>
      <c r="AD289" s="141" t="s">
        <v>3</v>
      </c>
      <c r="AE289" s="144"/>
    </row>
    <row r="290" spans="1:31" ht="22.7" customHeight="1" x14ac:dyDescent="0.15">
      <c r="B290" s="156"/>
      <c r="F290" s="146" t="s">
        <v>365</v>
      </c>
      <c r="G290" s="146" t="s">
        <v>170</v>
      </c>
      <c r="H290" s="146" t="s">
        <v>171</v>
      </c>
      <c r="I290" s="146" t="s">
        <v>366</v>
      </c>
      <c r="J290" s="182" t="s">
        <v>173</v>
      </c>
      <c r="K290" s="146" t="s">
        <v>529</v>
      </c>
      <c r="L290" s="147" t="s">
        <v>365</v>
      </c>
      <c r="M290" s="146" t="s">
        <v>170</v>
      </c>
      <c r="N290" s="146" t="s">
        <v>171</v>
      </c>
      <c r="O290" s="146" t="s">
        <v>366</v>
      </c>
      <c r="P290" s="146" t="s">
        <v>173</v>
      </c>
      <c r="Q290" s="146" t="s">
        <v>529</v>
      </c>
      <c r="V290" s="156"/>
      <c r="Z290" s="146" t="s">
        <v>474</v>
      </c>
      <c r="AA290" s="146" t="s">
        <v>171</v>
      </c>
      <c r="AB290" s="182" t="s">
        <v>173</v>
      </c>
      <c r="AC290" s="147" t="s">
        <v>474</v>
      </c>
      <c r="AD290" s="146" t="s">
        <v>171</v>
      </c>
      <c r="AE290" s="146" t="s">
        <v>173</v>
      </c>
    </row>
    <row r="291" spans="1:31" ht="12" customHeight="1" x14ac:dyDescent="0.15">
      <c r="B291" s="149"/>
      <c r="C291" s="151"/>
      <c r="D291" s="151"/>
      <c r="E291" s="151"/>
      <c r="F291" s="152"/>
      <c r="G291" s="152"/>
      <c r="H291" s="152"/>
      <c r="I291" s="152"/>
      <c r="J291" s="183"/>
      <c r="K291" s="152"/>
      <c r="L291" s="153">
        <f t="shared" ref="L291" si="262">F$13</f>
        <v>2024</v>
      </c>
      <c r="M291" s="154">
        <f t="shared" ref="M291" si="263">G$13</f>
        <v>1061</v>
      </c>
      <c r="N291" s="154">
        <f t="shared" ref="N291" si="264">H$13</f>
        <v>963</v>
      </c>
      <c r="O291" s="154">
        <f t="shared" ref="O291" si="265">I$13</f>
        <v>1194</v>
      </c>
      <c r="P291" s="154">
        <f t="shared" ref="P291" si="266">J$13</f>
        <v>1053</v>
      </c>
      <c r="Q291" s="154">
        <f t="shared" ref="Q291" si="267">K$13</f>
        <v>1202</v>
      </c>
      <c r="V291" s="149"/>
      <c r="W291" s="151"/>
      <c r="X291" s="151"/>
      <c r="Y291" s="151"/>
      <c r="Z291" s="152"/>
      <c r="AA291" s="152"/>
      <c r="AB291" s="183"/>
      <c r="AC291" s="153">
        <f>Q291</f>
        <v>1202</v>
      </c>
      <c r="AD291" s="154">
        <f>N291</f>
        <v>963</v>
      </c>
      <c r="AE291" s="154">
        <f>P291</f>
        <v>1053</v>
      </c>
    </row>
    <row r="292" spans="1:31" ht="15" customHeight="1" x14ac:dyDescent="0.15">
      <c r="B292" s="156" t="s">
        <v>555</v>
      </c>
      <c r="F292" s="204">
        <v>163</v>
      </c>
      <c r="G292" s="204">
        <v>90</v>
      </c>
      <c r="H292" s="204">
        <v>73</v>
      </c>
      <c r="I292" s="204">
        <v>138</v>
      </c>
      <c r="J292" s="253">
        <v>118</v>
      </c>
      <c r="K292" s="204">
        <v>110</v>
      </c>
      <c r="L292" s="175">
        <f>F292/L$291*100</f>
        <v>8.0533596837944668</v>
      </c>
      <c r="M292" s="205">
        <f t="shared" ref="M292:Q293" si="268">G292/M$291*100</f>
        <v>8.482563619227145</v>
      </c>
      <c r="N292" s="205">
        <f t="shared" si="268"/>
        <v>7.5804776739356177</v>
      </c>
      <c r="O292" s="205">
        <f t="shared" si="268"/>
        <v>11.557788944723619</v>
      </c>
      <c r="P292" s="205">
        <f t="shared" si="268"/>
        <v>11.20607787274454</v>
      </c>
      <c r="Q292" s="205">
        <f t="shared" si="268"/>
        <v>9.1514143094841938</v>
      </c>
      <c r="V292" s="156" t="s">
        <v>555</v>
      </c>
      <c r="Z292" s="204">
        <f>K292</f>
        <v>110</v>
      </c>
      <c r="AA292" s="204">
        <f>H292</f>
        <v>73</v>
      </c>
      <c r="AB292" s="253">
        <f>J292</f>
        <v>118</v>
      </c>
      <c r="AC292" s="175">
        <f>Q292</f>
        <v>9.1514143094841938</v>
      </c>
      <c r="AD292" s="205">
        <f>N292</f>
        <v>7.5804776739356177</v>
      </c>
      <c r="AE292" s="205">
        <f>P292</f>
        <v>11.20607787274454</v>
      </c>
    </row>
    <row r="293" spans="1:31" ht="15" customHeight="1" x14ac:dyDescent="0.15">
      <c r="B293" s="149" t="s">
        <v>556</v>
      </c>
      <c r="C293" s="151"/>
      <c r="D293" s="151"/>
      <c r="E293" s="151"/>
      <c r="F293" s="161">
        <v>1861</v>
      </c>
      <c r="G293" s="161">
        <v>971</v>
      </c>
      <c r="H293" s="161">
        <v>890</v>
      </c>
      <c r="I293" s="161">
        <v>1056</v>
      </c>
      <c r="J293" s="185">
        <v>935</v>
      </c>
      <c r="K293" s="161">
        <v>1092</v>
      </c>
      <c r="L293" s="162">
        <f t="shared" ref="L293" si="269">F293/L$291*100</f>
        <v>91.946640316205531</v>
      </c>
      <c r="M293" s="451">
        <f t="shared" si="268"/>
        <v>91.51743638077285</v>
      </c>
      <c r="N293" s="451">
        <f t="shared" si="268"/>
        <v>92.419522326064381</v>
      </c>
      <c r="O293" s="451">
        <f t="shared" si="268"/>
        <v>88.442211055276388</v>
      </c>
      <c r="P293" s="451">
        <f t="shared" si="268"/>
        <v>88.79392212725547</v>
      </c>
      <c r="Q293" s="451">
        <f t="shared" si="268"/>
        <v>90.848585690515804</v>
      </c>
      <c r="V293" s="149" t="s">
        <v>556</v>
      </c>
      <c r="W293" s="151"/>
      <c r="X293" s="151"/>
      <c r="Y293" s="151"/>
      <c r="Z293" s="161">
        <f t="shared" ref="Z293" si="270">K293</f>
        <v>1092</v>
      </c>
      <c r="AA293" s="161">
        <f>H293</f>
        <v>890</v>
      </c>
      <c r="AB293" s="185">
        <f>J293</f>
        <v>935</v>
      </c>
      <c r="AC293" s="162">
        <f t="shared" ref="AC293" si="271">Q293</f>
        <v>90.848585690515804</v>
      </c>
      <c r="AD293" s="451">
        <f t="shared" ref="AD293" si="272">N293</f>
        <v>92.419522326064381</v>
      </c>
      <c r="AE293" s="451">
        <f t="shared" ref="AE293" si="273">P293</f>
        <v>88.79392212725547</v>
      </c>
    </row>
    <row r="294" spans="1:31" ht="15" customHeight="1" x14ac:dyDescent="0.15">
      <c r="B294" s="165" t="s">
        <v>1</v>
      </c>
      <c r="C294" s="167"/>
      <c r="D294" s="167"/>
      <c r="E294" s="167"/>
      <c r="F294" s="168">
        <f t="shared" ref="F294:Q294" si="274">SUM(F292:F293)</f>
        <v>2024</v>
      </c>
      <c r="G294" s="168">
        <f t="shared" si="274"/>
        <v>1061</v>
      </c>
      <c r="H294" s="168">
        <f t="shared" si="274"/>
        <v>963</v>
      </c>
      <c r="I294" s="168">
        <f t="shared" si="274"/>
        <v>1194</v>
      </c>
      <c r="J294" s="186">
        <f t="shared" si="274"/>
        <v>1053</v>
      </c>
      <c r="K294" s="168">
        <f t="shared" si="274"/>
        <v>1202</v>
      </c>
      <c r="L294" s="169">
        <f t="shared" si="274"/>
        <v>100</v>
      </c>
      <c r="M294" s="170">
        <f t="shared" si="274"/>
        <v>100</v>
      </c>
      <c r="N294" s="170">
        <f t="shared" si="274"/>
        <v>100</v>
      </c>
      <c r="O294" s="170">
        <f t="shared" si="274"/>
        <v>100</v>
      </c>
      <c r="P294" s="170">
        <f t="shared" si="274"/>
        <v>100.00000000000001</v>
      </c>
      <c r="Q294" s="170">
        <f t="shared" si="274"/>
        <v>100</v>
      </c>
      <c r="V294" s="165" t="s">
        <v>1</v>
      </c>
      <c r="W294" s="167"/>
      <c r="X294" s="167"/>
      <c r="Y294" s="167"/>
      <c r="Z294" s="168">
        <f t="shared" ref="Z294:AE294" si="275">SUM(Z292:Z293)</f>
        <v>1202</v>
      </c>
      <c r="AA294" s="168">
        <f t="shared" si="275"/>
        <v>963</v>
      </c>
      <c r="AB294" s="186">
        <f t="shared" si="275"/>
        <v>1053</v>
      </c>
      <c r="AC294" s="169">
        <f t="shared" si="275"/>
        <v>100</v>
      </c>
      <c r="AD294" s="170">
        <f t="shared" si="275"/>
        <v>100</v>
      </c>
      <c r="AE294" s="170">
        <f t="shared" si="275"/>
        <v>100.00000000000001</v>
      </c>
    </row>
    <row r="295" spans="1:31" ht="13.7" customHeight="1" x14ac:dyDescent="0.15">
      <c r="B295" s="137"/>
      <c r="V295" s="137"/>
    </row>
    <row r="296" spans="1:31" ht="15" customHeight="1" x14ac:dyDescent="0.15">
      <c r="A296" s="135" t="s">
        <v>319</v>
      </c>
      <c r="B296" s="171"/>
      <c r="C296" s="172"/>
      <c r="D296" s="172"/>
      <c r="E296" s="252"/>
      <c r="F296" s="252"/>
      <c r="G296" s="173"/>
      <c r="H296" s="252"/>
      <c r="I296" s="148"/>
      <c r="V296" s="171"/>
      <c r="W296" s="172"/>
      <c r="X296" s="172"/>
      <c r="Y296" s="252"/>
      <c r="Z296" s="252"/>
      <c r="AA296" s="173"/>
      <c r="AB296" s="252"/>
      <c r="AC296" s="148"/>
    </row>
    <row r="297" spans="1:31" ht="15" customHeight="1" x14ac:dyDescent="0.15">
      <c r="B297" s="492" t="s">
        <v>365</v>
      </c>
      <c r="C297" s="493"/>
      <c r="D297" s="167"/>
      <c r="E297" s="167"/>
      <c r="F297" s="167"/>
      <c r="G297" s="167"/>
      <c r="H297" s="176"/>
      <c r="I297" s="494" t="s">
        <v>270</v>
      </c>
      <c r="J297" s="495" t="s">
        <v>271</v>
      </c>
      <c r="K297" s="494" t="s">
        <v>272</v>
      </c>
      <c r="L297" s="496" t="s">
        <v>273</v>
      </c>
      <c r="M297" s="494" t="s">
        <v>274</v>
      </c>
      <c r="W297" s="171"/>
      <c r="X297" s="172"/>
      <c r="Y297" s="172"/>
      <c r="Z297" s="252"/>
      <c r="AA297" s="252"/>
      <c r="AB297" s="173"/>
      <c r="AC297" s="252"/>
      <c r="AD297" s="148"/>
    </row>
    <row r="298" spans="1:31" ht="15" customHeight="1" x14ac:dyDescent="0.15">
      <c r="B298" s="497" t="s">
        <v>275</v>
      </c>
      <c r="C298" s="138" t="s">
        <v>421</v>
      </c>
      <c r="H298" s="498"/>
      <c r="I298" s="204">
        <v>190</v>
      </c>
      <c r="J298" s="204">
        <v>125</v>
      </c>
      <c r="K298" s="204">
        <v>1344</v>
      </c>
      <c r="L298" s="204">
        <v>365</v>
      </c>
      <c r="M298" s="204">
        <f>SUM(I298:L298)</f>
        <v>2024</v>
      </c>
      <c r="W298" s="171"/>
      <c r="X298" s="172"/>
      <c r="Y298" s="172"/>
      <c r="Z298" s="252"/>
      <c r="AA298" s="252"/>
      <c r="AB298" s="173"/>
      <c r="AC298" s="252"/>
      <c r="AD298" s="148"/>
    </row>
    <row r="299" spans="1:31" ht="15" customHeight="1" x14ac:dyDescent="0.15">
      <c r="B299" s="499"/>
      <c r="C299" s="145" t="s">
        <v>422</v>
      </c>
      <c r="H299" s="498"/>
      <c r="I299" s="157">
        <v>376</v>
      </c>
      <c r="J299" s="157">
        <v>155</v>
      </c>
      <c r="K299" s="157">
        <v>1212</v>
      </c>
      <c r="L299" s="157">
        <v>281</v>
      </c>
      <c r="M299" s="157">
        <f t="shared" ref="M299:M309" si="276">SUM(I299:L299)</f>
        <v>2024</v>
      </c>
      <c r="W299" s="171"/>
      <c r="X299" s="172"/>
      <c r="Y299" s="172"/>
      <c r="Z299" s="252"/>
      <c r="AA299" s="252"/>
      <c r="AB299" s="173"/>
      <c r="AC299" s="252"/>
      <c r="AD299" s="148"/>
    </row>
    <row r="300" spans="1:31" ht="15" customHeight="1" x14ac:dyDescent="0.15">
      <c r="B300" s="499"/>
      <c r="C300" s="145" t="s">
        <v>423</v>
      </c>
      <c r="H300" s="498"/>
      <c r="I300" s="157">
        <v>132</v>
      </c>
      <c r="J300" s="157">
        <v>75</v>
      </c>
      <c r="K300" s="157">
        <v>1409</v>
      </c>
      <c r="L300" s="157">
        <v>408</v>
      </c>
      <c r="M300" s="157">
        <f t="shared" si="276"/>
        <v>2024</v>
      </c>
      <c r="W300" s="171"/>
      <c r="X300" s="172"/>
      <c r="Y300" s="172"/>
      <c r="Z300" s="252"/>
      <c r="AA300" s="252"/>
      <c r="AB300" s="173"/>
      <c r="AC300" s="252"/>
      <c r="AD300" s="148"/>
    </row>
    <row r="301" spans="1:31" ht="15" customHeight="1" x14ac:dyDescent="0.15">
      <c r="B301" s="499"/>
      <c r="C301" s="145" t="s">
        <v>424</v>
      </c>
      <c r="H301" s="498"/>
      <c r="I301" s="157">
        <v>395</v>
      </c>
      <c r="J301" s="157">
        <v>181</v>
      </c>
      <c r="K301" s="157">
        <v>1189</v>
      </c>
      <c r="L301" s="157">
        <v>259</v>
      </c>
      <c r="M301" s="157">
        <f t="shared" si="276"/>
        <v>2024</v>
      </c>
      <c r="W301" s="171"/>
      <c r="X301" s="172"/>
      <c r="Y301" s="172"/>
      <c r="Z301" s="252"/>
      <c r="AA301" s="252"/>
      <c r="AB301" s="173"/>
      <c r="AC301" s="252"/>
      <c r="AD301" s="148"/>
    </row>
    <row r="302" spans="1:31" ht="15" customHeight="1" x14ac:dyDescent="0.15">
      <c r="B302" s="499"/>
      <c r="C302" s="145" t="s">
        <v>425</v>
      </c>
      <c r="H302" s="498"/>
      <c r="I302" s="157">
        <v>66</v>
      </c>
      <c r="J302" s="157">
        <v>35</v>
      </c>
      <c r="K302" s="157">
        <v>1491</v>
      </c>
      <c r="L302" s="157">
        <v>432</v>
      </c>
      <c r="M302" s="157">
        <f t="shared" si="276"/>
        <v>2024</v>
      </c>
      <c r="W302" s="171"/>
      <c r="X302" s="172"/>
      <c r="Y302" s="172"/>
      <c r="Z302" s="252"/>
      <c r="AA302" s="252"/>
      <c r="AB302" s="173"/>
      <c r="AC302" s="252"/>
      <c r="AD302" s="148"/>
    </row>
    <row r="303" spans="1:31" ht="15" customHeight="1" x14ac:dyDescent="0.15">
      <c r="B303" s="500"/>
      <c r="C303" s="145" t="s">
        <v>426</v>
      </c>
      <c r="H303" s="498"/>
      <c r="I303" s="157">
        <v>52</v>
      </c>
      <c r="J303" s="157">
        <v>36</v>
      </c>
      <c r="K303" s="157">
        <v>1521</v>
      </c>
      <c r="L303" s="157">
        <v>415</v>
      </c>
      <c r="M303" s="157">
        <f t="shared" si="276"/>
        <v>2024</v>
      </c>
      <c r="W303" s="171"/>
      <c r="X303" s="172"/>
      <c r="Y303" s="172"/>
      <c r="Z303" s="252"/>
      <c r="AA303" s="252"/>
      <c r="AB303" s="173"/>
      <c r="AC303" s="252"/>
      <c r="AD303" s="148"/>
    </row>
    <row r="304" spans="1:31" ht="15" customHeight="1" x14ac:dyDescent="0.15">
      <c r="B304" s="499"/>
      <c r="C304" s="145" t="s">
        <v>427</v>
      </c>
      <c r="H304" s="498"/>
      <c r="I304" s="157">
        <v>24</v>
      </c>
      <c r="J304" s="157">
        <v>8</v>
      </c>
      <c r="K304" s="157">
        <v>1546</v>
      </c>
      <c r="L304" s="157">
        <v>446</v>
      </c>
      <c r="M304" s="157">
        <f t="shared" si="276"/>
        <v>2024</v>
      </c>
      <c r="W304" s="171"/>
      <c r="X304" s="172"/>
      <c r="Y304" s="172"/>
      <c r="Z304" s="252"/>
      <c r="AA304" s="252"/>
      <c r="AB304" s="173"/>
      <c r="AC304" s="252"/>
      <c r="AD304" s="148"/>
    </row>
    <row r="305" spans="2:37" ht="15" customHeight="1" x14ac:dyDescent="0.15">
      <c r="B305" s="499"/>
      <c r="C305" s="145" t="s">
        <v>428</v>
      </c>
      <c r="H305" s="498"/>
      <c r="I305" s="157">
        <v>9</v>
      </c>
      <c r="J305" s="157">
        <v>47</v>
      </c>
      <c r="K305" s="157">
        <v>1511</v>
      </c>
      <c r="L305" s="157">
        <v>457</v>
      </c>
      <c r="M305" s="157">
        <f t="shared" si="276"/>
        <v>2024</v>
      </c>
      <c r="W305" s="171"/>
      <c r="X305" s="172"/>
      <c r="Y305" s="172"/>
      <c r="Z305" s="252"/>
      <c r="AA305" s="252"/>
      <c r="AB305" s="173"/>
      <c r="AC305" s="252"/>
      <c r="AD305" s="148"/>
    </row>
    <row r="306" spans="2:37" ht="15" customHeight="1" x14ac:dyDescent="0.15">
      <c r="B306" s="499"/>
      <c r="C306" s="145" t="s">
        <v>429</v>
      </c>
      <c r="H306" s="498"/>
      <c r="I306" s="157">
        <v>10</v>
      </c>
      <c r="J306" s="157">
        <v>14</v>
      </c>
      <c r="K306" s="157">
        <v>1541</v>
      </c>
      <c r="L306" s="157">
        <v>459</v>
      </c>
      <c r="M306" s="157">
        <f t="shared" si="276"/>
        <v>2024</v>
      </c>
      <c r="N306" s="160"/>
      <c r="O306" s="160"/>
      <c r="P306" s="160"/>
      <c r="Q306" s="160"/>
      <c r="R306" s="160"/>
      <c r="S306" s="160"/>
      <c r="T306" s="160"/>
      <c r="U306" s="160"/>
      <c r="W306" s="171"/>
      <c r="X306" s="172"/>
      <c r="Y306" s="172"/>
      <c r="Z306" s="252"/>
      <c r="AA306" s="252"/>
      <c r="AB306" s="173"/>
      <c r="AC306" s="252"/>
      <c r="AD306" s="148"/>
      <c r="AI306" s="160"/>
      <c r="AJ306" s="160"/>
      <c r="AK306" s="160"/>
    </row>
    <row r="307" spans="2:37" ht="15" customHeight="1" x14ac:dyDescent="0.15">
      <c r="B307" s="499"/>
      <c r="C307" s="145" t="s">
        <v>430</v>
      </c>
      <c r="H307" s="498"/>
      <c r="I307" s="157">
        <v>57</v>
      </c>
      <c r="J307" s="157">
        <v>38</v>
      </c>
      <c r="K307" s="157">
        <v>1479</v>
      </c>
      <c r="L307" s="157">
        <v>450</v>
      </c>
      <c r="M307" s="157">
        <f t="shared" si="276"/>
        <v>2024</v>
      </c>
      <c r="N307" s="160"/>
      <c r="O307" s="160"/>
      <c r="P307" s="160"/>
      <c r="Q307" s="160"/>
      <c r="R307" s="160"/>
      <c r="S307" s="160"/>
      <c r="T307" s="160"/>
      <c r="U307" s="160"/>
      <c r="W307" s="171"/>
      <c r="X307" s="172"/>
      <c r="Y307" s="172"/>
      <c r="Z307" s="252"/>
      <c r="AA307" s="252"/>
      <c r="AB307" s="173"/>
      <c r="AC307" s="252"/>
      <c r="AD307" s="148"/>
      <c r="AI307" s="160"/>
      <c r="AJ307" s="160"/>
      <c r="AK307" s="160"/>
    </row>
    <row r="308" spans="2:37" ht="15" customHeight="1" x14ac:dyDescent="0.15">
      <c r="B308" s="499"/>
      <c r="C308" s="145" t="s">
        <v>431</v>
      </c>
      <c r="H308" s="498"/>
      <c r="I308" s="157">
        <v>8</v>
      </c>
      <c r="J308" s="157">
        <v>28</v>
      </c>
      <c r="K308" s="157">
        <v>1529</v>
      </c>
      <c r="L308" s="157">
        <v>459</v>
      </c>
      <c r="M308" s="157">
        <f t="shared" si="276"/>
        <v>2024</v>
      </c>
      <c r="N308" s="160"/>
      <c r="O308" s="160"/>
      <c r="P308" s="160"/>
      <c r="Q308" s="160"/>
      <c r="R308" s="160"/>
      <c r="S308" s="160"/>
      <c r="T308" s="160"/>
      <c r="U308" s="160"/>
      <c r="W308" s="171"/>
      <c r="X308" s="172"/>
      <c r="Y308" s="172"/>
      <c r="Z308" s="252"/>
      <c r="AA308" s="252"/>
      <c r="AB308" s="173"/>
      <c r="AC308" s="252"/>
      <c r="AD308" s="148"/>
      <c r="AI308" s="160"/>
      <c r="AJ308" s="160"/>
      <c r="AK308" s="160"/>
    </row>
    <row r="309" spans="2:37" ht="15" customHeight="1" x14ac:dyDescent="0.15">
      <c r="B309" s="501"/>
      <c r="C309" s="234" t="s">
        <v>432</v>
      </c>
      <c r="D309" s="151"/>
      <c r="E309" s="151"/>
      <c r="F309" s="151"/>
      <c r="G309" s="151"/>
      <c r="H309" s="267"/>
      <c r="I309" s="161">
        <v>16</v>
      </c>
      <c r="J309" s="161">
        <v>69</v>
      </c>
      <c r="K309" s="161">
        <v>1488</v>
      </c>
      <c r="L309" s="161">
        <v>451</v>
      </c>
      <c r="M309" s="161">
        <f t="shared" si="276"/>
        <v>2024</v>
      </c>
      <c r="N309" s="160"/>
      <c r="O309" s="160"/>
      <c r="P309" s="160"/>
      <c r="Q309" s="160"/>
      <c r="R309" s="160"/>
      <c r="S309" s="160"/>
      <c r="T309" s="160"/>
      <c r="U309" s="160"/>
      <c r="W309" s="171"/>
      <c r="X309" s="172"/>
      <c r="Y309" s="172"/>
      <c r="Z309" s="252"/>
      <c r="AA309" s="252"/>
      <c r="AB309" s="173"/>
      <c r="AC309" s="252"/>
      <c r="AD309" s="148"/>
      <c r="AI309" s="160"/>
      <c r="AJ309" s="160"/>
      <c r="AK309" s="160"/>
    </row>
    <row r="310" spans="2:37" ht="15" customHeight="1" x14ac:dyDescent="0.15">
      <c r="B310" s="497" t="s">
        <v>3</v>
      </c>
      <c r="C310" s="138" t="s">
        <v>409</v>
      </c>
      <c r="H310" s="222">
        <f t="shared" ref="H310:H321" si="277">$M$298</f>
        <v>2024</v>
      </c>
      <c r="I310" s="205">
        <f t="shared" ref="I310:L321" si="278">IF($H310=0,0,I298/$H310*100)</f>
        <v>9.3873517786561269</v>
      </c>
      <c r="J310" s="205">
        <f t="shared" si="278"/>
        <v>6.1758893280632412</v>
      </c>
      <c r="K310" s="205">
        <f t="shared" si="278"/>
        <v>66.403162055335969</v>
      </c>
      <c r="L310" s="205">
        <f t="shared" si="278"/>
        <v>18.033596837944664</v>
      </c>
      <c r="M310" s="205">
        <f>SUM(I310:L310)</f>
        <v>100</v>
      </c>
      <c r="N310" s="160"/>
      <c r="O310" s="160"/>
      <c r="P310" s="160"/>
      <c r="Q310" s="160"/>
      <c r="R310" s="160"/>
      <c r="S310" s="160"/>
      <c r="T310" s="160"/>
      <c r="U310" s="160"/>
      <c r="W310" s="171"/>
      <c r="X310" s="172"/>
      <c r="Y310" s="172"/>
      <c r="Z310" s="252"/>
      <c r="AA310" s="252"/>
      <c r="AB310" s="173"/>
      <c r="AC310" s="252"/>
      <c r="AD310" s="148"/>
      <c r="AI310" s="160"/>
      <c r="AJ310" s="160"/>
      <c r="AK310" s="160"/>
    </row>
    <row r="311" spans="2:37" ht="15" customHeight="1" x14ac:dyDescent="0.15">
      <c r="B311" s="499"/>
      <c r="C311" s="145" t="s">
        <v>410</v>
      </c>
      <c r="H311" s="222">
        <f t="shared" si="277"/>
        <v>2024</v>
      </c>
      <c r="I311" s="159">
        <f t="shared" si="278"/>
        <v>18.57707509881423</v>
      </c>
      <c r="J311" s="159">
        <f t="shared" si="278"/>
        <v>7.6581027667984189</v>
      </c>
      <c r="K311" s="159">
        <f t="shared" si="278"/>
        <v>59.881422924901187</v>
      </c>
      <c r="L311" s="159">
        <f t="shared" si="278"/>
        <v>13.883399209486166</v>
      </c>
      <c r="M311" s="159">
        <f t="shared" ref="M311:M321" si="279">SUM(I311:L311)</f>
        <v>100.00000000000001</v>
      </c>
      <c r="N311" s="160"/>
      <c r="O311" s="160"/>
      <c r="P311" s="160"/>
      <c r="Q311" s="160"/>
      <c r="R311" s="160"/>
      <c r="S311" s="160"/>
      <c r="T311" s="160"/>
      <c r="U311" s="160"/>
      <c r="W311" s="171"/>
      <c r="X311" s="172"/>
      <c r="Y311" s="172"/>
      <c r="Z311" s="252"/>
      <c r="AA311" s="252"/>
      <c r="AB311" s="173"/>
      <c r="AC311" s="252"/>
      <c r="AD311" s="148"/>
      <c r="AI311" s="160"/>
      <c r="AJ311" s="160"/>
      <c r="AK311" s="160"/>
    </row>
    <row r="312" spans="2:37" ht="15" customHeight="1" x14ac:dyDescent="0.15">
      <c r="B312" s="499"/>
      <c r="C312" s="145" t="s">
        <v>411</v>
      </c>
      <c r="H312" s="222">
        <f t="shared" si="277"/>
        <v>2024</v>
      </c>
      <c r="I312" s="159">
        <f t="shared" si="278"/>
        <v>6.5217391304347823</v>
      </c>
      <c r="J312" s="159">
        <f t="shared" si="278"/>
        <v>3.7055335968379448</v>
      </c>
      <c r="K312" s="159">
        <f t="shared" si="278"/>
        <v>69.614624505928859</v>
      </c>
      <c r="L312" s="159">
        <f t="shared" si="278"/>
        <v>20.158102766798418</v>
      </c>
      <c r="M312" s="159">
        <f t="shared" si="279"/>
        <v>100.00000000000001</v>
      </c>
      <c r="N312" s="160"/>
      <c r="O312" s="160"/>
      <c r="P312" s="160"/>
      <c r="Q312" s="160"/>
      <c r="R312" s="160"/>
      <c r="S312" s="160"/>
      <c r="T312" s="160"/>
      <c r="U312" s="160"/>
      <c r="W312" s="171"/>
      <c r="X312" s="172"/>
      <c r="Y312" s="172"/>
      <c r="Z312" s="252"/>
      <c r="AA312" s="252"/>
      <c r="AB312" s="173"/>
      <c r="AC312" s="252"/>
      <c r="AD312" s="148"/>
      <c r="AI312" s="160"/>
      <c r="AJ312" s="160"/>
      <c r="AK312" s="160"/>
    </row>
    <row r="313" spans="2:37" ht="15" customHeight="1" x14ac:dyDescent="0.15">
      <c r="B313" s="499"/>
      <c r="C313" s="145" t="s">
        <v>412</v>
      </c>
      <c r="H313" s="222">
        <f t="shared" si="277"/>
        <v>2024</v>
      </c>
      <c r="I313" s="159">
        <f t="shared" si="278"/>
        <v>19.515810276679844</v>
      </c>
      <c r="J313" s="159">
        <f t="shared" si="278"/>
        <v>8.9426877470355723</v>
      </c>
      <c r="K313" s="159">
        <f t="shared" si="278"/>
        <v>58.745059288537547</v>
      </c>
      <c r="L313" s="159">
        <f t="shared" si="278"/>
        <v>12.796442687747037</v>
      </c>
      <c r="M313" s="159">
        <f t="shared" si="279"/>
        <v>100</v>
      </c>
      <c r="N313" s="160"/>
      <c r="O313" s="160"/>
      <c r="P313" s="160"/>
      <c r="Q313" s="160"/>
      <c r="R313" s="160"/>
      <c r="S313" s="160"/>
      <c r="T313" s="160"/>
      <c r="U313" s="160"/>
      <c r="W313" s="171"/>
      <c r="X313" s="172"/>
      <c r="Y313" s="172"/>
      <c r="Z313" s="252"/>
      <c r="AA313" s="252"/>
      <c r="AB313" s="173"/>
      <c r="AC313" s="252"/>
      <c r="AD313" s="148"/>
      <c r="AI313" s="160"/>
      <c r="AJ313" s="160"/>
      <c r="AK313" s="160"/>
    </row>
    <row r="314" spans="2:37" ht="15" customHeight="1" x14ac:dyDescent="0.15">
      <c r="B314" s="499"/>
      <c r="C314" s="145" t="s">
        <v>413</v>
      </c>
      <c r="H314" s="222">
        <f t="shared" si="277"/>
        <v>2024</v>
      </c>
      <c r="I314" s="159">
        <f t="shared" si="278"/>
        <v>3.2608695652173911</v>
      </c>
      <c r="J314" s="159">
        <f t="shared" si="278"/>
        <v>1.7292490118577075</v>
      </c>
      <c r="K314" s="159">
        <f t="shared" si="278"/>
        <v>73.666007905138343</v>
      </c>
      <c r="L314" s="159">
        <f t="shared" si="278"/>
        <v>21.343873517786559</v>
      </c>
      <c r="M314" s="159">
        <f t="shared" si="279"/>
        <v>100</v>
      </c>
      <c r="N314" s="160"/>
      <c r="O314" s="160"/>
      <c r="P314" s="160"/>
      <c r="Q314" s="160"/>
      <c r="R314" s="160"/>
      <c r="S314" s="160"/>
      <c r="T314" s="160"/>
      <c r="U314" s="160"/>
      <c r="W314" s="171"/>
      <c r="X314" s="172"/>
      <c r="Y314" s="172"/>
      <c r="Z314" s="252"/>
      <c r="AA314" s="252"/>
      <c r="AB314" s="173"/>
      <c r="AC314" s="252"/>
      <c r="AD314" s="148"/>
      <c r="AI314" s="160"/>
      <c r="AJ314" s="160"/>
      <c r="AK314" s="160"/>
    </row>
    <row r="315" spans="2:37" ht="15" customHeight="1" x14ac:dyDescent="0.15">
      <c r="B315" s="500"/>
      <c r="C315" s="145" t="s">
        <v>414</v>
      </c>
      <c r="H315" s="222">
        <f t="shared" si="277"/>
        <v>2024</v>
      </c>
      <c r="I315" s="159">
        <f t="shared" si="278"/>
        <v>2.5691699604743086</v>
      </c>
      <c r="J315" s="159">
        <f t="shared" si="278"/>
        <v>1.7786561264822136</v>
      </c>
      <c r="K315" s="159">
        <f t="shared" si="278"/>
        <v>75.148221343873516</v>
      </c>
      <c r="L315" s="159">
        <f t="shared" si="278"/>
        <v>20.503952569169961</v>
      </c>
      <c r="M315" s="159">
        <f t="shared" si="279"/>
        <v>100</v>
      </c>
      <c r="N315" s="160"/>
      <c r="O315" s="160"/>
      <c r="P315" s="160"/>
      <c r="Q315" s="160"/>
      <c r="R315" s="160"/>
      <c r="S315" s="160"/>
      <c r="T315" s="160"/>
      <c r="U315" s="160"/>
      <c r="W315" s="171"/>
      <c r="X315" s="172"/>
      <c r="Y315" s="172"/>
      <c r="Z315" s="252"/>
      <c r="AA315" s="252"/>
      <c r="AB315" s="173"/>
      <c r="AC315" s="252"/>
      <c r="AD315" s="148"/>
      <c r="AI315" s="160"/>
      <c r="AJ315" s="160"/>
      <c r="AK315" s="160"/>
    </row>
    <row r="316" spans="2:37" ht="15" customHeight="1" x14ac:dyDescent="0.15">
      <c r="B316" s="499"/>
      <c r="C316" s="145" t="s">
        <v>415</v>
      </c>
      <c r="H316" s="222">
        <f t="shared" si="277"/>
        <v>2024</v>
      </c>
      <c r="I316" s="159">
        <f t="shared" si="278"/>
        <v>1.1857707509881421</v>
      </c>
      <c r="J316" s="159">
        <f t="shared" si="278"/>
        <v>0.39525691699604742</v>
      </c>
      <c r="K316" s="159">
        <f t="shared" si="278"/>
        <v>76.383399209486171</v>
      </c>
      <c r="L316" s="159">
        <f t="shared" si="278"/>
        <v>22.035573122529645</v>
      </c>
      <c r="M316" s="159">
        <f t="shared" si="279"/>
        <v>100</v>
      </c>
      <c r="N316" s="160"/>
      <c r="O316" s="160"/>
      <c r="P316" s="160"/>
      <c r="Q316" s="160"/>
      <c r="R316" s="160"/>
      <c r="S316" s="160"/>
      <c r="T316" s="160"/>
      <c r="U316" s="160"/>
      <c r="W316" s="171"/>
      <c r="X316" s="172"/>
      <c r="Y316" s="172"/>
      <c r="Z316" s="252"/>
      <c r="AA316" s="252"/>
      <c r="AB316" s="173"/>
      <c r="AC316" s="252"/>
      <c r="AD316" s="148"/>
      <c r="AI316" s="160"/>
      <c r="AJ316" s="160"/>
      <c r="AK316" s="160"/>
    </row>
    <row r="317" spans="2:37" ht="15" customHeight="1" x14ac:dyDescent="0.15">
      <c r="B317" s="499"/>
      <c r="C317" s="145" t="s">
        <v>416</v>
      </c>
      <c r="H317" s="222">
        <f t="shared" si="277"/>
        <v>2024</v>
      </c>
      <c r="I317" s="159">
        <f t="shared" si="278"/>
        <v>0.4446640316205534</v>
      </c>
      <c r="J317" s="159">
        <f t="shared" si="278"/>
        <v>2.3221343873517788</v>
      </c>
      <c r="K317" s="159">
        <f t="shared" si="278"/>
        <v>74.654150197628454</v>
      </c>
      <c r="L317" s="159">
        <f t="shared" si="278"/>
        <v>22.579051383399211</v>
      </c>
      <c r="M317" s="159">
        <f t="shared" si="279"/>
        <v>100</v>
      </c>
      <c r="N317" s="160"/>
      <c r="O317" s="160"/>
      <c r="P317" s="160"/>
      <c r="Q317" s="160"/>
      <c r="R317" s="160"/>
      <c r="S317" s="160"/>
      <c r="T317" s="160"/>
      <c r="U317" s="160"/>
      <c r="W317" s="171"/>
      <c r="X317" s="172"/>
      <c r="Y317" s="172"/>
      <c r="Z317" s="252"/>
      <c r="AA317" s="252"/>
      <c r="AB317" s="173"/>
      <c r="AC317" s="252"/>
      <c r="AD317" s="148"/>
      <c r="AI317" s="160"/>
      <c r="AJ317" s="160"/>
      <c r="AK317" s="160"/>
    </row>
    <row r="318" spans="2:37" ht="15" customHeight="1" x14ac:dyDescent="0.15">
      <c r="B318" s="499"/>
      <c r="C318" s="145" t="s">
        <v>417</v>
      </c>
      <c r="H318" s="222">
        <f t="shared" si="277"/>
        <v>2024</v>
      </c>
      <c r="I318" s="159">
        <f t="shared" si="278"/>
        <v>0.49407114624505932</v>
      </c>
      <c r="J318" s="159">
        <f t="shared" si="278"/>
        <v>0.69169960474308301</v>
      </c>
      <c r="K318" s="159">
        <f t="shared" si="278"/>
        <v>76.13636363636364</v>
      </c>
      <c r="L318" s="159">
        <f t="shared" si="278"/>
        <v>22.677865612648223</v>
      </c>
      <c r="M318" s="159">
        <f t="shared" si="279"/>
        <v>100</v>
      </c>
      <c r="N318" s="160"/>
      <c r="O318" s="160"/>
      <c r="P318" s="160"/>
      <c r="Q318" s="160"/>
      <c r="R318" s="160"/>
      <c r="S318" s="160"/>
      <c r="T318" s="160"/>
      <c r="U318" s="160"/>
      <c r="W318" s="171"/>
      <c r="X318" s="172"/>
      <c r="Y318" s="172"/>
      <c r="Z318" s="252"/>
      <c r="AA318" s="252"/>
      <c r="AB318" s="173"/>
      <c r="AC318" s="252"/>
      <c r="AD318" s="148"/>
      <c r="AI318" s="160"/>
      <c r="AJ318" s="160"/>
      <c r="AK318" s="160"/>
    </row>
    <row r="319" spans="2:37" ht="15" customHeight="1" x14ac:dyDescent="0.15">
      <c r="B319" s="499"/>
      <c r="C319" s="145" t="s">
        <v>418</v>
      </c>
      <c r="H319" s="222">
        <f t="shared" si="277"/>
        <v>2024</v>
      </c>
      <c r="I319" s="159">
        <f t="shared" si="278"/>
        <v>2.8162055335968379</v>
      </c>
      <c r="J319" s="159">
        <f t="shared" si="278"/>
        <v>1.8774703557312251</v>
      </c>
      <c r="K319" s="159">
        <f t="shared" si="278"/>
        <v>73.073122529644266</v>
      </c>
      <c r="L319" s="159">
        <f t="shared" si="278"/>
        <v>22.233201581027668</v>
      </c>
      <c r="M319" s="159">
        <f t="shared" si="279"/>
        <v>100</v>
      </c>
      <c r="N319" s="160"/>
      <c r="O319" s="160"/>
      <c r="P319" s="160"/>
      <c r="Q319" s="160"/>
      <c r="R319" s="160"/>
      <c r="S319" s="160"/>
      <c r="T319" s="160"/>
      <c r="U319" s="160"/>
      <c r="W319" s="171"/>
      <c r="X319" s="172"/>
      <c r="Y319" s="172"/>
      <c r="Z319" s="252"/>
      <c r="AA319" s="252"/>
      <c r="AB319" s="173"/>
      <c r="AC319" s="252"/>
      <c r="AD319" s="148"/>
      <c r="AI319" s="160"/>
      <c r="AJ319" s="160"/>
      <c r="AK319" s="160"/>
    </row>
    <row r="320" spans="2:37" ht="15" customHeight="1" x14ac:dyDescent="0.15">
      <c r="B320" s="499"/>
      <c r="C320" s="145" t="s">
        <v>419</v>
      </c>
      <c r="H320" s="222">
        <f t="shared" si="277"/>
        <v>2024</v>
      </c>
      <c r="I320" s="159">
        <f t="shared" si="278"/>
        <v>0.39525691699604742</v>
      </c>
      <c r="J320" s="159">
        <f t="shared" si="278"/>
        <v>1.383399209486166</v>
      </c>
      <c r="K320" s="159">
        <f t="shared" si="278"/>
        <v>75.543478260869563</v>
      </c>
      <c r="L320" s="159">
        <f t="shared" si="278"/>
        <v>22.677865612648223</v>
      </c>
      <c r="M320" s="159">
        <f t="shared" si="279"/>
        <v>100</v>
      </c>
      <c r="N320" s="160"/>
      <c r="O320" s="160"/>
      <c r="P320" s="160"/>
      <c r="Q320" s="160"/>
      <c r="R320" s="160"/>
      <c r="S320" s="160"/>
      <c r="T320" s="160"/>
      <c r="U320" s="160"/>
      <c r="W320" s="171"/>
      <c r="X320" s="172"/>
      <c r="Y320" s="172"/>
      <c r="Z320" s="252"/>
      <c r="AA320" s="252"/>
      <c r="AB320" s="173"/>
      <c r="AC320" s="252"/>
      <c r="AD320" s="148"/>
      <c r="AI320" s="160"/>
      <c r="AJ320" s="160"/>
      <c r="AK320" s="160"/>
    </row>
    <row r="321" spans="2:37" ht="15" customHeight="1" x14ac:dyDescent="0.15">
      <c r="B321" s="501"/>
      <c r="C321" s="234" t="s">
        <v>420</v>
      </c>
      <c r="D321" s="151"/>
      <c r="E321" s="151"/>
      <c r="F321" s="151"/>
      <c r="G321" s="151"/>
      <c r="H321" s="225">
        <f t="shared" si="277"/>
        <v>2024</v>
      </c>
      <c r="I321" s="163">
        <f t="shared" si="278"/>
        <v>0.79051383399209485</v>
      </c>
      <c r="J321" s="163">
        <f t="shared" si="278"/>
        <v>3.4090909090909087</v>
      </c>
      <c r="K321" s="163">
        <f t="shared" si="278"/>
        <v>73.517786561264813</v>
      </c>
      <c r="L321" s="163">
        <f t="shared" si="278"/>
        <v>22.282608695652172</v>
      </c>
      <c r="M321" s="163">
        <f t="shared" si="279"/>
        <v>99.999999999999986</v>
      </c>
      <c r="N321" s="160"/>
      <c r="O321" s="160"/>
      <c r="P321" s="160"/>
      <c r="Q321" s="160"/>
      <c r="R321" s="160"/>
      <c r="S321" s="160"/>
      <c r="T321" s="160"/>
      <c r="U321" s="160"/>
      <c r="W321" s="171"/>
      <c r="X321" s="172"/>
      <c r="Y321" s="172"/>
      <c r="Z321" s="252"/>
      <c r="AA321" s="252"/>
      <c r="AB321" s="173"/>
      <c r="AC321" s="252"/>
      <c r="AD321" s="148"/>
      <c r="AI321" s="160"/>
      <c r="AJ321" s="160"/>
      <c r="AK321" s="160"/>
    </row>
    <row r="322" spans="2:37" ht="15" customHeight="1" x14ac:dyDescent="0.15">
      <c r="L322" s="160"/>
      <c r="M322" s="160"/>
      <c r="N322" s="160"/>
      <c r="O322" s="160"/>
      <c r="P322" s="160"/>
      <c r="Q322" s="160"/>
      <c r="R322" s="160"/>
      <c r="S322" s="160"/>
      <c r="T322" s="160"/>
      <c r="U322" s="160"/>
      <c r="W322" s="171"/>
      <c r="X322" s="172"/>
      <c r="Y322" s="172"/>
      <c r="Z322" s="252"/>
      <c r="AA322" s="252"/>
      <c r="AB322" s="173"/>
      <c r="AC322" s="252"/>
      <c r="AD322" s="148"/>
      <c r="AI322" s="160"/>
      <c r="AJ322" s="160"/>
      <c r="AK322" s="160"/>
    </row>
    <row r="323" spans="2:37" ht="15" customHeight="1" x14ac:dyDescent="0.15">
      <c r="B323" s="492" t="s">
        <v>170</v>
      </c>
      <c r="C323" s="493"/>
      <c r="D323" s="167"/>
      <c r="E323" s="167"/>
      <c r="F323" s="167"/>
      <c r="G323" s="167"/>
      <c r="H323" s="176"/>
      <c r="I323" s="494" t="s">
        <v>270</v>
      </c>
      <c r="J323" s="495" t="s">
        <v>271</v>
      </c>
      <c r="K323" s="494" t="s">
        <v>272</v>
      </c>
      <c r="L323" s="496" t="s">
        <v>273</v>
      </c>
      <c r="M323" s="494" t="s">
        <v>274</v>
      </c>
      <c r="W323" s="171"/>
      <c r="X323" s="172"/>
      <c r="Y323" s="172"/>
      <c r="Z323" s="252"/>
      <c r="AA323" s="252"/>
      <c r="AB323" s="173"/>
      <c r="AC323" s="252"/>
      <c r="AD323" s="148"/>
    </row>
    <row r="324" spans="2:37" ht="15" customHeight="1" x14ac:dyDescent="0.15">
      <c r="B324" s="497" t="s">
        <v>275</v>
      </c>
      <c r="C324" s="138" t="s">
        <v>409</v>
      </c>
      <c r="H324" s="498"/>
      <c r="I324" s="204">
        <v>61</v>
      </c>
      <c r="J324" s="204">
        <v>36</v>
      </c>
      <c r="K324" s="204">
        <v>856</v>
      </c>
      <c r="L324" s="204">
        <v>108</v>
      </c>
      <c r="M324" s="204">
        <f>SUM(I324:L324)</f>
        <v>1061</v>
      </c>
      <c r="W324" s="171"/>
      <c r="X324" s="172"/>
      <c r="Y324" s="172"/>
      <c r="Z324" s="252"/>
      <c r="AA324" s="252"/>
      <c r="AB324" s="173"/>
      <c r="AC324" s="252"/>
      <c r="AD324" s="148"/>
    </row>
    <row r="325" spans="2:37" ht="15" customHeight="1" x14ac:dyDescent="0.15">
      <c r="B325" s="499"/>
      <c r="C325" s="145" t="s">
        <v>410</v>
      </c>
      <c r="H325" s="498"/>
      <c r="I325" s="157">
        <v>28</v>
      </c>
      <c r="J325" s="157">
        <v>33</v>
      </c>
      <c r="K325" s="157">
        <v>890</v>
      </c>
      <c r="L325" s="157">
        <v>110</v>
      </c>
      <c r="M325" s="157">
        <f t="shared" ref="M325:M335" si="280">SUM(I325:L325)</f>
        <v>1061</v>
      </c>
      <c r="W325" s="171"/>
      <c r="X325" s="172"/>
      <c r="Y325" s="172"/>
      <c r="Z325" s="252"/>
      <c r="AA325" s="252"/>
      <c r="AB325" s="173"/>
      <c r="AC325" s="252"/>
      <c r="AD325" s="148"/>
    </row>
    <row r="326" spans="2:37" ht="15" customHeight="1" x14ac:dyDescent="0.15">
      <c r="B326" s="499"/>
      <c r="C326" s="145" t="s">
        <v>411</v>
      </c>
      <c r="H326" s="498"/>
      <c r="I326" s="157">
        <v>20</v>
      </c>
      <c r="J326" s="157">
        <v>17</v>
      </c>
      <c r="K326" s="157">
        <v>902</v>
      </c>
      <c r="L326" s="157">
        <v>122</v>
      </c>
      <c r="M326" s="157">
        <f t="shared" si="280"/>
        <v>1061</v>
      </c>
      <c r="W326" s="171"/>
      <c r="X326" s="172"/>
      <c r="Y326" s="172"/>
      <c r="Z326" s="252"/>
      <c r="AA326" s="252"/>
      <c r="AB326" s="173"/>
      <c r="AC326" s="252"/>
      <c r="AD326" s="148"/>
    </row>
    <row r="327" spans="2:37" ht="15" customHeight="1" x14ac:dyDescent="0.15">
      <c r="B327" s="499"/>
      <c r="C327" s="145" t="s">
        <v>412</v>
      </c>
      <c r="H327" s="498"/>
      <c r="I327" s="157">
        <v>98</v>
      </c>
      <c r="J327" s="157">
        <v>45</v>
      </c>
      <c r="K327" s="157">
        <v>824</v>
      </c>
      <c r="L327" s="157">
        <v>94</v>
      </c>
      <c r="M327" s="157">
        <f t="shared" si="280"/>
        <v>1061</v>
      </c>
      <c r="AF327" s="160"/>
      <c r="AG327" s="160"/>
    </row>
    <row r="328" spans="2:37" ht="15" customHeight="1" x14ac:dyDescent="0.15">
      <c r="B328" s="499"/>
      <c r="C328" s="145" t="s">
        <v>413</v>
      </c>
      <c r="H328" s="498"/>
      <c r="I328" s="157">
        <v>50</v>
      </c>
      <c r="J328" s="157">
        <v>23</v>
      </c>
      <c r="K328" s="157">
        <v>870</v>
      </c>
      <c r="L328" s="157">
        <v>118</v>
      </c>
      <c r="M328" s="157">
        <f t="shared" si="280"/>
        <v>1061</v>
      </c>
      <c r="AF328" s="160"/>
      <c r="AG328" s="160"/>
    </row>
    <row r="329" spans="2:37" ht="15" customHeight="1" x14ac:dyDescent="0.15">
      <c r="B329" s="500"/>
      <c r="C329" s="145" t="s">
        <v>414</v>
      </c>
      <c r="H329" s="498"/>
      <c r="I329" s="157">
        <v>11</v>
      </c>
      <c r="J329" s="157">
        <v>14</v>
      </c>
      <c r="K329" s="157">
        <v>913</v>
      </c>
      <c r="L329" s="157">
        <v>123</v>
      </c>
      <c r="M329" s="157">
        <f t="shared" si="280"/>
        <v>1061</v>
      </c>
      <c r="AF329" s="160"/>
      <c r="AG329" s="160"/>
    </row>
    <row r="330" spans="2:37" ht="15" customHeight="1" x14ac:dyDescent="0.15">
      <c r="B330" s="499"/>
      <c r="C330" s="145" t="s">
        <v>415</v>
      </c>
      <c r="H330" s="498"/>
      <c r="I330" s="157">
        <v>4</v>
      </c>
      <c r="J330" s="157">
        <v>3</v>
      </c>
      <c r="K330" s="157">
        <v>925</v>
      </c>
      <c r="L330" s="157">
        <v>129</v>
      </c>
      <c r="M330" s="157">
        <f t="shared" si="280"/>
        <v>1061</v>
      </c>
      <c r="AF330" s="160"/>
      <c r="AG330" s="160"/>
    </row>
    <row r="331" spans="2:37" ht="15" customHeight="1" x14ac:dyDescent="0.15">
      <c r="B331" s="499"/>
      <c r="C331" s="145" t="s">
        <v>416</v>
      </c>
      <c r="H331" s="498"/>
      <c r="I331" s="157">
        <v>3</v>
      </c>
      <c r="J331" s="157">
        <v>23</v>
      </c>
      <c r="K331" s="157">
        <v>893</v>
      </c>
      <c r="L331" s="157">
        <v>142</v>
      </c>
      <c r="M331" s="157">
        <f t="shared" si="280"/>
        <v>1061</v>
      </c>
      <c r="AF331" s="160"/>
      <c r="AG331" s="160"/>
    </row>
    <row r="332" spans="2:37" ht="15" customHeight="1" x14ac:dyDescent="0.15">
      <c r="B332" s="499"/>
      <c r="C332" s="145" t="s">
        <v>417</v>
      </c>
      <c r="H332" s="498"/>
      <c r="I332" s="157">
        <v>5</v>
      </c>
      <c r="J332" s="157">
        <v>5</v>
      </c>
      <c r="K332" s="157">
        <v>911</v>
      </c>
      <c r="L332" s="157">
        <v>140</v>
      </c>
      <c r="M332" s="157">
        <f t="shared" si="280"/>
        <v>1061</v>
      </c>
      <c r="N332" s="160"/>
      <c r="O332" s="160"/>
      <c r="P332" s="160"/>
      <c r="Q332" s="160"/>
      <c r="R332" s="160"/>
      <c r="S332" s="160"/>
      <c r="T332" s="160"/>
      <c r="U332" s="160"/>
      <c r="AF332" s="160"/>
      <c r="AG332" s="160"/>
      <c r="AH332" s="160"/>
      <c r="AI332" s="160"/>
      <c r="AJ332" s="160"/>
      <c r="AK332" s="160"/>
    </row>
    <row r="333" spans="2:37" ht="15" customHeight="1" x14ac:dyDescent="0.15">
      <c r="B333" s="499"/>
      <c r="C333" s="145" t="s">
        <v>418</v>
      </c>
      <c r="H333" s="498"/>
      <c r="I333" s="157">
        <v>41</v>
      </c>
      <c r="J333" s="157">
        <v>20</v>
      </c>
      <c r="K333" s="157">
        <v>866</v>
      </c>
      <c r="L333" s="157">
        <v>134</v>
      </c>
      <c r="M333" s="157">
        <f t="shared" si="280"/>
        <v>1061</v>
      </c>
      <c r="N333" s="160"/>
      <c r="O333" s="160"/>
      <c r="P333" s="160"/>
      <c r="Q333" s="160"/>
      <c r="R333" s="160"/>
      <c r="S333" s="160"/>
      <c r="T333" s="160"/>
      <c r="U333" s="160"/>
      <c r="AF333" s="160"/>
      <c r="AG333" s="160"/>
      <c r="AH333" s="160"/>
      <c r="AI333" s="160"/>
      <c r="AJ333" s="160"/>
      <c r="AK333" s="160"/>
    </row>
    <row r="334" spans="2:37" ht="15" customHeight="1" x14ac:dyDescent="0.15">
      <c r="B334" s="499"/>
      <c r="C334" s="145" t="s">
        <v>419</v>
      </c>
      <c r="H334" s="498"/>
      <c r="I334" s="157">
        <v>3</v>
      </c>
      <c r="J334" s="157">
        <v>10</v>
      </c>
      <c r="K334" s="157">
        <v>906</v>
      </c>
      <c r="L334" s="157">
        <v>142</v>
      </c>
      <c r="M334" s="157">
        <f t="shared" si="280"/>
        <v>1061</v>
      </c>
      <c r="N334" s="160"/>
      <c r="O334" s="160"/>
      <c r="P334" s="160"/>
      <c r="Q334" s="160"/>
      <c r="R334" s="160"/>
      <c r="S334" s="160"/>
      <c r="T334" s="160"/>
      <c r="U334" s="160"/>
      <c r="AF334" s="160"/>
      <c r="AG334" s="160"/>
      <c r="AH334" s="160"/>
      <c r="AI334" s="160"/>
      <c r="AJ334" s="160"/>
      <c r="AK334" s="160"/>
    </row>
    <row r="335" spans="2:37" ht="15" customHeight="1" x14ac:dyDescent="0.15">
      <c r="B335" s="501"/>
      <c r="C335" s="234" t="s">
        <v>420</v>
      </c>
      <c r="D335" s="151"/>
      <c r="E335" s="151"/>
      <c r="F335" s="151"/>
      <c r="G335" s="151"/>
      <c r="H335" s="267"/>
      <c r="I335" s="161">
        <v>3</v>
      </c>
      <c r="J335" s="161">
        <v>31</v>
      </c>
      <c r="K335" s="161">
        <v>888</v>
      </c>
      <c r="L335" s="161">
        <v>139</v>
      </c>
      <c r="M335" s="161">
        <f t="shared" si="280"/>
        <v>1061</v>
      </c>
      <c r="N335" s="160"/>
      <c r="O335" s="160"/>
      <c r="P335" s="160"/>
      <c r="Q335" s="160"/>
      <c r="R335" s="160"/>
      <c r="S335" s="160"/>
      <c r="T335" s="160"/>
      <c r="U335" s="160"/>
      <c r="AF335" s="160"/>
      <c r="AG335" s="160"/>
      <c r="AH335" s="160"/>
      <c r="AI335" s="160"/>
      <c r="AJ335" s="160"/>
      <c r="AK335" s="160"/>
    </row>
    <row r="336" spans="2:37" ht="15" customHeight="1" x14ac:dyDescent="0.15">
      <c r="B336" s="497" t="s">
        <v>3</v>
      </c>
      <c r="C336" s="138" t="s">
        <v>409</v>
      </c>
      <c r="H336" s="222">
        <f t="shared" ref="H336:H347" si="281">$M$324</f>
        <v>1061</v>
      </c>
      <c r="I336" s="205">
        <f t="shared" ref="I336:L347" si="282">IF($H336=0,0,I324/$H336*100)</f>
        <v>5.7492931196983976</v>
      </c>
      <c r="J336" s="205">
        <f t="shared" si="282"/>
        <v>3.3930254476908575</v>
      </c>
      <c r="K336" s="205">
        <f t="shared" si="282"/>
        <v>80.678605089538166</v>
      </c>
      <c r="L336" s="205">
        <f t="shared" si="282"/>
        <v>10.179076343072573</v>
      </c>
      <c r="M336" s="205">
        <f>SUM(I336:L336)</f>
        <v>100</v>
      </c>
      <c r="N336" s="160"/>
      <c r="O336" s="160"/>
      <c r="P336" s="160"/>
      <c r="Q336" s="160"/>
      <c r="R336" s="160"/>
      <c r="S336" s="160"/>
      <c r="T336" s="160"/>
      <c r="U336" s="160"/>
      <c r="AF336" s="160"/>
      <c r="AG336" s="160"/>
      <c r="AH336" s="160"/>
      <c r="AI336" s="160"/>
      <c r="AJ336" s="160"/>
      <c r="AK336" s="160"/>
    </row>
    <row r="337" spans="2:37" ht="15" customHeight="1" x14ac:dyDescent="0.15">
      <c r="B337" s="499"/>
      <c r="C337" s="145" t="s">
        <v>410</v>
      </c>
      <c r="H337" s="222">
        <f t="shared" si="281"/>
        <v>1061</v>
      </c>
      <c r="I337" s="159">
        <f t="shared" si="282"/>
        <v>2.6390197926484449</v>
      </c>
      <c r="J337" s="159">
        <f t="shared" si="282"/>
        <v>3.1102733270499527</v>
      </c>
      <c r="K337" s="159">
        <f t="shared" si="282"/>
        <v>83.883129123468422</v>
      </c>
      <c r="L337" s="159">
        <f t="shared" si="282"/>
        <v>10.367577756833176</v>
      </c>
      <c r="M337" s="159">
        <f t="shared" ref="M337:M347" si="283">SUM(I337:L337)</f>
        <v>99.999999999999986</v>
      </c>
      <c r="N337" s="160"/>
      <c r="O337" s="160"/>
      <c r="P337" s="160"/>
      <c r="Q337" s="160"/>
      <c r="R337" s="160"/>
      <c r="S337" s="160"/>
      <c r="T337" s="160"/>
      <c r="U337" s="160"/>
      <c r="AF337" s="160"/>
      <c r="AG337" s="160"/>
      <c r="AH337" s="160"/>
      <c r="AI337" s="160"/>
      <c r="AJ337" s="160"/>
      <c r="AK337" s="160"/>
    </row>
    <row r="338" spans="2:37" ht="15" customHeight="1" x14ac:dyDescent="0.15">
      <c r="B338" s="499"/>
      <c r="C338" s="145" t="s">
        <v>411</v>
      </c>
      <c r="H338" s="222">
        <f t="shared" si="281"/>
        <v>1061</v>
      </c>
      <c r="I338" s="159">
        <f t="shared" si="282"/>
        <v>1.8850141376060319</v>
      </c>
      <c r="J338" s="159">
        <f t="shared" si="282"/>
        <v>1.6022620169651274</v>
      </c>
      <c r="K338" s="159">
        <f t="shared" si="282"/>
        <v>85.014137606032051</v>
      </c>
      <c r="L338" s="159">
        <f t="shared" si="282"/>
        <v>11.498586239396795</v>
      </c>
      <c r="M338" s="159">
        <f t="shared" si="283"/>
        <v>100.00000000000001</v>
      </c>
      <c r="N338" s="160"/>
      <c r="O338" s="160"/>
      <c r="P338" s="160"/>
      <c r="Q338" s="160"/>
      <c r="R338" s="160"/>
      <c r="S338" s="160"/>
      <c r="T338" s="160"/>
      <c r="U338" s="160"/>
      <c r="AF338" s="160"/>
      <c r="AG338" s="160"/>
      <c r="AH338" s="160"/>
      <c r="AI338" s="160"/>
      <c r="AJ338" s="160"/>
      <c r="AK338" s="160"/>
    </row>
    <row r="339" spans="2:37" ht="15" customHeight="1" x14ac:dyDescent="0.15">
      <c r="B339" s="499"/>
      <c r="C339" s="145" t="s">
        <v>412</v>
      </c>
      <c r="H339" s="222">
        <f t="shared" si="281"/>
        <v>1061</v>
      </c>
      <c r="I339" s="159">
        <f t="shared" si="282"/>
        <v>9.2365692742695575</v>
      </c>
      <c r="J339" s="159">
        <f t="shared" si="282"/>
        <v>4.2412818096135725</v>
      </c>
      <c r="K339" s="159">
        <f t="shared" si="282"/>
        <v>77.66258246936853</v>
      </c>
      <c r="L339" s="159">
        <f t="shared" si="282"/>
        <v>8.8595664467483495</v>
      </c>
      <c r="M339" s="159">
        <f t="shared" si="283"/>
        <v>100</v>
      </c>
      <c r="N339" s="160"/>
      <c r="O339" s="160"/>
      <c r="P339" s="160"/>
      <c r="Q339" s="160"/>
      <c r="R339" s="160"/>
      <c r="S339" s="160"/>
      <c r="T339" s="160"/>
      <c r="U339" s="160"/>
      <c r="AF339" s="160"/>
      <c r="AG339" s="160"/>
      <c r="AH339" s="160"/>
      <c r="AI339" s="160"/>
      <c r="AJ339" s="160"/>
      <c r="AK339" s="160"/>
    </row>
    <row r="340" spans="2:37" ht="15" customHeight="1" x14ac:dyDescent="0.15">
      <c r="B340" s="499"/>
      <c r="C340" s="145" t="s">
        <v>413</v>
      </c>
      <c r="H340" s="222">
        <f t="shared" si="281"/>
        <v>1061</v>
      </c>
      <c r="I340" s="159">
        <f t="shared" si="282"/>
        <v>4.7125353440150803</v>
      </c>
      <c r="J340" s="159">
        <f t="shared" si="282"/>
        <v>2.167766258246937</v>
      </c>
      <c r="K340" s="159">
        <f t="shared" si="282"/>
        <v>81.998114985862387</v>
      </c>
      <c r="L340" s="159">
        <f t="shared" si="282"/>
        <v>11.121583411875589</v>
      </c>
      <c r="M340" s="159">
        <f t="shared" si="283"/>
        <v>100</v>
      </c>
      <c r="N340" s="160"/>
      <c r="O340" s="160"/>
      <c r="P340" s="160"/>
      <c r="Q340" s="160"/>
      <c r="R340" s="160"/>
      <c r="S340" s="160"/>
      <c r="T340" s="160"/>
      <c r="U340" s="160"/>
      <c r="AF340" s="160"/>
      <c r="AG340" s="160"/>
      <c r="AH340" s="160"/>
      <c r="AI340" s="160"/>
      <c r="AJ340" s="160"/>
      <c r="AK340" s="160"/>
    </row>
    <row r="341" spans="2:37" ht="15" customHeight="1" x14ac:dyDescent="0.15">
      <c r="B341" s="500"/>
      <c r="C341" s="145" t="s">
        <v>414</v>
      </c>
      <c r="H341" s="222">
        <f t="shared" si="281"/>
        <v>1061</v>
      </c>
      <c r="I341" s="159">
        <f t="shared" si="282"/>
        <v>1.0367577756833177</v>
      </c>
      <c r="J341" s="159">
        <f t="shared" si="282"/>
        <v>1.3195098963242224</v>
      </c>
      <c r="K341" s="159">
        <f t="shared" si="282"/>
        <v>86.050895381715364</v>
      </c>
      <c r="L341" s="159">
        <f t="shared" si="282"/>
        <v>11.592836946277098</v>
      </c>
      <c r="M341" s="159">
        <f t="shared" si="283"/>
        <v>100.00000000000001</v>
      </c>
      <c r="N341" s="160"/>
      <c r="O341" s="160"/>
      <c r="P341" s="160"/>
      <c r="Q341" s="160"/>
      <c r="R341" s="160"/>
      <c r="S341" s="160"/>
      <c r="T341" s="160"/>
      <c r="U341" s="160"/>
      <c r="AF341" s="160"/>
      <c r="AG341" s="160"/>
      <c r="AH341" s="160"/>
      <c r="AI341" s="160"/>
      <c r="AJ341" s="160"/>
      <c r="AK341" s="160"/>
    </row>
    <row r="342" spans="2:37" ht="15" customHeight="1" x14ac:dyDescent="0.15">
      <c r="B342" s="499"/>
      <c r="C342" s="145" t="s">
        <v>415</v>
      </c>
      <c r="H342" s="222">
        <f t="shared" si="281"/>
        <v>1061</v>
      </c>
      <c r="I342" s="159">
        <f t="shared" si="282"/>
        <v>0.3770028275212064</v>
      </c>
      <c r="J342" s="159">
        <f t="shared" si="282"/>
        <v>0.28275212064090482</v>
      </c>
      <c r="K342" s="159">
        <f t="shared" si="282"/>
        <v>87.181903864278993</v>
      </c>
      <c r="L342" s="159">
        <f t="shared" si="282"/>
        <v>12.158341187558905</v>
      </c>
      <c r="M342" s="159">
        <f t="shared" si="283"/>
        <v>100.00000000000001</v>
      </c>
      <c r="N342" s="160"/>
      <c r="O342" s="160"/>
      <c r="P342" s="160"/>
      <c r="Q342" s="160"/>
      <c r="R342" s="160"/>
      <c r="S342" s="160"/>
      <c r="T342" s="160"/>
      <c r="U342" s="160"/>
      <c r="AF342" s="160"/>
      <c r="AG342" s="160"/>
      <c r="AH342" s="160"/>
      <c r="AI342" s="160"/>
      <c r="AJ342" s="160"/>
      <c r="AK342" s="160"/>
    </row>
    <row r="343" spans="2:37" ht="15" customHeight="1" x14ac:dyDescent="0.15">
      <c r="B343" s="499"/>
      <c r="C343" s="145" t="s">
        <v>416</v>
      </c>
      <c r="H343" s="222">
        <f t="shared" si="281"/>
        <v>1061</v>
      </c>
      <c r="I343" s="159">
        <f t="shared" si="282"/>
        <v>0.28275212064090482</v>
      </c>
      <c r="J343" s="159">
        <f t="shared" si="282"/>
        <v>2.167766258246937</v>
      </c>
      <c r="K343" s="159">
        <f t="shared" si="282"/>
        <v>84.165881244109329</v>
      </c>
      <c r="L343" s="159">
        <f t="shared" si="282"/>
        <v>13.383600377002827</v>
      </c>
      <c r="M343" s="159">
        <f t="shared" si="283"/>
        <v>99.999999999999986</v>
      </c>
      <c r="N343" s="160"/>
      <c r="O343" s="160"/>
      <c r="P343" s="160"/>
      <c r="Q343" s="160"/>
      <c r="R343" s="160"/>
      <c r="S343" s="160"/>
      <c r="T343" s="160"/>
      <c r="U343" s="160"/>
      <c r="AF343" s="160"/>
      <c r="AG343" s="160"/>
      <c r="AH343" s="160"/>
      <c r="AI343" s="160"/>
      <c r="AJ343" s="160"/>
      <c r="AK343" s="160"/>
    </row>
    <row r="344" spans="2:37" ht="15" customHeight="1" x14ac:dyDescent="0.15">
      <c r="B344" s="499"/>
      <c r="C344" s="145" t="s">
        <v>417</v>
      </c>
      <c r="H344" s="222">
        <f t="shared" si="281"/>
        <v>1061</v>
      </c>
      <c r="I344" s="159">
        <f t="shared" si="282"/>
        <v>0.47125353440150797</v>
      </c>
      <c r="J344" s="159">
        <f t="shared" si="282"/>
        <v>0.47125353440150797</v>
      </c>
      <c r="K344" s="159">
        <f t="shared" si="282"/>
        <v>85.862393967954759</v>
      </c>
      <c r="L344" s="159">
        <f t="shared" si="282"/>
        <v>13.195098963242224</v>
      </c>
      <c r="M344" s="159">
        <f t="shared" si="283"/>
        <v>100</v>
      </c>
      <c r="N344" s="160"/>
      <c r="O344" s="160"/>
      <c r="P344" s="160"/>
      <c r="Q344" s="160"/>
      <c r="R344" s="160"/>
      <c r="S344" s="160"/>
      <c r="T344" s="160"/>
      <c r="U344" s="160"/>
      <c r="AF344" s="160"/>
      <c r="AG344" s="160"/>
      <c r="AH344" s="160"/>
      <c r="AI344" s="160"/>
      <c r="AJ344" s="160"/>
      <c r="AK344" s="160"/>
    </row>
    <row r="345" spans="2:37" ht="15" customHeight="1" x14ac:dyDescent="0.15">
      <c r="B345" s="499"/>
      <c r="C345" s="145" t="s">
        <v>418</v>
      </c>
      <c r="H345" s="222">
        <f t="shared" si="281"/>
        <v>1061</v>
      </c>
      <c r="I345" s="159">
        <f t="shared" si="282"/>
        <v>3.8642789820923658</v>
      </c>
      <c r="J345" s="159">
        <f t="shared" si="282"/>
        <v>1.8850141376060319</v>
      </c>
      <c r="K345" s="159">
        <f t="shared" si="282"/>
        <v>81.621112158341191</v>
      </c>
      <c r="L345" s="159">
        <f t="shared" si="282"/>
        <v>12.629594721960416</v>
      </c>
      <c r="M345" s="159">
        <f t="shared" si="283"/>
        <v>100</v>
      </c>
      <c r="N345" s="160"/>
      <c r="O345" s="160"/>
      <c r="P345" s="160"/>
      <c r="Q345" s="160"/>
      <c r="R345" s="160"/>
      <c r="S345" s="160"/>
      <c r="T345" s="160"/>
      <c r="U345" s="160"/>
      <c r="AF345" s="160"/>
      <c r="AG345" s="160"/>
      <c r="AH345" s="160"/>
      <c r="AI345" s="160"/>
      <c r="AJ345" s="160"/>
      <c r="AK345" s="160"/>
    </row>
    <row r="346" spans="2:37" ht="15" customHeight="1" x14ac:dyDescent="0.15">
      <c r="B346" s="499"/>
      <c r="C346" s="145" t="s">
        <v>419</v>
      </c>
      <c r="H346" s="222">
        <f t="shared" si="281"/>
        <v>1061</v>
      </c>
      <c r="I346" s="159">
        <f t="shared" si="282"/>
        <v>0.28275212064090482</v>
      </c>
      <c r="J346" s="159">
        <f t="shared" si="282"/>
        <v>0.94250706880301593</v>
      </c>
      <c r="K346" s="159">
        <f t="shared" si="282"/>
        <v>85.391140433553247</v>
      </c>
      <c r="L346" s="159">
        <f t="shared" si="282"/>
        <v>13.383600377002827</v>
      </c>
      <c r="M346" s="159">
        <f t="shared" si="283"/>
        <v>99.999999999999986</v>
      </c>
      <c r="N346" s="160"/>
      <c r="O346" s="160"/>
      <c r="P346" s="160"/>
      <c r="Q346" s="160"/>
      <c r="R346" s="160"/>
      <c r="S346" s="160"/>
      <c r="T346" s="160"/>
      <c r="U346" s="160"/>
      <c r="AF346" s="160"/>
      <c r="AG346" s="160"/>
      <c r="AH346" s="160"/>
      <c r="AI346" s="160"/>
      <c r="AJ346" s="160"/>
      <c r="AK346" s="160"/>
    </row>
    <row r="347" spans="2:37" ht="15" customHeight="1" x14ac:dyDescent="0.15">
      <c r="B347" s="501"/>
      <c r="C347" s="234" t="s">
        <v>420</v>
      </c>
      <c r="D347" s="151"/>
      <c r="E347" s="151"/>
      <c r="F347" s="151"/>
      <c r="G347" s="151"/>
      <c r="H347" s="225">
        <f t="shared" si="281"/>
        <v>1061</v>
      </c>
      <c r="I347" s="163">
        <f t="shared" si="282"/>
        <v>0.28275212064090482</v>
      </c>
      <c r="J347" s="163">
        <f t="shared" si="282"/>
        <v>2.9217719132893496</v>
      </c>
      <c r="K347" s="163">
        <f t="shared" si="282"/>
        <v>83.694627709707831</v>
      </c>
      <c r="L347" s="163">
        <f t="shared" si="282"/>
        <v>13.100848256361921</v>
      </c>
      <c r="M347" s="163">
        <f t="shared" si="283"/>
        <v>100</v>
      </c>
      <c r="N347" s="160"/>
      <c r="O347" s="160"/>
      <c r="P347" s="160"/>
      <c r="Q347" s="160"/>
      <c r="R347" s="160"/>
      <c r="S347" s="160"/>
      <c r="T347" s="160"/>
      <c r="U347" s="160"/>
      <c r="AF347" s="160"/>
      <c r="AG347" s="160"/>
      <c r="AH347" s="160"/>
      <c r="AI347" s="160"/>
      <c r="AJ347" s="160"/>
      <c r="AK347" s="160"/>
    </row>
    <row r="348" spans="2:37" ht="15" customHeight="1" x14ac:dyDescent="0.15">
      <c r="B348" s="171"/>
      <c r="F348" s="148"/>
      <c r="G348" s="148"/>
      <c r="H348" s="160"/>
      <c r="I348" s="160"/>
      <c r="J348" s="160"/>
      <c r="K348" s="160"/>
      <c r="L348" s="160"/>
      <c r="M348" s="160"/>
      <c r="N348" s="160"/>
      <c r="O348" s="160"/>
      <c r="P348" s="160"/>
      <c r="Q348" s="160"/>
      <c r="R348" s="160"/>
      <c r="S348" s="160"/>
      <c r="T348" s="160"/>
      <c r="U348" s="160"/>
      <c r="AF348" s="160"/>
      <c r="AG348" s="160"/>
      <c r="AH348" s="160"/>
      <c r="AI348" s="160"/>
      <c r="AJ348" s="160"/>
      <c r="AK348" s="160"/>
    </row>
    <row r="349" spans="2:37" ht="15" customHeight="1" x14ac:dyDescent="0.15">
      <c r="B349" s="492" t="s">
        <v>171</v>
      </c>
      <c r="C349" s="493"/>
      <c r="D349" s="167"/>
      <c r="E349" s="167"/>
      <c r="F349" s="167"/>
      <c r="G349" s="167"/>
      <c r="H349" s="176"/>
      <c r="I349" s="494" t="s">
        <v>270</v>
      </c>
      <c r="J349" s="495" t="s">
        <v>271</v>
      </c>
      <c r="K349" s="494" t="s">
        <v>272</v>
      </c>
      <c r="L349" s="496" t="s">
        <v>273</v>
      </c>
      <c r="M349" s="494" t="s">
        <v>274</v>
      </c>
      <c r="AF349" s="160"/>
      <c r="AG349" s="160"/>
    </row>
    <row r="350" spans="2:37" ht="15" customHeight="1" x14ac:dyDescent="0.15">
      <c r="B350" s="497" t="s">
        <v>275</v>
      </c>
      <c r="C350" s="138" t="s">
        <v>409</v>
      </c>
      <c r="H350" s="498"/>
      <c r="I350" s="204">
        <v>129</v>
      </c>
      <c r="J350" s="204">
        <v>89</v>
      </c>
      <c r="K350" s="204">
        <v>488</v>
      </c>
      <c r="L350" s="204">
        <v>257</v>
      </c>
      <c r="M350" s="204">
        <f>SUM(I350:L350)</f>
        <v>963</v>
      </c>
      <c r="AF350" s="160"/>
      <c r="AG350" s="160"/>
    </row>
    <row r="351" spans="2:37" ht="15" customHeight="1" x14ac:dyDescent="0.15">
      <c r="B351" s="499"/>
      <c r="C351" s="145" t="s">
        <v>410</v>
      </c>
      <c r="H351" s="498"/>
      <c r="I351" s="157">
        <v>348</v>
      </c>
      <c r="J351" s="157">
        <v>122</v>
      </c>
      <c r="K351" s="157">
        <v>322</v>
      </c>
      <c r="L351" s="157">
        <v>171</v>
      </c>
      <c r="M351" s="157">
        <f t="shared" ref="M351:M361" si="284">SUM(I351:L351)</f>
        <v>963</v>
      </c>
      <c r="AF351" s="160"/>
      <c r="AG351" s="160"/>
    </row>
    <row r="352" spans="2:37" ht="15" customHeight="1" x14ac:dyDescent="0.15">
      <c r="B352" s="499"/>
      <c r="C352" s="145" t="s">
        <v>411</v>
      </c>
      <c r="H352" s="498"/>
      <c r="I352" s="157">
        <v>112</v>
      </c>
      <c r="J352" s="157">
        <v>58</v>
      </c>
      <c r="K352" s="157">
        <v>507</v>
      </c>
      <c r="L352" s="157">
        <v>286</v>
      </c>
      <c r="M352" s="157">
        <f t="shared" si="284"/>
        <v>963</v>
      </c>
      <c r="AF352" s="160"/>
      <c r="AG352" s="160"/>
    </row>
    <row r="353" spans="2:37" ht="15" customHeight="1" x14ac:dyDescent="0.15">
      <c r="B353" s="499"/>
      <c r="C353" s="145" t="s">
        <v>412</v>
      </c>
      <c r="H353" s="498"/>
      <c r="I353" s="157">
        <v>297</v>
      </c>
      <c r="J353" s="157">
        <v>136</v>
      </c>
      <c r="K353" s="157">
        <v>365</v>
      </c>
      <c r="L353" s="157">
        <v>165</v>
      </c>
      <c r="M353" s="157">
        <f t="shared" si="284"/>
        <v>963</v>
      </c>
      <c r="AF353" s="160"/>
      <c r="AG353" s="160"/>
    </row>
    <row r="354" spans="2:37" ht="15" customHeight="1" x14ac:dyDescent="0.15">
      <c r="B354" s="499"/>
      <c r="C354" s="145" t="s">
        <v>413</v>
      </c>
      <c r="H354" s="498"/>
      <c r="I354" s="157">
        <v>16</v>
      </c>
      <c r="J354" s="157">
        <v>12</v>
      </c>
      <c r="K354" s="157">
        <v>621</v>
      </c>
      <c r="L354" s="157">
        <v>314</v>
      </c>
      <c r="M354" s="157">
        <f t="shared" si="284"/>
        <v>963</v>
      </c>
      <c r="AF354" s="160"/>
      <c r="AG354" s="160"/>
    </row>
    <row r="355" spans="2:37" ht="15" customHeight="1" x14ac:dyDescent="0.15">
      <c r="B355" s="500"/>
      <c r="C355" s="145" t="s">
        <v>414</v>
      </c>
      <c r="H355" s="498"/>
      <c r="I355" s="157">
        <v>41</v>
      </c>
      <c r="J355" s="157">
        <v>22</v>
      </c>
      <c r="K355" s="157">
        <v>608</v>
      </c>
      <c r="L355" s="157">
        <v>292</v>
      </c>
      <c r="M355" s="157">
        <f t="shared" si="284"/>
        <v>963</v>
      </c>
      <c r="AF355" s="160"/>
      <c r="AG355" s="160"/>
    </row>
    <row r="356" spans="2:37" ht="15" customHeight="1" x14ac:dyDescent="0.15">
      <c r="B356" s="499"/>
      <c r="C356" s="145" t="s">
        <v>415</v>
      </c>
      <c r="H356" s="498"/>
      <c r="I356" s="157">
        <v>20</v>
      </c>
      <c r="J356" s="157">
        <v>5</v>
      </c>
      <c r="K356" s="157">
        <v>621</v>
      </c>
      <c r="L356" s="157">
        <v>317</v>
      </c>
      <c r="M356" s="157">
        <f t="shared" si="284"/>
        <v>963</v>
      </c>
      <c r="AF356" s="160"/>
      <c r="AG356" s="160"/>
    </row>
    <row r="357" spans="2:37" ht="15" customHeight="1" x14ac:dyDescent="0.15">
      <c r="B357" s="499"/>
      <c r="C357" s="145" t="s">
        <v>416</v>
      </c>
      <c r="H357" s="498"/>
      <c r="I357" s="157">
        <v>6</v>
      </c>
      <c r="J357" s="157">
        <v>24</v>
      </c>
      <c r="K357" s="157">
        <v>618</v>
      </c>
      <c r="L357" s="157">
        <v>315</v>
      </c>
      <c r="M357" s="157">
        <f t="shared" si="284"/>
        <v>963</v>
      </c>
      <c r="AF357" s="160"/>
      <c r="AG357" s="160"/>
    </row>
    <row r="358" spans="2:37" ht="15" customHeight="1" x14ac:dyDescent="0.15">
      <c r="B358" s="499"/>
      <c r="C358" s="145" t="s">
        <v>417</v>
      </c>
      <c r="H358" s="498"/>
      <c r="I358" s="157">
        <v>5</v>
      </c>
      <c r="J358" s="157">
        <v>9</v>
      </c>
      <c r="K358" s="157">
        <v>630</v>
      </c>
      <c r="L358" s="157">
        <v>319</v>
      </c>
      <c r="M358" s="157">
        <f t="shared" si="284"/>
        <v>963</v>
      </c>
      <c r="N358" s="160"/>
      <c r="O358" s="160"/>
      <c r="P358" s="160"/>
      <c r="Q358" s="160"/>
      <c r="R358" s="160"/>
      <c r="S358" s="160"/>
      <c r="T358" s="160"/>
      <c r="U358" s="160"/>
      <c r="AF358" s="160"/>
      <c r="AG358" s="160"/>
      <c r="AH358" s="160"/>
      <c r="AI358" s="160"/>
      <c r="AJ358" s="160"/>
      <c r="AK358" s="160"/>
    </row>
    <row r="359" spans="2:37" ht="15" customHeight="1" x14ac:dyDescent="0.15">
      <c r="B359" s="499"/>
      <c r="C359" s="145" t="s">
        <v>418</v>
      </c>
      <c r="H359" s="498"/>
      <c r="I359" s="157">
        <v>16</v>
      </c>
      <c r="J359" s="157">
        <v>18</v>
      </c>
      <c r="K359" s="157">
        <v>613</v>
      </c>
      <c r="L359" s="157">
        <v>316</v>
      </c>
      <c r="M359" s="157">
        <f t="shared" si="284"/>
        <v>963</v>
      </c>
      <c r="N359" s="160"/>
      <c r="O359" s="160"/>
      <c r="P359" s="160"/>
      <c r="Q359" s="160"/>
      <c r="R359" s="160"/>
      <c r="S359" s="160"/>
      <c r="T359" s="160"/>
      <c r="U359" s="160"/>
      <c r="AF359" s="160"/>
      <c r="AG359" s="160"/>
      <c r="AH359" s="160"/>
      <c r="AI359" s="160"/>
      <c r="AJ359" s="160"/>
      <c r="AK359" s="160"/>
    </row>
    <row r="360" spans="2:37" ht="15" customHeight="1" x14ac:dyDescent="0.15">
      <c r="B360" s="499"/>
      <c r="C360" s="145" t="s">
        <v>419</v>
      </c>
      <c r="H360" s="498"/>
      <c r="I360" s="157">
        <v>5</v>
      </c>
      <c r="J360" s="157">
        <v>18</v>
      </c>
      <c r="K360" s="157">
        <v>623</v>
      </c>
      <c r="L360" s="157">
        <v>317</v>
      </c>
      <c r="M360" s="157">
        <f t="shared" si="284"/>
        <v>963</v>
      </c>
      <c r="N360" s="160"/>
      <c r="O360" s="160"/>
      <c r="P360" s="160"/>
      <c r="Q360" s="160"/>
      <c r="R360" s="160"/>
      <c r="S360" s="160"/>
      <c r="T360" s="160"/>
      <c r="U360" s="160"/>
      <c r="AF360" s="160"/>
      <c r="AG360" s="160"/>
      <c r="AH360" s="160"/>
      <c r="AI360" s="160"/>
      <c r="AJ360" s="160"/>
      <c r="AK360" s="160"/>
    </row>
    <row r="361" spans="2:37" ht="15" customHeight="1" x14ac:dyDescent="0.15">
      <c r="B361" s="501"/>
      <c r="C361" s="234" t="s">
        <v>420</v>
      </c>
      <c r="D361" s="151"/>
      <c r="E361" s="151"/>
      <c r="F361" s="151"/>
      <c r="G361" s="151"/>
      <c r="H361" s="267"/>
      <c r="I361" s="161">
        <v>13</v>
      </c>
      <c r="J361" s="161">
        <v>38</v>
      </c>
      <c r="K361" s="161">
        <v>600</v>
      </c>
      <c r="L361" s="161">
        <v>312</v>
      </c>
      <c r="M361" s="161">
        <f t="shared" si="284"/>
        <v>963</v>
      </c>
      <c r="N361" s="160"/>
      <c r="O361" s="160"/>
      <c r="P361" s="160"/>
      <c r="Q361" s="160"/>
      <c r="R361" s="160"/>
      <c r="S361" s="160"/>
      <c r="T361" s="160"/>
      <c r="U361" s="160"/>
      <c r="AF361" s="160"/>
      <c r="AG361" s="160"/>
      <c r="AH361" s="160"/>
      <c r="AI361" s="160"/>
      <c r="AJ361" s="160"/>
      <c r="AK361" s="160"/>
    </row>
    <row r="362" spans="2:37" ht="15" customHeight="1" x14ac:dyDescent="0.15">
      <c r="B362" s="497" t="s">
        <v>3</v>
      </c>
      <c r="C362" s="138" t="s">
        <v>409</v>
      </c>
      <c r="H362" s="222">
        <f t="shared" ref="H362:H373" si="285">$M$350</f>
        <v>963</v>
      </c>
      <c r="I362" s="205">
        <f t="shared" ref="I362:L373" si="286">IF($H362=0,0,I350/$H362*100)</f>
        <v>13.395638629283487</v>
      </c>
      <c r="J362" s="205">
        <f t="shared" si="286"/>
        <v>9.2419522326064385</v>
      </c>
      <c r="K362" s="205">
        <f t="shared" si="286"/>
        <v>50.674974039460018</v>
      </c>
      <c r="L362" s="205">
        <f t="shared" si="286"/>
        <v>26.687435098650052</v>
      </c>
      <c r="M362" s="205">
        <f>SUM(I362:L362)</f>
        <v>100</v>
      </c>
      <c r="N362" s="160"/>
      <c r="O362" s="160"/>
      <c r="P362" s="160"/>
      <c r="Q362" s="160"/>
      <c r="R362" s="160"/>
      <c r="S362" s="160"/>
      <c r="T362" s="160"/>
      <c r="U362" s="160"/>
      <c r="AF362" s="160"/>
      <c r="AG362" s="160"/>
      <c r="AH362" s="160"/>
      <c r="AI362" s="160"/>
      <c r="AJ362" s="160"/>
      <c r="AK362" s="160"/>
    </row>
    <row r="363" spans="2:37" ht="15" customHeight="1" x14ac:dyDescent="0.15">
      <c r="B363" s="499"/>
      <c r="C363" s="145" t="s">
        <v>410</v>
      </c>
      <c r="H363" s="222">
        <f t="shared" si="285"/>
        <v>963</v>
      </c>
      <c r="I363" s="159">
        <f t="shared" si="286"/>
        <v>36.137071651090338</v>
      </c>
      <c r="J363" s="159">
        <f t="shared" si="286"/>
        <v>12.668743509865005</v>
      </c>
      <c r="K363" s="159">
        <f t="shared" si="286"/>
        <v>33.437175493250258</v>
      </c>
      <c r="L363" s="159">
        <f t="shared" si="286"/>
        <v>17.75700934579439</v>
      </c>
      <c r="M363" s="159">
        <f t="shared" ref="M363:M373" si="287">SUM(I363:L363)</f>
        <v>99.999999999999986</v>
      </c>
      <c r="N363" s="160"/>
      <c r="O363" s="160"/>
      <c r="P363" s="160"/>
      <c r="Q363" s="160"/>
      <c r="R363" s="160"/>
      <c r="S363" s="160"/>
      <c r="T363" s="160"/>
      <c r="U363" s="160"/>
      <c r="AF363" s="160"/>
      <c r="AG363" s="160"/>
      <c r="AH363" s="160"/>
      <c r="AI363" s="160"/>
      <c r="AJ363" s="160"/>
      <c r="AK363" s="160"/>
    </row>
    <row r="364" spans="2:37" ht="15" customHeight="1" x14ac:dyDescent="0.15">
      <c r="B364" s="499"/>
      <c r="C364" s="145" t="s">
        <v>411</v>
      </c>
      <c r="H364" s="222">
        <f t="shared" si="285"/>
        <v>963</v>
      </c>
      <c r="I364" s="159">
        <f t="shared" si="286"/>
        <v>11.630321910695743</v>
      </c>
      <c r="J364" s="159">
        <f t="shared" si="286"/>
        <v>6.0228452751817239</v>
      </c>
      <c r="K364" s="159">
        <f t="shared" si="286"/>
        <v>52.647975077881611</v>
      </c>
      <c r="L364" s="159">
        <f t="shared" si="286"/>
        <v>29.698857736240914</v>
      </c>
      <c r="M364" s="159">
        <f t="shared" si="287"/>
        <v>99.999999999999986</v>
      </c>
      <c r="N364" s="160"/>
      <c r="O364" s="160"/>
      <c r="P364" s="160"/>
      <c r="Q364" s="160"/>
      <c r="R364" s="160"/>
      <c r="S364" s="160"/>
      <c r="T364" s="160"/>
      <c r="U364" s="160"/>
      <c r="AF364" s="160"/>
      <c r="AG364" s="160"/>
      <c r="AH364" s="160"/>
      <c r="AI364" s="160"/>
      <c r="AJ364" s="160"/>
      <c r="AK364" s="160"/>
    </row>
    <row r="365" spans="2:37" ht="15" customHeight="1" x14ac:dyDescent="0.15">
      <c r="B365" s="499"/>
      <c r="C365" s="145" t="s">
        <v>412</v>
      </c>
      <c r="H365" s="222">
        <f t="shared" si="285"/>
        <v>963</v>
      </c>
      <c r="I365" s="159">
        <f t="shared" si="286"/>
        <v>30.841121495327101</v>
      </c>
      <c r="J365" s="159">
        <f t="shared" si="286"/>
        <v>14.122533748701974</v>
      </c>
      <c r="K365" s="159">
        <f t="shared" si="286"/>
        <v>37.902388369678093</v>
      </c>
      <c r="L365" s="159">
        <f t="shared" si="286"/>
        <v>17.133956386292834</v>
      </c>
      <c r="M365" s="159">
        <f t="shared" si="287"/>
        <v>100.00000000000001</v>
      </c>
      <c r="N365" s="160"/>
      <c r="O365" s="160"/>
      <c r="P365" s="160"/>
      <c r="Q365" s="160"/>
      <c r="R365" s="160"/>
      <c r="S365" s="160"/>
      <c r="T365" s="160"/>
      <c r="U365" s="160"/>
      <c r="AF365" s="160"/>
      <c r="AG365" s="160"/>
      <c r="AH365" s="160"/>
      <c r="AI365" s="160"/>
      <c r="AJ365" s="160"/>
      <c r="AK365" s="160"/>
    </row>
    <row r="366" spans="2:37" ht="15" customHeight="1" x14ac:dyDescent="0.15">
      <c r="B366" s="499"/>
      <c r="C366" s="145" t="s">
        <v>413</v>
      </c>
      <c r="H366" s="222">
        <f t="shared" si="285"/>
        <v>963</v>
      </c>
      <c r="I366" s="159">
        <f t="shared" si="286"/>
        <v>1.6614745586708204</v>
      </c>
      <c r="J366" s="159">
        <f t="shared" si="286"/>
        <v>1.2461059190031152</v>
      </c>
      <c r="K366" s="159">
        <f t="shared" si="286"/>
        <v>64.485981308411212</v>
      </c>
      <c r="L366" s="159">
        <f t="shared" si="286"/>
        <v>32.606438213914849</v>
      </c>
      <c r="M366" s="159">
        <f t="shared" si="287"/>
        <v>100</v>
      </c>
      <c r="N366" s="160"/>
      <c r="O366" s="160"/>
      <c r="P366" s="160"/>
      <c r="Q366" s="160"/>
      <c r="R366" s="160"/>
      <c r="S366" s="160"/>
      <c r="T366" s="160"/>
      <c r="U366" s="160"/>
      <c r="AF366" s="160"/>
      <c r="AG366" s="160"/>
      <c r="AH366" s="160"/>
      <c r="AI366" s="160"/>
      <c r="AJ366" s="160"/>
      <c r="AK366" s="160"/>
    </row>
    <row r="367" spans="2:37" ht="15" customHeight="1" x14ac:dyDescent="0.15">
      <c r="B367" s="500"/>
      <c r="C367" s="145" t="s">
        <v>414</v>
      </c>
      <c r="H367" s="222">
        <f t="shared" si="285"/>
        <v>963</v>
      </c>
      <c r="I367" s="159">
        <f t="shared" si="286"/>
        <v>4.2575285565939769</v>
      </c>
      <c r="J367" s="159">
        <f t="shared" si="286"/>
        <v>2.2845275181723781</v>
      </c>
      <c r="K367" s="159">
        <f t="shared" si="286"/>
        <v>63.136033229491176</v>
      </c>
      <c r="L367" s="159">
        <f t="shared" si="286"/>
        <v>30.321910695742471</v>
      </c>
      <c r="M367" s="159">
        <f t="shared" si="287"/>
        <v>100</v>
      </c>
      <c r="N367" s="160"/>
      <c r="O367" s="160"/>
      <c r="P367" s="160"/>
      <c r="Q367" s="160"/>
      <c r="R367" s="160"/>
      <c r="S367" s="160"/>
      <c r="T367" s="160"/>
      <c r="U367" s="160"/>
      <c r="AF367" s="160"/>
      <c r="AG367" s="160"/>
      <c r="AH367" s="160"/>
      <c r="AI367" s="160"/>
      <c r="AJ367" s="160"/>
      <c r="AK367" s="160"/>
    </row>
    <row r="368" spans="2:37" ht="15" customHeight="1" x14ac:dyDescent="0.15">
      <c r="B368" s="499"/>
      <c r="C368" s="145" t="s">
        <v>415</v>
      </c>
      <c r="H368" s="222">
        <f t="shared" si="285"/>
        <v>963</v>
      </c>
      <c r="I368" s="159">
        <f t="shared" si="286"/>
        <v>2.0768431983385254</v>
      </c>
      <c r="J368" s="159">
        <f t="shared" si="286"/>
        <v>0.51921079958463134</v>
      </c>
      <c r="K368" s="159">
        <f t="shared" si="286"/>
        <v>64.485981308411212</v>
      </c>
      <c r="L368" s="159">
        <f t="shared" si="286"/>
        <v>32.917964693665631</v>
      </c>
      <c r="M368" s="159">
        <f t="shared" si="287"/>
        <v>100</v>
      </c>
      <c r="N368" s="160"/>
      <c r="O368" s="160"/>
      <c r="P368" s="160"/>
      <c r="Q368" s="160"/>
      <c r="R368" s="160"/>
      <c r="S368" s="160"/>
      <c r="T368" s="160"/>
      <c r="U368" s="160"/>
      <c r="AF368" s="160"/>
      <c r="AG368" s="160"/>
      <c r="AH368" s="160"/>
      <c r="AI368" s="160"/>
      <c r="AJ368" s="160"/>
      <c r="AK368" s="160"/>
    </row>
    <row r="369" spans="1:37" ht="15" customHeight="1" x14ac:dyDescent="0.15">
      <c r="B369" s="499"/>
      <c r="C369" s="145" t="s">
        <v>416</v>
      </c>
      <c r="H369" s="222">
        <f t="shared" si="285"/>
        <v>963</v>
      </c>
      <c r="I369" s="159">
        <f t="shared" si="286"/>
        <v>0.62305295950155759</v>
      </c>
      <c r="J369" s="159">
        <f t="shared" si="286"/>
        <v>2.4922118380062304</v>
      </c>
      <c r="K369" s="159">
        <f t="shared" si="286"/>
        <v>64.17445482866043</v>
      </c>
      <c r="L369" s="159">
        <f t="shared" si="286"/>
        <v>32.710280373831772</v>
      </c>
      <c r="M369" s="159">
        <f t="shared" si="287"/>
        <v>100</v>
      </c>
      <c r="N369" s="160"/>
      <c r="O369" s="160"/>
      <c r="P369" s="160"/>
      <c r="Q369" s="160"/>
      <c r="R369" s="160"/>
      <c r="S369" s="160"/>
      <c r="T369" s="160"/>
      <c r="U369" s="160"/>
      <c r="AF369" s="160"/>
      <c r="AG369" s="160"/>
      <c r="AH369" s="160"/>
      <c r="AI369" s="160"/>
      <c r="AJ369" s="160"/>
      <c r="AK369" s="160"/>
    </row>
    <row r="370" spans="1:37" ht="15" customHeight="1" x14ac:dyDescent="0.15">
      <c r="B370" s="499"/>
      <c r="C370" s="145" t="s">
        <v>417</v>
      </c>
      <c r="H370" s="222">
        <f t="shared" si="285"/>
        <v>963</v>
      </c>
      <c r="I370" s="159">
        <f t="shared" si="286"/>
        <v>0.51921079958463134</v>
      </c>
      <c r="J370" s="159">
        <f t="shared" si="286"/>
        <v>0.93457943925233633</v>
      </c>
      <c r="K370" s="159">
        <f t="shared" si="286"/>
        <v>65.420560747663544</v>
      </c>
      <c r="L370" s="159">
        <f t="shared" si="286"/>
        <v>33.125649013499483</v>
      </c>
      <c r="M370" s="159">
        <f t="shared" si="287"/>
        <v>100</v>
      </c>
      <c r="N370" s="160"/>
      <c r="O370" s="160"/>
      <c r="P370" s="160"/>
      <c r="Q370" s="160"/>
      <c r="R370" s="160"/>
      <c r="S370" s="160"/>
      <c r="T370" s="160"/>
      <c r="U370" s="160"/>
      <c r="AF370" s="160"/>
      <c r="AG370" s="160"/>
      <c r="AH370" s="160"/>
      <c r="AI370" s="160"/>
      <c r="AJ370" s="160"/>
      <c r="AK370" s="160"/>
    </row>
    <row r="371" spans="1:37" ht="15" customHeight="1" x14ac:dyDescent="0.15">
      <c r="B371" s="499"/>
      <c r="C371" s="145" t="s">
        <v>418</v>
      </c>
      <c r="H371" s="222">
        <f t="shared" si="285"/>
        <v>963</v>
      </c>
      <c r="I371" s="159">
        <f t="shared" si="286"/>
        <v>1.6614745586708204</v>
      </c>
      <c r="J371" s="159">
        <f t="shared" si="286"/>
        <v>1.8691588785046727</v>
      </c>
      <c r="K371" s="159">
        <f t="shared" si="286"/>
        <v>63.65524402907581</v>
      </c>
      <c r="L371" s="159">
        <f t="shared" si="286"/>
        <v>32.814122533748701</v>
      </c>
      <c r="M371" s="159">
        <f t="shared" si="287"/>
        <v>100</v>
      </c>
      <c r="N371" s="160"/>
      <c r="O371" s="160"/>
      <c r="P371" s="160"/>
      <c r="Q371" s="160"/>
      <c r="R371" s="160"/>
      <c r="S371" s="160"/>
      <c r="T371" s="160"/>
      <c r="U371" s="160"/>
      <c r="AF371" s="160"/>
      <c r="AG371" s="160"/>
      <c r="AH371" s="160"/>
      <c r="AI371" s="160"/>
      <c r="AJ371" s="160"/>
      <c r="AK371" s="160"/>
    </row>
    <row r="372" spans="1:37" ht="15" customHeight="1" x14ac:dyDescent="0.15">
      <c r="B372" s="499"/>
      <c r="C372" s="145" t="s">
        <v>419</v>
      </c>
      <c r="H372" s="222">
        <f t="shared" si="285"/>
        <v>963</v>
      </c>
      <c r="I372" s="159">
        <f t="shared" si="286"/>
        <v>0.51921079958463134</v>
      </c>
      <c r="J372" s="159">
        <f t="shared" si="286"/>
        <v>1.8691588785046727</v>
      </c>
      <c r="K372" s="159">
        <f t="shared" si="286"/>
        <v>64.693665628245071</v>
      </c>
      <c r="L372" s="159">
        <f t="shared" si="286"/>
        <v>32.917964693665631</v>
      </c>
      <c r="M372" s="159">
        <f t="shared" si="287"/>
        <v>100</v>
      </c>
      <c r="N372" s="160"/>
      <c r="O372" s="160"/>
      <c r="P372" s="160"/>
      <c r="Q372" s="160"/>
      <c r="R372" s="160"/>
      <c r="S372" s="160"/>
      <c r="T372" s="160"/>
      <c r="U372" s="160"/>
      <c r="AF372" s="160"/>
      <c r="AG372" s="160"/>
      <c r="AH372" s="160"/>
      <c r="AI372" s="160"/>
      <c r="AJ372" s="160"/>
      <c r="AK372" s="160"/>
    </row>
    <row r="373" spans="1:37" ht="15" customHeight="1" x14ac:dyDescent="0.15">
      <c r="B373" s="501"/>
      <c r="C373" s="234" t="s">
        <v>420</v>
      </c>
      <c r="D373" s="151"/>
      <c r="E373" s="151"/>
      <c r="F373" s="151"/>
      <c r="G373" s="151"/>
      <c r="H373" s="225">
        <f t="shared" si="285"/>
        <v>963</v>
      </c>
      <c r="I373" s="163">
        <f t="shared" si="286"/>
        <v>1.3499480789200415</v>
      </c>
      <c r="J373" s="163">
        <f t="shared" si="286"/>
        <v>3.9460020768431985</v>
      </c>
      <c r="K373" s="163">
        <f t="shared" si="286"/>
        <v>62.305295950155759</v>
      </c>
      <c r="L373" s="163">
        <f t="shared" si="286"/>
        <v>32.398753894080997</v>
      </c>
      <c r="M373" s="163">
        <f t="shared" si="287"/>
        <v>100</v>
      </c>
      <c r="N373" s="160"/>
      <c r="O373" s="160"/>
      <c r="P373" s="160"/>
      <c r="Q373" s="160"/>
      <c r="R373" s="160"/>
      <c r="S373" s="160"/>
      <c r="T373" s="160"/>
      <c r="U373" s="160"/>
      <c r="AF373" s="160"/>
      <c r="AG373" s="160"/>
      <c r="AH373" s="160"/>
      <c r="AI373" s="160"/>
      <c r="AJ373" s="160"/>
      <c r="AK373" s="160"/>
    </row>
    <row r="374" spans="1:37" ht="15" customHeight="1" x14ac:dyDescent="0.15">
      <c r="B374" s="171"/>
      <c r="F374" s="148"/>
      <c r="G374" s="160"/>
      <c r="H374" s="160"/>
      <c r="I374" s="160"/>
      <c r="J374" s="160"/>
      <c r="K374" s="160"/>
      <c r="L374" s="160"/>
      <c r="M374" s="160"/>
      <c r="N374" s="160"/>
      <c r="O374" s="160"/>
      <c r="P374" s="160"/>
      <c r="Q374" s="160"/>
      <c r="R374" s="160"/>
      <c r="S374" s="160"/>
      <c r="T374" s="160"/>
      <c r="U374" s="160"/>
      <c r="AF374" s="160"/>
      <c r="AG374" s="160"/>
      <c r="AH374" s="160"/>
      <c r="AI374" s="160"/>
      <c r="AJ374" s="160"/>
      <c r="AK374" s="160"/>
    </row>
    <row r="375" spans="1:37" ht="15" customHeight="1" x14ac:dyDescent="0.15">
      <c r="A375" s="135" t="s">
        <v>319</v>
      </c>
      <c r="B375" s="171"/>
      <c r="C375" s="172"/>
      <c r="D375" s="172"/>
      <c r="E375" s="172"/>
      <c r="F375" s="252"/>
      <c r="G375" s="252"/>
      <c r="H375" s="173"/>
      <c r="I375" s="252"/>
      <c r="J375" s="148"/>
      <c r="AF375" s="160"/>
      <c r="AG375" s="160"/>
    </row>
    <row r="376" spans="1:37" ht="15" customHeight="1" x14ac:dyDescent="0.15">
      <c r="B376" s="492" t="s">
        <v>366</v>
      </c>
      <c r="C376" s="493"/>
      <c r="D376" s="167"/>
      <c r="E376" s="167"/>
      <c r="F376" s="167"/>
      <c r="G376" s="167"/>
      <c r="H376" s="176"/>
      <c r="I376" s="494" t="s">
        <v>270</v>
      </c>
      <c r="J376" s="495" t="s">
        <v>271</v>
      </c>
      <c r="K376" s="494" t="s">
        <v>272</v>
      </c>
      <c r="L376" s="496" t="s">
        <v>273</v>
      </c>
      <c r="M376" s="494" t="s">
        <v>274</v>
      </c>
      <c r="O376" s="160"/>
      <c r="P376" s="160"/>
      <c r="Q376" s="160"/>
      <c r="R376" s="160"/>
      <c r="S376" s="160"/>
      <c r="T376" s="160"/>
      <c r="U376" s="160"/>
      <c r="AF376" s="160"/>
      <c r="AG376" s="160"/>
      <c r="AI376" s="160"/>
      <c r="AJ376" s="160"/>
      <c r="AK376" s="160"/>
    </row>
    <row r="377" spans="1:37" ht="15" customHeight="1" x14ac:dyDescent="0.15">
      <c r="B377" s="497" t="s">
        <v>275</v>
      </c>
      <c r="C377" s="138" t="s">
        <v>409</v>
      </c>
      <c r="H377" s="498"/>
      <c r="I377" s="204">
        <v>217</v>
      </c>
      <c r="J377" s="204">
        <v>109</v>
      </c>
      <c r="K377" s="204">
        <v>630</v>
      </c>
      <c r="L377" s="204">
        <v>238</v>
      </c>
      <c r="M377" s="204">
        <f>SUM(I377:L377)</f>
        <v>1194</v>
      </c>
      <c r="O377" s="160"/>
      <c r="P377" s="160"/>
      <c r="Q377" s="160"/>
      <c r="R377" s="160"/>
      <c r="S377" s="160"/>
      <c r="T377" s="160"/>
      <c r="U377" s="160"/>
      <c r="AF377" s="160"/>
      <c r="AG377" s="160"/>
      <c r="AI377" s="160"/>
      <c r="AJ377" s="160"/>
      <c r="AK377" s="160"/>
    </row>
    <row r="378" spans="1:37" ht="15" customHeight="1" x14ac:dyDescent="0.15">
      <c r="B378" s="499"/>
      <c r="C378" s="145" t="s">
        <v>410</v>
      </c>
      <c r="H378" s="498"/>
      <c r="I378" s="157">
        <v>513</v>
      </c>
      <c r="J378" s="157">
        <v>83</v>
      </c>
      <c r="K378" s="157">
        <v>441</v>
      </c>
      <c r="L378" s="157">
        <v>157</v>
      </c>
      <c r="M378" s="157">
        <f t="shared" ref="M378:M388" si="288">SUM(I378:L378)</f>
        <v>1194</v>
      </c>
      <c r="O378" s="160"/>
      <c r="P378" s="160"/>
      <c r="Q378" s="160"/>
      <c r="R378" s="160"/>
      <c r="S378" s="160"/>
      <c r="T378" s="160"/>
      <c r="U378" s="160"/>
      <c r="AF378" s="160"/>
      <c r="AG378" s="160"/>
      <c r="AI378" s="160"/>
      <c r="AJ378" s="160"/>
      <c r="AK378" s="160"/>
    </row>
    <row r="379" spans="1:37" ht="15" customHeight="1" x14ac:dyDescent="0.15">
      <c r="B379" s="499"/>
      <c r="C379" s="145" t="s">
        <v>411</v>
      </c>
      <c r="H379" s="498"/>
      <c r="I379" s="157">
        <v>138</v>
      </c>
      <c r="J379" s="157">
        <v>57</v>
      </c>
      <c r="K379" s="157">
        <v>736</v>
      </c>
      <c r="L379" s="157">
        <v>263</v>
      </c>
      <c r="M379" s="157">
        <f t="shared" si="288"/>
        <v>1194</v>
      </c>
      <c r="O379" s="160"/>
      <c r="P379" s="160"/>
      <c r="Q379" s="160"/>
      <c r="R379" s="160"/>
      <c r="S379" s="160"/>
      <c r="T379" s="160"/>
      <c r="U379" s="160"/>
      <c r="AF379" s="160"/>
      <c r="AG379" s="160"/>
      <c r="AI379" s="160"/>
      <c r="AJ379" s="160"/>
      <c r="AK379" s="160"/>
    </row>
    <row r="380" spans="1:37" ht="15" customHeight="1" x14ac:dyDescent="0.15">
      <c r="B380" s="499"/>
      <c r="C380" s="145" t="s">
        <v>412</v>
      </c>
      <c r="H380" s="498"/>
      <c r="I380" s="157">
        <v>386</v>
      </c>
      <c r="J380" s="157">
        <v>108</v>
      </c>
      <c r="K380" s="157">
        <v>529</v>
      </c>
      <c r="L380" s="157">
        <v>171</v>
      </c>
      <c r="M380" s="157">
        <f t="shared" si="288"/>
        <v>1194</v>
      </c>
      <c r="O380" s="160"/>
      <c r="P380" s="160"/>
      <c r="Q380" s="160"/>
      <c r="R380" s="160"/>
      <c r="S380" s="160"/>
      <c r="T380" s="160"/>
      <c r="U380" s="160"/>
      <c r="AF380" s="160"/>
      <c r="AG380" s="160"/>
      <c r="AI380" s="160"/>
      <c r="AJ380" s="160"/>
      <c r="AK380" s="160"/>
    </row>
    <row r="381" spans="1:37" ht="15" customHeight="1" x14ac:dyDescent="0.15">
      <c r="B381" s="499"/>
      <c r="C381" s="145" t="s">
        <v>413</v>
      </c>
      <c r="H381" s="498"/>
      <c r="I381" s="157">
        <v>38</v>
      </c>
      <c r="J381" s="157">
        <v>45</v>
      </c>
      <c r="K381" s="157">
        <v>824</v>
      </c>
      <c r="L381" s="157">
        <v>287</v>
      </c>
      <c r="M381" s="157">
        <f t="shared" si="288"/>
        <v>1194</v>
      </c>
      <c r="O381" s="160"/>
      <c r="P381" s="160"/>
      <c r="Q381" s="160"/>
      <c r="R381" s="160"/>
      <c r="S381" s="160"/>
      <c r="T381" s="160"/>
      <c r="U381" s="160"/>
      <c r="AF381" s="160"/>
      <c r="AG381" s="160"/>
      <c r="AI381" s="160"/>
      <c r="AJ381" s="160"/>
      <c r="AK381" s="160"/>
    </row>
    <row r="382" spans="1:37" ht="15" customHeight="1" x14ac:dyDescent="0.15">
      <c r="B382" s="500"/>
      <c r="C382" s="145" t="s">
        <v>414</v>
      </c>
      <c r="H382" s="498"/>
      <c r="I382" s="157">
        <v>105</v>
      </c>
      <c r="J382" s="157">
        <v>28</v>
      </c>
      <c r="K382" s="157">
        <v>811</v>
      </c>
      <c r="L382" s="157">
        <v>250</v>
      </c>
      <c r="M382" s="157">
        <f t="shared" si="288"/>
        <v>1194</v>
      </c>
      <c r="O382" s="160"/>
      <c r="P382" s="160"/>
      <c r="Q382" s="160"/>
      <c r="R382" s="160"/>
      <c r="S382" s="160"/>
      <c r="T382" s="160"/>
      <c r="U382" s="160"/>
      <c r="AF382" s="160"/>
      <c r="AG382" s="160"/>
      <c r="AI382" s="160"/>
      <c r="AJ382" s="160"/>
      <c r="AK382" s="160"/>
    </row>
    <row r="383" spans="1:37" ht="15" customHeight="1" x14ac:dyDescent="0.15">
      <c r="B383" s="499"/>
      <c r="C383" s="145" t="s">
        <v>415</v>
      </c>
      <c r="H383" s="498"/>
      <c r="I383" s="157">
        <v>66</v>
      </c>
      <c r="J383" s="157">
        <v>16</v>
      </c>
      <c r="K383" s="157">
        <v>825</v>
      </c>
      <c r="L383" s="157">
        <v>287</v>
      </c>
      <c r="M383" s="157">
        <f t="shared" si="288"/>
        <v>1194</v>
      </c>
      <c r="O383" s="160"/>
      <c r="P383" s="160"/>
      <c r="Q383" s="160"/>
      <c r="R383" s="160"/>
      <c r="S383" s="160"/>
      <c r="T383" s="160"/>
      <c r="U383" s="160"/>
      <c r="AF383" s="160"/>
      <c r="AG383" s="160"/>
      <c r="AI383" s="160"/>
      <c r="AJ383" s="160"/>
      <c r="AK383" s="160"/>
    </row>
    <row r="384" spans="1:37" ht="15" customHeight="1" x14ac:dyDescent="0.15">
      <c r="B384" s="499"/>
      <c r="C384" s="145" t="s">
        <v>416</v>
      </c>
      <c r="H384" s="498"/>
      <c r="I384" s="157">
        <v>18</v>
      </c>
      <c r="J384" s="157">
        <v>45</v>
      </c>
      <c r="K384" s="157">
        <v>841</v>
      </c>
      <c r="L384" s="157">
        <v>290</v>
      </c>
      <c r="M384" s="157">
        <f t="shared" si="288"/>
        <v>1194</v>
      </c>
      <c r="O384" s="160"/>
      <c r="P384" s="160"/>
      <c r="Q384" s="160"/>
      <c r="R384" s="160"/>
      <c r="S384" s="160"/>
      <c r="T384" s="160"/>
      <c r="U384" s="160"/>
      <c r="AF384" s="160"/>
      <c r="AG384" s="160"/>
      <c r="AI384" s="160"/>
      <c r="AJ384" s="160"/>
      <c r="AK384" s="160"/>
    </row>
    <row r="385" spans="2:37" ht="15" customHeight="1" x14ac:dyDescent="0.15">
      <c r="B385" s="499"/>
      <c r="C385" s="145" t="s">
        <v>417</v>
      </c>
      <c r="H385" s="498"/>
      <c r="I385" s="157">
        <v>2</v>
      </c>
      <c r="J385" s="157">
        <v>14</v>
      </c>
      <c r="K385" s="157">
        <v>878</v>
      </c>
      <c r="L385" s="157">
        <v>300</v>
      </c>
      <c r="M385" s="157">
        <f t="shared" si="288"/>
        <v>1194</v>
      </c>
      <c r="N385" s="160"/>
      <c r="O385" s="160"/>
      <c r="P385" s="160"/>
      <c r="Q385" s="160"/>
      <c r="R385" s="160"/>
      <c r="S385" s="160"/>
      <c r="T385" s="160"/>
      <c r="U385" s="160"/>
      <c r="AF385" s="160"/>
      <c r="AG385" s="160"/>
      <c r="AH385" s="160"/>
      <c r="AI385" s="160"/>
      <c r="AJ385" s="160"/>
      <c r="AK385" s="160"/>
    </row>
    <row r="386" spans="2:37" ht="15" customHeight="1" x14ac:dyDescent="0.15">
      <c r="B386" s="499"/>
      <c r="C386" s="145" t="s">
        <v>418</v>
      </c>
      <c r="H386" s="498"/>
      <c r="I386" s="157">
        <v>36</v>
      </c>
      <c r="J386" s="157">
        <v>35</v>
      </c>
      <c r="K386" s="157">
        <v>837</v>
      </c>
      <c r="L386" s="157">
        <v>286</v>
      </c>
      <c r="M386" s="157">
        <f t="shared" si="288"/>
        <v>1194</v>
      </c>
      <c r="N386" s="160"/>
      <c r="O386" s="160"/>
      <c r="P386" s="160"/>
      <c r="Q386" s="160"/>
      <c r="R386" s="160"/>
      <c r="S386" s="160"/>
      <c r="T386" s="160"/>
      <c r="U386" s="160"/>
      <c r="AF386" s="160"/>
      <c r="AG386" s="160"/>
      <c r="AH386" s="160"/>
      <c r="AI386" s="160"/>
      <c r="AJ386" s="160"/>
      <c r="AK386" s="160"/>
    </row>
    <row r="387" spans="2:37" ht="15" customHeight="1" x14ac:dyDescent="0.15">
      <c r="B387" s="499"/>
      <c r="C387" s="145" t="s">
        <v>419</v>
      </c>
      <c r="H387" s="498"/>
      <c r="I387" s="157">
        <v>10</v>
      </c>
      <c r="J387" s="157">
        <v>15</v>
      </c>
      <c r="K387" s="157">
        <v>876</v>
      </c>
      <c r="L387" s="157">
        <v>293</v>
      </c>
      <c r="M387" s="157">
        <f t="shared" si="288"/>
        <v>1194</v>
      </c>
      <c r="N387" s="160"/>
      <c r="O387" s="160"/>
      <c r="P387" s="160"/>
      <c r="Q387" s="160"/>
      <c r="R387" s="160"/>
      <c r="S387" s="160"/>
      <c r="T387" s="160"/>
      <c r="U387" s="160"/>
      <c r="AF387" s="160"/>
      <c r="AG387" s="160"/>
      <c r="AH387" s="160"/>
      <c r="AI387" s="160"/>
      <c r="AJ387" s="160"/>
      <c r="AK387" s="160"/>
    </row>
    <row r="388" spans="2:37" ht="15" customHeight="1" x14ac:dyDescent="0.15">
      <c r="B388" s="501"/>
      <c r="C388" s="234" t="s">
        <v>420</v>
      </c>
      <c r="D388" s="151"/>
      <c r="E388" s="151"/>
      <c r="F388" s="151"/>
      <c r="G388" s="151"/>
      <c r="H388" s="267"/>
      <c r="I388" s="161">
        <v>21</v>
      </c>
      <c r="J388" s="161">
        <v>54</v>
      </c>
      <c r="K388" s="161">
        <v>828</v>
      </c>
      <c r="L388" s="161">
        <v>291</v>
      </c>
      <c r="M388" s="161">
        <f t="shared" si="288"/>
        <v>1194</v>
      </c>
      <c r="N388" s="160"/>
      <c r="O388" s="160"/>
      <c r="P388" s="160"/>
      <c r="Q388" s="160"/>
      <c r="R388" s="160"/>
      <c r="S388" s="160"/>
      <c r="T388" s="160"/>
      <c r="U388" s="160"/>
      <c r="AF388" s="160"/>
      <c r="AG388" s="160"/>
      <c r="AH388" s="160"/>
      <c r="AI388" s="160"/>
      <c r="AJ388" s="160"/>
      <c r="AK388" s="160"/>
    </row>
    <row r="389" spans="2:37" ht="15" customHeight="1" x14ac:dyDescent="0.15">
      <c r="B389" s="497" t="s">
        <v>3</v>
      </c>
      <c r="C389" s="138" t="s">
        <v>409</v>
      </c>
      <c r="H389" s="222">
        <f t="shared" ref="H389:H400" si="289">$M$377</f>
        <v>1194</v>
      </c>
      <c r="I389" s="205">
        <f t="shared" ref="I389:L400" si="290">IF($H389=0,0,I377/$H389*100)</f>
        <v>18.174204355108877</v>
      </c>
      <c r="J389" s="205">
        <f t="shared" si="290"/>
        <v>9.1289782244556115</v>
      </c>
      <c r="K389" s="205">
        <f t="shared" si="290"/>
        <v>52.76381909547738</v>
      </c>
      <c r="L389" s="205">
        <f t="shared" si="290"/>
        <v>19.932998324958124</v>
      </c>
      <c r="M389" s="205">
        <f>SUM(I389:L389)</f>
        <v>99.999999999999986</v>
      </c>
      <c r="N389" s="160"/>
      <c r="O389" s="160"/>
      <c r="P389" s="160"/>
      <c r="Q389" s="160"/>
      <c r="R389" s="160"/>
      <c r="S389" s="160"/>
      <c r="T389" s="160"/>
      <c r="U389" s="160"/>
      <c r="AF389" s="160"/>
      <c r="AG389" s="160"/>
      <c r="AH389" s="160"/>
      <c r="AI389" s="160"/>
      <c r="AJ389" s="160"/>
      <c r="AK389" s="160"/>
    </row>
    <row r="390" spans="2:37" ht="15" customHeight="1" x14ac:dyDescent="0.15">
      <c r="B390" s="499"/>
      <c r="C390" s="145" t="s">
        <v>410</v>
      </c>
      <c r="H390" s="222">
        <f t="shared" si="289"/>
        <v>1194</v>
      </c>
      <c r="I390" s="159">
        <f t="shared" si="290"/>
        <v>42.964824120603012</v>
      </c>
      <c r="J390" s="159">
        <f t="shared" si="290"/>
        <v>6.9514237855946401</v>
      </c>
      <c r="K390" s="159">
        <f t="shared" si="290"/>
        <v>36.934673366834168</v>
      </c>
      <c r="L390" s="159">
        <f t="shared" si="290"/>
        <v>13.149078726968174</v>
      </c>
      <c r="M390" s="159">
        <f t="shared" ref="M390:M400" si="291">SUM(I390:L390)</f>
        <v>99.999999999999986</v>
      </c>
      <c r="N390" s="160"/>
      <c r="O390" s="160"/>
      <c r="P390" s="160"/>
      <c r="Q390" s="160"/>
      <c r="R390" s="160"/>
      <c r="S390" s="160"/>
      <c r="T390" s="160"/>
      <c r="U390" s="160"/>
      <c r="AF390" s="160"/>
      <c r="AG390" s="160"/>
      <c r="AH390" s="160"/>
      <c r="AI390" s="160"/>
      <c r="AJ390" s="160"/>
      <c r="AK390" s="160"/>
    </row>
    <row r="391" spans="2:37" ht="15" customHeight="1" x14ac:dyDescent="0.15">
      <c r="B391" s="499"/>
      <c r="C391" s="145" t="s">
        <v>411</v>
      </c>
      <c r="H391" s="222">
        <f t="shared" si="289"/>
        <v>1194</v>
      </c>
      <c r="I391" s="159">
        <f t="shared" si="290"/>
        <v>11.557788944723619</v>
      </c>
      <c r="J391" s="159">
        <f t="shared" si="290"/>
        <v>4.7738693467336679</v>
      </c>
      <c r="K391" s="159">
        <f t="shared" si="290"/>
        <v>61.641541038525958</v>
      </c>
      <c r="L391" s="159">
        <f t="shared" si="290"/>
        <v>22.026800670016751</v>
      </c>
      <c r="M391" s="159">
        <f t="shared" si="291"/>
        <v>100</v>
      </c>
      <c r="N391" s="160"/>
      <c r="O391" s="160"/>
      <c r="P391" s="160"/>
      <c r="Q391" s="160"/>
      <c r="R391" s="160"/>
      <c r="S391" s="160"/>
      <c r="T391" s="160"/>
      <c r="U391" s="160"/>
      <c r="AF391" s="160"/>
      <c r="AG391" s="160"/>
      <c r="AH391" s="160"/>
      <c r="AI391" s="160"/>
      <c r="AJ391" s="160"/>
      <c r="AK391" s="160"/>
    </row>
    <row r="392" spans="2:37" ht="15" customHeight="1" x14ac:dyDescent="0.15">
      <c r="B392" s="499"/>
      <c r="C392" s="145" t="s">
        <v>412</v>
      </c>
      <c r="H392" s="222">
        <f t="shared" si="289"/>
        <v>1194</v>
      </c>
      <c r="I392" s="159">
        <f t="shared" si="290"/>
        <v>32.328308207705192</v>
      </c>
      <c r="J392" s="159">
        <f t="shared" si="290"/>
        <v>9.0452261306532673</v>
      </c>
      <c r="K392" s="159">
        <f t="shared" si="290"/>
        <v>44.304857621440533</v>
      </c>
      <c r="L392" s="159">
        <f t="shared" si="290"/>
        <v>14.321608040201006</v>
      </c>
      <c r="M392" s="159">
        <f t="shared" si="291"/>
        <v>100</v>
      </c>
      <c r="N392" s="160"/>
      <c r="O392" s="160"/>
      <c r="P392" s="160"/>
      <c r="Q392" s="160"/>
      <c r="R392" s="160"/>
      <c r="S392" s="160"/>
      <c r="T392" s="160"/>
      <c r="U392" s="160"/>
      <c r="AF392" s="160"/>
      <c r="AG392" s="160"/>
      <c r="AH392" s="160"/>
      <c r="AI392" s="160"/>
      <c r="AJ392" s="160"/>
      <c r="AK392" s="160"/>
    </row>
    <row r="393" spans="2:37" ht="15" customHeight="1" x14ac:dyDescent="0.15">
      <c r="B393" s="499"/>
      <c r="C393" s="145" t="s">
        <v>413</v>
      </c>
      <c r="H393" s="222">
        <f t="shared" si="289"/>
        <v>1194</v>
      </c>
      <c r="I393" s="159">
        <f t="shared" si="290"/>
        <v>3.1825795644891124</v>
      </c>
      <c r="J393" s="159">
        <f t="shared" si="290"/>
        <v>3.7688442211055273</v>
      </c>
      <c r="K393" s="159">
        <f t="shared" si="290"/>
        <v>69.011725293132329</v>
      </c>
      <c r="L393" s="159">
        <f t="shared" si="290"/>
        <v>24.036850921273032</v>
      </c>
      <c r="M393" s="159">
        <f t="shared" si="291"/>
        <v>100</v>
      </c>
      <c r="N393" s="160"/>
      <c r="O393" s="160"/>
      <c r="P393" s="160"/>
      <c r="Q393" s="160"/>
      <c r="R393" s="160"/>
      <c r="S393" s="160"/>
      <c r="T393" s="160"/>
      <c r="U393" s="160"/>
      <c r="AF393" s="160"/>
      <c r="AG393" s="160"/>
      <c r="AH393" s="160"/>
      <c r="AI393" s="160"/>
      <c r="AJ393" s="160"/>
      <c r="AK393" s="160"/>
    </row>
    <row r="394" spans="2:37" ht="15" customHeight="1" x14ac:dyDescent="0.15">
      <c r="B394" s="500"/>
      <c r="C394" s="145" t="s">
        <v>414</v>
      </c>
      <c r="H394" s="222">
        <f t="shared" si="289"/>
        <v>1194</v>
      </c>
      <c r="I394" s="159">
        <f t="shared" si="290"/>
        <v>8.7939698492462313</v>
      </c>
      <c r="J394" s="159">
        <f t="shared" si="290"/>
        <v>2.3450586264656614</v>
      </c>
      <c r="K394" s="159">
        <f t="shared" si="290"/>
        <v>67.922948073701832</v>
      </c>
      <c r="L394" s="159">
        <f t="shared" si="290"/>
        <v>20.938023450586265</v>
      </c>
      <c r="M394" s="159">
        <f t="shared" si="291"/>
        <v>100</v>
      </c>
      <c r="N394" s="160"/>
      <c r="O394" s="160"/>
      <c r="P394" s="160"/>
      <c r="Q394" s="160"/>
      <c r="R394" s="160"/>
      <c r="S394" s="160"/>
      <c r="T394" s="160"/>
      <c r="U394" s="160"/>
      <c r="AF394" s="160"/>
      <c r="AG394" s="160"/>
      <c r="AH394" s="160"/>
      <c r="AI394" s="160"/>
      <c r="AJ394" s="160"/>
      <c r="AK394" s="160"/>
    </row>
    <row r="395" spans="2:37" ht="15" customHeight="1" x14ac:dyDescent="0.15">
      <c r="B395" s="499"/>
      <c r="C395" s="145" t="s">
        <v>415</v>
      </c>
      <c r="H395" s="222">
        <f t="shared" si="289"/>
        <v>1194</v>
      </c>
      <c r="I395" s="159">
        <f t="shared" si="290"/>
        <v>5.5276381909547743</v>
      </c>
      <c r="J395" s="159">
        <f t="shared" si="290"/>
        <v>1.340033500837521</v>
      </c>
      <c r="K395" s="159">
        <f t="shared" si="290"/>
        <v>69.095477386934675</v>
      </c>
      <c r="L395" s="159">
        <f t="shared" si="290"/>
        <v>24.036850921273032</v>
      </c>
      <c r="M395" s="159">
        <f t="shared" si="291"/>
        <v>100</v>
      </c>
      <c r="N395" s="160"/>
      <c r="O395" s="160"/>
      <c r="P395" s="160"/>
      <c r="Q395" s="160"/>
      <c r="R395" s="160"/>
      <c r="S395" s="160"/>
      <c r="T395" s="160"/>
      <c r="U395" s="160"/>
      <c r="AF395" s="160"/>
      <c r="AG395" s="160"/>
      <c r="AH395" s="160"/>
      <c r="AI395" s="160"/>
      <c r="AJ395" s="160"/>
      <c r="AK395" s="160"/>
    </row>
    <row r="396" spans="2:37" ht="15" customHeight="1" x14ac:dyDescent="0.15">
      <c r="B396" s="499"/>
      <c r="C396" s="145" t="s">
        <v>416</v>
      </c>
      <c r="H396" s="222">
        <f t="shared" si="289"/>
        <v>1194</v>
      </c>
      <c r="I396" s="159">
        <f t="shared" si="290"/>
        <v>1.5075376884422109</v>
      </c>
      <c r="J396" s="159">
        <f t="shared" si="290"/>
        <v>3.7688442211055273</v>
      </c>
      <c r="K396" s="159">
        <f t="shared" si="290"/>
        <v>70.435510887772196</v>
      </c>
      <c r="L396" s="159">
        <f t="shared" si="290"/>
        <v>24.288107202680067</v>
      </c>
      <c r="M396" s="159">
        <f t="shared" si="291"/>
        <v>100</v>
      </c>
      <c r="N396" s="160"/>
      <c r="O396" s="160"/>
      <c r="P396" s="160"/>
      <c r="Q396" s="160"/>
      <c r="R396" s="160"/>
      <c r="S396" s="160"/>
      <c r="T396" s="160"/>
      <c r="U396" s="160"/>
      <c r="AF396" s="160"/>
      <c r="AG396" s="160"/>
      <c r="AH396" s="160"/>
      <c r="AI396" s="160"/>
      <c r="AJ396" s="160"/>
      <c r="AK396" s="160"/>
    </row>
    <row r="397" spans="2:37" ht="15" customHeight="1" x14ac:dyDescent="0.15">
      <c r="B397" s="499"/>
      <c r="C397" s="145" t="s">
        <v>417</v>
      </c>
      <c r="H397" s="222">
        <f t="shared" si="289"/>
        <v>1194</v>
      </c>
      <c r="I397" s="159">
        <f t="shared" si="290"/>
        <v>0.16750418760469013</v>
      </c>
      <c r="J397" s="159">
        <f t="shared" si="290"/>
        <v>1.1725293132328307</v>
      </c>
      <c r="K397" s="159">
        <f t="shared" si="290"/>
        <v>73.534338358458967</v>
      </c>
      <c r="L397" s="159">
        <f t="shared" si="290"/>
        <v>25.125628140703515</v>
      </c>
      <c r="M397" s="159">
        <f t="shared" si="291"/>
        <v>100</v>
      </c>
      <c r="N397" s="160"/>
      <c r="O397" s="160"/>
      <c r="P397" s="160"/>
      <c r="Q397" s="160"/>
      <c r="R397" s="160"/>
      <c r="S397" s="160"/>
      <c r="T397" s="160"/>
      <c r="U397" s="160"/>
      <c r="AF397" s="160"/>
      <c r="AG397" s="160"/>
      <c r="AH397" s="160"/>
      <c r="AI397" s="160"/>
      <c r="AJ397" s="160"/>
      <c r="AK397" s="160"/>
    </row>
    <row r="398" spans="2:37" ht="15" customHeight="1" x14ac:dyDescent="0.15">
      <c r="B398" s="499"/>
      <c r="C398" s="145" t="s">
        <v>418</v>
      </c>
      <c r="H398" s="222">
        <f t="shared" si="289"/>
        <v>1194</v>
      </c>
      <c r="I398" s="159">
        <f t="shared" si="290"/>
        <v>3.0150753768844218</v>
      </c>
      <c r="J398" s="159">
        <f t="shared" si="290"/>
        <v>2.9313232830820772</v>
      </c>
      <c r="K398" s="159">
        <f t="shared" si="290"/>
        <v>70.100502512562812</v>
      </c>
      <c r="L398" s="159">
        <f t="shared" si="290"/>
        <v>23.953098827470686</v>
      </c>
      <c r="M398" s="159">
        <f t="shared" si="291"/>
        <v>100</v>
      </c>
      <c r="N398" s="160"/>
      <c r="O398" s="160"/>
      <c r="P398" s="160"/>
      <c r="Q398" s="160"/>
      <c r="R398" s="160"/>
      <c r="S398" s="160"/>
      <c r="T398" s="160"/>
      <c r="U398" s="160"/>
      <c r="AF398" s="160"/>
      <c r="AG398" s="160"/>
      <c r="AH398" s="160"/>
      <c r="AI398" s="160"/>
      <c r="AJ398" s="160"/>
      <c r="AK398" s="160"/>
    </row>
    <row r="399" spans="2:37" ht="15" customHeight="1" x14ac:dyDescent="0.15">
      <c r="B399" s="499"/>
      <c r="C399" s="145" t="s">
        <v>419</v>
      </c>
      <c r="H399" s="222">
        <f t="shared" si="289"/>
        <v>1194</v>
      </c>
      <c r="I399" s="159">
        <f t="shared" si="290"/>
        <v>0.83752093802345051</v>
      </c>
      <c r="J399" s="159">
        <f t="shared" si="290"/>
        <v>1.256281407035176</v>
      </c>
      <c r="K399" s="159">
        <f t="shared" si="290"/>
        <v>73.366834170854261</v>
      </c>
      <c r="L399" s="159">
        <f t="shared" si="290"/>
        <v>24.539363484087101</v>
      </c>
      <c r="M399" s="159">
        <f t="shared" si="291"/>
        <v>99.999999999999986</v>
      </c>
      <c r="N399" s="160"/>
      <c r="O399" s="160"/>
      <c r="P399" s="160"/>
      <c r="Q399" s="160"/>
      <c r="R399" s="160"/>
      <c r="S399" s="160"/>
      <c r="T399" s="160"/>
      <c r="U399" s="160"/>
      <c r="AF399" s="160"/>
      <c r="AG399" s="160"/>
      <c r="AH399" s="160"/>
      <c r="AI399" s="160"/>
      <c r="AJ399" s="160"/>
      <c r="AK399" s="160"/>
    </row>
    <row r="400" spans="2:37" ht="15" customHeight="1" x14ac:dyDescent="0.15">
      <c r="B400" s="501"/>
      <c r="C400" s="234" t="s">
        <v>420</v>
      </c>
      <c r="D400" s="151"/>
      <c r="E400" s="151"/>
      <c r="F400" s="151"/>
      <c r="G400" s="151"/>
      <c r="H400" s="225">
        <f t="shared" si="289"/>
        <v>1194</v>
      </c>
      <c r="I400" s="163">
        <f t="shared" si="290"/>
        <v>1.7587939698492463</v>
      </c>
      <c r="J400" s="163">
        <f t="shared" si="290"/>
        <v>4.5226130653266337</v>
      </c>
      <c r="K400" s="163">
        <f t="shared" si="290"/>
        <v>69.346733668341713</v>
      </c>
      <c r="L400" s="163">
        <f t="shared" si="290"/>
        <v>24.371859296482413</v>
      </c>
      <c r="M400" s="163">
        <f t="shared" si="291"/>
        <v>100</v>
      </c>
      <c r="N400" s="160"/>
      <c r="O400" s="160"/>
      <c r="P400" s="160"/>
      <c r="Q400" s="160"/>
      <c r="R400" s="160"/>
      <c r="S400" s="160"/>
      <c r="T400" s="160"/>
      <c r="U400" s="160"/>
      <c r="AF400" s="160"/>
      <c r="AG400" s="160"/>
      <c r="AH400" s="160"/>
      <c r="AI400" s="160"/>
      <c r="AJ400" s="160"/>
      <c r="AK400" s="160"/>
    </row>
    <row r="401" spans="2:37" ht="15" customHeight="1" x14ac:dyDescent="0.15">
      <c r="B401" s="171"/>
      <c r="F401" s="148"/>
      <c r="G401" s="148"/>
      <c r="H401" s="160"/>
      <c r="I401" s="160"/>
      <c r="J401" s="160"/>
      <c r="K401" s="160"/>
      <c r="L401" s="160"/>
      <c r="M401" s="160"/>
      <c r="N401" s="160"/>
      <c r="O401" s="160"/>
      <c r="P401" s="160"/>
      <c r="Q401" s="160"/>
      <c r="R401" s="160"/>
      <c r="S401" s="160"/>
      <c r="T401" s="160"/>
      <c r="U401" s="160"/>
      <c r="AF401" s="160"/>
      <c r="AG401" s="160"/>
      <c r="AH401" s="160"/>
      <c r="AI401" s="160"/>
      <c r="AJ401" s="160"/>
      <c r="AK401" s="160"/>
    </row>
    <row r="402" spans="2:37" ht="15" customHeight="1" x14ac:dyDescent="0.15">
      <c r="B402" s="492" t="s">
        <v>173</v>
      </c>
      <c r="C402" s="493"/>
      <c r="D402" s="167"/>
      <c r="E402" s="167"/>
      <c r="F402" s="167"/>
      <c r="G402" s="167"/>
      <c r="H402" s="176"/>
      <c r="I402" s="494" t="s">
        <v>270</v>
      </c>
      <c r="J402" s="495" t="s">
        <v>271</v>
      </c>
      <c r="K402" s="494" t="s">
        <v>272</v>
      </c>
      <c r="L402" s="496" t="s">
        <v>273</v>
      </c>
      <c r="M402" s="494" t="s">
        <v>274</v>
      </c>
      <c r="AF402" s="160"/>
      <c r="AG402" s="160"/>
    </row>
    <row r="403" spans="2:37" ht="15" customHeight="1" x14ac:dyDescent="0.15">
      <c r="B403" s="497" t="s">
        <v>275</v>
      </c>
      <c r="C403" s="138" t="s">
        <v>409</v>
      </c>
      <c r="H403" s="498"/>
      <c r="I403" s="204">
        <v>205</v>
      </c>
      <c r="J403" s="204">
        <v>103</v>
      </c>
      <c r="K403" s="204">
        <v>521</v>
      </c>
      <c r="L403" s="204">
        <v>224</v>
      </c>
      <c r="M403" s="204">
        <f>SUM(I403:L403)</f>
        <v>1053</v>
      </c>
      <c r="AF403" s="160"/>
      <c r="AG403" s="160"/>
    </row>
    <row r="404" spans="2:37" ht="15" customHeight="1" x14ac:dyDescent="0.15">
      <c r="B404" s="499"/>
      <c r="C404" s="145" t="s">
        <v>410</v>
      </c>
      <c r="H404" s="498"/>
      <c r="I404" s="157">
        <v>504</v>
      </c>
      <c r="J404" s="157">
        <v>81</v>
      </c>
      <c r="K404" s="157">
        <v>329</v>
      </c>
      <c r="L404" s="157">
        <v>139</v>
      </c>
      <c r="M404" s="157">
        <f t="shared" ref="M404:M414" si="292">SUM(I404:L404)</f>
        <v>1053</v>
      </c>
      <c r="AF404" s="160"/>
      <c r="AG404" s="160"/>
    </row>
    <row r="405" spans="2:37" ht="15" customHeight="1" x14ac:dyDescent="0.15">
      <c r="B405" s="499"/>
      <c r="C405" s="145" t="s">
        <v>411</v>
      </c>
      <c r="H405" s="498"/>
      <c r="I405" s="157">
        <v>130</v>
      </c>
      <c r="J405" s="157">
        <v>56</v>
      </c>
      <c r="K405" s="157">
        <v>622</v>
      </c>
      <c r="L405" s="157">
        <v>245</v>
      </c>
      <c r="M405" s="157">
        <f t="shared" si="292"/>
        <v>1053</v>
      </c>
      <c r="AF405" s="160"/>
      <c r="AG405" s="160"/>
    </row>
    <row r="406" spans="2:37" ht="15" customHeight="1" x14ac:dyDescent="0.15">
      <c r="B406" s="499"/>
      <c r="C406" s="145" t="s">
        <v>412</v>
      </c>
      <c r="H406" s="498"/>
      <c r="I406" s="157">
        <v>358</v>
      </c>
      <c r="J406" s="157">
        <v>100</v>
      </c>
      <c r="K406" s="157">
        <v>438</v>
      </c>
      <c r="L406" s="157">
        <v>157</v>
      </c>
      <c r="M406" s="157">
        <f t="shared" si="292"/>
        <v>1053</v>
      </c>
      <c r="AF406" s="160"/>
      <c r="AG406" s="160"/>
    </row>
    <row r="407" spans="2:37" ht="15" customHeight="1" x14ac:dyDescent="0.15">
      <c r="B407" s="499"/>
      <c r="C407" s="145" t="s">
        <v>413</v>
      </c>
      <c r="H407" s="498"/>
      <c r="I407" s="157">
        <v>33</v>
      </c>
      <c r="J407" s="157">
        <v>37</v>
      </c>
      <c r="K407" s="157">
        <v>714</v>
      </c>
      <c r="L407" s="157">
        <v>269</v>
      </c>
      <c r="M407" s="157">
        <f t="shared" si="292"/>
        <v>1053</v>
      </c>
      <c r="AF407" s="160"/>
      <c r="AG407" s="160"/>
    </row>
    <row r="408" spans="2:37" ht="15" customHeight="1" x14ac:dyDescent="0.15">
      <c r="B408" s="500"/>
      <c r="C408" s="145" t="s">
        <v>414</v>
      </c>
      <c r="H408" s="498"/>
      <c r="I408" s="157">
        <v>102</v>
      </c>
      <c r="J408" s="157">
        <v>27</v>
      </c>
      <c r="K408" s="157">
        <v>692</v>
      </c>
      <c r="L408" s="157">
        <v>232</v>
      </c>
      <c r="M408" s="157">
        <f t="shared" si="292"/>
        <v>1053</v>
      </c>
      <c r="AF408" s="160"/>
      <c r="AG408" s="160"/>
    </row>
    <row r="409" spans="2:37" ht="15" customHeight="1" x14ac:dyDescent="0.15">
      <c r="B409" s="499"/>
      <c r="C409" s="145" t="s">
        <v>415</v>
      </c>
      <c r="H409" s="498"/>
      <c r="I409" s="157">
        <v>63</v>
      </c>
      <c r="J409" s="157">
        <v>15</v>
      </c>
      <c r="K409" s="157">
        <v>707</v>
      </c>
      <c r="L409" s="157">
        <v>268</v>
      </c>
      <c r="M409" s="157">
        <f t="shared" si="292"/>
        <v>1053</v>
      </c>
      <c r="AF409" s="160"/>
      <c r="AG409" s="160"/>
    </row>
    <row r="410" spans="2:37" ht="15" customHeight="1" x14ac:dyDescent="0.15">
      <c r="B410" s="499"/>
      <c r="C410" s="145" t="s">
        <v>416</v>
      </c>
      <c r="H410" s="498"/>
      <c r="I410" s="157">
        <v>13</v>
      </c>
      <c r="J410" s="157">
        <v>40</v>
      </c>
      <c r="K410" s="157">
        <v>727</v>
      </c>
      <c r="L410" s="157">
        <v>273</v>
      </c>
      <c r="M410" s="157">
        <f t="shared" si="292"/>
        <v>1053</v>
      </c>
      <c r="AF410" s="160"/>
      <c r="AG410" s="160"/>
    </row>
    <row r="411" spans="2:37" ht="15" customHeight="1" x14ac:dyDescent="0.15">
      <c r="B411" s="499"/>
      <c r="C411" s="145" t="s">
        <v>417</v>
      </c>
      <c r="H411" s="498"/>
      <c r="I411" s="157">
        <v>1</v>
      </c>
      <c r="J411" s="157">
        <v>12</v>
      </c>
      <c r="K411" s="157">
        <v>759</v>
      </c>
      <c r="L411" s="157">
        <v>281</v>
      </c>
      <c r="M411" s="157">
        <f t="shared" si="292"/>
        <v>1053</v>
      </c>
      <c r="N411" s="160"/>
      <c r="O411" s="160"/>
      <c r="P411" s="160"/>
      <c r="Q411" s="160"/>
      <c r="R411" s="160"/>
      <c r="S411" s="160"/>
      <c r="T411" s="160"/>
      <c r="U411" s="160"/>
      <c r="AF411" s="160"/>
      <c r="AG411" s="160"/>
      <c r="AH411" s="160"/>
      <c r="AI411" s="160"/>
      <c r="AJ411" s="160"/>
      <c r="AK411" s="160"/>
    </row>
    <row r="412" spans="2:37" ht="15" customHeight="1" x14ac:dyDescent="0.15">
      <c r="B412" s="499"/>
      <c r="C412" s="145" t="s">
        <v>418</v>
      </c>
      <c r="H412" s="498"/>
      <c r="I412" s="157">
        <v>31</v>
      </c>
      <c r="J412" s="157">
        <v>31</v>
      </c>
      <c r="K412" s="157">
        <v>724</v>
      </c>
      <c r="L412" s="157">
        <v>267</v>
      </c>
      <c r="M412" s="157">
        <f t="shared" si="292"/>
        <v>1053</v>
      </c>
      <c r="N412" s="160"/>
      <c r="O412" s="160"/>
      <c r="P412" s="160"/>
      <c r="Q412" s="160"/>
      <c r="R412" s="160"/>
      <c r="S412" s="160"/>
      <c r="T412" s="160"/>
      <c r="U412" s="160"/>
      <c r="AF412" s="160"/>
      <c r="AG412" s="160"/>
      <c r="AH412" s="160"/>
      <c r="AI412" s="160"/>
      <c r="AJ412" s="160"/>
      <c r="AK412" s="160"/>
    </row>
    <row r="413" spans="2:37" ht="15" customHeight="1" x14ac:dyDescent="0.15">
      <c r="B413" s="499"/>
      <c r="C413" s="145" t="s">
        <v>419</v>
      </c>
      <c r="H413" s="498"/>
      <c r="I413" s="157">
        <v>8</v>
      </c>
      <c r="J413" s="157">
        <v>12</v>
      </c>
      <c r="K413" s="157">
        <v>758</v>
      </c>
      <c r="L413" s="157">
        <v>275</v>
      </c>
      <c r="M413" s="157">
        <f t="shared" si="292"/>
        <v>1053</v>
      </c>
      <c r="N413" s="160"/>
      <c r="O413" s="160"/>
      <c r="P413" s="160"/>
      <c r="Q413" s="160"/>
      <c r="R413" s="160"/>
      <c r="S413" s="160"/>
      <c r="T413" s="160"/>
      <c r="U413" s="160"/>
      <c r="AF413" s="160"/>
      <c r="AG413" s="160"/>
      <c r="AH413" s="160"/>
      <c r="AI413" s="160"/>
      <c r="AJ413" s="160"/>
      <c r="AK413" s="160"/>
    </row>
    <row r="414" spans="2:37" ht="15" customHeight="1" x14ac:dyDescent="0.15">
      <c r="B414" s="501"/>
      <c r="C414" s="234" t="s">
        <v>420</v>
      </c>
      <c r="D414" s="151"/>
      <c r="E414" s="151"/>
      <c r="F414" s="151"/>
      <c r="G414" s="151"/>
      <c r="H414" s="267"/>
      <c r="I414" s="161">
        <v>19</v>
      </c>
      <c r="J414" s="161">
        <v>46</v>
      </c>
      <c r="K414" s="161">
        <v>715</v>
      </c>
      <c r="L414" s="161">
        <v>273</v>
      </c>
      <c r="M414" s="161">
        <f t="shared" si="292"/>
        <v>1053</v>
      </c>
      <c r="N414" s="160"/>
      <c r="O414" s="160"/>
      <c r="P414" s="160"/>
      <c r="Q414" s="160"/>
      <c r="R414" s="160"/>
      <c r="S414" s="160"/>
      <c r="T414" s="160"/>
      <c r="U414" s="160"/>
      <c r="AF414" s="160"/>
      <c r="AG414" s="160"/>
      <c r="AH414" s="160"/>
      <c r="AI414" s="160"/>
      <c r="AJ414" s="160"/>
      <c r="AK414" s="160"/>
    </row>
    <row r="415" spans="2:37" ht="15" customHeight="1" x14ac:dyDescent="0.15">
      <c r="B415" s="497" t="s">
        <v>3</v>
      </c>
      <c r="C415" s="138" t="s">
        <v>409</v>
      </c>
      <c r="H415" s="222">
        <f t="shared" ref="H415:H426" si="293">$M$403</f>
        <v>1053</v>
      </c>
      <c r="I415" s="205">
        <f t="shared" ref="I415:L426" si="294">IF($H415=0,0,I403/$H415*100)</f>
        <v>19.468186134852804</v>
      </c>
      <c r="J415" s="205">
        <f t="shared" si="294"/>
        <v>9.7815764482431149</v>
      </c>
      <c r="K415" s="205">
        <f t="shared" si="294"/>
        <v>49.477682811016145</v>
      </c>
      <c r="L415" s="205">
        <f t="shared" si="294"/>
        <v>21.27255460588794</v>
      </c>
      <c r="M415" s="205">
        <f>SUM(I415:L415)</f>
        <v>100</v>
      </c>
      <c r="N415" s="160"/>
      <c r="O415" s="160"/>
      <c r="P415" s="160"/>
      <c r="Q415" s="160"/>
      <c r="R415" s="160"/>
      <c r="S415" s="160"/>
      <c r="T415" s="160"/>
      <c r="U415" s="160"/>
      <c r="AF415" s="160"/>
      <c r="AG415" s="160"/>
      <c r="AH415" s="160"/>
      <c r="AI415" s="160"/>
      <c r="AJ415" s="160"/>
      <c r="AK415" s="160"/>
    </row>
    <row r="416" spans="2:37" ht="15" customHeight="1" x14ac:dyDescent="0.15">
      <c r="B416" s="499"/>
      <c r="C416" s="145" t="s">
        <v>410</v>
      </c>
      <c r="H416" s="222">
        <f t="shared" si="293"/>
        <v>1053</v>
      </c>
      <c r="I416" s="159">
        <f t="shared" si="294"/>
        <v>47.863247863247864</v>
      </c>
      <c r="J416" s="159">
        <f t="shared" si="294"/>
        <v>7.6923076923076925</v>
      </c>
      <c r="K416" s="159">
        <f t="shared" si="294"/>
        <v>31.244064577397911</v>
      </c>
      <c r="L416" s="159">
        <f t="shared" si="294"/>
        <v>13.200379867046532</v>
      </c>
      <c r="M416" s="159">
        <f t="shared" ref="M416:M426" si="295">SUM(I416:L416)</f>
        <v>100</v>
      </c>
      <c r="N416" s="160"/>
      <c r="O416" s="160"/>
      <c r="P416" s="160"/>
      <c r="Q416" s="160"/>
      <c r="R416" s="160"/>
      <c r="S416" s="160"/>
      <c r="T416" s="160"/>
      <c r="U416" s="160"/>
      <c r="AF416" s="160"/>
      <c r="AG416" s="160"/>
      <c r="AH416" s="160"/>
      <c r="AI416" s="160"/>
      <c r="AJ416" s="160"/>
      <c r="AK416" s="160"/>
    </row>
    <row r="417" spans="2:37" ht="15" customHeight="1" x14ac:dyDescent="0.15">
      <c r="B417" s="499"/>
      <c r="C417" s="145" t="s">
        <v>411</v>
      </c>
      <c r="H417" s="222">
        <f t="shared" si="293"/>
        <v>1053</v>
      </c>
      <c r="I417" s="159">
        <f t="shared" si="294"/>
        <v>12.345679012345679</v>
      </c>
      <c r="J417" s="159">
        <f t="shared" si="294"/>
        <v>5.3181386514719851</v>
      </c>
      <c r="K417" s="159">
        <f t="shared" si="294"/>
        <v>59.069325735992408</v>
      </c>
      <c r="L417" s="159">
        <f t="shared" si="294"/>
        <v>23.266856600189932</v>
      </c>
      <c r="M417" s="159">
        <f t="shared" si="295"/>
        <v>100</v>
      </c>
      <c r="N417" s="160"/>
      <c r="O417" s="160"/>
      <c r="P417" s="160"/>
      <c r="Q417" s="160"/>
      <c r="R417" s="160"/>
      <c r="S417" s="160"/>
      <c r="T417" s="160"/>
      <c r="U417" s="160"/>
      <c r="AF417" s="160"/>
      <c r="AG417" s="160"/>
      <c r="AH417" s="160"/>
      <c r="AI417" s="160"/>
      <c r="AJ417" s="160"/>
      <c r="AK417" s="160"/>
    </row>
    <row r="418" spans="2:37" ht="15" customHeight="1" x14ac:dyDescent="0.15">
      <c r="B418" s="499"/>
      <c r="C418" s="145" t="s">
        <v>412</v>
      </c>
      <c r="H418" s="222">
        <f t="shared" si="293"/>
        <v>1053</v>
      </c>
      <c r="I418" s="159">
        <f t="shared" si="294"/>
        <v>33.998100664767335</v>
      </c>
      <c r="J418" s="159">
        <f t="shared" si="294"/>
        <v>9.4966761633428298</v>
      </c>
      <c r="K418" s="159">
        <f t="shared" si="294"/>
        <v>41.595441595441599</v>
      </c>
      <c r="L418" s="159">
        <f t="shared" si="294"/>
        <v>14.909781576448244</v>
      </c>
      <c r="M418" s="159">
        <f t="shared" si="295"/>
        <v>100</v>
      </c>
      <c r="N418" s="160"/>
      <c r="O418" s="160"/>
      <c r="P418" s="160"/>
      <c r="Q418" s="160"/>
      <c r="R418" s="160"/>
      <c r="S418" s="160"/>
      <c r="T418" s="160"/>
      <c r="U418" s="160"/>
      <c r="AF418" s="160"/>
      <c r="AG418" s="160"/>
      <c r="AH418" s="160"/>
      <c r="AI418" s="160"/>
      <c r="AJ418" s="160"/>
      <c r="AK418" s="160"/>
    </row>
    <row r="419" spans="2:37" ht="15" customHeight="1" x14ac:dyDescent="0.15">
      <c r="B419" s="499"/>
      <c r="C419" s="145" t="s">
        <v>413</v>
      </c>
      <c r="H419" s="222">
        <f t="shared" si="293"/>
        <v>1053</v>
      </c>
      <c r="I419" s="159">
        <f t="shared" si="294"/>
        <v>3.133903133903134</v>
      </c>
      <c r="J419" s="159">
        <f t="shared" si="294"/>
        <v>3.5137701804368469</v>
      </c>
      <c r="K419" s="159">
        <f t="shared" si="294"/>
        <v>67.806267806267812</v>
      </c>
      <c r="L419" s="159">
        <f t="shared" si="294"/>
        <v>25.546058879392213</v>
      </c>
      <c r="M419" s="159">
        <f t="shared" si="295"/>
        <v>100</v>
      </c>
      <c r="N419" s="160"/>
      <c r="O419" s="160"/>
      <c r="P419" s="160"/>
      <c r="Q419" s="160"/>
      <c r="R419" s="160"/>
      <c r="S419" s="160"/>
      <c r="T419" s="160"/>
      <c r="U419" s="160"/>
      <c r="AF419" s="160"/>
      <c r="AG419" s="160"/>
      <c r="AH419" s="160"/>
      <c r="AI419" s="160"/>
      <c r="AJ419" s="160"/>
      <c r="AK419" s="160"/>
    </row>
    <row r="420" spans="2:37" ht="15" customHeight="1" x14ac:dyDescent="0.15">
      <c r="B420" s="500"/>
      <c r="C420" s="145" t="s">
        <v>414</v>
      </c>
      <c r="H420" s="222">
        <f t="shared" si="293"/>
        <v>1053</v>
      </c>
      <c r="I420" s="159">
        <f t="shared" si="294"/>
        <v>9.6866096866096854</v>
      </c>
      <c r="J420" s="159">
        <f t="shared" si="294"/>
        <v>2.5641025641025639</v>
      </c>
      <c r="K420" s="159">
        <f t="shared" si="294"/>
        <v>65.716999050332376</v>
      </c>
      <c r="L420" s="159">
        <f t="shared" si="294"/>
        <v>22.032288698955366</v>
      </c>
      <c r="M420" s="159">
        <f t="shared" si="295"/>
        <v>100</v>
      </c>
      <c r="N420" s="160"/>
      <c r="O420" s="160"/>
      <c r="P420" s="160"/>
      <c r="Q420" s="160"/>
      <c r="R420" s="160"/>
      <c r="S420" s="160"/>
      <c r="T420" s="160"/>
      <c r="U420" s="160"/>
      <c r="AF420" s="160"/>
      <c r="AG420" s="160"/>
      <c r="AH420" s="160"/>
      <c r="AI420" s="160"/>
      <c r="AJ420" s="160"/>
      <c r="AK420" s="160"/>
    </row>
    <row r="421" spans="2:37" ht="15" customHeight="1" x14ac:dyDescent="0.15">
      <c r="B421" s="499"/>
      <c r="C421" s="145" t="s">
        <v>415</v>
      </c>
      <c r="H421" s="222">
        <f t="shared" si="293"/>
        <v>1053</v>
      </c>
      <c r="I421" s="159">
        <f t="shared" si="294"/>
        <v>5.982905982905983</v>
      </c>
      <c r="J421" s="159">
        <f t="shared" si="294"/>
        <v>1.4245014245014245</v>
      </c>
      <c r="K421" s="159">
        <f t="shared" si="294"/>
        <v>67.141500474833805</v>
      </c>
      <c r="L421" s="159">
        <f t="shared" si="294"/>
        <v>25.451092117758783</v>
      </c>
      <c r="M421" s="159">
        <f t="shared" si="295"/>
        <v>100</v>
      </c>
      <c r="N421" s="160"/>
      <c r="O421" s="160"/>
      <c r="P421" s="160"/>
      <c r="Q421" s="160"/>
      <c r="R421" s="160"/>
      <c r="S421" s="160"/>
      <c r="T421" s="160"/>
      <c r="U421" s="160"/>
      <c r="AF421" s="160"/>
      <c r="AG421" s="160"/>
      <c r="AH421" s="160"/>
      <c r="AI421" s="160"/>
      <c r="AJ421" s="160"/>
      <c r="AK421" s="160"/>
    </row>
    <row r="422" spans="2:37" ht="15" customHeight="1" x14ac:dyDescent="0.15">
      <c r="B422" s="499"/>
      <c r="C422" s="145" t="s">
        <v>416</v>
      </c>
      <c r="H422" s="222">
        <f t="shared" si="293"/>
        <v>1053</v>
      </c>
      <c r="I422" s="159">
        <f t="shared" si="294"/>
        <v>1.2345679012345678</v>
      </c>
      <c r="J422" s="159">
        <f t="shared" si="294"/>
        <v>3.7986704653371319</v>
      </c>
      <c r="K422" s="159">
        <f t="shared" si="294"/>
        <v>69.040835707502382</v>
      </c>
      <c r="L422" s="159">
        <f t="shared" si="294"/>
        <v>25.925925925925924</v>
      </c>
      <c r="M422" s="159">
        <f t="shared" si="295"/>
        <v>100</v>
      </c>
      <c r="N422" s="160"/>
      <c r="O422" s="160"/>
      <c r="P422" s="160"/>
      <c r="Q422" s="160"/>
      <c r="R422" s="160"/>
      <c r="S422" s="160"/>
      <c r="T422" s="160"/>
      <c r="U422" s="160"/>
      <c r="AF422" s="160"/>
      <c r="AG422" s="160"/>
      <c r="AH422" s="160"/>
      <c r="AI422" s="160"/>
      <c r="AJ422" s="160"/>
      <c r="AK422" s="160"/>
    </row>
    <row r="423" spans="2:37" ht="15" customHeight="1" x14ac:dyDescent="0.15">
      <c r="B423" s="499"/>
      <c r="C423" s="145" t="s">
        <v>417</v>
      </c>
      <c r="H423" s="222">
        <f t="shared" si="293"/>
        <v>1053</v>
      </c>
      <c r="I423" s="159">
        <f t="shared" si="294"/>
        <v>9.4966761633428307E-2</v>
      </c>
      <c r="J423" s="159">
        <f t="shared" si="294"/>
        <v>1.1396011396011396</v>
      </c>
      <c r="K423" s="159">
        <f t="shared" si="294"/>
        <v>72.07977207977207</v>
      </c>
      <c r="L423" s="159">
        <f t="shared" si="294"/>
        <v>26.685660018993353</v>
      </c>
      <c r="M423" s="159">
        <f t="shared" si="295"/>
        <v>100</v>
      </c>
      <c r="N423" s="160"/>
      <c r="O423" s="160"/>
      <c r="P423" s="160"/>
      <c r="Q423" s="160"/>
      <c r="R423" s="160"/>
      <c r="S423" s="160"/>
      <c r="T423" s="160"/>
      <c r="U423" s="160"/>
      <c r="AF423" s="160"/>
      <c r="AG423" s="160"/>
      <c r="AH423" s="160"/>
      <c r="AI423" s="160"/>
      <c r="AJ423" s="160"/>
      <c r="AK423" s="160"/>
    </row>
    <row r="424" spans="2:37" ht="15" customHeight="1" x14ac:dyDescent="0.15">
      <c r="B424" s="499"/>
      <c r="C424" s="145" t="s">
        <v>418</v>
      </c>
      <c r="H424" s="222">
        <f t="shared" si="293"/>
        <v>1053</v>
      </c>
      <c r="I424" s="159">
        <f t="shared" si="294"/>
        <v>2.9439696106362776</v>
      </c>
      <c r="J424" s="159">
        <f t="shared" si="294"/>
        <v>2.9439696106362776</v>
      </c>
      <c r="K424" s="159">
        <f t="shared" si="294"/>
        <v>68.755935422602093</v>
      </c>
      <c r="L424" s="159">
        <f t="shared" si="294"/>
        <v>25.356125356125357</v>
      </c>
      <c r="M424" s="159">
        <f t="shared" si="295"/>
        <v>100.00000000000001</v>
      </c>
      <c r="N424" s="160"/>
      <c r="O424" s="160"/>
      <c r="P424" s="160"/>
      <c r="Q424" s="160"/>
      <c r="R424" s="160"/>
      <c r="S424" s="160"/>
      <c r="T424" s="160"/>
      <c r="U424" s="160"/>
      <c r="AF424" s="160"/>
      <c r="AG424" s="160"/>
      <c r="AH424" s="160"/>
      <c r="AI424" s="160"/>
      <c r="AJ424" s="160"/>
      <c r="AK424" s="160"/>
    </row>
    <row r="425" spans="2:37" ht="15" customHeight="1" x14ac:dyDescent="0.15">
      <c r="B425" s="499"/>
      <c r="C425" s="145" t="s">
        <v>419</v>
      </c>
      <c r="H425" s="222">
        <f t="shared" si="293"/>
        <v>1053</v>
      </c>
      <c r="I425" s="159">
        <f t="shared" si="294"/>
        <v>0.75973409306742645</v>
      </c>
      <c r="J425" s="159">
        <f t="shared" si="294"/>
        <v>1.1396011396011396</v>
      </c>
      <c r="K425" s="159">
        <f t="shared" si="294"/>
        <v>71.984805318138655</v>
      </c>
      <c r="L425" s="159">
        <f t="shared" si="294"/>
        <v>26.115859449192779</v>
      </c>
      <c r="M425" s="159">
        <f t="shared" si="295"/>
        <v>100</v>
      </c>
      <c r="N425" s="160"/>
      <c r="O425" s="160"/>
      <c r="P425" s="160"/>
      <c r="Q425" s="160"/>
      <c r="R425" s="160"/>
      <c r="S425" s="160"/>
      <c r="T425" s="160"/>
      <c r="U425" s="160"/>
      <c r="AF425" s="160"/>
      <c r="AG425" s="160"/>
      <c r="AH425" s="160"/>
      <c r="AI425" s="160"/>
      <c r="AJ425" s="160"/>
      <c r="AK425" s="160"/>
    </row>
    <row r="426" spans="2:37" ht="15" customHeight="1" x14ac:dyDescent="0.15">
      <c r="B426" s="501"/>
      <c r="C426" s="234" t="s">
        <v>420</v>
      </c>
      <c r="D426" s="151"/>
      <c r="E426" s="151"/>
      <c r="F426" s="151"/>
      <c r="G426" s="151"/>
      <c r="H426" s="225">
        <f t="shared" si="293"/>
        <v>1053</v>
      </c>
      <c r="I426" s="163">
        <f t="shared" si="294"/>
        <v>1.8043684710351375</v>
      </c>
      <c r="J426" s="163">
        <f t="shared" si="294"/>
        <v>4.3684710351377021</v>
      </c>
      <c r="K426" s="163">
        <f t="shared" si="294"/>
        <v>67.901234567901241</v>
      </c>
      <c r="L426" s="163">
        <f t="shared" si="294"/>
        <v>25.925925925925924</v>
      </c>
      <c r="M426" s="163">
        <f t="shared" si="295"/>
        <v>100</v>
      </c>
      <c r="N426" s="160"/>
      <c r="O426" s="160"/>
      <c r="P426" s="160"/>
      <c r="Q426" s="160"/>
      <c r="R426" s="160"/>
      <c r="S426" s="160"/>
      <c r="T426" s="160"/>
      <c r="U426" s="160"/>
      <c r="AF426" s="160"/>
      <c r="AG426" s="160"/>
      <c r="AH426" s="160"/>
      <c r="AI426" s="160"/>
      <c r="AJ426" s="160"/>
      <c r="AK426" s="160"/>
    </row>
    <row r="427" spans="2:37" ht="15" customHeight="1" x14ac:dyDescent="0.15">
      <c r="B427" s="171"/>
      <c r="F427" s="148"/>
      <c r="G427" s="160"/>
      <c r="H427" s="160"/>
      <c r="I427" s="160"/>
      <c r="J427" s="160"/>
      <c r="K427" s="160"/>
      <c r="L427" s="160"/>
      <c r="M427" s="160"/>
      <c r="N427" s="160"/>
      <c r="O427" s="160"/>
      <c r="P427" s="160"/>
      <c r="Q427" s="160"/>
      <c r="R427" s="160"/>
      <c r="S427" s="160"/>
      <c r="T427" s="160"/>
      <c r="U427" s="160"/>
      <c r="AF427" s="160"/>
      <c r="AG427" s="160"/>
      <c r="AH427" s="160"/>
      <c r="AI427" s="160"/>
      <c r="AJ427" s="160"/>
      <c r="AK427" s="160"/>
    </row>
    <row r="428" spans="2:37" ht="15" customHeight="1" x14ac:dyDescent="0.15">
      <c r="B428" s="492" t="s">
        <v>529</v>
      </c>
      <c r="C428" s="493"/>
      <c r="D428" s="167"/>
      <c r="E428" s="167"/>
      <c r="F428" s="167"/>
      <c r="G428" s="167"/>
      <c r="H428" s="176"/>
      <c r="I428" s="494" t="s">
        <v>270</v>
      </c>
      <c r="J428" s="495" t="s">
        <v>271</v>
      </c>
      <c r="K428" s="494" t="s">
        <v>530</v>
      </c>
      <c r="L428" s="496" t="s">
        <v>0</v>
      </c>
      <c r="M428" s="494" t="s">
        <v>4</v>
      </c>
      <c r="N428" s="160"/>
      <c r="O428" s="160"/>
      <c r="P428" s="160"/>
      <c r="Q428" s="160"/>
      <c r="R428" s="160"/>
      <c r="S428" s="160"/>
      <c r="T428" s="160"/>
      <c r="U428" s="160"/>
      <c r="AF428" s="160"/>
      <c r="AG428" s="160"/>
      <c r="AH428" s="160"/>
      <c r="AI428" s="160"/>
      <c r="AJ428" s="160"/>
      <c r="AK428" s="160"/>
    </row>
    <row r="429" spans="2:37" ht="15" customHeight="1" x14ac:dyDescent="0.15">
      <c r="B429" s="497" t="s">
        <v>2</v>
      </c>
      <c r="C429" s="138" t="s">
        <v>409</v>
      </c>
      <c r="H429" s="498"/>
      <c r="I429" s="204">
        <v>73</v>
      </c>
      <c r="J429" s="204">
        <v>42</v>
      </c>
      <c r="K429" s="204">
        <v>965</v>
      </c>
      <c r="L429" s="204">
        <v>122</v>
      </c>
      <c r="M429" s="204">
        <f t="shared" ref="M429:M452" si="296">SUM(I429:L429)</f>
        <v>1202</v>
      </c>
      <c r="N429" s="160"/>
      <c r="O429" s="160"/>
      <c r="P429" s="160"/>
      <c r="Q429" s="160"/>
      <c r="R429" s="160"/>
      <c r="S429" s="160"/>
      <c r="T429" s="160"/>
      <c r="U429" s="160"/>
      <c r="AF429" s="160"/>
      <c r="AG429" s="160"/>
      <c r="AH429" s="160"/>
      <c r="AI429" s="160"/>
      <c r="AJ429" s="160"/>
      <c r="AK429" s="160"/>
    </row>
    <row r="430" spans="2:37" ht="15" customHeight="1" x14ac:dyDescent="0.15">
      <c r="B430" s="499"/>
      <c r="C430" s="145" t="s">
        <v>410</v>
      </c>
      <c r="H430" s="498"/>
      <c r="I430" s="157">
        <v>37</v>
      </c>
      <c r="J430" s="157">
        <v>35</v>
      </c>
      <c r="K430" s="157">
        <v>1002</v>
      </c>
      <c r="L430" s="157">
        <v>128</v>
      </c>
      <c r="M430" s="157">
        <f t="shared" si="296"/>
        <v>1202</v>
      </c>
      <c r="N430" s="160"/>
      <c r="O430" s="160"/>
      <c r="P430" s="160"/>
      <c r="Q430" s="160"/>
      <c r="R430" s="160"/>
      <c r="S430" s="160"/>
      <c r="T430" s="160"/>
      <c r="U430" s="160"/>
      <c r="AF430" s="160"/>
      <c r="AG430" s="160"/>
      <c r="AH430" s="160"/>
      <c r="AI430" s="160"/>
      <c r="AJ430" s="160"/>
      <c r="AK430" s="160"/>
    </row>
    <row r="431" spans="2:37" ht="15" customHeight="1" x14ac:dyDescent="0.15">
      <c r="B431" s="499"/>
      <c r="C431" s="145" t="s">
        <v>411</v>
      </c>
      <c r="H431" s="498"/>
      <c r="I431" s="157">
        <v>28</v>
      </c>
      <c r="J431" s="157">
        <v>18</v>
      </c>
      <c r="K431" s="157">
        <v>1016</v>
      </c>
      <c r="L431" s="157">
        <v>140</v>
      </c>
      <c r="M431" s="157">
        <f t="shared" si="296"/>
        <v>1202</v>
      </c>
      <c r="N431" s="160"/>
      <c r="O431" s="160"/>
      <c r="P431" s="160"/>
      <c r="Q431" s="160"/>
      <c r="R431" s="160"/>
      <c r="S431" s="160"/>
      <c r="T431" s="160"/>
      <c r="U431" s="160"/>
      <c r="AF431" s="160"/>
      <c r="AG431" s="160"/>
      <c r="AH431" s="160"/>
      <c r="AI431" s="160"/>
      <c r="AJ431" s="160"/>
      <c r="AK431" s="160"/>
    </row>
    <row r="432" spans="2:37" ht="15" customHeight="1" x14ac:dyDescent="0.15">
      <c r="B432" s="499"/>
      <c r="C432" s="145" t="s">
        <v>412</v>
      </c>
      <c r="H432" s="498"/>
      <c r="I432" s="157">
        <v>126</v>
      </c>
      <c r="J432" s="157">
        <v>53</v>
      </c>
      <c r="K432" s="157">
        <v>915</v>
      </c>
      <c r="L432" s="157">
        <v>108</v>
      </c>
      <c r="M432" s="157">
        <f t="shared" si="296"/>
        <v>1202</v>
      </c>
      <c r="N432" s="160"/>
      <c r="O432" s="160"/>
      <c r="P432" s="160"/>
      <c r="Q432" s="160"/>
      <c r="R432" s="160"/>
      <c r="S432" s="160"/>
      <c r="T432" s="160"/>
      <c r="U432" s="160"/>
      <c r="AF432" s="160"/>
      <c r="AG432" s="160"/>
      <c r="AH432" s="160"/>
      <c r="AI432" s="160"/>
      <c r="AJ432" s="160"/>
      <c r="AK432" s="160"/>
    </row>
    <row r="433" spans="2:37" ht="15" customHeight="1" x14ac:dyDescent="0.15">
      <c r="B433" s="499"/>
      <c r="C433" s="145" t="s">
        <v>413</v>
      </c>
      <c r="H433" s="498"/>
      <c r="I433" s="157">
        <v>55</v>
      </c>
      <c r="J433" s="157">
        <v>31</v>
      </c>
      <c r="K433" s="157">
        <v>980</v>
      </c>
      <c r="L433" s="157">
        <v>136</v>
      </c>
      <c r="M433" s="157">
        <f t="shared" si="296"/>
        <v>1202</v>
      </c>
      <c r="N433" s="160"/>
      <c r="O433" s="160"/>
      <c r="P433" s="160"/>
      <c r="Q433" s="160"/>
      <c r="R433" s="160"/>
      <c r="S433" s="160"/>
      <c r="T433" s="160"/>
      <c r="U433" s="160"/>
      <c r="AF433" s="160"/>
      <c r="AG433" s="160"/>
      <c r="AH433" s="160"/>
      <c r="AI433" s="160"/>
      <c r="AJ433" s="160"/>
      <c r="AK433" s="160"/>
    </row>
    <row r="434" spans="2:37" ht="15" customHeight="1" x14ac:dyDescent="0.15">
      <c r="B434" s="500"/>
      <c r="C434" s="145" t="s">
        <v>414</v>
      </c>
      <c r="H434" s="498"/>
      <c r="I434" s="157">
        <v>14</v>
      </c>
      <c r="J434" s="157">
        <v>15</v>
      </c>
      <c r="K434" s="157">
        <v>1032</v>
      </c>
      <c r="L434" s="157">
        <v>141</v>
      </c>
      <c r="M434" s="157">
        <f t="shared" si="296"/>
        <v>1202</v>
      </c>
      <c r="N434" s="160"/>
      <c r="O434" s="160"/>
      <c r="P434" s="160"/>
      <c r="Q434" s="160"/>
      <c r="R434" s="160"/>
      <c r="S434" s="160"/>
      <c r="T434" s="160"/>
      <c r="U434" s="160"/>
      <c r="AF434" s="160"/>
      <c r="AG434" s="160"/>
      <c r="AH434" s="160"/>
      <c r="AI434" s="160"/>
      <c r="AJ434" s="160"/>
      <c r="AK434" s="160"/>
    </row>
    <row r="435" spans="2:37" ht="15" customHeight="1" x14ac:dyDescent="0.15">
      <c r="B435" s="499"/>
      <c r="C435" s="145" t="s">
        <v>415</v>
      </c>
      <c r="H435" s="498"/>
      <c r="I435" s="157">
        <v>7</v>
      </c>
      <c r="J435" s="157">
        <v>4</v>
      </c>
      <c r="K435" s="157">
        <v>1043</v>
      </c>
      <c r="L435" s="157">
        <v>148</v>
      </c>
      <c r="M435" s="157">
        <f t="shared" si="296"/>
        <v>1202</v>
      </c>
      <c r="N435" s="160"/>
      <c r="O435" s="160"/>
      <c r="P435" s="160"/>
      <c r="Q435" s="160"/>
      <c r="R435" s="160"/>
      <c r="S435" s="160"/>
      <c r="T435" s="160"/>
      <c r="U435" s="160"/>
      <c r="AF435" s="160"/>
      <c r="AG435" s="160"/>
      <c r="AH435" s="160"/>
      <c r="AI435" s="160"/>
      <c r="AJ435" s="160"/>
      <c r="AK435" s="160"/>
    </row>
    <row r="436" spans="2:37" ht="15" customHeight="1" x14ac:dyDescent="0.15">
      <c r="B436" s="499"/>
      <c r="C436" s="145" t="s">
        <v>416</v>
      </c>
      <c r="H436" s="498"/>
      <c r="I436" s="157">
        <v>8</v>
      </c>
      <c r="J436" s="157">
        <v>28</v>
      </c>
      <c r="K436" s="157">
        <v>1007</v>
      </c>
      <c r="L436" s="157">
        <v>159</v>
      </c>
      <c r="M436" s="157">
        <f t="shared" si="296"/>
        <v>1202</v>
      </c>
      <c r="N436" s="160"/>
      <c r="O436" s="160"/>
      <c r="P436" s="160"/>
      <c r="Q436" s="160"/>
      <c r="R436" s="160"/>
      <c r="S436" s="160"/>
      <c r="T436" s="160"/>
      <c r="U436" s="160"/>
      <c r="AF436" s="160"/>
      <c r="AG436" s="160"/>
      <c r="AH436" s="160"/>
      <c r="AI436" s="160"/>
      <c r="AJ436" s="160"/>
      <c r="AK436" s="160"/>
    </row>
    <row r="437" spans="2:37" ht="15" customHeight="1" x14ac:dyDescent="0.15">
      <c r="B437" s="499"/>
      <c r="C437" s="145" t="s">
        <v>417</v>
      </c>
      <c r="H437" s="498"/>
      <c r="I437" s="157">
        <v>6</v>
      </c>
      <c r="J437" s="157">
        <v>7</v>
      </c>
      <c r="K437" s="157">
        <v>1030</v>
      </c>
      <c r="L437" s="157">
        <v>159</v>
      </c>
      <c r="M437" s="157">
        <f t="shared" si="296"/>
        <v>1202</v>
      </c>
      <c r="N437" s="160"/>
      <c r="O437" s="160"/>
      <c r="P437" s="160"/>
      <c r="Q437" s="160"/>
      <c r="R437" s="160"/>
      <c r="S437" s="160"/>
      <c r="T437" s="160"/>
      <c r="U437" s="160"/>
      <c r="AF437" s="160"/>
      <c r="AG437" s="160"/>
      <c r="AH437" s="160"/>
      <c r="AI437" s="160"/>
      <c r="AJ437" s="160"/>
      <c r="AK437" s="160"/>
    </row>
    <row r="438" spans="2:37" ht="15" customHeight="1" x14ac:dyDescent="0.15">
      <c r="B438" s="499"/>
      <c r="C438" s="145" t="s">
        <v>418</v>
      </c>
      <c r="H438" s="498"/>
      <c r="I438" s="157">
        <v>46</v>
      </c>
      <c r="J438" s="157">
        <v>24</v>
      </c>
      <c r="K438" s="157">
        <v>979</v>
      </c>
      <c r="L438" s="157">
        <v>153</v>
      </c>
      <c r="M438" s="157">
        <f t="shared" si="296"/>
        <v>1202</v>
      </c>
      <c r="N438" s="160"/>
      <c r="O438" s="160"/>
      <c r="P438" s="160"/>
      <c r="Q438" s="160"/>
      <c r="R438" s="160"/>
      <c r="S438" s="160"/>
      <c r="T438" s="160"/>
      <c r="U438" s="160"/>
      <c r="AF438" s="160"/>
      <c r="AG438" s="160"/>
      <c r="AH438" s="160"/>
      <c r="AI438" s="160"/>
      <c r="AJ438" s="160"/>
      <c r="AK438" s="160"/>
    </row>
    <row r="439" spans="2:37" ht="15" customHeight="1" x14ac:dyDescent="0.15">
      <c r="B439" s="499"/>
      <c r="C439" s="145" t="s">
        <v>419</v>
      </c>
      <c r="H439" s="498"/>
      <c r="I439" s="157">
        <v>5</v>
      </c>
      <c r="J439" s="157">
        <v>13</v>
      </c>
      <c r="K439" s="157">
        <v>1024</v>
      </c>
      <c r="L439" s="157">
        <v>160</v>
      </c>
      <c r="M439" s="157">
        <f t="shared" si="296"/>
        <v>1202</v>
      </c>
      <c r="N439" s="160"/>
      <c r="O439" s="160"/>
      <c r="P439" s="160"/>
      <c r="Q439" s="160"/>
      <c r="R439" s="160"/>
      <c r="S439" s="160"/>
      <c r="T439" s="160"/>
      <c r="U439" s="160"/>
      <c r="AF439" s="160"/>
      <c r="AG439" s="160"/>
      <c r="AH439" s="160"/>
      <c r="AI439" s="160"/>
      <c r="AJ439" s="160"/>
      <c r="AK439" s="160"/>
    </row>
    <row r="440" spans="2:37" ht="15" customHeight="1" x14ac:dyDescent="0.15">
      <c r="B440" s="501"/>
      <c r="C440" s="234" t="s">
        <v>420</v>
      </c>
      <c r="D440" s="151"/>
      <c r="E440" s="151"/>
      <c r="F440" s="151"/>
      <c r="G440" s="151"/>
      <c r="H440" s="267"/>
      <c r="I440" s="161">
        <v>5</v>
      </c>
      <c r="J440" s="161">
        <v>39</v>
      </c>
      <c r="K440" s="161">
        <v>1001</v>
      </c>
      <c r="L440" s="161">
        <v>157</v>
      </c>
      <c r="M440" s="161">
        <f t="shared" si="296"/>
        <v>1202</v>
      </c>
      <c r="N440" s="160"/>
      <c r="O440" s="160"/>
      <c r="P440" s="160"/>
      <c r="Q440" s="160"/>
      <c r="R440" s="160"/>
      <c r="S440" s="160"/>
      <c r="T440" s="160"/>
      <c r="U440" s="160"/>
      <c r="AF440" s="160"/>
      <c r="AG440" s="160"/>
      <c r="AH440" s="160"/>
      <c r="AI440" s="160"/>
      <c r="AJ440" s="160"/>
      <c r="AK440" s="160"/>
    </row>
    <row r="441" spans="2:37" ht="15" customHeight="1" x14ac:dyDescent="0.15">
      <c r="B441" s="497" t="s">
        <v>3</v>
      </c>
      <c r="C441" s="138" t="s">
        <v>409</v>
      </c>
      <c r="H441" s="222">
        <f>M429</f>
        <v>1202</v>
      </c>
      <c r="I441" s="205">
        <f t="shared" ref="I441:L452" si="297">IF($H441=0,0,I429/$H441*100)</f>
        <v>6.0732113144758735</v>
      </c>
      <c r="J441" s="205">
        <f t="shared" si="297"/>
        <v>3.494176372712146</v>
      </c>
      <c r="K441" s="205">
        <f t="shared" si="297"/>
        <v>80.282861896838597</v>
      </c>
      <c r="L441" s="205">
        <f t="shared" si="297"/>
        <v>10.149750415973378</v>
      </c>
      <c r="M441" s="205">
        <f t="shared" si="296"/>
        <v>99.999999999999986</v>
      </c>
      <c r="N441" s="160"/>
      <c r="O441" s="160"/>
      <c r="P441" s="160"/>
      <c r="Q441" s="160"/>
      <c r="R441" s="160"/>
      <c r="S441" s="160"/>
      <c r="T441" s="160"/>
      <c r="U441" s="160"/>
      <c r="AF441" s="160"/>
      <c r="AG441" s="160"/>
      <c r="AH441" s="160"/>
      <c r="AI441" s="160"/>
      <c r="AJ441" s="160"/>
      <c r="AK441" s="160"/>
    </row>
    <row r="442" spans="2:37" ht="15" customHeight="1" x14ac:dyDescent="0.15">
      <c r="B442" s="499"/>
      <c r="C442" s="145" t="s">
        <v>410</v>
      </c>
      <c r="H442" s="222">
        <f t="shared" ref="H442:H452" si="298">M430</f>
        <v>1202</v>
      </c>
      <c r="I442" s="159">
        <f t="shared" si="297"/>
        <v>3.0782029950083194</v>
      </c>
      <c r="J442" s="159">
        <f t="shared" si="297"/>
        <v>2.9118136439267883</v>
      </c>
      <c r="K442" s="159">
        <f t="shared" si="297"/>
        <v>83.361064891846922</v>
      </c>
      <c r="L442" s="159">
        <f t="shared" si="297"/>
        <v>10.648918469217969</v>
      </c>
      <c r="M442" s="159">
        <f t="shared" si="296"/>
        <v>100</v>
      </c>
      <c r="N442" s="160"/>
      <c r="O442" s="160"/>
      <c r="P442" s="160"/>
      <c r="Q442" s="160"/>
      <c r="R442" s="160"/>
      <c r="S442" s="160"/>
      <c r="T442" s="160"/>
      <c r="U442" s="160"/>
      <c r="AF442" s="160"/>
      <c r="AG442" s="160"/>
      <c r="AH442" s="160"/>
      <c r="AI442" s="160"/>
      <c r="AJ442" s="160"/>
      <c r="AK442" s="160"/>
    </row>
    <row r="443" spans="2:37" ht="15" customHeight="1" x14ac:dyDescent="0.15">
      <c r="B443" s="499"/>
      <c r="C443" s="145" t="s">
        <v>411</v>
      </c>
      <c r="H443" s="222">
        <f t="shared" si="298"/>
        <v>1202</v>
      </c>
      <c r="I443" s="159">
        <f t="shared" si="297"/>
        <v>2.3294509151414311</v>
      </c>
      <c r="J443" s="159">
        <f t="shared" si="297"/>
        <v>1.497504159733777</v>
      </c>
      <c r="K443" s="159">
        <f t="shared" si="297"/>
        <v>84.525790349417633</v>
      </c>
      <c r="L443" s="159">
        <f t="shared" si="297"/>
        <v>11.647254575707153</v>
      </c>
      <c r="M443" s="159">
        <f t="shared" si="296"/>
        <v>99.999999999999986</v>
      </c>
      <c r="N443" s="160"/>
      <c r="O443" s="160"/>
      <c r="P443" s="160"/>
      <c r="Q443" s="160"/>
      <c r="R443" s="160"/>
      <c r="S443" s="160"/>
      <c r="T443" s="160"/>
      <c r="U443" s="160"/>
      <c r="AF443" s="160"/>
      <c r="AG443" s="160"/>
      <c r="AH443" s="160"/>
      <c r="AI443" s="160"/>
      <c r="AJ443" s="160"/>
      <c r="AK443" s="160"/>
    </row>
    <row r="444" spans="2:37" ht="15" customHeight="1" x14ac:dyDescent="0.15">
      <c r="B444" s="499"/>
      <c r="C444" s="145" t="s">
        <v>412</v>
      </c>
      <c r="H444" s="222">
        <f t="shared" si="298"/>
        <v>1202</v>
      </c>
      <c r="I444" s="159">
        <f t="shared" si="297"/>
        <v>10.482529118136439</v>
      </c>
      <c r="J444" s="159">
        <f t="shared" si="297"/>
        <v>4.4093178036605662</v>
      </c>
      <c r="K444" s="159">
        <f t="shared" si="297"/>
        <v>76.123128119800327</v>
      </c>
      <c r="L444" s="159">
        <f t="shared" si="297"/>
        <v>8.9850249584026631</v>
      </c>
      <c r="M444" s="159">
        <f t="shared" si="296"/>
        <v>99.999999999999986</v>
      </c>
      <c r="N444" s="160"/>
      <c r="O444" s="160"/>
      <c r="P444" s="160"/>
      <c r="Q444" s="160"/>
      <c r="R444" s="160"/>
      <c r="S444" s="160"/>
      <c r="T444" s="160"/>
      <c r="U444" s="160"/>
      <c r="AF444" s="160"/>
      <c r="AG444" s="160"/>
      <c r="AH444" s="160"/>
      <c r="AI444" s="160"/>
      <c r="AJ444" s="160"/>
      <c r="AK444" s="160"/>
    </row>
    <row r="445" spans="2:37" ht="15" customHeight="1" x14ac:dyDescent="0.15">
      <c r="B445" s="499"/>
      <c r="C445" s="145" t="s">
        <v>413</v>
      </c>
      <c r="H445" s="222">
        <f t="shared" si="298"/>
        <v>1202</v>
      </c>
      <c r="I445" s="159">
        <f t="shared" si="297"/>
        <v>4.5757071547420969</v>
      </c>
      <c r="J445" s="159">
        <f t="shared" si="297"/>
        <v>2.5790349417637271</v>
      </c>
      <c r="K445" s="159">
        <f t="shared" si="297"/>
        <v>81.530782029950089</v>
      </c>
      <c r="L445" s="159">
        <f t="shared" si="297"/>
        <v>11.314475873544092</v>
      </c>
      <c r="M445" s="159">
        <f t="shared" si="296"/>
        <v>100.00000000000001</v>
      </c>
      <c r="N445" s="160"/>
      <c r="O445" s="160"/>
      <c r="P445" s="160"/>
      <c r="Q445" s="160"/>
      <c r="R445" s="160"/>
      <c r="S445" s="160"/>
      <c r="T445" s="160"/>
      <c r="U445" s="160"/>
      <c r="AF445" s="160"/>
      <c r="AG445" s="160"/>
      <c r="AH445" s="160"/>
      <c r="AI445" s="160"/>
      <c r="AJ445" s="160"/>
      <c r="AK445" s="160"/>
    </row>
    <row r="446" spans="2:37" ht="15" customHeight="1" x14ac:dyDescent="0.15">
      <c r="B446" s="500"/>
      <c r="C446" s="145" t="s">
        <v>414</v>
      </c>
      <c r="H446" s="222">
        <f t="shared" si="298"/>
        <v>1202</v>
      </c>
      <c r="I446" s="159">
        <f t="shared" si="297"/>
        <v>1.1647254575707155</v>
      </c>
      <c r="J446" s="159">
        <f t="shared" si="297"/>
        <v>1.2479201331114809</v>
      </c>
      <c r="K446" s="159">
        <f t="shared" si="297"/>
        <v>85.856905158069878</v>
      </c>
      <c r="L446" s="159">
        <f t="shared" si="297"/>
        <v>11.73044925124792</v>
      </c>
      <c r="M446" s="159">
        <f t="shared" si="296"/>
        <v>100</v>
      </c>
      <c r="N446" s="160"/>
      <c r="O446" s="160"/>
      <c r="P446" s="160"/>
      <c r="Q446" s="160"/>
      <c r="R446" s="160"/>
      <c r="S446" s="160"/>
      <c r="T446" s="160"/>
      <c r="U446" s="160"/>
      <c r="AF446" s="160"/>
      <c r="AG446" s="160"/>
      <c r="AH446" s="160"/>
      <c r="AI446" s="160"/>
      <c r="AJ446" s="160"/>
      <c r="AK446" s="160"/>
    </row>
    <row r="447" spans="2:37" ht="15" customHeight="1" x14ac:dyDescent="0.15">
      <c r="B447" s="499"/>
      <c r="C447" s="145" t="s">
        <v>415</v>
      </c>
      <c r="H447" s="222">
        <f t="shared" si="298"/>
        <v>1202</v>
      </c>
      <c r="I447" s="159">
        <f t="shared" si="297"/>
        <v>0.58236272878535777</v>
      </c>
      <c r="J447" s="159">
        <f t="shared" si="297"/>
        <v>0.33277870216306155</v>
      </c>
      <c r="K447" s="159">
        <f t="shared" si="297"/>
        <v>86.772046589018302</v>
      </c>
      <c r="L447" s="159">
        <f t="shared" si="297"/>
        <v>12.312811980033278</v>
      </c>
      <c r="M447" s="159">
        <f t="shared" si="296"/>
        <v>100</v>
      </c>
      <c r="N447" s="160"/>
      <c r="O447" s="160"/>
      <c r="P447" s="160"/>
      <c r="Q447" s="160"/>
      <c r="R447" s="160"/>
      <c r="S447" s="160"/>
      <c r="T447" s="160"/>
      <c r="U447" s="160"/>
      <c r="AF447" s="160"/>
      <c r="AG447" s="160"/>
      <c r="AH447" s="160"/>
      <c r="AI447" s="160"/>
      <c r="AJ447" s="160"/>
      <c r="AK447" s="160"/>
    </row>
    <row r="448" spans="2:37" ht="15" customHeight="1" x14ac:dyDescent="0.15">
      <c r="B448" s="499"/>
      <c r="C448" s="145" t="s">
        <v>416</v>
      </c>
      <c r="H448" s="222">
        <f t="shared" si="298"/>
        <v>1202</v>
      </c>
      <c r="I448" s="159">
        <f t="shared" si="297"/>
        <v>0.66555740432612309</v>
      </c>
      <c r="J448" s="159">
        <f t="shared" si="297"/>
        <v>2.3294509151414311</v>
      </c>
      <c r="K448" s="159">
        <f t="shared" si="297"/>
        <v>83.777038269550758</v>
      </c>
      <c r="L448" s="159">
        <f t="shared" si="297"/>
        <v>13.227953410981696</v>
      </c>
      <c r="M448" s="159">
        <f t="shared" si="296"/>
        <v>100.00000000000001</v>
      </c>
      <c r="N448" s="160"/>
      <c r="O448" s="160"/>
      <c r="P448" s="160"/>
      <c r="Q448" s="160"/>
      <c r="R448" s="160"/>
      <c r="S448" s="160"/>
      <c r="T448" s="160"/>
      <c r="U448" s="160"/>
      <c r="AF448" s="160"/>
      <c r="AG448" s="160"/>
      <c r="AH448" s="160"/>
      <c r="AI448" s="160"/>
      <c r="AJ448" s="160"/>
      <c r="AK448" s="160"/>
    </row>
    <row r="449" spans="1:37" ht="15" customHeight="1" x14ac:dyDescent="0.15">
      <c r="B449" s="499"/>
      <c r="C449" s="145" t="s">
        <v>417</v>
      </c>
      <c r="H449" s="222">
        <f t="shared" si="298"/>
        <v>1202</v>
      </c>
      <c r="I449" s="159">
        <f t="shared" si="297"/>
        <v>0.49916805324459235</v>
      </c>
      <c r="J449" s="159">
        <f t="shared" si="297"/>
        <v>0.58236272878535777</v>
      </c>
      <c r="K449" s="159">
        <f t="shared" si="297"/>
        <v>85.690515806988358</v>
      </c>
      <c r="L449" s="159">
        <f t="shared" si="297"/>
        <v>13.227953410981696</v>
      </c>
      <c r="M449" s="159">
        <f t="shared" si="296"/>
        <v>100</v>
      </c>
      <c r="N449" s="160"/>
      <c r="O449" s="160"/>
      <c r="P449" s="160"/>
      <c r="Q449" s="160"/>
      <c r="R449" s="160"/>
      <c r="S449" s="160"/>
      <c r="T449" s="160"/>
      <c r="U449" s="160"/>
      <c r="AF449" s="160"/>
      <c r="AG449" s="160"/>
      <c r="AH449" s="160"/>
      <c r="AI449" s="160"/>
      <c r="AJ449" s="160"/>
      <c r="AK449" s="160"/>
    </row>
    <row r="450" spans="1:37" ht="15" customHeight="1" x14ac:dyDescent="0.15">
      <c r="B450" s="499"/>
      <c r="C450" s="145" t="s">
        <v>418</v>
      </c>
      <c r="H450" s="222">
        <f t="shared" si="298"/>
        <v>1202</v>
      </c>
      <c r="I450" s="159">
        <f t="shared" si="297"/>
        <v>3.8269550748752081</v>
      </c>
      <c r="J450" s="159">
        <f t="shared" si="297"/>
        <v>1.9966722129783694</v>
      </c>
      <c r="K450" s="159">
        <f t="shared" si="297"/>
        <v>81.447587354409322</v>
      </c>
      <c r="L450" s="159">
        <f t="shared" si="297"/>
        <v>12.728785357737104</v>
      </c>
      <c r="M450" s="159">
        <f t="shared" si="296"/>
        <v>100.00000000000001</v>
      </c>
      <c r="N450" s="160"/>
      <c r="O450" s="160"/>
      <c r="P450" s="160"/>
      <c r="Q450" s="160"/>
      <c r="R450" s="160"/>
      <c r="S450" s="160"/>
      <c r="T450" s="160"/>
      <c r="U450" s="160"/>
      <c r="AF450" s="160"/>
      <c r="AG450" s="160"/>
      <c r="AH450" s="160"/>
      <c r="AI450" s="160"/>
      <c r="AJ450" s="160"/>
      <c r="AK450" s="160"/>
    </row>
    <row r="451" spans="1:37" ht="15" customHeight="1" x14ac:dyDescent="0.15">
      <c r="B451" s="499"/>
      <c r="C451" s="145" t="s">
        <v>419</v>
      </c>
      <c r="H451" s="222">
        <f t="shared" si="298"/>
        <v>1202</v>
      </c>
      <c r="I451" s="159">
        <f t="shared" si="297"/>
        <v>0.41597337770382692</v>
      </c>
      <c r="J451" s="159">
        <f t="shared" si="297"/>
        <v>1.0815307820299502</v>
      </c>
      <c r="K451" s="159">
        <f t="shared" si="297"/>
        <v>85.191347753743756</v>
      </c>
      <c r="L451" s="159">
        <f t="shared" si="297"/>
        <v>13.311148086522461</v>
      </c>
      <c r="M451" s="159">
        <f t="shared" si="296"/>
        <v>100</v>
      </c>
      <c r="N451" s="160"/>
      <c r="O451" s="160"/>
      <c r="P451" s="160"/>
      <c r="Q451" s="160"/>
      <c r="R451" s="160"/>
      <c r="S451" s="160"/>
      <c r="T451" s="160"/>
      <c r="U451" s="160"/>
      <c r="AF451" s="160"/>
      <c r="AG451" s="160"/>
      <c r="AH451" s="160"/>
      <c r="AI451" s="160"/>
      <c r="AJ451" s="160"/>
      <c r="AK451" s="160"/>
    </row>
    <row r="452" spans="1:37" ht="15" customHeight="1" x14ac:dyDescent="0.15">
      <c r="B452" s="501"/>
      <c r="C452" s="234" t="s">
        <v>420</v>
      </c>
      <c r="D452" s="151"/>
      <c r="E452" s="151"/>
      <c r="F452" s="151"/>
      <c r="G452" s="151"/>
      <c r="H452" s="225">
        <f t="shared" si="298"/>
        <v>1202</v>
      </c>
      <c r="I452" s="163">
        <f t="shared" si="297"/>
        <v>0.41597337770382692</v>
      </c>
      <c r="J452" s="163">
        <f t="shared" si="297"/>
        <v>3.24459234608985</v>
      </c>
      <c r="K452" s="163">
        <f t="shared" si="297"/>
        <v>83.277870216306155</v>
      </c>
      <c r="L452" s="163">
        <f t="shared" si="297"/>
        <v>13.061564059900165</v>
      </c>
      <c r="M452" s="163">
        <f t="shared" si="296"/>
        <v>100</v>
      </c>
      <c r="N452" s="160"/>
      <c r="O452" s="160"/>
      <c r="P452" s="160"/>
      <c r="Q452" s="160"/>
      <c r="R452" s="160"/>
      <c r="S452" s="160"/>
      <c r="T452" s="160"/>
      <c r="U452" s="160"/>
      <c r="AF452" s="160"/>
      <c r="AG452" s="160"/>
      <c r="AH452" s="160"/>
      <c r="AI452" s="160"/>
      <c r="AJ452" s="160"/>
      <c r="AK452" s="160"/>
    </row>
    <row r="453" spans="1:37" ht="15" customHeight="1" x14ac:dyDescent="0.15">
      <c r="B453" s="171"/>
      <c r="F453" s="148"/>
      <c r="G453" s="160"/>
      <c r="H453" s="160"/>
      <c r="I453" s="160"/>
      <c r="J453" s="160"/>
      <c r="K453" s="160"/>
      <c r="L453" s="160"/>
      <c r="M453" s="160"/>
      <c r="N453" s="160"/>
      <c r="O453" s="160"/>
      <c r="P453" s="160"/>
      <c r="Q453" s="160"/>
      <c r="R453" s="160"/>
      <c r="S453" s="160"/>
      <c r="T453" s="160"/>
      <c r="U453" s="160"/>
      <c r="AF453" s="160"/>
      <c r="AG453" s="160"/>
      <c r="AH453" s="160"/>
      <c r="AI453" s="160"/>
      <c r="AJ453" s="160"/>
      <c r="AK453" s="160"/>
    </row>
    <row r="454" spans="1:37" ht="15" customHeight="1" x14ac:dyDescent="0.15">
      <c r="A454" s="136" t="s">
        <v>320</v>
      </c>
      <c r="B454" s="171"/>
      <c r="F454" s="148"/>
      <c r="G454" s="160"/>
      <c r="H454" s="160"/>
      <c r="I454" s="160"/>
      <c r="J454" s="160"/>
      <c r="K454" s="160"/>
      <c r="L454" s="160"/>
      <c r="M454" s="160"/>
      <c r="N454" s="160"/>
      <c r="O454" s="160"/>
      <c r="P454" s="160"/>
      <c r="Q454" s="160"/>
      <c r="R454" s="160"/>
      <c r="S454" s="160"/>
      <c r="T454" s="160"/>
      <c r="U454" s="160"/>
      <c r="W454" s="171"/>
      <c r="Z454" s="148"/>
      <c r="AA454" s="160"/>
      <c r="AB454" s="160"/>
      <c r="AC454" s="160"/>
      <c r="AD454" s="160"/>
      <c r="AE454" s="160"/>
      <c r="AF454" s="160"/>
      <c r="AG454" s="160"/>
      <c r="AH454" s="160"/>
      <c r="AI454" s="160"/>
      <c r="AJ454" s="160"/>
      <c r="AK454" s="160"/>
    </row>
    <row r="455" spans="1:37" ht="15" customHeight="1" x14ac:dyDescent="0.15">
      <c r="A455" s="135" t="s">
        <v>321</v>
      </c>
      <c r="B455" s="171"/>
      <c r="C455" s="172"/>
      <c r="D455" s="172"/>
      <c r="E455" s="172"/>
      <c r="F455" s="252"/>
      <c r="G455" s="252"/>
      <c r="H455" s="173"/>
      <c r="I455" s="252"/>
      <c r="W455" s="171"/>
      <c r="Z455" s="148"/>
      <c r="AA455" s="160"/>
      <c r="AB455" s="160"/>
      <c r="AC455" s="160"/>
      <c r="AD455" s="160"/>
      <c r="AE455" s="160"/>
      <c r="AF455" s="160"/>
      <c r="AG455" s="160"/>
    </row>
    <row r="456" spans="1:37" ht="15" customHeight="1" x14ac:dyDescent="0.15">
      <c r="B456" s="492" t="s">
        <v>365</v>
      </c>
      <c r="C456" s="493"/>
      <c r="D456" s="167"/>
      <c r="E456" s="167"/>
      <c r="F456" s="167"/>
      <c r="G456" s="167"/>
      <c r="H456" s="176"/>
      <c r="I456" s="502" t="s">
        <v>328</v>
      </c>
      <c r="J456" s="495" t="s">
        <v>329</v>
      </c>
      <c r="K456" s="496" t="s">
        <v>273</v>
      </c>
      <c r="L456" s="494" t="s">
        <v>274</v>
      </c>
      <c r="W456" s="171"/>
      <c r="Z456" s="148"/>
      <c r="AA456" s="160"/>
      <c r="AB456" s="160"/>
      <c r="AC456" s="160"/>
      <c r="AD456" s="160"/>
      <c r="AE456" s="160"/>
      <c r="AF456" s="160"/>
      <c r="AG456" s="160"/>
    </row>
    <row r="457" spans="1:37" ht="15" customHeight="1" x14ac:dyDescent="0.15">
      <c r="B457" s="497" t="s">
        <v>275</v>
      </c>
      <c r="C457" s="138" t="s">
        <v>409</v>
      </c>
      <c r="H457" s="498"/>
      <c r="I457" s="204">
        <v>287</v>
      </c>
      <c r="J457" s="204">
        <v>8</v>
      </c>
      <c r="K457" s="204">
        <v>20</v>
      </c>
      <c r="L457" s="204">
        <f t="shared" ref="L457:L480" si="299">SUM(I457:K457)</f>
        <v>315</v>
      </c>
      <c r="W457" s="171"/>
      <c r="Z457" s="148"/>
      <c r="AA457" s="160"/>
      <c r="AB457" s="160"/>
      <c r="AC457" s="160"/>
      <c r="AD457" s="160"/>
      <c r="AE457" s="160"/>
      <c r="AF457" s="160"/>
      <c r="AG457" s="160"/>
    </row>
    <row r="458" spans="1:37" ht="15" customHeight="1" x14ac:dyDescent="0.15">
      <c r="B458" s="499"/>
      <c r="C458" s="145" t="s">
        <v>410</v>
      </c>
      <c r="H458" s="498"/>
      <c r="I458" s="157">
        <v>487</v>
      </c>
      <c r="J458" s="157">
        <v>8</v>
      </c>
      <c r="K458" s="157">
        <v>36</v>
      </c>
      <c r="L458" s="157">
        <f t="shared" si="299"/>
        <v>531</v>
      </c>
      <c r="W458" s="171"/>
      <c r="Z458" s="148"/>
      <c r="AA458" s="160"/>
      <c r="AB458" s="160"/>
      <c r="AC458" s="160"/>
      <c r="AD458" s="160"/>
      <c r="AE458" s="160"/>
      <c r="AF458" s="160"/>
      <c r="AG458" s="160"/>
    </row>
    <row r="459" spans="1:37" ht="15" customHeight="1" x14ac:dyDescent="0.15">
      <c r="B459" s="499"/>
      <c r="C459" s="145" t="s">
        <v>411</v>
      </c>
      <c r="H459" s="498"/>
      <c r="I459" s="157">
        <v>184</v>
      </c>
      <c r="J459" s="157">
        <v>10</v>
      </c>
      <c r="K459" s="157">
        <v>13</v>
      </c>
      <c r="L459" s="157">
        <f t="shared" si="299"/>
        <v>207</v>
      </c>
      <c r="W459" s="171"/>
      <c r="Z459" s="148"/>
      <c r="AA459" s="160"/>
      <c r="AB459" s="160"/>
      <c r="AC459" s="160"/>
      <c r="AD459" s="160"/>
      <c r="AE459" s="160"/>
      <c r="AF459" s="160"/>
      <c r="AG459" s="160"/>
    </row>
    <row r="460" spans="1:37" ht="15" customHeight="1" x14ac:dyDescent="0.15">
      <c r="B460" s="499"/>
      <c r="C460" s="145" t="s">
        <v>412</v>
      </c>
      <c r="H460" s="498"/>
      <c r="I460" s="157">
        <v>535</v>
      </c>
      <c r="J460" s="157">
        <v>9</v>
      </c>
      <c r="K460" s="157">
        <v>32</v>
      </c>
      <c r="L460" s="157">
        <f t="shared" si="299"/>
        <v>576</v>
      </c>
      <c r="W460" s="171"/>
      <c r="Z460" s="148"/>
      <c r="AA460" s="160"/>
      <c r="AB460" s="160"/>
      <c r="AC460" s="160"/>
      <c r="AD460" s="160"/>
      <c r="AE460" s="160"/>
      <c r="AF460" s="160"/>
      <c r="AG460" s="160"/>
    </row>
    <row r="461" spans="1:37" ht="15" customHeight="1" x14ac:dyDescent="0.15">
      <c r="B461" s="499"/>
      <c r="C461" s="145" t="s">
        <v>413</v>
      </c>
      <c r="H461" s="498"/>
      <c r="I461" s="157">
        <v>91</v>
      </c>
      <c r="J461" s="157">
        <v>2</v>
      </c>
      <c r="K461" s="157">
        <v>8</v>
      </c>
      <c r="L461" s="157">
        <f t="shared" si="299"/>
        <v>101</v>
      </c>
      <c r="W461" s="171"/>
      <c r="Z461" s="148"/>
      <c r="AA461" s="160"/>
      <c r="AB461" s="160"/>
      <c r="AC461" s="160"/>
      <c r="AD461" s="160"/>
      <c r="AE461" s="160"/>
      <c r="AF461" s="160"/>
      <c r="AG461" s="160"/>
    </row>
    <row r="462" spans="1:37" ht="15" customHeight="1" x14ac:dyDescent="0.15">
      <c r="B462" s="500"/>
      <c r="C462" s="145" t="s">
        <v>414</v>
      </c>
      <c r="H462" s="498"/>
      <c r="I462" s="157">
        <v>79</v>
      </c>
      <c r="J462" s="157">
        <v>1</v>
      </c>
      <c r="K462" s="157">
        <v>8</v>
      </c>
      <c r="L462" s="157">
        <f t="shared" si="299"/>
        <v>88</v>
      </c>
      <c r="W462" s="171"/>
      <c r="Z462" s="148"/>
      <c r="AA462" s="160"/>
      <c r="AB462" s="160"/>
      <c r="AC462" s="160"/>
      <c r="AD462" s="160"/>
      <c r="AE462" s="160"/>
      <c r="AF462" s="160"/>
      <c r="AG462" s="160"/>
    </row>
    <row r="463" spans="1:37" ht="15" customHeight="1" x14ac:dyDescent="0.15">
      <c r="B463" s="499"/>
      <c r="C463" s="145" t="s">
        <v>415</v>
      </c>
      <c r="H463" s="498"/>
      <c r="I463" s="157">
        <v>26</v>
      </c>
      <c r="J463" s="157">
        <v>2</v>
      </c>
      <c r="K463" s="157">
        <v>4</v>
      </c>
      <c r="L463" s="157">
        <f t="shared" si="299"/>
        <v>32</v>
      </c>
      <c r="W463" s="171"/>
      <c r="Z463" s="148"/>
      <c r="AA463" s="160"/>
      <c r="AB463" s="160"/>
      <c r="AC463" s="160"/>
      <c r="AD463" s="160"/>
      <c r="AE463" s="160"/>
      <c r="AF463" s="160"/>
      <c r="AG463" s="160"/>
    </row>
    <row r="464" spans="1:37" ht="15" customHeight="1" x14ac:dyDescent="0.15">
      <c r="B464" s="499"/>
      <c r="C464" s="145" t="s">
        <v>416</v>
      </c>
      <c r="H464" s="498"/>
      <c r="I464" s="157">
        <v>41</v>
      </c>
      <c r="J464" s="157">
        <v>12</v>
      </c>
      <c r="K464" s="157">
        <v>3</v>
      </c>
      <c r="L464" s="157">
        <f t="shared" si="299"/>
        <v>56</v>
      </c>
      <c r="W464" s="171"/>
      <c r="Z464" s="148"/>
      <c r="AA464" s="160"/>
      <c r="AB464" s="160"/>
      <c r="AC464" s="160"/>
      <c r="AD464" s="160"/>
      <c r="AE464" s="160"/>
      <c r="AF464" s="160"/>
      <c r="AG464" s="160"/>
    </row>
    <row r="465" spans="2:37" ht="15" customHeight="1" x14ac:dyDescent="0.15">
      <c r="B465" s="499"/>
      <c r="C465" s="145" t="s">
        <v>417</v>
      </c>
      <c r="H465" s="498"/>
      <c r="I465" s="157">
        <v>17</v>
      </c>
      <c r="J465" s="157">
        <v>4</v>
      </c>
      <c r="K465" s="157">
        <v>3</v>
      </c>
      <c r="L465" s="157">
        <f t="shared" si="299"/>
        <v>24</v>
      </c>
      <c r="M465" s="160"/>
      <c r="N465" s="160"/>
      <c r="O465" s="160"/>
      <c r="P465" s="160"/>
      <c r="Q465" s="160"/>
      <c r="R465" s="160"/>
      <c r="S465" s="160"/>
      <c r="T465" s="160"/>
      <c r="U465" s="160"/>
      <c r="W465" s="171"/>
      <c r="Z465" s="148"/>
      <c r="AA465" s="160"/>
      <c r="AB465" s="160"/>
      <c r="AC465" s="160"/>
      <c r="AD465" s="160"/>
      <c r="AE465" s="160"/>
      <c r="AF465" s="160"/>
      <c r="AG465" s="160"/>
      <c r="AH465" s="160"/>
      <c r="AI465" s="160"/>
      <c r="AJ465" s="160"/>
      <c r="AK465" s="160"/>
    </row>
    <row r="466" spans="2:37" ht="15" customHeight="1" x14ac:dyDescent="0.15">
      <c r="B466" s="499"/>
      <c r="C466" s="145" t="s">
        <v>418</v>
      </c>
      <c r="H466" s="498"/>
      <c r="I466" s="157">
        <v>46</v>
      </c>
      <c r="J466" s="157">
        <v>46</v>
      </c>
      <c r="K466" s="157">
        <v>3</v>
      </c>
      <c r="L466" s="157">
        <f t="shared" si="299"/>
        <v>95</v>
      </c>
      <c r="M466" s="160"/>
      <c r="N466" s="160"/>
      <c r="O466" s="160"/>
      <c r="P466" s="160"/>
      <c r="Q466" s="160"/>
      <c r="R466" s="160"/>
      <c r="S466" s="160"/>
      <c r="T466" s="160"/>
      <c r="U466" s="160"/>
      <c r="W466" s="171"/>
      <c r="Z466" s="148"/>
      <c r="AA466" s="160"/>
      <c r="AB466" s="160"/>
      <c r="AC466" s="160"/>
      <c r="AD466" s="160"/>
      <c r="AE466" s="160"/>
      <c r="AF466" s="160"/>
      <c r="AG466" s="160"/>
      <c r="AH466" s="160"/>
      <c r="AI466" s="160"/>
      <c r="AJ466" s="160"/>
      <c r="AK466" s="160"/>
    </row>
    <row r="467" spans="2:37" ht="15" customHeight="1" x14ac:dyDescent="0.15">
      <c r="B467" s="499"/>
      <c r="C467" s="145" t="s">
        <v>419</v>
      </c>
      <c r="H467" s="498"/>
      <c r="I467" s="157">
        <v>12</v>
      </c>
      <c r="J467" s="157">
        <v>22</v>
      </c>
      <c r="K467" s="157">
        <v>2</v>
      </c>
      <c r="L467" s="157">
        <f t="shared" si="299"/>
        <v>36</v>
      </c>
      <c r="M467" s="160"/>
      <c r="N467" s="160"/>
      <c r="O467" s="160"/>
      <c r="P467" s="160"/>
      <c r="Q467" s="160"/>
      <c r="R467" s="160"/>
      <c r="S467" s="160"/>
      <c r="T467" s="160"/>
      <c r="U467" s="160"/>
      <c r="W467" s="171"/>
      <c r="Z467" s="148"/>
      <c r="AA467" s="160"/>
      <c r="AB467" s="160"/>
      <c r="AC467" s="160"/>
      <c r="AD467" s="160"/>
      <c r="AE467" s="160"/>
      <c r="AF467" s="160"/>
      <c r="AG467" s="160"/>
      <c r="AH467" s="160"/>
      <c r="AI467" s="160"/>
      <c r="AJ467" s="160"/>
      <c r="AK467" s="160"/>
    </row>
    <row r="468" spans="2:37" ht="15" customHeight="1" x14ac:dyDescent="0.15">
      <c r="B468" s="501"/>
      <c r="C468" s="234" t="s">
        <v>420</v>
      </c>
      <c r="D468" s="151"/>
      <c r="E468" s="151"/>
      <c r="F468" s="151"/>
      <c r="G468" s="151"/>
      <c r="H468" s="267"/>
      <c r="I468" s="161">
        <v>22</v>
      </c>
      <c r="J468" s="161">
        <v>60</v>
      </c>
      <c r="K468" s="161">
        <v>3</v>
      </c>
      <c r="L468" s="161">
        <f t="shared" si="299"/>
        <v>85</v>
      </c>
      <c r="M468" s="160"/>
      <c r="N468" s="160"/>
      <c r="O468" s="160"/>
      <c r="P468" s="160"/>
      <c r="Q468" s="160"/>
      <c r="R468" s="160"/>
      <c r="S468" s="160"/>
      <c r="T468" s="160"/>
      <c r="U468" s="160"/>
      <c r="W468" s="171"/>
      <c r="Z468" s="148"/>
      <c r="AA468" s="160"/>
      <c r="AB468" s="160"/>
      <c r="AC468" s="160"/>
      <c r="AD468" s="160"/>
      <c r="AE468" s="160"/>
      <c r="AF468" s="160"/>
      <c r="AG468" s="160"/>
      <c r="AH468" s="160"/>
      <c r="AI468" s="160"/>
      <c r="AJ468" s="160"/>
      <c r="AK468" s="160"/>
    </row>
    <row r="469" spans="2:37" ht="15" customHeight="1" x14ac:dyDescent="0.15">
      <c r="B469" s="503" t="s">
        <v>3</v>
      </c>
      <c r="C469" s="138" t="s">
        <v>409</v>
      </c>
      <c r="H469" s="222">
        <f>SUM(I$298:J$298)</f>
        <v>315</v>
      </c>
      <c r="I469" s="205">
        <f t="shared" ref="I469:K480" si="300">IF($H469=0,0,I457/$H469*100)</f>
        <v>91.111111111111114</v>
      </c>
      <c r="J469" s="205">
        <f t="shared" si="300"/>
        <v>2.5396825396825395</v>
      </c>
      <c r="K469" s="205">
        <f t="shared" si="300"/>
        <v>6.3492063492063489</v>
      </c>
      <c r="L469" s="205">
        <f t="shared" si="299"/>
        <v>100.00000000000001</v>
      </c>
      <c r="M469" s="160"/>
      <c r="N469" s="160"/>
      <c r="O469" s="160"/>
      <c r="P469" s="160"/>
      <c r="Q469" s="160"/>
      <c r="R469" s="160"/>
      <c r="S469" s="160"/>
      <c r="T469" s="160"/>
      <c r="U469" s="160"/>
      <c r="W469" s="171"/>
      <c r="Z469" s="148"/>
      <c r="AA469" s="160"/>
      <c r="AB469" s="160"/>
      <c r="AC469" s="160"/>
      <c r="AD469" s="160"/>
      <c r="AE469" s="160"/>
      <c r="AF469" s="160"/>
      <c r="AG469" s="160"/>
      <c r="AH469" s="160"/>
      <c r="AI469" s="160"/>
      <c r="AJ469" s="160"/>
      <c r="AK469" s="160"/>
    </row>
    <row r="470" spans="2:37" ht="15" customHeight="1" x14ac:dyDescent="0.15">
      <c r="B470" s="504"/>
      <c r="C470" s="145" t="s">
        <v>410</v>
      </c>
      <c r="H470" s="222">
        <f>SUM(I$299:J$299)</f>
        <v>531</v>
      </c>
      <c r="I470" s="159">
        <f t="shared" si="300"/>
        <v>91.713747645951031</v>
      </c>
      <c r="J470" s="159">
        <f t="shared" si="300"/>
        <v>1.5065913370998116</v>
      </c>
      <c r="K470" s="159">
        <f t="shared" si="300"/>
        <v>6.7796610169491522</v>
      </c>
      <c r="L470" s="159">
        <f t="shared" si="299"/>
        <v>99.999999999999986</v>
      </c>
      <c r="M470" s="160"/>
      <c r="N470" s="160"/>
      <c r="O470" s="160"/>
      <c r="P470" s="160"/>
      <c r="Q470" s="160"/>
      <c r="R470" s="160"/>
      <c r="S470" s="160"/>
      <c r="T470" s="160"/>
      <c r="U470" s="160"/>
      <c r="W470" s="171"/>
      <c r="Z470" s="148"/>
      <c r="AA470" s="160"/>
      <c r="AB470" s="160"/>
      <c r="AC470" s="160"/>
      <c r="AD470" s="160"/>
      <c r="AE470" s="160"/>
      <c r="AF470" s="160"/>
      <c r="AG470" s="160"/>
      <c r="AH470" s="160"/>
      <c r="AI470" s="160"/>
      <c r="AJ470" s="160"/>
      <c r="AK470" s="160"/>
    </row>
    <row r="471" spans="2:37" ht="15" customHeight="1" x14ac:dyDescent="0.15">
      <c r="B471" s="504"/>
      <c r="C471" s="145" t="s">
        <v>411</v>
      </c>
      <c r="H471" s="222">
        <f>SUM(I$300:J$300)</f>
        <v>207</v>
      </c>
      <c r="I471" s="159">
        <f t="shared" si="300"/>
        <v>88.888888888888886</v>
      </c>
      <c r="J471" s="159">
        <f t="shared" si="300"/>
        <v>4.8309178743961354</v>
      </c>
      <c r="K471" s="159">
        <f t="shared" si="300"/>
        <v>6.2801932367149762</v>
      </c>
      <c r="L471" s="159">
        <f t="shared" si="299"/>
        <v>100</v>
      </c>
      <c r="M471" s="160"/>
      <c r="N471" s="160"/>
      <c r="O471" s="160"/>
      <c r="P471" s="160"/>
      <c r="Q471" s="160"/>
      <c r="R471" s="160"/>
      <c r="S471" s="160"/>
      <c r="T471" s="160"/>
      <c r="U471" s="160"/>
      <c r="W471" s="171"/>
      <c r="Z471" s="148"/>
      <c r="AA471" s="160"/>
      <c r="AB471" s="160"/>
      <c r="AC471" s="160"/>
      <c r="AD471" s="160"/>
      <c r="AE471" s="160"/>
      <c r="AF471" s="160"/>
      <c r="AG471" s="160"/>
      <c r="AH471" s="160"/>
      <c r="AI471" s="160"/>
      <c r="AJ471" s="160"/>
      <c r="AK471" s="160"/>
    </row>
    <row r="472" spans="2:37" ht="15" customHeight="1" x14ac:dyDescent="0.15">
      <c r="B472" s="504"/>
      <c r="C472" s="145" t="s">
        <v>412</v>
      </c>
      <c r="H472" s="222">
        <f>SUM(I$301:J$301)</f>
        <v>576</v>
      </c>
      <c r="I472" s="159">
        <f t="shared" si="300"/>
        <v>92.881944444444443</v>
      </c>
      <c r="J472" s="159">
        <f t="shared" si="300"/>
        <v>1.5625</v>
      </c>
      <c r="K472" s="159">
        <f t="shared" si="300"/>
        <v>5.5555555555555554</v>
      </c>
      <c r="L472" s="159">
        <f t="shared" si="299"/>
        <v>100</v>
      </c>
      <c r="M472" s="160"/>
      <c r="N472" s="160"/>
      <c r="O472" s="160"/>
      <c r="P472" s="160"/>
      <c r="Q472" s="160"/>
      <c r="R472" s="160"/>
      <c r="S472" s="160"/>
      <c r="T472" s="160"/>
      <c r="U472" s="160"/>
      <c r="W472" s="171"/>
      <c r="Z472" s="148"/>
      <c r="AA472" s="160"/>
      <c r="AB472" s="160"/>
      <c r="AC472" s="160"/>
      <c r="AD472" s="160"/>
      <c r="AE472" s="160"/>
      <c r="AF472" s="160"/>
      <c r="AG472" s="160"/>
      <c r="AH472" s="160"/>
      <c r="AI472" s="160"/>
      <c r="AJ472" s="160"/>
      <c r="AK472" s="160"/>
    </row>
    <row r="473" spans="2:37" ht="15" customHeight="1" x14ac:dyDescent="0.15">
      <c r="B473" s="504"/>
      <c r="C473" s="145" t="s">
        <v>413</v>
      </c>
      <c r="H473" s="222">
        <f>SUM(I$302:J$302)</f>
        <v>101</v>
      </c>
      <c r="I473" s="159">
        <f t="shared" si="300"/>
        <v>90.099009900990097</v>
      </c>
      <c r="J473" s="159">
        <f t="shared" si="300"/>
        <v>1.9801980198019802</v>
      </c>
      <c r="K473" s="159">
        <f t="shared" si="300"/>
        <v>7.9207920792079207</v>
      </c>
      <c r="L473" s="159">
        <f t="shared" si="299"/>
        <v>100</v>
      </c>
      <c r="M473" s="160"/>
      <c r="N473" s="160"/>
      <c r="O473" s="160"/>
      <c r="P473" s="160"/>
      <c r="Q473" s="160"/>
      <c r="R473" s="160"/>
      <c r="S473" s="160"/>
      <c r="T473" s="160"/>
      <c r="U473" s="160"/>
      <c r="W473" s="171"/>
      <c r="Z473" s="148"/>
      <c r="AA473" s="160"/>
      <c r="AB473" s="160"/>
      <c r="AC473" s="160"/>
      <c r="AD473" s="160"/>
      <c r="AE473" s="160"/>
      <c r="AF473" s="160"/>
      <c r="AG473" s="160"/>
      <c r="AH473" s="160"/>
      <c r="AI473" s="160"/>
      <c r="AJ473" s="160"/>
      <c r="AK473" s="160"/>
    </row>
    <row r="474" spans="2:37" ht="15" customHeight="1" x14ac:dyDescent="0.15">
      <c r="B474" s="505"/>
      <c r="C474" s="145" t="s">
        <v>414</v>
      </c>
      <c r="H474" s="222">
        <f>SUM(I$303:J$303)</f>
        <v>88</v>
      </c>
      <c r="I474" s="159">
        <f t="shared" si="300"/>
        <v>89.772727272727266</v>
      </c>
      <c r="J474" s="159">
        <f t="shared" si="300"/>
        <v>1.1363636363636365</v>
      </c>
      <c r="K474" s="159">
        <f t="shared" si="300"/>
        <v>9.0909090909090917</v>
      </c>
      <c r="L474" s="159">
        <f t="shared" si="299"/>
        <v>100</v>
      </c>
      <c r="M474" s="160"/>
      <c r="N474" s="160"/>
      <c r="O474" s="160"/>
      <c r="P474" s="160"/>
      <c r="Q474" s="160"/>
      <c r="R474" s="160"/>
      <c r="S474" s="160"/>
      <c r="T474" s="160"/>
      <c r="U474" s="160"/>
      <c r="W474" s="171"/>
      <c r="Z474" s="148"/>
      <c r="AA474" s="160"/>
      <c r="AB474" s="160"/>
      <c r="AC474" s="160"/>
      <c r="AD474" s="160"/>
      <c r="AE474" s="160"/>
      <c r="AF474" s="160"/>
      <c r="AG474" s="160"/>
      <c r="AH474" s="160"/>
      <c r="AI474" s="160"/>
      <c r="AJ474" s="160"/>
      <c r="AK474" s="160"/>
    </row>
    <row r="475" spans="2:37" ht="15" customHeight="1" x14ac:dyDescent="0.15">
      <c r="B475" s="504"/>
      <c r="C475" s="145" t="s">
        <v>415</v>
      </c>
      <c r="H475" s="222">
        <f>SUM(I$304:J$304)</f>
        <v>32</v>
      </c>
      <c r="I475" s="159">
        <f t="shared" si="300"/>
        <v>81.25</v>
      </c>
      <c r="J475" s="159">
        <f t="shared" si="300"/>
        <v>6.25</v>
      </c>
      <c r="K475" s="159">
        <f t="shared" si="300"/>
        <v>12.5</v>
      </c>
      <c r="L475" s="159">
        <f t="shared" si="299"/>
        <v>100</v>
      </c>
      <c r="M475" s="160"/>
      <c r="N475" s="160"/>
      <c r="O475" s="160"/>
      <c r="P475" s="160"/>
      <c r="Q475" s="160"/>
      <c r="R475" s="160"/>
      <c r="S475" s="160"/>
      <c r="T475" s="160"/>
      <c r="U475" s="160"/>
      <c r="W475" s="171"/>
      <c r="Z475" s="148"/>
      <c r="AA475" s="160"/>
      <c r="AB475" s="160"/>
      <c r="AC475" s="160"/>
      <c r="AD475" s="160"/>
      <c r="AE475" s="160"/>
      <c r="AF475" s="160"/>
      <c r="AG475" s="160"/>
      <c r="AH475" s="160"/>
      <c r="AI475" s="160"/>
      <c r="AJ475" s="160"/>
      <c r="AK475" s="160"/>
    </row>
    <row r="476" spans="2:37" ht="15" customHeight="1" x14ac:dyDescent="0.15">
      <c r="B476" s="504"/>
      <c r="C476" s="145" t="s">
        <v>416</v>
      </c>
      <c r="H476" s="222">
        <f>SUM(I$305:J$305)</f>
        <v>56</v>
      </c>
      <c r="I476" s="159">
        <f t="shared" si="300"/>
        <v>73.214285714285708</v>
      </c>
      <c r="J476" s="159">
        <f t="shared" si="300"/>
        <v>21.428571428571427</v>
      </c>
      <c r="K476" s="159">
        <f t="shared" si="300"/>
        <v>5.3571428571428568</v>
      </c>
      <c r="L476" s="159">
        <f t="shared" si="299"/>
        <v>100</v>
      </c>
      <c r="M476" s="160"/>
      <c r="N476" s="160"/>
      <c r="O476" s="160"/>
      <c r="P476" s="160"/>
      <c r="Q476" s="160"/>
      <c r="R476" s="160"/>
      <c r="S476" s="160"/>
      <c r="T476" s="160"/>
      <c r="U476" s="160"/>
      <c r="W476" s="171"/>
      <c r="Z476" s="148"/>
      <c r="AA476" s="160"/>
      <c r="AB476" s="160"/>
      <c r="AC476" s="160"/>
      <c r="AD476" s="160"/>
      <c r="AE476" s="160"/>
      <c r="AF476" s="160"/>
      <c r="AG476" s="160"/>
      <c r="AH476" s="160"/>
      <c r="AI476" s="160"/>
      <c r="AJ476" s="160"/>
      <c r="AK476" s="160"/>
    </row>
    <row r="477" spans="2:37" ht="15" customHeight="1" x14ac:dyDescent="0.15">
      <c r="B477" s="504"/>
      <c r="C477" s="145" t="s">
        <v>417</v>
      </c>
      <c r="H477" s="222">
        <f>SUM(I$306:J$306)</f>
        <v>24</v>
      </c>
      <c r="I477" s="159">
        <f t="shared" si="300"/>
        <v>70.833333333333343</v>
      </c>
      <c r="J477" s="159">
        <f t="shared" si="300"/>
        <v>16.666666666666664</v>
      </c>
      <c r="K477" s="159">
        <f t="shared" si="300"/>
        <v>12.5</v>
      </c>
      <c r="L477" s="159">
        <f t="shared" si="299"/>
        <v>100</v>
      </c>
      <c r="M477" s="160"/>
      <c r="N477" s="160"/>
      <c r="O477" s="160"/>
      <c r="P477" s="160"/>
      <c r="Q477" s="160"/>
      <c r="R477" s="160"/>
      <c r="S477" s="160"/>
      <c r="T477" s="160"/>
      <c r="U477" s="160"/>
      <c r="W477" s="171"/>
      <c r="Z477" s="148"/>
      <c r="AA477" s="160"/>
      <c r="AB477" s="160"/>
      <c r="AC477" s="160"/>
      <c r="AD477" s="160"/>
      <c r="AE477" s="160"/>
      <c r="AF477" s="160"/>
      <c r="AG477" s="160"/>
      <c r="AH477" s="160"/>
      <c r="AI477" s="160"/>
      <c r="AJ477" s="160"/>
      <c r="AK477" s="160"/>
    </row>
    <row r="478" spans="2:37" ht="15" customHeight="1" x14ac:dyDescent="0.15">
      <c r="B478" s="504"/>
      <c r="C478" s="145" t="s">
        <v>418</v>
      </c>
      <c r="H478" s="222">
        <f>SUM(I$307:J$307)</f>
        <v>95</v>
      </c>
      <c r="I478" s="159">
        <f t="shared" si="300"/>
        <v>48.421052631578945</v>
      </c>
      <c r="J478" s="159">
        <f t="shared" si="300"/>
        <v>48.421052631578945</v>
      </c>
      <c r="K478" s="159">
        <f t="shared" si="300"/>
        <v>3.1578947368421053</v>
      </c>
      <c r="L478" s="159">
        <f t="shared" si="299"/>
        <v>100</v>
      </c>
      <c r="M478" s="160"/>
      <c r="N478" s="160"/>
      <c r="O478" s="160"/>
      <c r="P478" s="160"/>
      <c r="Q478" s="160"/>
      <c r="R478" s="160"/>
      <c r="S478" s="160"/>
      <c r="T478" s="160"/>
      <c r="U478" s="160"/>
      <c r="W478" s="171"/>
      <c r="Z478" s="148"/>
      <c r="AA478" s="160"/>
      <c r="AB478" s="160"/>
      <c r="AC478" s="160"/>
      <c r="AD478" s="160"/>
      <c r="AE478" s="160"/>
      <c r="AF478" s="160"/>
      <c r="AG478" s="160"/>
      <c r="AH478" s="160"/>
      <c r="AI478" s="160"/>
      <c r="AJ478" s="160"/>
      <c r="AK478" s="160"/>
    </row>
    <row r="479" spans="2:37" ht="15" customHeight="1" x14ac:dyDescent="0.15">
      <c r="B479" s="504"/>
      <c r="C479" s="145" t="s">
        <v>419</v>
      </c>
      <c r="H479" s="222">
        <f>SUM(I$308:J$308)</f>
        <v>36</v>
      </c>
      <c r="I479" s="159">
        <f t="shared" si="300"/>
        <v>33.333333333333329</v>
      </c>
      <c r="J479" s="159">
        <f t="shared" si="300"/>
        <v>61.111111111111114</v>
      </c>
      <c r="K479" s="159">
        <f t="shared" si="300"/>
        <v>5.5555555555555554</v>
      </c>
      <c r="L479" s="159">
        <f t="shared" si="299"/>
        <v>100</v>
      </c>
      <c r="M479" s="160"/>
      <c r="N479" s="160"/>
      <c r="O479" s="160"/>
      <c r="P479" s="160"/>
      <c r="Q479" s="160"/>
      <c r="R479" s="160"/>
      <c r="S479" s="160"/>
      <c r="T479" s="160"/>
      <c r="U479" s="160"/>
      <c r="W479" s="171"/>
      <c r="Z479" s="148"/>
      <c r="AA479" s="160"/>
      <c r="AB479" s="160"/>
      <c r="AC479" s="160"/>
      <c r="AD479" s="160"/>
      <c r="AE479" s="160"/>
      <c r="AF479" s="160"/>
      <c r="AG479" s="160"/>
      <c r="AH479" s="160"/>
      <c r="AI479" s="160"/>
      <c r="AJ479" s="160"/>
      <c r="AK479" s="160"/>
    </row>
    <row r="480" spans="2:37" ht="15" customHeight="1" x14ac:dyDescent="0.15">
      <c r="B480" s="506"/>
      <c r="C480" s="234" t="s">
        <v>420</v>
      </c>
      <c r="D480" s="151"/>
      <c r="E480" s="151"/>
      <c r="F480" s="151"/>
      <c r="G480" s="151"/>
      <c r="H480" s="225">
        <f>SUM(I$309:J$309)</f>
        <v>85</v>
      </c>
      <c r="I480" s="163">
        <f t="shared" si="300"/>
        <v>25.882352941176475</v>
      </c>
      <c r="J480" s="163">
        <f t="shared" si="300"/>
        <v>70.588235294117652</v>
      </c>
      <c r="K480" s="163">
        <f t="shared" si="300"/>
        <v>3.5294117647058822</v>
      </c>
      <c r="L480" s="163">
        <f t="shared" si="299"/>
        <v>100.00000000000001</v>
      </c>
      <c r="M480" s="160"/>
      <c r="N480" s="160"/>
      <c r="O480" s="160"/>
      <c r="P480" s="160"/>
      <c r="Q480" s="160"/>
      <c r="R480" s="160"/>
      <c r="S480" s="160"/>
      <c r="T480" s="160"/>
      <c r="U480" s="160"/>
      <c r="W480" s="171"/>
      <c r="Z480" s="148"/>
      <c r="AA480" s="160"/>
      <c r="AB480" s="160"/>
      <c r="AC480" s="160"/>
      <c r="AD480" s="160"/>
      <c r="AE480" s="160"/>
      <c r="AF480" s="160"/>
      <c r="AG480" s="160"/>
      <c r="AH480" s="160"/>
      <c r="AI480" s="160"/>
      <c r="AJ480" s="160"/>
      <c r="AK480" s="160"/>
    </row>
    <row r="481" spans="2:37" ht="15" customHeight="1" x14ac:dyDescent="0.15">
      <c r="B481" s="507"/>
      <c r="L481" s="160"/>
      <c r="M481" s="160"/>
      <c r="N481" s="160"/>
      <c r="O481" s="160"/>
      <c r="P481" s="160"/>
      <c r="Q481" s="160"/>
      <c r="R481" s="160"/>
      <c r="S481" s="160"/>
      <c r="T481" s="160"/>
      <c r="U481" s="160"/>
      <c r="W481" s="171"/>
      <c r="Z481" s="148"/>
      <c r="AA481" s="160"/>
      <c r="AB481" s="160"/>
      <c r="AC481" s="160"/>
      <c r="AD481" s="160"/>
      <c r="AE481" s="160"/>
      <c r="AF481" s="160"/>
      <c r="AG481" s="160"/>
      <c r="AH481" s="160"/>
      <c r="AI481" s="160"/>
      <c r="AJ481" s="160"/>
      <c r="AK481" s="160"/>
    </row>
    <row r="482" spans="2:37" ht="15" customHeight="1" x14ac:dyDescent="0.15">
      <c r="B482" s="508" t="s">
        <v>170</v>
      </c>
      <c r="C482" s="493"/>
      <c r="D482" s="167"/>
      <c r="E482" s="167"/>
      <c r="F482" s="167"/>
      <c r="G482" s="167"/>
      <c r="H482" s="176"/>
      <c r="I482" s="502" t="s">
        <v>328</v>
      </c>
      <c r="J482" s="495" t="s">
        <v>329</v>
      </c>
      <c r="K482" s="509" t="s">
        <v>0</v>
      </c>
      <c r="L482" s="324" t="s">
        <v>4</v>
      </c>
      <c r="W482" s="171"/>
      <c r="Z482" s="148"/>
      <c r="AA482" s="160"/>
      <c r="AB482" s="160"/>
      <c r="AC482" s="160"/>
      <c r="AD482" s="160"/>
      <c r="AE482" s="160"/>
      <c r="AF482" s="160"/>
      <c r="AG482" s="160"/>
    </row>
    <row r="483" spans="2:37" ht="15" customHeight="1" x14ac:dyDescent="0.15">
      <c r="B483" s="503" t="s">
        <v>275</v>
      </c>
      <c r="C483" s="138" t="s">
        <v>409</v>
      </c>
      <c r="H483" s="498"/>
      <c r="I483" s="204">
        <v>91</v>
      </c>
      <c r="J483" s="204">
        <v>3</v>
      </c>
      <c r="K483" s="204">
        <v>3</v>
      </c>
      <c r="L483" s="204">
        <f t="shared" ref="L483:L506" si="301">SUM(I483:K483)</f>
        <v>97</v>
      </c>
      <c r="W483" s="171"/>
      <c r="Z483" s="148"/>
      <c r="AA483" s="160"/>
      <c r="AB483" s="160"/>
      <c r="AC483" s="160"/>
      <c r="AD483" s="160"/>
      <c r="AE483" s="160"/>
      <c r="AF483" s="160"/>
      <c r="AG483" s="160"/>
    </row>
    <row r="484" spans="2:37" ht="15" customHeight="1" x14ac:dyDescent="0.15">
      <c r="B484" s="504"/>
      <c r="C484" s="145" t="s">
        <v>410</v>
      </c>
      <c r="H484" s="498"/>
      <c r="I484" s="157">
        <v>58</v>
      </c>
      <c r="J484" s="157">
        <v>0</v>
      </c>
      <c r="K484" s="157">
        <v>3</v>
      </c>
      <c r="L484" s="157">
        <f t="shared" si="301"/>
        <v>61</v>
      </c>
      <c r="W484" s="171"/>
      <c r="Z484" s="148"/>
      <c r="AA484" s="160"/>
      <c r="AB484" s="160"/>
      <c r="AC484" s="160"/>
      <c r="AD484" s="160"/>
      <c r="AE484" s="160"/>
      <c r="AF484" s="160"/>
      <c r="AG484" s="160"/>
    </row>
    <row r="485" spans="2:37" ht="15" customHeight="1" x14ac:dyDescent="0.15">
      <c r="B485" s="504"/>
      <c r="C485" s="145" t="s">
        <v>411</v>
      </c>
      <c r="H485" s="498"/>
      <c r="I485" s="157">
        <v>35</v>
      </c>
      <c r="J485" s="157">
        <v>1</v>
      </c>
      <c r="K485" s="157">
        <v>1</v>
      </c>
      <c r="L485" s="157">
        <f t="shared" si="301"/>
        <v>37</v>
      </c>
      <c r="W485" s="507"/>
      <c r="AF485" s="160"/>
    </row>
    <row r="486" spans="2:37" ht="15" customHeight="1" x14ac:dyDescent="0.15">
      <c r="B486" s="504"/>
      <c r="C486" s="145" t="s">
        <v>412</v>
      </c>
      <c r="H486" s="498"/>
      <c r="I486" s="157">
        <v>136</v>
      </c>
      <c r="J486" s="157">
        <v>2</v>
      </c>
      <c r="K486" s="157">
        <v>5</v>
      </c>
      <c r="L486" s="157">
        <f t="shared" si="301"/>
        <v>143</v>
      </c>
      <c r="W486" s="507"/>
      <c r="AF486" s="160"/>
    </row>
    <row r="487" spans="2:37" ht="15" customHeight="1" x14ac:dyDescent="0.15">
      <c r="B487" s="504"/>
      <c r="C487" s="145" t="s">
        <v>413</v>
      </c>
      <c r="H487" s="498"/>
      <c r="I487" s="157">
        <v>67</v>
      </c>
      <c r="J487" s="157">
        <v>1</v>
      </c>
      <c r="K487" s="157">
        <v>5</v>
      </c>
      <c r="L487" s="157">
        <f t="shared" si="301"/>
        <v>73</v>
      </c>
      <c r="W487" s="507"/>
      <c r="AF487" s="160"/>
    </row>
    <row r="488" spans="2:37" ht="15" customHeight="1" x14ac:dyDescent="0.15">
      <c r="B488" s="505"/>
      <c r="C488" s="145" t="s">
        <v>414</v>
      </c>
      <c r="H488" s="498"/>
      <c r="I488" s="157">
        <v>24</v>
      </c>
      <c r="J488" s="157">
        <v>0</v>
      </c>
      <c r="K488" s="157">
        <v>1</v>
      </c>
      <c r="L488" s="157">
        <f t="shared" si="301"/>
        <v>25</v>
      </c>
      <c r="W488" s="507"/>
      <c r="AF488" s="160"/>
    </row>
    <row r="489" spans="2:37" ht="15" customHeight="1" x14ac:dyDescent="0.15">
      <c r="B489" s="504"/>
      <c r="C489" s="145" t="s">
        <v>415</v>
      </c>
      <c r="H489" s="498"/>
      <c r="I489" s="157">
        <v>6</v>
      </c>
      <c r="J489" s="157">
        <v>0</v>
      </c>
      <c r="K489" s="157">
        <v>1</v>
      </c>
      <c r="L489" s="157">
        <f t="shared" si="301"/>
        <v>7</v>
      </c>
      <c r="W489" s="507"/>
      <c r="AF489" s="160"/>
    </row>
    <row r="490" spans="2:37" ht="15" customHeight="1" x14ac:dyDescent="0.15">
      <c r="B490" s="504"/>
      <c r="C490" s="145" t="s">
        <v>416</v>
      </c>
      <c r="H490" s="498"/>
      <c r="I490" s="157">
        <v>19</v>
      </c>
      <c r="J490" s="157">
        <v>6</v>
      </c>
      <c r="K490" s="157">
        <v>1</v>
      </c>
      <c r="L490" s="157">
        <f t="shared" si="301"/>
        <v>26</v>
      </c>
      <c r="W490" s="507"/>
      <c r="AF490" s="160"/>
    </row>
    <row r="491" spans="2:37" ht="15" customHeight="1" x14ac:dyDescent="0.15">
      <c r="B491" s="504"/>
      <c r="C491" s="145" t="s">
        <v>417</v>
      </c>
      <c r="H491" s="498"/>
      <c r="I491" s="157">
        <v>6</v>
      </c>
      <c r="J491" s="157">
        <v>2</v>
      </c>
      <c r="K491" s="157">
        <v>2</v>
      </c>
      <c r="L491" s="157">
        <f t="shared" si="301"/>
        <v>10</v>
      </c>
      <c r="M491" s="160"/>
      <c r="N491" s="160"/>
      <c r="O491" s="160"/>
      <c r="P491" s="160"/>
      <c r="Q491" s="160"/>
      <c r="R491" s="160"/>
      <c r="S491" s="160"/>
      <c r="T491" s="160"/>
      <c r="U491" s="160"/>
      <c r="W491" s="507"/>
      <c r="AF491" s="160"/>
      <c r="AG491" s="160"/>
      <c r="AH491" s="160"/>
      <c r="AI491" s="160"/>
      <c r="AJ491" s="160"/>
      <c r="AK491" s="160"/>
    </row>
    <row r="492" spans="2:37" ht="15" customHeight="1" x14ac:dyDescent="0.15">
      <c r="B492" s="504"/>
      <c r="C492" s="145" t="s">
        <v>418</v>
      </c>
      <c r="H492" s="498"/>
      <c r="I492" s="157">
        <v>33</v>
      </c>
      <c r="J492" s="157">
        <v>27</v>
      </c>
      <c r="K492" s="157">
        <v>1</v>
      </c>
      <c r="L492" s="157">
        <f t="shared" si="301"/>
        <v>61</v>
      </c>
      <c r="M492" s="160"/>
      <c r="N492" s="160"/>
      <c r="O492" s="160"/>
      <c r="P492" s="160"/>
      <c r="Q492" s="160"/>
      <c r="R492" s="160"/>
      <c r="S492" s="160"/>
      <c r="T492" s="160"/>
      <c r="U492" s="160"/>
      <c r="W492" s="507"/>
      <c r="AF492" s="160"/>
      <c r="AG492" s="160"/>
      <c r="AH492" s="160"/>
      <c r="AI492" s="160"/>
      <c r="AJ492" s="160"/>
      <c r="AK492" s="160"/>
    </row>
    <row r="493" spans="2:37" ht="15" customHeight="1" x14ac:dyDescent="0.15">
      <c r="B493" s="504"/>
      <c r="C493" s="145" t="s">
        <v>419</v>
      </c>
      <c r="H493" s="498"/>
      <c r="I493" s="157">
        <v>7</v>
      </c>
      <c r="J493" s="157">
        <v>6</v>
      </c>
      <c r="K493" s="157">
        <v>0</v>
      </c>
      <c r="L493" s="157">
        <f t="shared" si="301"/>
        <v>13</v>
      </c>
      <c r="M493" s="160"/>
      <c r="N493" s="160"/>
      <c r="O493" s="160"/>
      <c r="P493" s="160"/>
      <c r="Q493" s="160"/>
      <c r="R493" s="160"/>
      <c r="S493" s="160"/>
      <c r="T493" s="160"/>
      <c r="U493" s="160"/>
      <c r="W493" s="507"/>
      <c r="AF493" s="160"/>
      <c r="AG493" s="160"/>
      <c r="AH493" s="160"/>
      <c r="AI493" s="160"/>
      <c r="AJ493" s="160"/>
      <c r="AK493" s="160"/>
    </row>
    <row r="494" spans="2:37" ht="15" customHeight="1" x14ac:dyDescent="0.15">
      <c r="B494" s="506"/>
      <c r="C494" s="234" t="s">
        <v>420</v>
      </c>
      <c r="D494" s="151"/>
      <c r="E494" s="151"/>
      <c r="F494" s="151"/>
      <c r="G494" s="151"/>
      <c r="H494" s="267"/>
      <c r="I494" s="161">
        <v>9</v>
      </c>
      <c r="J494" s="161">
        <v>25</v>
      </c>
      <c r="K494" s="161">
        <v>0</v>
      </c>
      <c r="L494" s="161">
        <f t="shared" si="301"/>
        <v>34</v>
      </c>
      <c r="M494" s="160"/>
      <c r="N494" s="160"/>
      <c r="O494" s="160"/>
      <c r="P494" s="160"/>
      <c r="Q494" s="160"/>
      <c r="R494" s="160"/>
      <c r="S494" s="160"/>
      <c r="T494" s="160"/>
      <c r="U494" s="160"/>
      <c r="W494" s="507"/>
      <c r="AF494" s="160"/>
      <c r="AG494" s="160"/>
      <c r="AH494" s="160"/>
      <c r="AI494" s="160"/>
      <c r="AJ494" s="160"/>
      <c r="AK494" s="160"/>
    </row>
    <row r="495" spans="2:37" ht="15" customHeight="1" x14ac:dyDescent="0.15">
      <c r="B495" s="503" t="s">
        <v>3</v>
      </c>
      <c r="C495" s="138" t="s">
        <v>409</v>
      </c>
      <c r="H495" s="222">
        <f>SUM(I$324:J$324)</f>
        <v>97</v>
      </c>
      <c r="I495" s="205">
        <f t="shared" ref="I495:K506" si="302">IF($H495=0,0,I483/$H495*100)</f>
        <v>93.814432989690715</v>
      </c>
      <c r="J495" s="205">
        <f t="shared" si="302"/>
        <v>3.0927835051546393</v>
      </c>
      <c r="K495" s="205">
        <f t="shared" si="302"/>
        <v>3.0927835051546393</v>
      </c>
      <c r="L495" s="205">
        <f t="shared" si="301"/>
        <v>100</v>
      </c>
      <c r="M495" s="160"/>
      <c r="N495" s="160"/>
      <c r="O495" s="160"/>
      <c r="P495" s="160"/>
      <c r="Q495" s="160"/>
      <c r="R495" s="160"/>
      <c r="S495" s="160"/>
      <c r="T495" s="160"/>
      <c r="U495" s="160"/>
      <c r="W495" s="507"/>
      <c r="AF495" s="160"/>
      <c r="AG495" s="160"/>
      <c r="AH495" s="160"/>
      <c r="AI495" s="160"/>
      <c r="AJ495" s="160"/>
      <c r="AK495" s="160"/>
    </row>
    <row r="496" spans="2:37" ht="15" customHeight="1" x14ac:dyDescent="0.15">
      <c r="B496" s="504"/>
      <c r="C496" s="145" t="s">
        <v>410</v>
      </c>
      <c r="H496" s="222">
        <f>SUM(I$325:J$325)</f>
        <v>61</v>
      </c>
      <c r="I496" s="159">
        <f t="shared" si="302"/>
        <v>95.081967213114751</v>
      </c>
      <c r="J496" s="159">
        <f t="shared" si="302"/>
        <v>0</v>
      </c>
      <c r="K496" s="159">
        <f t="shared" si="302"/>
        <v>4.918032786885246</v>
      </c>
      <c r="L496" s="159">
        <f t="shared" si="301"/>
        <v>100</v>
      </c>
      <c r="M496" s="160"/>
      <c r="N496" s="160"/>
      <c r="O496" s="160"/>
      <c r="P496" s="160"/>
      <c r="Q496" s="160"/>
      <c r="R496" s="160"/>
      <c r="S496" s="160"/>
      <c r="T496" s="160"/>
      <c r="U496" s="160"/>
      <c r="W496" s="507"/>
      <c r="AF496" s="160"/>
      <c r="AG496" s="160"/>
      <c r="AH496" s="160"/>
      <c r="AI496" s="160"/>
      <c r="AJ496" s="160"/>
      <c r="AK496" s="160"/>
    </row>
    <row r="497" spans="2:37" ht="15" customHeight="1" x14ac:dyDescent="0.15">
      <c r="B497" s="504"/>
      <c r="C497" s="145" t="s">
        <v>411</v>
      </c>
      <c r="H497" s="222">
        <f>SUM(I$326:J$326)</f>
        <v>37</v>
      </c>
      <c r="I497" s="159">
        <f t="shared" si="302"/>
        <v>94.594594594594597</v>
      </c>
      <c r="J497" s="159">
        <f t="shared" si="302"/>
        <v>2.7027027027027026</v>
      </c>
      <c r="K497" s="159">
        <f t="shared" si="302"/>
        <v>2.7027027027027026</v>
      </c>
      <c r="L497" s="159">
        <f t="shared" si="301"/>
        <v>100.00000000000001</v>
      </c>
      <c r="M497" s="160"/>
      <c r="N497" s="160"/>
      <c r="O497" s="160"/>
      <c r="P497" s="160"/>
      <c r="Q497" s="160"/>
      <c r="R497" s="160"/>
      <c r="S497" s="160"/>
      <c r="T497" s="160"/>
      <c r="U497" s="160"/>
      <c r="W497" s="507"/>
      <c r="AF497" s="160"/>
      <c r="AG497" s="160"/>
      <c r="AH497" s="160"/>
      <c r="AI497" s="160"/>
      <c r="AJ497" s="160"/>
      <c r="AK497" s="160"/>
    </row>
    <row r="498" spans="2:37" ht="15" customHeight="1" x14ac:dyDescent="0.15">
      <c r="B498" s="504"/>
      <c r="C498" s="145" t="s">
        <v>412</v>
      </c>
      <c r="H498" s="222">
        <f>SUM(I$327:J$327)</f>
        <v>143</v>
      </c>
      <c r="I498" s="159">
        <f t="shared" si="302"/>
        <v>95.104895104895107</v>
      </c>
      <c r="J498" s="159">
        <f t="shared" si="302"/>
        <v>1.3986013986013985</v>
      </c>
      <c r="K498" s="159">
        <f t="shared" si="302"/>
        <v>3.4965034965034967</v>
      </c>
      <c r="L498" s="159">
        <f t="shared" si="301"/>
        <v>100</v>
      </c>
      <c r="M498" s="160"/>
      <c r="N498" s="160"/>
      <c r="O498" s="160"/>
      <c r="P498" s="160"/>
      <c r="Q498" s="160"/>
      <c r="R498" s="160"/>
      <c r="S498" s="160"/>
      <c r="T498" s="160"/>
      <c r="U498" s="160"/>
      <c r="W498" s="507"/>
      <c r="AF498" s="160"/>
      <c r="AG498" s="160"/>
      <c r="AH498" s="160"/>
      <c r="AI498" s="160"/>
      <c r="AJ498" s="160"/>
      <c r="AK498" s="160"/>
    </row>
    <row r="499" spans="2:37" ht="15" customHeight="1" x14ac:dyDescent="0.15">
      <c r="B499" s="504"/>
      <c r="C499" s="145" t="s">
        <v>413</v>
      </c>
      <c r="H499" s="222">
        <f>SUM(I$328:J$328)</f>
        <v>73</v>
      </c>
      <c r="I499" s="159">
        <f t="shared" si="302"/>
        <v>91.780821917808225</v>
      </c>
      <c r="J499" s="159">
        <f t="shared" si="302"/>
        <v>1.3698630136986301</v>
      </c>
      <c r="K499" s="159">
        <f t="shared" si="302"/>
        <v>6.8493150684931505</v>
      </c>
      <c r="L499" s="159">
        <f t="shared" si="301"/>
        <v>100.00000000000001</v>
      </c>
      <c r="M499" s="160"/>
      <c r="N499" s="160"/>
      <c r="O499" s="160"/>
      <c r="P499" s="160"/>
      <c r="Q499" s="160"/>
      <c r="R499" s="160"/>
      <c r="S499" s="160"/>
      <c r="T499" s="160"/>
      <c r="U499" s="160"/>
      <c r="W499" s="507"/>
      <c r="AF499" s="160"/>
      <c r="AG499" s="160"/>
      <c r="AH499" s="160"/>
      <c r="AI499" s="160"/>
      <c r="AJ499" s="160"/>
      <c r="AK499" s="160"/>
    </row>
    <row r="500" spans="2:37" ht="15" customHeight="1" x14ac:dyDescent="0.15">
      <c r="B500" s="505"/>
      <c r="C500" s="145" t="s">
        <v>414</v>
      </c>
      <c r="H500" s="222">
        <f>SUM(I$329:J$329)</f>
        <v>25</v>
      </c>
      <c r="I500" s="159">
        <f t="shared" si="302"/>
        <v>96</v>
      </c>
      <c r="J500" s="159">
        <f t="shared" si="302"/>
        <v>0</v>
      </c>
      <c r="K500" s="159">
        <f t="shared" si="302"/>
        <v>4</v>
      </c>
      <c r="L500" s="159">
        <f t="shared" si="301"/>
        <v>100</v>
      </c>
      <c r="M500" s="160"/>
      <c r="N500" s="160"/>
      <c r="O500" s="160"/>
      <c r="P500" s="160"/>
      <c r="Q500" s="160"/>
      <c r="R500" s="160"/>
      <c r="S500" s="160"/>
      <c r="T500" s="160"/>
      <c r="U500" s="160"/>
      <c r="W500" s="507"/>
      <c r="AF500" s="160"/>
      <c r="AG500" s="160"/>
      <c r="AH500" s="160"/>
      <c r="AI500" s="160"/>
      <c r="AJ500" s="160"/>
      <c r="AK500" s="160"/>
    </row>
    <row r="501" spans="2:37" ht="15" customHeight="1" x14ac:dyDescent="0.15">
      <c r="B501" s="504"/>
      <c r="C501" s="145" t="s">
        <v>415</v>
      </c>
      <c r="H501" s="222">
        <f>SUM(I$330:J$330)</f>
        <v>7</v>
      </c>
      <c r="I501" s="159">
        <f t="shared" si="302"/>
        <v>85.714285714285708</v>
      </c>
      <c r="J501" s="159">
        <f t="shared" si="302"/>
        <v>0</v>
      </c>
      <c r="K501" s="159">
        <f t="shared" si="302"/>
        <v>14.285714285714285</v>
      </c>
      <c r="L501" s="159">
        <f t="shared" si="301"/>
        <v>100</v>
      </c>
      <c r="M501" s="160"/>
      <c r="N501" s="160"/>
      <c r="O501" s="160"/>
      <c r="P501" s="160"/>
      <c r="Q501" s="160"/>
      <c r="R501" s="160"/>
      <c r="S501" s="160"/>
      <c r="T501" s="160"/>
      <c r="U501" s="160"/>
      <c r="W501" s="507"/>
      <c r="AF501" s="160"/>
      <c r="AG501" s="160"/>
      <c r="AH501" s="160"/>
      <c r="AI501" s="160"/>
      <c r="AJ501" s="160"/>
      <c r="AK501" s="160"/>
    </row>
    <row r="502" spans="2:37" ht="15" customHeight="1" x14ac:dyDescent="0.15">
      <c r="B502" s="504"/>
      <c r="C502" s="145" t="s">
        <v>416</v>
      </c>
      <c r="H502" s="222">
        <f>SUM(I$331:J$331)</f>
        <v>26</v>
      </c>
      <c r="I502" s="159">
        <f t="shared" si="302"/>
        <v>73.076923076923066</v>
      </c>
      <c r="J502" s="159">
        <f t="shared" si="302"/>
        <v>23.076923076923077</v>
      </c>
      <c r="K502" s="159">
        <f t="shared" si="302"/>
        <v>3.8461538461538463</v>
      </c>
      <c r="L502" s="159">
        <f t="shared" si="301"/>
        <v>99.999999999999986</v>
      </c>
      <c r="M502" s="160"/>
      <c r="N502" s="160"/>
      <c r="O502" s="160"/>
      <c r="P502" s="160"/>
      <c r="Q502" s="160"/>
      <c r="R502" s="160"/>
      <c r="S502" s="160"/>
      <c r="T502" s="160"/>
      <c r="U502" s="160"/>
      <c r="W502" s="507"/>
      <c r="AF502" s="160"/>
      <c r="AG502" s="160"/>
      <c r="AH502" s="160"/>
      <c r="AI502" s="160"/>
      <c r="AJ502" s="160"/>
      <c r="AK502" s="160"/>
    </row>
    <row r="503" spans="2:37" ht="15" customHeight="1" x14ac:dyDescent="0.15">
      <c r="B503" s="504"/>
      <c r="C503" s="145" t="s">
        <v>417</v>
      </c>
      <c r="H503" s="222">
        <f>SUM(I$332:J$332)</f>
        <v>10</v>
      </c>
      <c r="I503" s="159">
        <f t="shared" si="302"/>
        <v>60</v>
      </c>
      <c r="J503" s="159">
        <f t="shared" si="302"/>
        <v>20</v>
      </c>
      <c r="K503" s="159">
        <f t="shared" si="302"/>
        <v>20</v>
      </c>
      <c r="L503" s="159">
        <f t="shared" si="301"/>
        <v>100</v>
      </c>
      <c r="M503" s="160"/>
      <c r="N503" s="160"/>
      <c r="O503" s="160"/>
      <c r="P503" s="160"/>
      <c r="Q503" s="160"/>
      <c r="R503" s="160"/>
      <c r="S503" s="160"/>
      <c r="T503" s="160"/>
      <c r="U503" s="160"/>
      <c r="W503" s="507"/>
      <c r="AF503" s="160"/>
      <c r="AG503" s="160"/>
      <c r="AH503" s="160"/>
      <c r="AI503" s="160"/>
      <c r="AJ503" s="160"/>
      <c r="AK503" s="160"/>
    </row>
    <row r="504" spans="2:37" ht="15" customHeight="1" x14ac:dyDescent="0.15">
      <c r="B504" s="504"/>
      <c r="C504" s="145" t="s">
        <v>418</v>
      </c>
      <c r="H504" s="222">
        <f>SUM(I$333:J$333)</f>
        <v>61</v>
      </c>
      <c r="I504" s="159">
        <f t="shared" si="302"/>
        <v>54.098360655737707</v>
      </c>
      <c r="J504" s="159">
        <f t="shared" si="302"/>
        <v>44.26229508196721</v>
      </c>
      <c r="K504" s="159">
        <f t="shared" si="302"/>
        <v>1.639344262295082</v>
      </c>
      <c r="L504" s="159">
        <f t="shared" si="301"/>
        <v>100</v>
      </c>
      <c r="M504" s="160"/>
      <c r="N504" s="160"/>
      <c r="O504" s="160"/>
      <c r="P504" s="160"/>
      <c r="Q504" s="160"/>
      <c r="R504" s="160"/>
      <c r="S504" s="160"/>
      <c r="T504" s="160"/>
      <c r="U504" s="160"/>
      <c r="W504" s="507"/>
      <c r="AF504" s="160"/>
      <c r="AG504" s="160"/>
      <c r="AH504" s="160"/>
      <c r="AI504" s="160"/>
      <c r="AJ504" s="160"/>
      <c r="AK504" s="160"/>
    </row>
    <row r="505" spans="2:37" ht="15" customHeight="1" x14ac:dyDescent="0.15">
      <c r="B505" s="504"/>
      <c r="C505" s="145" t="s">
        <v>419</v>
      </c>
      <c r="H505" s="222">
        <f>SUM(I$334:J$334)</f>
        <v>13</v>
      </c>
      <c r="I505" s="159">
        <f t="shared" si="302"/>
        <v>53.846153846153847</v>
      </c>
      <c r="J505" s="159">
        <f t="shared" si="302"/>
        <v>46.153846153846153</v>
      </c>
      <c r="K505" s="159">
        <f t="shared" si="302"/>
        <v>0</v>
      </c>
      <c r="L505" s="159">
        <f t="shared" si="301"/>
        <v>100</v>
      </c>
      <c r="M505" s="160"/>
      <c r="N505" s="160"/>
      <c r="O505" s="160"/>
      <c r="P505" s="160"/>
      <c r="Q505" s="160"/>
      <c r="R505" s="160"/>
      <c r="S505" s="160"/>
      <c r="T505" s="160"/>
      <c r="U505" s="160"/>
      <c r="W505" s="507"/>
      <c r="AF505" s="160"/>
      <c r="AG505" s="160"/>
      <c r="AH505" s="160"/>
      <c r="AI505" s="160"/>
      <c r="AJ505" s="160"/>
      <c r="AK505" s="160"/>
    </row>
    <row r="506" spans="2:37" ht="15" customHeight="1" x14ac:dyDescent="0.15">
      <c r="B506" s="506"/>
      <c r="C506" s="234" t="s">
        <v>420</v>
      </c>
      <c r="D506" s="151"/>
      <c r="E506" s="151"/>
      <c r="F506" s="151"/>
      <c r="G506" s="151"/>
      <c r="H506" s="225">
        <f>SUM(I$335:J$335)</f>
        <v>34</v>
      </c>
      <c r="I506" s="163">
        <f t="shared" si="302"/>
        <v>26.47058823529412</v>
      </c>
      <c r="J506" s="163">
        <f t="shared" si="302"/>
        <v>73.529411764705884</v>
      </c>
      <c r="K506" s="163">
        <f t="shared" si="302"/>
        <v>0</v>
      </c>
      <c r="L506" s="163">
        <f t="shared" si="301"/>
        <v>100</v>
      </c>
      <c r="M506" s="160"/>
      <c r="N506" s="160"/>
      <c r="O506" s="160"/>
      <c r="P506" s="160"/>
      <c r="Q506" s="160"/>
      <c r="R506" s="160"/>
      <c r="S506" s="160"/>
      <c r="T506" s="160"/>
      <c r="U506" s="160"/>
      <c r="W506" s="507"/>
      <c r="AF506" s="160"/>
      <c r="AG506" s="160"/>
      <c r="AH506" s="160"/>
      <c r="AI506" s="160"/>
      <c r="AJ506" s="160"/>
      <c r="AK506" s="160"/>
    </row>
    <row r="507" spans="2:37" ht="15" customHeight="1" x14ac:dyDescent="0.15">
      <c r="B507" s="510"/>
      <c r="F507" s="148"/>
      <c r="G507" s="148"/>
      <c r="H507" s="160"/>
      <c r="I507" s="160"/>
      <c r="J507" s="160"/>
      <c r="K507" s="160"/>
      <c r="L507" s="160"/>
      <c r="M507" s="160"/>
      <c r="N507" s="160"/>
      <c r="O507" s="160"/>
      <c r="P507" s="160"/>
      <c r="Q507" s="160"/>
      <c r="R507" s="160"/>
      <c r="S507" s="160"/>
      <c r="T507" s="160"/>
      <c r="U507" s="160"/>
      <c r="W507" s="507"/>
      <c r="AF507" s="160"/>
      <c r="AG507" s="160"/>
      <c r="AH507" s="160"/>
      <c r="AI507" s="160"/>
      <c r="AJ507" s="160"/>
      <c r="AK507" s="160"/>
    </row>
    <row r="508" spans="2:37" ht="15" customHeight="1" x14ac:dyDescent="0.15">
      <c r="B508" s="508" t="s">
        <v>171</v>
      </c>
      <c r="C508" s="493"/>
      <c r="D508" s="167"/>
      <c r="E508" s="167"/>
      <c r="F508" s="167"/>
      <c r="G508" s="167"/>
      <c r="H508" s="176"/>
      <c r="I508" s="502" t="s">
        <v>328</v>
      </c>
      <c r="J508" s="495" t="s">
        <v>329</v>
      </c>
      <c r="K508" s="509" t="s">
        <v>0</v>
      </c>
      <c r="L508" s="324" t="s">
        <v>4</v>
      </c>
      <c r="W508" s="507"/>
      <c r="AF508" s="160"/>
    </row>
    <row r="509" spans="2:37" ht="15" customHeight="1" x14ac:dyDescent="0.15">
      <c r="B509" s="503" t="s">
        <v>275</v>
      </c>
      <c r="C509" s="138" t="s">
        <v>409</v>
      </c>
      <c r="H509" s="498"/>
      <c r="I509" s="204">
        <v>196</v>
      </c>
      <c r="J509" s="204">
        <v>5</v>
      </c>
      <c r="K509" s="204">
        <v>17</v>
      </c>
      <c r="L509" s="204">
        <f t="shared" ref="L509:L532" si="303">SUM(I509:K509)</f>
        <v>218</v>
      </c>
      <c r="W509" s="507"/>
      <c r="AF509" s="160"/>
    </row>
    <row r="510" spans="2:37" ht="15" customHeight="1" x14ac:dyDescent="0.15">
      <c r="B510" s="504"/>
      <c r="C510" s="145" t="s">
        <v>410</v>
      </c>
      <c r="H510" s="498"/>
      <c r="I510" s="157">
        <v>429</v>
      </c>
      <c r="J510" s="157">
        <v>8</v>
      </c>
      <c r="K510" s="157">
        <v>33</v>
      </c>
      <c r="L510" s="157">
        <f t="shared" si="303"/>
        <v>470</v>
      </c>
      <c r="W510" s="507"/>
      <c r="AF510" s="160"/>
    </row>
    <row r="511" spans="2:37" ht="15" customHeight="1" x14ac:dyDescent="0.15">
      <c r="B511" s="504"/>
      <c r="C511" s="145" t="s">
        <v>411</v>
      </c>
      <c r="H511" s="498"/>
      <c r="I511" s="157">
        <v>149</v>
      </c>
      <c r="J511" s="157">
        <v>9</v>
      </c>
      <c r="K511" s="157">
        <v>12</v>
      </c>
      <c r="L511" s="157">
        <f t="shared" si="303"/>
        <v>170</v>
      </c>
      <c r="W511" s="507"/>
      <c r="AF511" s="160"/>
    </row>
    <row r="512" spans="2:37" ht="15" customHeight="1" x14ac:dyDescent="0.15">
      <c r="B512" s="504"/>
      <c r="C512" s="145" t="s">
        <v>412</v>
      </c>
      <c r="H512" s="498"/>
      <c r="I512" s="157">
        <v>399</v>
      </c>
      <c r="J512" s="157">
        <v>7</v>
      </c>
      <c r="K512" s="157">
        <v>27</v>
      </c>
      <c r="L512" s="157">
        <f t="shared" si="303"/>
        <v>433</v>
      </c>
      <c r="W512" s="507"/>
      <c r="AF512" s="160"/>
    </row>
    <row r="513" spans="2:37" ht="15" customHeight="1" x14ac:dyDescent="0.15">
      <c r="B513" s="504"/>
      <c r="C513" s="145" t="s">
        <v>413</v>
      </c>
      <c r="H513" s="498"/>
      <c r="I513" s="157">
        <v>24</v>
      </c>
      <c r="J513" s="157">
        <v>1</v>
      </c>
      <c r="K513" s="157">
        <v>3</v>
      </c>
      <c r="L513" s="157">
        <f t="shared" si="303"/>
        <v>28</v>
      </c>
      <c r="W513" s="507"/>
      <c r="AF513" s="160"/>
    </row>
    <row r="514" spans="2:37" ht="15" customHeight="1" x14ac:dyDescent="0.15">
      <c r="B514" s="505"/>
      <c r="C514" s="145" t="s">
        <v>414</v>
      </c>
      <c r="H514" s="498"/>
      <c r="I514" s="157">
        <v>55</v>
      </c>
      <c r="J514" s="157">
        <v>1</v>
      </c>
      <c r="K514" s="157">
        <v>7</v>
      </c>
      <c r="L514" s="157">
        <f t="shared" si="303"/>
        <v>63</v>
      </c>
      <c r="W514" s="507"/>
      <c r="AF514" s="160"/>
    </row>
    <row r="515" spans="2:37" ht="15" customHeight="1" x14ac:dyDescent="0.15">
      <c r="B515" s="504"/>
      <c r="C515" s="145" t="s">
        <v>415</v>
      </c>
      <c r="H515" s="498"/>
      <c r="I515" s="157">
        <v>20</v>
      </c>
      <c r="J515" s="157">
        <v>2</v>
      </c>
      <c r="K515" s="157">
        <v>3</v>
      </c>
      <c r="L515" s="157">
        <f t="shared" si="303"/>
        <v>25</v>
      </c>
      <c r="W515" s="507"/>
      <c r="AF515" s="160"/>
    </row>
    <row r="516" spans="2:37" ht="15" customHeight="1" x14ac:dyDescent="0.15">
      <c r="B516" s="504"/>
      <c r="C516" s="145" t="s">
        <v>416</v>
      </c>
      <c r="H516" s="498"/>
      <c r="I516" s="157">
        <v>22</v>
      </c>
      <c r="J516" s="157">
        <v>6</v>
      </c>
      <c r="K516" s="157">
        <v>2</v>
      </c>
      <c r="L516" s="157">
        <f t="shared" si="303"/>
        <v>30</v>
      </c>
      <c r="W516" s="507"/>
      <c r="AF516" s="160"/>
    </row>
    <row r="517" spans="2:37" ht="15" customHeight="1" x14ac:dyDescent="0.15">
      <c r="B517" s="504"/>
      <c r="C517" s="145" t="s">
        <v>417</v>
      </c>
      <c r="H517" s="498"/>
      <c r="I517" s="157">
        <v>11</v>
      </c>
      <c r="J517" s="157">
        <v>2</v>
      </c>
      <c r="K517" s="157">
        <v>1</v>
      </c>
      <c r="L517" s="157">
        <f t="shared" si="303"/>
        <v>14</v>
      </c>
      <c r="M517" s="160"/>
      <c r="N517" s="160"/>
      <c r="O517" s="160"/>
      <c r="P517" s="160"/>
      <c r="Q517" s="160"/>
      <c r="R517" s="160"/>
      <c r="S517" s="160"/>
      <c r="T517" s="160"/>
      <c r="U517" s="160"/>
      <c r="W517" s="507"/>
      <c r="AF517" s="160"/>
      <c r="AG517" s="160"/>
      <c r="AH517" s="160"/>
      <c r="AI517" s="160"/>
      <c r="AJ517" s="160"/>
      <c r="AK517" s="160"/>
    </row>
    <row r="518" spans="2:37" ht="15" customHeight="1" x14ac:dyDescent="0.15">
      <c r="B518" s="504"/>
      <c r="C518" s="145" t="s">
        <v>418</v>
      </c>
      <c r="H518" s="498"/>
      <c r="I518" s="157">
        <v>13</v>
      </c>
      <c r="J518" s="157">
        <v>19</v>
      </c>
      <c r="K518" s="157">
        <v>2</v>
      </c>
      <c r="L518" s="157">
        <f t="shared" si="303"/>
        <v>34</v>
      </c>
      <c r="M518" s="160"/>
      <c r="N518" s="160"/>
      <c r="O518" s="160"/>
      <c r="P518" s="160"/>
      <c r="Q518" s="160"/>
      <c r="R518" s="160"/>
      <c r="S518" s="160"/>
      <c r="T518" s="160"/>
      <c r="U518" s="160"/>
      <c r="W518" s="507"/>
      <c r="AF518" s="160"/>
      <c r="AG518" s="160"/>
      <c r="AH518" s="160"/>
      <c r="AI518" s="160"/>
      <c r="AJ518" s="160"/>
      <c r="AK518" s="160"/>
    </row>
    <row r="519" spans="2:37" ht="15" customHeight="1" x14ac:dyDescent="0.15">
      <c r="B519" s="504"/>
      <c r="C519" s="145" t="s">
        <v>419</v>
      </c>
      <c r="H519" s="498"/>
      <c r="I519" s="157">
        <v>5</v>
      </c>
      <c r="J519" s="157">
        <v>16</v>
      </c>
      <c r="K519" s="157">
        <v>2</v>
      </c>
      <c r="L519" s="157">
        <f t="shared" si="303"/>
        <v>23</v>
      </c>
      <c r="M519" s="160"/>
      <c r="N519" s="160"/>
      <c r="O519" s="160"/>
      <c r="P519" s="160"/>
      <c r="Q519" s="160"/>
      <c r="R519" s="160"/>
      <c r="S519" s="160"/>
      <c r="T519" s="160"/>
      <c r="U519" s="160"/>
      <c r="W519" s="507"/>
      <c r="AF519" s="160"/>
      <c r="AG519" s="160"/>
      <c r="AH519" s="160"/>
      <c r="AI519" s="160"/>
      <c r="AJ519" s="160"/>
      <c r="AK519" s="160"/>
    </row>
    <row r="520" spans="2:37" ht="15" customHeight="1" x14ac:dyDescent="0.15">
      <c r="B520" s="506"/>
      <c r="C520" s="234" t="s">
        <v>420</v>
      </c>
      <c r="D520" s="151"/>
      <c r="E520" s="151"/>
      <c r="F520" s="151"/>
      <c r="G520" s="151"/>
      <c r="H520" s="267"/>
      <c r="I520" s="161">
        <v>13</v>
      </c>
      <c r="J520" s="161">
        <v>35</v>
      </c>
      <c r="K520" s="161">
        <v>3</v>
      </c>
      <c r="L520" s="161">
        <f t="shared" si="303"/>
        <v>51</v>
      </c>
      <c r="M520" s="160"/>
      <c r="N520" s="160"/>
      <c r="O520" s="160"/>
      <c r="P520" s="160"/>
      <c r="Q520" s="160"/>
      <c r="R520" s="160"/>
      <c r="S520" s="160"/>
      <c r="T520" s="160"/>
      <c r="U520" s="160"/>
      <c r="W520" s="507"/>
      <c r="AF520" s="160"/>
      <c r="AG520" s="160"/>
      <c r="AH520" s="160"/>
      <c r="AI520" s="160"/>
      <c r="AJ520" s="160"/>
      <c r="AK520" s="160"/>
    </row>
    <row r="521" spans="2:37" ht="15" customHeight="1" x14ac:dyDescent="0.15">
      <c r="B521" s="503" t="s">
        <v>3</v>
      </c>
      <c r="C521" s="138" t="s">
        <v>409</v>
      </c>
      <c r="H521" s="222">
        <f>SUM(I$350:J$350)</f>
        <v>218</v>
      </c>
      <c r="I521" s="205">
        <f t="shared" ref="I521:K532" si="304">IF($H521=0,0,I509/$H521*100)</f>
        <v>89.908256880733944</v>
      </c>
      <c r="J521" s="205">
        <f t="shared" si="304"/>
        <v>2.2935779816513762</v>
      </c>
      <c r="K521" s="205">
        <f t="shared" si="304"/>
        <v>7.7981651376146797</v>
      </c>
      <c r="L521" s="205">
        <f t="shared" si="303"/>
        <v>100</v>
      </c>
      <c r="M521" s="160"/>
      <c r="N521" s="160"/>
      <c r="O521" s="160"/>
      <c r="P521" s="160"/>
      <c r="Q521" s="160"/>
      <c r="R521" s="160"/>
      <c r="S521" s="160"/>
      <c r="T521" s="160"/>
      <c r="U521" s="160"/>
      <c r="W521" s="507"/>
      <c r="AF521" s="160"/>
      <c r="AG521" s="160"/>
      <c r="AH521" s="160"/>
      <c r="AI521" s="160"/>
      <c r="AJ521" s="160"/>
      <c r="AK521" s="160"/>
    </row>
    <row r="522" spans="2:37" ht="15" customHeight="1" x14ac:dyDescent="0.15">
      <c r="B522" s="504"/>
      <c r="C522" s="145" t="s">
        <v>410</v>
      </c>
      <c r="H522" s="222">
        <f>SUM(I$351:J$351)</f>
        <v>470</v>
      </c>
      <c r="I522" s="159">
        <f t="shared" si="304"/>
        <v>91.276595744680861</v>
      </c>
      <c r="J522" s="159">
        <f t="shared" si="304"/>
        <v>1.7021276595744681</v>
      </c>
      <c r="K522" s="159">
        <f t="shared" si="304"/>
        <v>7.0212765957446814</v>
      </c>
      <c r="L522" s="159">
        <f t="shared" si="303"/>
        <v>100.00000000000001</v>
      </c>
      <c r="M522" s="160"/>
      <c r="N522" s="160"/>
      <c r="O522" s="160"/>
      <c r="P522" s="160"/>
      <c r="Q522" s="160"/>
      <c r="R522" s="160"/>
      <c r="S522" s="160"/>
      <c r="T522" s="160"/>
      <c r="U522" s="160"/>
      <c r="W522" s="507"/>
      <c r="AF522" s="160"/>
      <c r="AG522" s="160"/>
      <c r="AH522" s="160"/>
      <c r="AI522" s="160"/>
      <c r="AJ522" s="160"/>
      <c r="AK522" s="160"/>
    </row>
    <row r="523" spans="2:37" ht="15" customHeight="1" x14ac:dyDescent="0.15">
      <c r="B523" s="504"/>
      <c r="C523" s="145" t="s">
        <v>411</v>
      </c>
      <c r="H523" s="222">
        <f>SUM(I$352:J$352)</f>
        <v>170</v>
      </c>
      <c r="I523" s="159">
        <f t="shared" si="304"/>
        <v>87.647058823529406</v>
      </c>
      <c r="J523" s="159">
        <f t="shared" si="304"/>
        <v>5.2941176470588234</v>
      </c>
      <c r="K523" s="159">
        <f t="shared" si="304"/>
        <v>7.0588235294117645</v>
      </c>
      <c r="L523" s="159">
        <f t="shared" si="303"/>
        <v>100</v>
      </c>
      <c r="M523" s="160"/>
      <c r="N523" s="160"/>
      <c r="O523" s="160"/>
      <c r="P523" s="160"/>
      <c r="Q523" s="160"/>
      <c r="R523" s="160"/>
      <c r="S523" s="160"/>
      <c r="T523" s="160"/>
      <c r="U523" s="160"/>
      <c r="W523" s="507"/>
      <c r="AF523" s="160"/>
      <c r="AG523" s="160"/>
      <c r="AH523" s="160"/>
      <c r="AI523" s="160"/>
      <c r="AJ523" s="160"/>
      <c r="AK523" s="160"/>
    </row>
    <row r="524" spans="2:37" ht="15" customHeight="1" x14ac:dyDescent="0.15">
      <c r="B524" s="504"/>
      <c r="C524" s="145" t="s">
        <v>412</v>
      </c>
      <c r="H524" s="222">
        <f>SUM(I$353:J$353)</f>
        <v>433</v>
      </c>
      <c r="I524" s="159">
        <f t="shared" si="304"/>
        <v>92.147806004618943</v>
      </c>
      <c r="J524" s="159">
        <f t="shared" si="304"/>
        <v>1.6166281755196306</v>
      </c>
      <c r="K524" s="159">
        <f t="shared" si="304"/>
        <v>6.2355658198614323</v>
      </c>
      <c r="L524" s="159">
        <f t="shared" si="303"/>
        <v>100.00000000000001</v>
      </c>
      <c r="M524" s="160"/>
      <c r="N524" s="160"/>
      <c r="O524" s="160"/>
      <c r="P524" s="160"/>
      <c r="Q524" s="160"/>
      <c r="R524" s="160"/>
      <c r="S524" s="160"/>
      <c r="T524" s="160"/>
      <c r="U524" s="160"/>
      <c r="W524" s="507"/>
      <c r="AF524" s="160"/>
      <c r="AG524" s="160"/>
      <c r="AH524" s="160"/>
      <c r="AI524" s="160"/>
      <c r="AJ524" s="160"/>
      <c r="AK524" s="160"/>
    </row>
    <row r="525" spans="2:37" ht="15" customHeight="1" x14ac:dyDescent="0.15">
      <c r="B525" s="504"/>
      <c r="C525" s="145" t="s">
        <v>413</v>
      </c>
      <c r="H525" s="222">
        <f>SUM(I$354:J$354)</f>
        <v>28</v>
      </c>
      <c r="I525" s="159">
        <f t="shared" si="304"/>
        <v>85.714285714285708</v>
      </c>
      <c r="J525" s="159">
        <f t="shared" si="304"/>
        <v>3.5714285714285712</v>
      </c>
      <c r="K525" s="159">
        <f t="shared" si="304"/>
        <v>10.714285714285714</v>
      </c>
      <c r="L525" s="159">
        <f t="shared" si="303"/>
        <v>99.999999999999986</v>
      </c>
      <c r="M525" s="160"/>
      <c r="N525" s="160"/>
      <c r="O525" s="160"/>
      <c r="P525" s="160"/>
      <c r="Q525" s="160"/>
      <c r="R525" s="160"/>
      <c r="S525" s="160"/>
      <c r="T525" s="160"/>
      <c r="U525" s="160"/>
      <c r="W525" s="507"/>
      <c r="AF525" s="160"/>
      <c r="AG525" s="160"/>
      <c r="AH525" s="160"/>
      <c r="AI525" s="160"/>
      <c r="AJ525" s="160"/>
      <c r="AK525" s="160"/>
    </row>
    <row r="526" spans="2:37" ht="15" customHeight="1" x14ac:dyDescent="0.15">
      <c r="B526" s="505"/>
      <c r="C526" s="145" t="s">
        <v>414</v>
      </c>
      <c r="H526" s="222">
        <f>SUM(I$355:J$355)</f>
        <v>63</v>
      </c>
      <c r="I526" s="159">
        <f t="shared" si="304"/>
        <v>87.301587301587304</v>
      </c>
      <c r="J526" s="159">
        <f t="shared" si="304"/>
        <v>1.5873015873015872</v>
      </c>
      <c r="K526" s="159">
        <f t="shared" si="304"/>
        <v>11.111111111111111</v>
      </c>
      <c r="L526" s="159">
        <f t="shared" si="303"/>
        <v>100</v>
      </c>
      <c r="M526" s="160"/>
      <c r="N526" s="160"/>
      <c r="O526" s="160"/>
      <c r="P526" s="160"/>
      <c r="Q526" s="160"/>
      <c r="R526" s="160"/>
      <c r="S526" s="160"/>
      <c r="T526" s="160"/>
      <c r="U526" s="160"/>
      <c r="W526" s="507"/>
      <c r="AF526" s="160"/>
      <c r="AG526" s="160"/>
      <c r="AH526" s="160"/>
      <c r="AI526" s="160"/>
      <c r="AJ526" s="160"/>
      <c r="AK526" s="160"/>
    </row>
    <row r="527" spans="2:37" ht="15" customHeight="1" x14ac:dyDescent="0.15">
      <c r="B527" s="504"/>
      <c r="C527" s="145" t="s">
        <v>415</v>
      </c>
      <c r="H527" s="222">
        <f>SUM(I$356:J$356)</f>
        <v>25</v>
      </c>
      <c r="I527" s="159">
        <f t="shared" si="304"/>
        <v>80</v>
      </c>
      <c r="J527" s="159">
        <f t="shared" si="304"/>
        <v>8</v>
      </c>
      <c r="K527" s="159">
        <f t="shared" si="304"/>
        <v>12</v>
      </c>
      <c r="L527" s="159">
        <f t="shared" si="303"/>
        <v>100</v>
      </c>
      <c r="M527" s="160"/>
      <c r="N527" s="160"/>
      <c r="O527" s="160"/>
      <c r="P527" s="160"/>
      <c r="Q527" s="160"/>
      <c r="R527" s="160"/>
      <c r="S527" s="160"/>
      <c r="T527" s="160"/>
      <c r="U527" s="160"/>
      <c r="W527" s="507"/>
      <c r="AF527" s="160"/>
      <c r="AG527" s="160"/>
      <c r="AH527" s="160"/>
      <c r="AI527" s="160"/>
      <c r="AJ527" s="160"/>
      <c r="AK527" s="160"/>
    </row>
    <row r="528" spans="2:37" ht="15" customHeight="1" x14ac:dyDescent="0.15">
      <c r="B528" s="504"/>
      <c r="C528" s="145" t="s">
        <v>416</v>
      </c>
      <c r="H528" s="222">
        <f>SUM(I$357:J$357)</f>
        <v>30</v>
      </c>
      <c r="I528" s="159">
        <f t="shared" si="304"/>
        <v>73.333333333333329</v>
      </c>
      <c r="J528" s="159">
        <f t="shared" si="304"/>
        <v>20</v>
      </c>
      <c r="K528" s="159">
        <f t="shared" si="304"/>
        <v>6.666666666666667</v>
      </c>
      <c r="L528" s="159">
        <f t="shared" si="303"/>
        <v>100</v>
      </c>
      <c r="M528" s="160"/>
      <c r="N528" s="160"/>
      <c r="O528" s="160"/>
      <c r="P528" s="160"/>
      <c r="Q528" s="160"/>
      <c r="R528" s="160"/>
      <c r="S528" s="160"/>
      <c r="T528" s="160"/>
      <c r="U528" s="160"/>
      <c r="W528" s="507"/>
      <c r="AF528" s="160"/>
      <c r="AG528" s="160"/>
      <c r="AH528" s="160"/>
      <c r="AI528" s="160"/>
      <c r="AJ528" s="160"/>
      <c r="AK528" s="160"/>
    </row>
    <row r="529" spans="1:37" ht="15" customHeight="1" x14ac:dyDescent="0.15">
      <c r="B529" s="504"/>
      <c r="C529" s="145" t="s">
        <v>417</v>
      </c>
      <c r="H529" s="222">
        <f>SUM(I$358:J$358)</f>
        <v>14</v>
      </c>
      <c r="I529" s="159">
        <f t="shared" si="304"/>
        <v>78.571428571428569</v>
      </c>
      <c r="J529" s="159">
        <f t="shared" si="304"/>
        <v>14.285714285714285</v>
      </c>
      <c r="K529" s="159">
        <f t="shared" si="304"/>
        <v>7.1428571428571423</v>
      </c>
      <c r="L529" s="159">
        <f t="shared" si="303"/>
        <v>100</v>
      </c>
      <c r="M529" s="160"/>
      <c r="N529" s="160"/>
      <c r="O529" s="160"/>
      <c r="P529" s="160"/>
      <c r="Q529" s="160"/>
      <c r="R529" s="160"/>
      <c r="S529" s="160"/>
      <c r="T529" s="160"/>
      <c r="U529" s="160"/>
      <c r="W529" s="507"/>
      <c r="AF529" s="160"/>
      <c r="AG529" s="160"/>
      <c r="AH529" s="160"/>
      <c r="AI529" s="160"/>
      <c r="AJ529" s="160"/>
      <c r="AK529" s="160"/>
    </row>
    <row r="530" spans="1:37" ht="15" customHeight="1" x14ac:dyDescent="0.15">
      <c r="B530" s="504"/>
      <c r="C530" s="145" t="s">
        <v>418</v>
      </c>
      <c r="H530" s="222">
        <f>SUM(I$359:J$359)</f>
        <v>34</v>
      </c>
      <c r="I530" s="159">
        <f t="shared" si="304"/>
        <v>38.235294117647058</v>
      </c>
      <c r="J530" s="159">
        <f t="shared" si="304"/>
        <v>55.882352941176471</v>
      </c>
      <c r="K530" s="159">
        <f t="shared" si="304"/>
        <v>5.8823529411764701</v>
      </c>
      <c r="L530" s="159">
        <f t="shared" si="303"/>
        <v>100</v>
      </c>
      <c r="M530" s="160"/>
      <c r="N530" s="160"/>
      <c r="O530" s="160"/>
      <c r="P530" s="160"/>
      <c r="Q530" s="160"/>
      <c r="R530" s="160"/>
      <c r="S530" s="160"/>
      <c r="T530" s="160"/>
      <c r="U530" s="160"/>
      <c r="W530" s="507"/>
      <c r="AF530" s="160"/>
      <c r="AG530" s="160"/>
      <c r="AH530" s="160"/>
      <c r="AI530" s="160"/>
      <c r="AJ530" s="160"/>
      <c r="AK530" s="160"/>
    </row>
    <row r="531" spans="1:37" ht="15" customHeight="1" x14ac:dyDescent="0.15">
      <c r="B531" s="504"/>
      <c r="C531" s="145" t="s">
        <v>419</v>
      </c>
      <c r="H531" s="222">
        <f>SUM(I$360:J$360)</f>
        <v>23</v>
      </c>
      <c r="I531" s="159">
        <f t="shared" si="304"/>
        <v>21.739130434782609</v>
      </c>
      <c r="J531" s="159">
        <f t="shared" si="304"/>
        <v>69.565217391304344</v>
      </c>
      <c r="K531" s="159">
        <f t="shared" si="304"/>
        <v>8.695652173913043</v>
      </c>
      <c r="L531" s="159">
        <f t="shared" si="303"/>
        <v>100</v>
      </c>
      <c r="M531" s="160"/>
      <c r="N531" s="160"/>
      <c r="O531" s="160"/>
      <c r="P531" s="160"/>
      <c r="Q531" s="160"/>
      <c r="R531" s="160"/>
      <c r="S531" s="160"/>
      <c r="T531" s="160"/>
      <c r="U531" s="160"/>
      <c r="W531" s="507"/>
      <c r="AF531" s="160"/>
      <c r="AG531" s="160"/>
      <c r="AH531" s="160"/>
      <c r="AI531" s="160"/>
      <c r="AJ531" s="160"/>
      <c r="AK531" s="160"/>
    </row>
    <row r="532" spans="1:37" ht="15" customHeight="1" x14ac:dyDescent="0.15">
      <c r="B532" s="506"/>
      <c r="C532" s="234" t="s">
        <v>420</v>
      </c>
      <c r="D532" s="151"/>
      <c r="E532" s="151"/>
      <c r="F532" s="151"/>
      <c r="G532" s="151"/>
      <c r="H532" s="225">
        <f>SUM(I$361:J$361)</f>
        <v>51</v>
      </c>
      <c r="I532" s="163">
        <f t="shared" si="304"/>
        <v>25.490196078431371</v>
      </c>
      <c r="J532" s="163">
        <f t="shared" si="304"/>
        <v>68.627450980392155</v>
      </c>
      <c r="K532" s="163">
        <f t="shared" si="304"/>
        <v>5.8823529411764701</v>
      </c>
      <c r="L532" s="163">
        <f t="shared" si="303"/>
        <v>99.999999999999986</v>
      </c>
      <c r="M532" s="160"/>
      <c r="N532" s="160"/>
      <c r="O532" s="160"/>
      <c r="P532" s="160"/>
      <c r="Q532" s="160"/>
      <c r="R532" s="160"/>
      <c r="S532" s="160"/>
      <c r="T532" s="160"/>
      <c r="U532" s="160"/>
      <c r="W532" s="507"/>
      <c r="AF532" s="160"/>
      <c r="AG532" s="160"/>
      <c r="AH532" s="160"/>
      <c r="AI532" s="160"/>
      <c r="AJ532" s="160"/>
      <c r="AK532" s="160"/>
    </row>
    <row r="533" spans="1:37" ht="15" customHeight="1" x14ac:dyDescent="0.15">
      <c r="B533" s="510"/>
      <c r="F533" s="148"/>
      <c r="G533" s="148"/>
      <c r="H533" s="160"/>
      <c r="I533" s="160"/>
      <c r="J533" s="160"/>
      <c r="K533" s="160"/>
      <c r="L533" s="160"/>
      <c r="M533" s="160"/>
      <c r="N533" s="160"/>
      <c r="O533" s="160"/>
      <c r="P533" s="160"/>
      <c r="Q533" s="160"/>
      <c r="R533" s="160"/>
      <c r="S533" s="160"/>
      <c r="T533" s="160"/>
      <c r="U533" s="160"/>
      <c r="W533" s="507"/>
      <c r="AF533" s="160"/>
      <c r="AG533" s="160"/>
      <c r="AH533" s="160"/>
      <c r="AI533" s="160"/>
      <c r="AJ533" s="160"/>
      <c r="AK533" s="160"/>
    </row>
    <row r="534" spans="1:37" ht="15" customHeight="1" x14ac:dyDescent="0.15">
      <c r="A534" s="136" t="s">
        <v>320</v>
      </c>
      <c r="B534" s="171"/>
      <c r="F534" s="148"/>
      <c r="G534" s="160"/>
      <c r="H534" s="160"/>
      <c r="I534" s="160"/>
      <c r="J534" s="160"/>
      <c r="K534" s="160"/>
      <c r="L534" s="160"/>
      <c r="M534" s="160"/>
      <c r="N534" s="160"/>
      <c r="O534" s="160"/>
      <c r="P534" s="160"/>
      <c r="Q534" s="160"/>
      <c r="R534" s="160"/>
      <c r="S534" s="160"/>
      <c r="T534" s="160"/>
      <c r="U534" s="160"/>
      <c r="W534" s="171"/>
      <c r="Z534" s="148"/>
      <c r="AA534" s="160"/>
      <c r="AB534" s="160"/>
      <c r="AC534" s="160"/>
      <c r="AD534" s="160"/>
      <c r="AE534" s="160"/>
      <c r="AF534" s="160"/>
      <c r="AG534" s="160"/>
      <c r="AH534" s="160"/>
      <c r="AI534" s="160"/>
      <c r="AJ534" s="160"/>
      <c r="AK534" s="160"/>
    </row>
    <row r="535" spans="1:37" ht="15" customHeight="1" x14ac:dyDescent="0.15">
      <c r="A535" s="135" t="s">
        <v>321</v>
      </c>
      <c r="B535" s="171"/>
      <c r="C535" s="172"/>
      <c r="D535" s="172"/>
      <c r="E535" s="172"/>
      <c r="F535" s="252"/>
      <c r="G535" s="252"/>
      <c r="H535" s="173"/>
      <c r="I535" s="252"/>
      <c r="W535" s="171"/>
      <c r="X535" s="172"/>
      <c r="Y535" s="172"/>
      <c r="Z535" s="252"/>
      <c r="AA535" s="252"/>
      <c r="AB535" s="173"/>
      <c r="AC535" s="252"/>
    </row>
    <row r="536" spans="1:37" ht="15" customHeight="1" x14ac:dyDescent="0.15">
      <c r="B536" s="508" t="s">
        <v>366</v>
      </c>
      <c r="C536" s="493"/>
      <c r="D536" s="167"/>
      <c r="E536" s="167"/>
      <c r="F536" s="167"/>
      <c r="G536" s="167"/>
      <c r="H536" s="176"/>
      <c r="I536" s="502" t="s">
        <v>328</v>
      </c>
      <c r="J536" s="495" t="s">
        <v>329</v>
      </c>
      <c r="K536" s="509" t="s">
        <v>0</v>
      </c>
      <c r="L536" s="324" t="s">
        <v>4</v>
      </c>
      <c r="W536" s="507"/>
      <c r="AF536" s="160"/>
    </row>
    <row r="537" spans="1:37" ht="15" customHeight="1" x14ac:dyDescent="0.15">
      <c r="B537" s="503" t="s">
        <v>275</v>
      </c>
      <c r="C537" s="138" t="s">
        <v>409</v>
      </c>
      <c r="H537" s="498"/>
      <c r="I537" s="204">
        <v>293</v>
      </c>
      <c r="J537" s="204">
        <v>13</v>
      </c>
      <c r="K537" s="204">
        <v>20</v>
      </c>
      <c r="L537" s="204">
        <f t="shared" ref="L537:L560" si="305">SUM(I537:K537)</f>
        <v>326</v>
      </c>
      <c r="W537" s="507"/>
      <c r="AF537" s="160"/>
    </row>
    <row r="538" spans="1:37" ht="15" customHeight="1" x14ac:dyDescent="0.15">
      <c r="B538" s="504"/>
      <c r="C538" s="145" t="s">
        <v>410</v>
      </c>
      <c r="H538" s="498"/>
      <c r="I538" s="157">
        <v>543</v>
      </c>
      <c r="J538" s="157">
        <v>21</v>
      </c>
      <c r="K538" s="157">
        <v>32</v>
      </c>
      <c r="L538" s="157">
        <f t="shared" si="305"/>
        <v>596</v>
      </c>
      <c r="W538" s="507"/>
      <c r="AF538" s="160"/>
    </row>
    <row r="539" spans="1:37" ht="15" customHeight="1" x14ac:dyDescent="0.15">
      <c r="B539" s="504"/>
      <c r="C539" s="145" t="s">
        <v>411</v>
      </c>
      <c r="H539" s="498"/>
      <c r="I539" s="157">
        <v>174</v>
      </c>
      <c r="J539" s="157">
        <v>14</v>
      </c>
      <c r="K539" s="157">
        <v>7</v>
      </c>
      <c r="L539" s="157">
        <f t="shared" si="305"/>
        <v>195</v>
      </c>
      <c r="W539" s="507"/>
      <c r="AF539" s="160"/>
    </row>
    <row r="540" spans="1:37" ht="15" customHeight="1" x14ac:dyDescent="0.15">
      <c r="B540" s="504"/>
      <c r="C540" s="145" t="s">
        <v>412</v>
      </c>
      <c r="H540" s="498"/>
      <c r="I540" s="157">
        <v>450</v>
      </c>
      <c r="J540" s="157">
        <v>19</v>
      </c>
      <c r="K540" s="157">
        <v>25</v>
      </c>
      <c r="L540" s="157">
        <f t="shared" si="305"/>
        <v>494</v>
      </c>
      <c r="W540" s="507"/>
      <c r="AF540" s="160"/>
    </row>
    <row r="541" spans="1:37" ht="15" customHeight="1" x14ac:dyDescent="0.15">
      <c r="B541" s="504"/>
      <c r="C541" s="145" t="s">
        <v>413</v>
      </c>
      <c r="H541" s="498"/>
      <c r="I541" s="157">
        <v>71</v>
      </c>
      <c r="J541" s="157">
        <v>4</v>
      </c>
      <c r="K541" s="157">
        <v>8</v>
      </c>
      <c r="L541" s="157">
        <f t="shared" si="305"/>
        <v>83</v>
      </c>
      <c r="W541" s="507"/>
      <c r="AF541" s="160"/>
    </row>
    <row r="542" spans="1:37" ht="15" customHeight="1" x14ac:dyDescent="0.15">
      <c r="B542" s="505"/>
      <c r="C542" s="145" t="s">
        <v>414</v>
      </c>
      <c r="H542" s="498"/>
      <c r="I542" s="157">
        <v>120</v>
      </c>
      <c r="J542" s="157">
        <v>5</v>
      </c>
      <c r="K542" s="157">
        <v>8</v>
      </c>
      <c r="L542" s="157">
        <f t="shared" si="305"/>
        <v>133</v>
      </c>
      <c r="W542" s="507"/>
      <c r="AF542" s="160"/>
    </row>
    <row r="543" spans="1:37" ht="15" customHeight="1" x14ac:dyDescent="0.15">
      <c r="B543" s="504"/>
      <c r="C543" s="145" t="s">
        <v>415</v>
      </c>
      <c r="H543" s="498"/>
      <c r="I543" s="157">
        <v>72</v>
      </c>
      <c r="J543" s="157">
        <v>6</v>
      </c>
      <c r="K543" s="157">
        <v>4</v>
      </c>
      <c r="L543" s="157">
        <f t="shared" si="305"/>
        <v>82</v>
      </c>
      <c r="W543" s="507"/>
      <c r="AF543" s="160"/>
    </row>
    <row r="544" spans="1:37" ht="15" customHeight="1" x14ac:dyDescent="0.15">
      <c r="B544" s="504"/>
      <c r="C544" s="145" t="s">
        <v>416</v>
      </c>
      <c r="H544" s="498"/>
      <c r="I544" s="157">
        <v>41</v>
      </c>
      <c r="J544" s="157">
        <v>16</v>
      </c>
      <c r="K544" s="157">
        <v>6</v>
      </c>
      <c r="L544" s="157">
        <f t="shared" si="305"/>
        <v>63</v>
      </c>
      <c r="W544" s="507"/>
      <c r="AF544" s="160"/>
    </row>
    <row r="545" spans="2:37" ht="15" customHeight="1" x14ac:dyDescent="0.15">
      <c r="B545" s="504"/>
      <c r="C545" s="145" t="s">
        <v>417</v>
      </c>
      <c r="H545" s="498"/>
      <c r="I545" s="157">
        <v>13</v>
      </c>
      <c r="J545" s="157">
        <v>3</v>
      </c>
      <c r="K545" s="157">
        <v>0</v>
      </c>
      <c r="L545" s="157">
        <f t="shared" si="305"/>
        <v>16</v>
      </c>
      <c r="M545" s="160"/>
      <c r="Q545" s="160"/>
      <c r="R545" s="160"/>
      <c r="S545" s="160"/>
      <c r="T545" s="160"/>
      <c r="U545" s="160"/>
      <c r="W545" s="507"/>
      <c r="AF545" s="160"/>
      <c r="AG545" s="160"/>
      <c r="AK545" s="160"/>
    </row>
    <row r="546" spans="2:37" ht="15" customHeight="1" x14ac:dyDescent="0.15">
      <c r="B546" s="504"/>
      <c r="C546" s="145" t="s">
        <v>418</v>
      </c>
      <c r="H546" s="498"/>
      <c r="I546" s="157">
        <v>37</v>
      </c>
      <c r="J546" s="157">
        <v>32</v>
      </c>
      <c r="K546" s="157">
        <v>2</v>
      </c>
      <c r="L546" s="157">
        <f t="shared" si="305"/>
        <v>71</v>
      </c>
      <c r="M546" s="160"/>
      <c r="Q546" s="160"/>
      <c r="R546" s="160"/>
      <c r="S546" s="160"/>
      <c r="T546" s="160"/>
      <c r="U546" s="160"/>
      <c r="W546" s="507"/>
      <c r="AF546" s="160"/>
      <c r="AG546" s="160"/>
      <c r="AK546" s="160"/>
    </row>
    <row r="547" spans="2:37" ht="15" customHeight="1" x14ac:dyDescent="0.15">
      <c r="B547" s="504"/>
      <c r="C547" s="145" t="s">
        <v>419</v>
      </c>
      <c r="H547" s="498"/>
      <c r="I547" s="157">
        <v>9</v>
      </c>
      <c r="J547" s="157">
        <v>15</v>
      </c>
      <c r="K547" s="157">
        <v>1</v>
      </c>
      <c r="L547" s="157">
        <f t="shared" si="305"/>
        <v>25</v>
      </c>
      <c r="M547" s="160"/>
      <c r="Q547" s="160"/>
      <c r="R547" s="160"/>
      <c r="S547" s="160"/>
      <c r="T547" s="160"/>
      <c r="U547" s="160"/>
      <c r="W547" s="507"/>
      <c r="AF547" s="160"/>
      <c r="AG547" s="160"/>
      <c r="AK547" s="160"/>
    </row>
    <row r="548" spans="2:37" ht="15" customHeight="1" x14ac:dyDescent="0.15">
      <c r="B548" s="506"/>
      <c r="C548" s="234" t="s">
        <v>420</v>
      </c>
      <c r="D548" s="151"/>
      <c r="E548" s="151"/>
      <c r="F548" s="151"/>
      <c r="G548" s="151"/>
      <c r="H548" s="267"/>
      <c r="I548" s="161">
        <v>16</v>
      </c>
      <c r="J548" s="161">
        <v>56</v>
      </c>
      <c r="K548" s="161">
        <v>3</v>
      </c>
      <c r="L548" s="161">
        <f t="shared" si="305"/>
        <v>75</v>
      </c>
      <c r="M548" s="160"/>
      <c r="Q548" s="160"/>
      <c r="R548" s="160"/>
      <c r="S548" s="160"/>
      <c r="T548" s="160"/>
      <c r="U548" s="160"/>
      <c r="W548" s="507"/>
      <c r="AF548" s="160"/>
      <c r="AG548" s="160"/>
      <c r="AK548" s="160"/>
    </row>
    <row r="549" spans="2:37" ht="15" customHeight="1" x14ac:dyDescent="0.15">
      <c r="B549" s="503" t="s">
        <v>3</v>
      </c>
      <c r="C549" s="138" t="s">
        <v>409</v>
      </c>
      <c r="H549" s="222">
        <f>SUM(I$377:J$377)</f>
        <v>326</v>
      </c>
      <c r="I549" s="205">
        <f t="shared" ref="I549:K560" si="306">IF($H549=0,0,I537/$H549*100)</f>
        <v>89.877300613496942</v>
      </c>
      <c r="J549" s="205">
        <f t="shared" si="306"/>
        <v>3.9877300613496933</v>
      </c>
      <c r="K549" s="205">
        <f t="shared" si="306"/>
        <v>6.1349693251533743</v>
      </c>
      <c r="L549" s="205">
        <f t="shared" si="305"/>
        <v>100.00000000000001</v>
      </c>
      <c r="M549" s="160"/>
      <c r="Q549" s="160"/>
      <c r="R549" s="160"/>
      <c r="S549" s="160"/>
      <c r="T549" s="160"/>
      <c r="U549" s="160"/>
      <c r="W549" s="507"/>
      <c r="AF549" s="160"/>
      <c r="AG549" s="160"/>
      <c r="AK549" s="160"/>
    </row>
    <row r="550" spans="2:37" ht="15" customHeight="1" x14ac:dyDescent="0.15">
      <c r="B550" s="504"/>
      <c r="C550" s="145" t="s">
        <v>410</v>
      </c>
      <c r="H550" s="222">
        <f>SUM(I$378:J$378)</f>
        <v>596</v>
      </c>
      <c r="I550" s="159">
        <f t="shared" si="306"/>
        <v>91.107382550335572</v>
      </c>
      <c r="J550" s="159">
        <f t="shared" si="306"/>
        <v>3.523489932885906</v>
      </c>
      <c r="K550" s="159">
        <f t="shared" si="306"/>
        <v>5.3691275167785237</v>
      </c>
      <c r="L550" s="159">
        <f t="shared" si="305"/>
        <v>100</v>
      </c>
      <c r="M550" s="160"/>
      <c r="Q550" s="160"/>
      <c r="R550" s="160"/>
      <c r="S550" s="160"/>
      <c r="T550" s="160"/>
      <c r="U550" s="160"/>
      <c r="W550" s="507"/>
      <c r="AF550" s="160"/>
      <c r="AG550" s="160"/>
      <c r="AK550" s="160"/>
    </row>
    <row r="551" spans="2:37" ht="15" customHeight="1" x14ac:dyDescent="0.15">
      <c r="B551" s="504"/>
      <c r="C551" s="145" t="s">
        <v>411</v>
      </c>
      <c r="H551" s="222">
        <f>SUM(I$379:J$379)</f>
        <v>195</v>
      </c>
      <c r="I551" s="159">
        <f t="shared" si="306"/>
        <v>89.230769230769241</v>
      </c>
      <c r="J551" s="159">
        <f t="shared" si="306"/>
        <v>7.1794871794871788</v>
      </c>
      <c r="K551" s="159">
        <f t="shared" si="306"/>
        <v>3.5897435897435894</v>
      </c>
      <c r="L551" s="159">
        <f t="shared" si="305"/>
        <v>100.00000000000001</v>
      </c>
      <c r="M551" s="160"/>
      <c r="N551" s="160"/>
      <c r="O551" s="160"/>
      <c r="P551" s="160"/>
      <c r="Q551" s="160"/>
      <c r="R551" s="160"/>
      <c r="S551" s="160"/>
      <c r="T551" s="160"/>
      <c r="U551" s="160"/>
      <c r="W551" s="507"/>
      <c r="AF551" s="160"/>
      <c r="AG551" s="160"/>
      <c r="AH551" s="160"/>
      <c r="AI551" s="160"/>
      <c r="AJ551" s="160"/>
      <c r="AK551" s="160"/>
    </row>
    <row r="552" spans="2:37" ht="15" customHeight="1" x14ac:dyDescent="0.15">
      <c r="B552" s="504"/>
      <c r="C552" s="145" t="s">
        <v>412</v>
      </c>
      <c r="H552" s="222">
        <f>SUM(I$380:J$380)</f>
        <v>494</v>
      </c>
      <c r="I552" s="159">
        <f t="shared" si="306"/>
        <v>91.093117408906892</v>
      </c>
      <c r="J552" s="159">
        <f t="shared" si="306"/>
        <v>3.8461538461538463</v>
      </c>
      <c r="K552" s="159">
        <f t="shared" si="306"/>
        <v>5.0607287449392713</v>
      </c>
      <c r="L552" s="159">
        <f t="shared" si="305"/>
        <v>100</v>
      </c>
      <c r="M552" s="160"/>
      <c r="N552" s="160"/>
      <c r="O552" s="160"/>
      <c r="P552" s="160"/>
      <c r="Q552" s="160"/>
      <c r="R552" s="160"/>
      <c r="S552" s="160"/>
      <c r="T552" s="160"/>
      <c r="U552" s="160"/>
      <c r="W552" s="507"/>
      <c r="AF552" s="160"/>
      <c r="AG552" s="160"/>
      <c r="AH552" s="160"/>
      <c r="AI552" s="160"/>
      <c r="AJ552" s="160"/>
      <c r="AK552" s="160"/>
    </row>
    <row r="553" spans="2:37" ht="15" customHeight="1" x14ac:dyDescent="0.15">
      <c r="B553" s="504"/>
      <c r="C553" s="145" t="s">
        <v>413</v>
      </c>
      <c r="H553" s="222">
        <f>SUM(I$381:J$381)</f>
        <v>83</v>
      </c>
      <c r="I553" s="159">
        <f t="shared" si="306"/>
        <v>85.542168674698786</v>
      </c>
      <c r="J553" s="159">
        <f t="shared" si="306"/>
        <v>4.8192771084337354</v>
      </c>
      <c r="K553" s="159">
        <f t="shared" si="306"/>
        <v>9.6385542168674707</v>
      </c>
      <c r="L553" s="159">
        <f t="shared" si="305"/>
        <v>100</v>
      </c>
      <c r="M553" s="160"/>
      <c r="N553" s="160"/>
      <c r="O553" s="160"/>
      <c r="P553" s="160"/>
      <c r="Q553" s="160"/>
      <c r="R553" s="160"/>
      <c r="S553" s="160"/>
      <c r="T553" s="160"/>
      <c r="U553" s="160"/>
      <c r="W553" s="507"/>
      <c r="AF553" s="160"/>
      <c r="AG553" s="160"/>
      <c r="AH553" s="160"/>
      <c r="AI553" s="160"/>
      <c r="AJ553" s="160"/>
      <c r="AK553" s="160"/>
    </row>
    <row r="554" spans="2:37" ht="15" customHeight="1" x14ac:dyDescent="0.15">
      <c r="B554" s="505"/>
      <c r="C554" s="145" t="s">
        <v>414</v>
      </c>
      <c r="H554" s="222">
        <f>SUM(I$382:J$382)</f>
        <v>133</v>
      </c>
      <c r="I554" s="159">
        <f t="shared" si="306"/>
        <v>90.225563909774436</v>
      </c>
      <c r="J554" s="159">
        <f t="shared" si="306"/>
        <v>3.7593984962406015</v>
      </c>
      <c r="K554" s="159">
        <f t="shared" si="306"/>
        <v>6.0150375939849621</v>
      </c>
      <c r="L554" s="159">
        <f t="shared" si="305"/>
        <v>100</v>
      </c>
      <c r="M554" s="160"/>
      <c r="N554" s="160"/>
      <c r="O554" s="160"/>
      <c r="P554" s="160"/>
      <c r="Q554" s="160"/>
      <c r="R554" s="160"/>
      <c r="S554" s="160"/>
      <c r="T554" s="160"/>
      <c r="U554" s="160"/>
      <c r="W554" s="507"/>
      <c r="AF554" s="160"/>
      <c r="AG554" s="160"/>
      <c r="AH554" s="160"/>
      <c r="AI554" s="160"/>
      <c r="AJ554" s="160"/>
      <c r="AK554" s="160"/>
    </row>
    <row r="555" spans="2:37" ht="15" customHeight="1" x14ac:dyDescent="0.15">
      <c r="B555" s="504"/>
      <c r="C555" s="145" t="s">
        <v>415</v>
      </c>
      <c r="H555" s="222">
        <f>SUM(I$383:J$383)</f>
        <v>82</v>
      </c>
      <c r="I555" s="159">
        <f t="shared" si="306"/>
        <v>87.804878048780495</v>
      </c>
      <c r="J555" s="159">
        <f t="shared" si="306"/>
        <v>7.3170731707317067</v>
      </c>
      <c r="K555" s="159">
        <f t="shared" si="306"/>
        <v>4.8780487804878048</v>
      </c>
      <c r="L555" s="159">
        <f t="shared" si="305"/>
        <v>100</v>
      </c>
      <c r="M555" s="160"/>
      <c r="N555" s="160"/>
      <c r="O555" s="160"/>
      <c r="P555" s="160"/>
      <c r="Q555" s="160"/>
      <c r="R555" s="160"/>
      <c r="S555" s="160"/>
      <c r="T555" s="160"/>
      <c r="U555" s="160"/>
      <c r="W555" s="507"/>
      <c r="AF555" s="160"/>
      <c r="AG555" s="160"/>
      <c r="AH555" s="160"/>
      <c r="AI555" s="160"/>
      <c r="AJ555" s="160"/>
      <c r="AK555" s="160"/>
    </row>
    <row r="556" spans="2:37" ht="15" customHeight="1" x14ac:dyDescent="0.15">
      <c r="B556" s="504"/>
      <c r="C556" s="145" t="s">
        <v>416</v>
      </c>
      <c r="H556" s="222">
        <f>SUM(I$384:J$384)</f>
        <v>63</v>
      </c>
      <c r="I556" s="159">
        <f t="shared" si="306"/>
        <v>65.079365079365076</v>
      </c>
      <c r="J556" s="159">
        <f t="shared" si="306"/>
        <v>25.396825396825395</v>
      </c>
      <c r="K556" s="159">
        <f t="shared" si="306"/>
        <v>9.5238095238095237</v>
      </c>
      <c r="L556" s="159">
        <f t="shared" si="305"/>
        <v>99.999999999999986</v>
      </c>
      <c r="M556" s="160"/>
      <c r="N556" s="160"/>
      <c r="O556" s="160"/>
      <c r="P556" s="160"/>
      <c r="Q556" s="160"/>
      <c r="R556" s="160"/>
      <c r="S556" s="160"/>
      <c r="T556" s="160"/>
      <c r="U556" s="160"/>
      <c r="W556" s="507"/>
      <c r="AF556" s="160"/>
      <c r="AG556" s="160"/>
      <c r="AH556" s="160"/>
      <c r="AI556" s="160"/>
      <c r="AJ556" s="160"/>
      <c r="AK556" s="160"/>
    </row>
    <row r="557" spans="2:37" ht="15" customHeight="1" x14ac:dyDescent="0.15">
      <c r="B557" s="504"/>
      <c r="C557" s="145" t="s">
        <v>417</v>
      </c>
      <c r="H557" s="222">
        <f>SUM(I$385:J$385)</f>
        <v>16</v>
      </c>
      <c r="I557" s="159">
        <f t="shared" si="306"/>
        <v>81.25</v>
      </c>
      <c r="J557" s="159">
        <f t="shared" si="306"/>
        <v>18.75</v>
      </c>
      <c r="K557" s="159">
        <f t="shared" si="306"/>
        <v>0</v>
      </c>
      <c r="L557" s="159">
        <f t="shared" si="305"/>
        <v>100</v>
      </c>
      <c r="M557" s="160"/>
      <c r="N557" s="160"/>
      <c r="O557" s="160"/>
      <c r="P557" s="160"/>
      <c r="Q557" s="160"/>
      <c r="R557" s="160"/>
      <c r="S557" s="160"/>
      <c r="T557" s="160"/>
      <c r="U557" s="160"/>
      <c r="W557" s="507"/>
      <c r="AF557" s="160"/>
      <c r="AG557" s="160"/>
      <c r="AH557" s="160"/>
      <c r="AI557" s="160"/>
      <c r="AJ557" s="160"/>
      <c r="AK557" s="160"/>
    </row>
    <row r="558" spans="2:37" ht="15" customHeight="1" x14ac:dyDescent="0.15">
      <c r="B558" s="504"/>
      <c r="C558" s="145" t="s">
        <v>418</v>
      </c>
      <c r="H558" s="222">
        <f>SUM(I$386:J$386)</f>
        <v>71</v>
      </c>
      <c r="I558" s="159">
        <f t="shared" si="306"/>
        <v>52.112676056338024</v>
      </c>
      <c r="J558" s="159">
        <f t="shared" si="306"/>
        <v>45.070422535211272</v>
      </c>
      <c r="K558" s="159">
        <f t="shared" si="306"/>
        <v>2.8169014084507045</v>
      </c>
      <c r="L558" s="159">
        <f t="shared" si="305"/>
        <v>100</v>
      </c>
      <c r="M558" s="160"/>
      <c r="N558" s="160"/>
      <c r="O558" s="160"/>
      <c r="P558" s="160"/>
      <c r="Q558" s="160"/>
      <c r="R558" s="160"/>
      <c r="S558" s="160"/>
      <c r="T558" s="160"/>
      <c r="U558" s="160"/>
      <c r="W558" s="507"/>
      <c r="AF558" s="160"/>
      <c r="AG558" s="160"/>
      <c r="AH558" s="160"/>
      <c r="AI558" s="160"/>
      <c r="AJ558" s="160"/>
      <c r="AK558" s="160"/>
    </row>
    <row r="559" spans="2:37" ht="15" customHeight="1" x14ac:dyDescent="0.15">
      <c r="B559" s="504"/>
      <c r="C559" s="145" t="s">
        <v>419</v>
      </c>
      <c r="H559" s="222">
        <f>SUM(I$387:J$387)</f>
        <v>25</v>
      </c>
      <c r="I559" s="159">
        <f t="shared" si="306"/>
        <v>36</v>
      </c>
      <c r="J559" s="159">
        <f t="shared" si="306"/>
        <v>60</v>
      </c>
      <c r="K559" s="159">
        <f t="shared" si="306"/>
        <v>4</v>
      </c>
      <c r="L559" s="159">
        <f t="shared" si="305"/>
        <v>100</v>
      </c>
      <c r="M559" s="160"/>
      <c r="N559" s="160"/>
      <c r="O559" s="160"/>
      <c r="P559" s="160"/>
      <c r="Q559" s="160"/>
      <c r="R559" s="160"/>
      <c r="S559" s="160"/>
      <c r="T559" s="160"/>
      <c r="U559" s="160"/>
      <c r="W559" s="507"/>
      <c r="AF559" s="160"/>
      <c r="AG559" s="160"/>
      <c r="AH559" s="160"/>
      <c r="AI559" s="160"/>
      <c r="AJ559" s="160"/>
      <c r="AK559" s="160"/>
    </row>
    <row r="560" spans="2:37" ht="15" customHeight="1" x14ac:dyDescent="0.15">
      <c r="B560" s="506"/>
      <c r="C560" s="234" t="s">
        <v>420</v>
      </c>
      <c r="D560" s="151"/>
      <c r="E560" s="151"/>
      <c r="F560" s="151"/>
      <c r="G560" s="151"/>
      <c r="H560" s="225">
        <f>SUM(I$388:J$388)</f>
        <v>75</v>
      </c>
      <c r="I560" s="163">
        <f t="shared" si="306"/>
        <v>21.333333333333336</v>
      </c>
      <c r="J560" s="163">
        <f t="shared" si="306"/>
        <v>74.666666666666671</v>
      </c>
      <c r="K560" s="163">
        <f t="shared" si="306"/>
        <v>4</v>
      </c>
      <c r="L560" s="163">
        <f t="shared" si="305"/>
        <v>100</v>
      </c>
      <c r="M560" s="160"/>
      <c r="N560" s="160"/>
      <c r="O560" s="160"/>
      <c r="P560" s="160"/>
      <c r="Q560" s="160"/>
      <c r="R560" s="160"/>
      <c r="S560" s="160"/>
      <c r="T560" s="160"/>
      <c r="U560" s="160"/>
      <c r="W560" s="507"/>
      <c r="AF560" s="160"/>
      <c r="AG560" s="160"/>
      <c r="AH560" s="160"/>
      <c r="AI560" s="160"/>
      <c r="AJ560" s="160"/>
      <c r="AK560" s="160"/>
    </row>
    <row r="561" spans="2:37" ht="15" customHeight="1" x14ac:dyDescent="0.15">
      <c r="B561" s="510"/>
      <c r="F561" s="148"/>
      <c r="G561" s="148"/>
      <c r="H561" s="160"/>
      <c r="I561" s="160"/>
      <c r="J561" s="160"/>
      <c r="K561" s="160"/>
      <c r="L561" s="160"/>
      <c r="M561" s="160"/>
      <c r="N561" s="160"/>
      <c r="O561" s="160"/>
      <c r="P561" s="160"/>
      <c r="Q561" s="160"/>
      <c r="R561" s="160"/>
      <c r="S561" s="160"/>
      <c r="T561" s="160"/>
      <c r="U561" s="160"/>
      <c r="W561" s="507"/>
      <c r="AF561" s="160"/>
      <c r="AG561" s="160"/>
      <c r="AH561" s="160"/>
      <c r="AI561" s="160"/>
      <c r="AJ561" s="160"/>
      <c r="AK561" s="160"/>
    </row>
    <row r="562" spans="2:37" ht="15" customHeight="1" x14ac:dyDescent="0.15">
      <c r="B562" s="508" t="s">
        <v>173</v>
      </c>
      <c r="C562" s="493"/>
      <c r="D562" s="167"/>
      <c r="E562" s="167"/>
      <c r="F562" s="167"/>
      <c r="G562" s="167"/>
      <c r="H562" s="176"/>
      <c r="I562" s="502" t="s">
        <v>328</v>
      </c>
      <c r="J562" s="495" t="s">
        <v>329</v>
      </c>
      <c r="K562" s="509" t="s">
        <v>273</v>
      </c>
      <c r="L562" s="324" t="s">
        <v>274</v>
      </c>
      <c r="W562" s="507"/>
      <c r="AF562" s="160"/>
    </row>
    <row r="563" spans="2:37" ht="15" customHeight="1" x14ac:dyDescent="0.15">
      <c r="B563" s="503" t="s">
        <v>275</v>
      </c>
      <c r="C563" s="138" t="s">
        <v>409</v>
      </c>
      <c r="H563" s="498"/>
      <c r="I563" s="204">
        <v>277</v>
      </c>
      <c r="J563" s="204">
        <v>12</v>
      </c>
      <c r="K563" s="204">
        <v>19</v>
      </c>
      <c r="L563" s="204">
        <f t="shared" ref="L563:L586" si="307">SUM(I563:K563)</f>
        <v>308</v>
      </c>
      <c r="W563" s="507"/>
      <c r="AF563" s="160"/>
    </row>
    <row r="564" spans="2:37" ht="15" customHeight="1" x14ac:dyDescent="0.15">
      <c r="B564" s="504"/>
      <c r="C564" s="145" t="s">
        <v>410</v>
      </c>
      <c r="H564" s="498"/>
      <c r="I564" s="157">
        <v>533</v>
      </c>
      <c r="J564" s="157">
        <v>20</v>
      </c>
      <c r="K564" s="157">
        <v>32</v>
      </c>
      <c r="L564" s="157">
        <f t="shared" si="307"/>
        <v>585</v>
      </c>
      <c r="W564" s="507"/>
      <c r="AF564" s="160"/>
    </row>
    <row r="565" spans="2:37" ht="15" customHeight="1" x14ac:dyDescent="0.15">
      <c r="B565" s="504"/>
      <c r="C565" s="145" t="s">
        <v>411</v>
      </c>
      <c r="H565" s="498"/>
      <c r="I565" s="157">
        <v>165</v>
      </c>
      <c r="J565" s="157">
        <v>14</v>
      </c>
      <c r="K565" s="157">
        <v>7</v>
      </c>
      <c r="L565" s="157">
        <f t="shared" si="307"/>
        <v>186</v>
      </c>
      <c r="W565" s="507"/>
      <c r="AF565" s="160"/>
    </row>
    <row r="566" spans="2:37" ht="15" customHeight="1" x14ac:dyDescent="0.15">
      <c r="B566" s="504"/>
      <c r="C566" s="145" t="s">
        <v>412</v>
      </c>
      <c r="H566" s="498"/>
      <c r="I566" s="157">
        <v>417</v>
      </c>
      <c r="J566" s="157">
        <v>16</v>
      </c>
      <c r="K566" s="157">
        <v>25</v>
      </c>
      <c r="L566" s="157">
        <f t="shared" si="307"/>
        <v>458</v>
      </c>
      <c r="W566" s="507"/>
      <c r="AF566" s="160"/>
    </row>
    <row r="567" spans="2:37" ht="15" customHeight="1" x14ac:dyDescent="0.15">
      <c r="B567" s="504"/>
      <c r="C567" s="145" t="s">
        <v>413</v>
      </c>
      <c r="H567" s="498"/>
      <c r="I567" s="157">
        <v>59</v>
      </c>
      <c r="J567" s="157">
        <v>3</v>
      </c>
      <c r="K567" s="157">
        <v>8</v>
      </c>
      <c r="L567" s="157">
        <f t="shared" si="307"/>
        <v>70</v>
      </c>
      <c r="W567" s="507"/>
      <c r="AF567" s="160"/>
    </row>
    <row r="568" spans="2:37" ht="15" customHeight="1" x14ac:dyDescent="0.15">
      <c r="B568" s="505"/>
      <c r="C568" s="145" t="s">
        <v>414</v>
      </c>
      <c r="H568" s="498"/>
      <c r="I568" s="157">
        <v>116</v>
      </c>
      <c r="J568" s="157">
        <v>5</v>
      </c>
      <c r="K568" s="157">
        <v>8</v>
      </c>
      <c r="L568" s="157">
        <f t="shared" si="307"/>
        <v>129</v>
      </c>
      <c r="W568" s="507"/>
      <c r="AF568" s="160"/>
    </row>
    <row r="569" spans="2:37" ht="15" customHeight="1" x14ac:dyDescent="0.15">
      <c r="B569" s="504"/>
      <c r="C569" s="145" t="s">
        <v>415</v>
      </c>
      <c r="H569" s="498"/>
      <c r="I569" s="157">
        <v>69</v>
      </c>
      <c r="J569" s="157">
        <v>5</v>
      </c>
      <c r="K569" s="157">
        <v>4</v>
      </c>
      <c r="L569" s="157">
        <f t="shared" si="307"/>
        <v>78</v>
      </c>
      <c r="W569" s="507"/>
      <c r="AF569" s="160"/>
    </row>
    <row r="570" spans="2:37" ht="15" customHeight="1" x14ac:dyDescent="0.15">
      <c r="B570" s="504"/>
      <c r="C570" s="145" t="s">
        <v>416</v>
      </c>
      <c r="H570" s="498"/>
      <c r="I570" s="157">
        <v>33</v>
      </c>
      <c r="J570" s="157">
        <v>14</v>
      </c>
      <c r="K570" s="157">
        <v>6</v>
      </c>
      <c r="L570" s="157">
        <f t="shared" si="307"/>
        <v>53</v>
      </c>
      <c r="W570" s="507"/>
      <c r="AF570" s="160"/>
    </row>
    <row r="571" spans="2:37" ht="15" customHeight="1" x14ac:dyDescent="0.15">
      <c r="B571" s="504"/>
      <c r="C571" s="145" t="s">
        <v>417</v>
      </c>
      <c r="H571" s="498"/>
      <c r="I571" s="157">
        <v>12</v>
      </c>
      <c r="J571" s="157">
        <v>1</v>
      </c>
      <c r="K571" s="157">
        <v>0</v>
      </c>
      <c r="L571" s="157">
        <f t="shared" si="307"/>
        <v>13</v>
      </c>
      <c r="M571" s="160"/>
      <c r="N571" s="160"/>
      <c r="O571" s="160"/>
      <c r="P571" s="160"/>
      <c r="Q571" s="160"/>
      <c r="R571" s="160"/>
      <c r="S571" s="160"/>
      <c r="T571" s="160"/>
      <c r="U571" s="160"/>
      <c r="W571" s="507"/>
      <c r="AF571" s="160"/>
      <c r="AG571" s="160"/>
      <c r="AH571" s="160"/>
      <c r="AI571" s="160"/>
      <c r="AJ571" s="160"/>
      <c r="AK571" s="160"/>
    </row>
    <row r="572" spans="2:37" ht="15" customHeight="1" x14ac:dyDescent="0.15">
      <c r="B572" s="504"/>
      <c r="C572" s="145" t="s">
        <v>418</v>
      </c>
      <c r="H572" s="498"/>
      <c r="I572" s="157">
        <v>33</v>
      </c>
      <c r="J572" s="157">
        <v>27</v>
      </c>
      <c r="K572" s="157">
        <v>2</v>
      </c>
      <c r="L572" s="157">
        <f t="shared" si="307"/>
        <v>62</v>
      </c>
      <c r="M572" s="160"/>
      <c r="N572" s="160"/>
      <c r="O572" s="160"/>
      <c r="P572" s="160"/>
      <c r="Q572" s="160"/>
      <c r="R572" s="160"/>
      <c r="S572" s="160"/>
      <c r="T572" s="160"/>
      <c r="U572" s="160"/>
      <c r="W572" s="507"/>
      <c r="AF572" s="160"/>
      <c r="AG572" s="160"/>
      <c r="AH572" s="160"/>
      <c r="AI572" s="160"/>
      <c r="AJ572" s="160"/>
      <c r="AK572" s="160"/>
    </row>
    <row r="573" spans="2:37" ht="15" customHeight="1" x14ac:dyDescent="0.15">
      <c r="B573" s="504"/>
      <c r="C573" s="145" t="s">
        <v>419</v>
      </c>
      <c r="H573" s="498"/>
      <c r="I573" s="157">
        <v>8</v>
      </c>
      <c r="J573" s="157">
        <v>11</v>
      </c>
      <c r="K573" s="157">
        <v>1</v>
      </c>
      <c r="L573" s="157">
        <f t="shared" si="307"/>
        <v>20</v>
      </c>
      <c r="M573" s="160"/>
      <c r="N573" s="160"/>
      <c r="O573" s="160"/>
      <c r="P573" s="160"/>
      <c r="Q573" s="160"/>
      <c r="R573" s="160"/>
      <c r="S573" s="160"/>
      <c r="T573" s="160"/>
      <c r="U573" s="160"/>
      <c r="W573" s="507"/>
      <c r="AF573" s="160"/>
      <c r="AG573" s="160"/>
      <c r="AH573" s="160"/>
      <c r="AI573" s="160"/>
      <c r="AJ573" s="160"/>
      <c r="AK573" s="160"/>
    </row>
    <row r="574" spans="2:37" ht="15" customHeight="1" x14ac:dyDescent="0.15">
      <c r="B574" s="506"/>
      <c r="C574" s="234" t="s">
        <v>420</v>
      </c>
      <c r="D574" s="151"/>
      <c r="E574" s="151"/>
      <c r="F574" s="151"/>
      <c r="G574" s="151"/>
      <c r="H574" s="267"/>
      <c r="I574" s="161">
        <v>16</v>
      </c>
      <c r="J574" s="161">
        <v>46</v>
      </c>
      <c r="K574" s="161">
        <v>3</v>
      </c>
      <c r="L574" s="161">
        <f t="shared" si="307"/>
        <v>65</v>
      </c>
      <c r="M574" s="160"/>
      <c r="N574" s="160"/>
      <c r="O574" s="160"/>
      <c r="P574" s="160"/>
      <c r="Q574" s="160"/>
      <c r="R574" s="160"/>
      <c r="S574" s="160"/>
      <c r="T574" s="160"/>
      <c r="U574" s="160"/>
      <c r="W574" s="507"/>
      <c r="AF574" s="160"/>
      <c r="AG574" s="160"/>
      <c r="AH574" s="160"/>
      <c r="AI574" s="160"/>
      <c r="AJ574" s="160"/>
      <c r="AK574" s="160"/>
    </row>
    <row r="575" spans="2:37" ht="15" customHeight="1" x14ac:dyDescent="0.15">
      <c r="B575" s="503" t="s">
        <v>3</v>
      </c>
      <c r="C575" s="138" t="s">
        <v>409</v>
      </c>
      <c r="H575" s="222">
        <f>SUM(I$403:J$403)</f>
        <v>308</v>
      </c>
      <c r="I575" s="205">
        <f t="shared" ref="I575:K586" si="308">IF($H575=0,0,I563/$H575*100)</f>
        <v>89.935064935064929</v>
      </c>
      <c r="J575" s="205">
        <f t="shared" si="308"/>
        <v>3.8961038961038961</v>
      </c>
      <c r="K575" s="205">
        <f t="shared" si="308"/>
        <v>6.1688311688311686</v>
      </c>
      <c r="L575" s="205">
        <f t="shared" si="307"/>
        <v>100</v>
      </c>
      <c r="M575" s="160"/>
      <c r="N575" s="160"/>
      <c r="O575" s="160"/>
      <c r="P575" s="160"/>
      <c r="Q575" s="160"/>
      <c r="R575" s="160"/>
      <c r="S575" s="160"/>
      <c r="T575" s="160"/>
      <c r="U575" s="160"/>
      <c r="W575" s="507"/>
      <c r="AF575" s="160"/>
      <c r="AG575" s="160"/>
      <c r="AH575" s="160"/>
      <c r="AI575" s="160"/>
      <c r="AJ575" s="160"/>
      <c r="AK575" s="160"/>
    </row>
    <row r="576" spans="2:37" ht="15" customHeight="1" x14ac:dyDescent="0.15">
      <c r="B576" s="504"/>
      <c r="C576" s="145" t="s">
        <v>410</v>
      </c>
      <c r="H576" s="222">
        <f>SUM(I$404:J$404)</f>
        <v>585</v>
      </c>
      <c r="I576" s="159">
        <f t="shared" si="308"/>
        <v>91.111111111111114</v>
      </c>
      <c r="J576" s="159">
        <f t="shared" si="308"/>
        <v>3.4188034188034191</v>
      </c>
      <c r="K576" s="159">
        <f t="shared" si="308"/>
        <v>5.4700854700854702</v>
      </c>
      <c r="L576" s="159">
        <f t="shared" si="307"/>
        <v>100</v>
      </c>
      <c r="M576" s="160"/>
      <c r="N576" s="160"/>
      <c r="O576" s="160"/>
      <c r="P576" s="160"/>
      <c r="Q576" s="160"/>
      <c r="R576" s="160"/>
      <c r="S576" s="160"/>
      <c r="T576" s="160"/>
      <c r="U576" s="160"/>
      <c r="W576" s="507"/>
      <c r="AF576" s="160"/>
      <c r="AG576" s="160"/>
      <c r="AH576" s="160"/>
      <c r="AI576" s="160"/>
      <c r="AJ576" s="160"/>
      <c r="AK576" s="160"/>
    </row>
    <row r="577" spans="2:37" ht="15" customHeight="1" x14ac:dyDescent="0.15">
      <c r="B577" s="504"/>
      <c r="C577" s="145" t="s">
        <v>411</v>
      </c>
      <c r="H577" s="222">
        <f>SUM(I$405:J$405)</f>
        <v>186</v>
      </c>
      <c r="I577" s="159">
        <f t="shared" si="308"/>
        <v>88.709677419354833</v>
      </c>
      <c r="J577" s="159">
        <f t="shared" si="308"/>
        <v>7.5268817204301079</v>
      </c>
      <c r="K577" s="159">
        <f t="shared" si="308"/>
        <v>3.763440860215054</v>
      </c>
      <c r="L577" s="159">
        <f t="shared" si="307"/>
        <v>100</v>
      </c>
      <c r="M577" s="160"/>
      <c r="N577" s="160"/>
      <c r="O577" s="160"/>
      <c r="P577" s="160"/>
      <c r="Q577" s="160"/>
      <c r="R577" s="160"/>
      <c r="S577" s="160"/>
      <c r="T577" s="160"/>
      <c r="U577" s="160"/>
      <c r="W577" s="507"/>
      <c r="AF577" s="160"/>
      <c r="AG577" s="160"/>
      <c r="AH577" s="160"/>
      <c r="AI577" s="160"/>
      <c r="AJ577" s="160"/>
      <c r="AK577" s="160"/>
    </row>
    <row r="578" spans="2:37" ht="15" customHeight="1" x14ac:dyDescent="0.15">
      <c r="B578" s="504"/>
      <c r="C578" s="145" t="s">
        <v>412</v>
      </c>
      <c r="H578" s="222">
        <f>SUM(I$406:J$406)</f>
        <v>458</v>
      </c>
      <c r="I578" s="159">
        <f t="shared" si="308"/>
        <v>91.048034934497807</v>
      </c>
      <c r="J578" s="159">
        <f t="shared" si="308"/>
        <v>3.4934497816593884</v>
      </c>
      <c r="K578" s="159">
        <f t="shared" si="308"/>
        <v>5.4585152838427948</v>
      </c>
      <c r="L578" s="159">
        <f t="shared" si="307"/>
        <v>100</v>
      </c>
      <c r="M578" s="160"/>
      <c r="N578" s="160"/>
      <c r="O578" s="160"/>
      <c r="P578" s="160"/>
      <c r="Q578" s="160"/>
      <c r="R578" s="160"/>
      <c r="S578" s="160"/>
      <c r="T578" s="160"/>
      <c r="U578" s="160"/>
      <c r="W578" s="507"/>
      <c r="AF578" s="160"/>
      <c r="AG578" s="160"/>
      <c r="AH578" s="160"/>
      <c r="AI578" s="160"/>
      <c r="AJ578" s="160"/>
      <c r="AK578" s="160"/>
    </row>
    <row r="579" spans="2:37" ht="15" customHeight="1" x14ac:dyDescent="0.15">
      <c r="B579" s="504"/>
      <c r="C579" s="145" t="s">
        <v>413</v>
      </c>
      <c r="H579" s="222">
        <f>SUM(I$407:J$407)</f>
        <v>70</v>
      </c>
      <c r="I579" s="159">
        <f t="shared" si="308"/>
        <v>84.285714285714292</v>
      </c>
      <c r="J579" s="159">
        <f t="shared" si="308"/>
        <v>4.2857142857142856</v>
      </c>
      <c r="K579" s="159">
        <f t="shared" si="308"/>
        <v>11.428571428571429</v>
      </c>
      <c r="L579" s="159">
        <f t="shared" si="307"/>
        <v>100.00000000000001</v>
      </c>
      <c r="M579" s="160"/>
      <c r="N579" s="160"/>
      <c r="O579" s="160"/>
      <c r="P579" s="160"/>
      <c r="Q579" s="160"/>
      <c r="R579" s="160"/>
      <c r="S579" s="160"/>
      <c r="T579" s="160"/>
      <c r="U579" s="160"/>
      <c r="W579" s="507"/>
      <c r="AF579" s="160"/>
      <c r="AG579" s="160"/>
      <c r="AH579" s="160"/>
      <c r="AI579" s="160"/>
      <c r="AJ579" s="160"/>
      <c r="AK579" s="160"/>
    </row>
    <row r="580" spans="2:37" ht="15" customHeight="1" x14ac:dyDescent="0.15">
      <c r="B580" s="505"/>
      <c r="C580" s="145" t="s">
        <v>414</v>
      </c>
      <c r="H580" s="222">
        <f>SUM(I$408:J$408)</f>
        <v>129</v>
      </c>
      <c r="I580" s="159">
        <f t="shared" si="308"/>
        <v>89.922480620155042</v>
      </c>
      <c r="J580" s="159">
        <f t="shared" si="308"/>
        <v>3.8759689922480618</v>
      </c>
      <c r="K580" s="159">
        <f t="shared" si="308"/>
        <v>6.2015503875968996</v>
      </c>
      <c r="L580" s="159">
        <f t="shared" si="307"/>
        <v>100</v>
      </c>
      <c r="M580" s="160"/>
      <c r="N580" s="160"/>
      <c r="O580" s="160"/>
      <c r="P580" s="160"/>
      <c r="Q580" s="160"/>
      <c r="R580" s="160"/>
      <c r="S580" s="160"/>
      <c r="T580" s="160"/>
      <c r="U580" s="160"/>
      <c r="W580" s="507"/>
      <c r="AF580" s="160"/>
      <c r="AG580" s="160"/>
      <c r="AH580" s="160"/>
      <c r="AI580" s="160"/>
      <c r="AJ580" s="160"/>
      <c r="AK580" s="160"/>
    </row>
    <row r="581" spans="2:37" ht="15" customHeight="1" x14ac:dyDescent="0.15">
      <c r="B581" s="504"/>
      <c r="C581" s="145" t="s">
        <v>415</v>
      </c>
      <c r="H581" s="222">
        <f>SUM(I$409:J$409)</f>
        <v>78</v>
      </c>
      <c r="I581" s="159">
        <f t="shared" si="308"/>
        <v>88.461538461538453</v>
      </c>
      <c r="J581" s="159">
        <f t="shared" si="308"/>
        <v>6.4102564102564097</v>
      </c>
      <c r="K581" s="159">
        <f t="shared" si="308"/>
        <v>5.1282051282051277</v>
      </c>
      <c r="L581" s="159">
        <f t="shared" si="307"/>
        <v>99.999999999999986</v>
      </c>
      <c r="M581" s="160"/>
      <c r="N581" s="160"/>
      <c r="O581" s="160"/>
      <c r="P581" s="160"/>
      <c r="Q581" s="160"/>
      <c r="R581" s="160"/>
      <c r="S581" s="160"/>
      <c r="T581" s="160"/>
      <c r="U581" s="160"/>
      <c r="W581" s="507"/>
      <c r="AF581" s="160"/>
      <c r="AG581" s="160"/>
      <c r="AH581" s="160"/>
      <c r="AI581" s="160"/>
      <c r="AJ581" s="160"/>
      <c r="AK581" s="160"/>
    </row>
    <row r="582" spans="2:37" ht="15" customHeight="1" x14ac:dyDescent="0.15">
      <c r="B582" s="504"/>
      <c r="C582" s="145" t="s">
        <v>416</v>
      </c>
      <c r="H582" s="222">
        <f>SUM(I$410:J$410)</f>
        <v>53</v>
      </c>
      <c r="I582" s="159">
        <f t="shared" si="308"/>
        <v>62.264150943396224</v>
      </c>
      <c r="J582" s="159">
        <f t="shared" si="308"/>
        <v>26.415094339622641</v>
      </c>
      <c r="K582" s="159">
        <f t="shared" si="308"/>
        <v>11.320754716981133</v>
      </c>
      <c r="L582" s="159">
        <f t="shared" si="307"/>
        <v>100</v>
      </c>
      <c r="M582" s="160"/>
      <c r="N582" s="160"/>
      <c r="O582" s="160"/>
      <c r="P582" s="160"/>
      <c r="Q582" s="160"/>
      <c r="R582" s="160"/>
      <c r="S582" s="160"/>
      <c r="T582" s="160"/>
      <c r="U582" s="160"/>
      <c r="W582" s="507"/>
      <c r="AF582" s="160"/>
      <c r="AG582" s="160"/>
      <c r="AH582" s="160"/>
      <c r="AI582" s="160"/>
      <c r="AJ582" s="160"/>
      <c r="AK582" s="160"/>
    </row>
    <row r="583" spans="2:37" ht="15" customHeight="1" x14ac:dyDescent="0.15">
      <c r="B583" s="499"/>
      <c r="C583" s="145" t="s">
        <v>417</v>
      </c>
      <c r="H583" s="222">
        <f>SUM(I$411:J$411)</f>
        <v>13</v>
      </c>
      <c r="I583" s="159">
        <f t="shared" si="308"/>
        <v>92.307692307692307</v>
      </c>
      <c r="J583" s="159">
        <f t="shared" si="308"/>
        <v>7.6923076923076925</v>
      </c>
      <c r="K583" s="159">
        <f t="shared" si="308"/>
        <v>0</v>
      </c>
      <c r="L583" s="159">
        <f t="shared" si="307"/>
        <v>100</v>
      </c>
      <c r="M583" s="160"/>
      <c r="N583" s="160"/>
      <c r="O583" s="160"/>
      <c r="P583" s="160"/>
      <c r="Q583" s="160"/>
      <c r="R583" s="160"/>
      <c r="S583" s="160"/>
      <c r="T583" s="160"/>
      <c r="U583" s="160"/>
      <c r="W583" s="507"/>
      <c r="AF583" s="160"/>
      <c r="AG583" s="160"/>
      <c r="AH583" s="160"/>
      <c r="AI583" s="160"/>
      <c r="AJ583" s="160"/>
      <c r="AK583" s="160"/>
    </row>
    <row r="584" spans="2:37" ht="15" customHeight="1" x14ac:dyDescent="0.15">
      <c r="B584" s="499"/>
      <c r="C584" s="145" t="s">
        <v>418</v>
      </c>
      <c r="H584" s="222">
        <f>SUM(I$412:J$412)</f>
        <v>62</v>
      </c>
      <c r="I584" s="159">
        <f t="shared" si="308"/>
        <v>53.225806451612897</v>
      </c>
      <c r="J584" s="159">
        <f t="shared" si="308"/>
        <v>43.548387096774192</v>
      </c>
      <c r="K584" s="159">
        <f t="shared" si="308"/>
        <v>3.225806451612903</v>
      </c>
      <c r="L584" s="159">
        <f t="shared" si="307"/>
        <v>99.999999999999986</v>
      </c>
      <c r="M584" s="160"/>
      <c r="N584" s="160"/>
      <c r="O584" s="160"/>
      <c r="P584" s="160"/>
      <c r="Q584" s="160"/>
      <c r="R584" s="160"/>
      <c r="S584" s="160"/>
      <c r="T584" s="160"/>
      <c r="U584" s="160"/>
      <c r="W584" s="507"/>
      <c r="AF584" s="160"/>
      <c r="AG584" s="160"/>
      <c r="AH584" s="160"/>
      <c r="AI584" s="160"/>
      <c r="AJ584" s="160"/>
      <c r="AK584" s="160"/>
    </row>
    <row r="585" spans="2:37" ht="15" customHeight="1" x14ac:dyDescent="0.15">
      <c r="B585" s="499"/>
      <c r="C585" s="145" t="s">
        <v>419</v>
      </c>
      <c r="H585" s="222">
        <f>SUM(I$413:J$413)</f>
        <v>20</v>
      </c>
      <c r="I585" s="159">
        <f t="shared" si="308"/>
        <v>40</v>
      </c>
      <c r="J585" s="159">
        <f t="shared" si="308"/>
        <v>55.000000000000007</v>
      </c>
      <c r="K585" s="159">
        <f t="shared" si="308"/>
        <v>5</v>
      </c>
      <c r="L585" s="159">
        <f t="shared" si="307"/>
        <v>100</v>
      </c>
      <c r="M585" s="160"/>
      <c r="N585" s="160"/>
      <c r="O585" s="160"/>
      <c r="P585" s="160"/>
      <c r="Q585" s="160"/>
      <c r="R585" s="160"/>
      <c r="S585" s="160"/>
      <c r="T585" s="160"/>
      <c r="U585" s="160"/>
      <c r="W585" s="507"/>
      <c r="AF585" s="160"/>
      <c r="AG585" s="160"/>
      <c r="AH585" s="160"/>
      <c r="AI585" s="160"/>
      <c r="AJ585" s="160"/>
      <c r="AK585" s="160"/>
    </row>
    <row r="586" spans="2:37" ht="15" customHeight="1" x14ac:dyDescent="0.15">
      <c r="B586" s="501"/>
      <c r="C586" s="234" t="s">
        <v>420</v>
      </c>
      <c r="D586" s="151"/>
      <c r="E586" s="151"/>
      <c r="F586" s="151"/>
      <c r="G586" s="151"/>
      <c r="H586" s="225">
        <f>SUM(I$414:J$414)</f>
        <v>65</v>
      </c>
      <c r="I586" s="163">
        <f t="shared" si="308"/>
        <v>24.615384615384617</v>
      </c>
      <c r="J586" s="163">
        <f t="shared" si="308"/>
        <v>70.769230769230774</v>
      </c>
      <c r="K586" s="163">
        <f t="shared" si="308"/>
        <v>4.6153846153846159</v>
      </c>
      <c r="L586" s="163">
        <f t="shared" si="307"/>
        <v>100</v>
      </c>
      <c r="M586" s="160"/>
      <c r="N586" s="160"/>
      <c r="O586" s="160"/>
      <c r="P586" s="160"/>
      <c r="Q586" s="160"/>
      <c r="R586" s="160"/>
      <c r="S586" s="160"/>
      <c r="T586" s="160"/>
      <c r="U586" s="160"/>
      <c r="W586" s="507"/>
      <c r="AF586" s="160"/>
      <c r="AG586" s="160"/>
      <c r="AH586" s="160"/>
      <c r="AI586" s="160"/>
      <c r="AJ586" s="160"/>
      <c r="AK586" s="160"/>
    </row>
    <row r="587" spans="2:37" ht="15" customHeight="1" x14ac:dyDescent="0.15">
      <c r="B587" s="171"/>
      <c r="F587" s="148"/>
      <c r="G587" s="148"/>
      <c r="H587" s="160"/>
      <c r="I587" s="160"/>
      <c r="J587" s="160"/>
      <c r="K587" s="160"/>
      <c r="L587" s="160"/>
      <c r="M587" s="160"/>
      <c r="N587" s="160"/>
      <c r="O587" s="160"/>
      <c r="P587" s="160"/>
      <c r="Q587" s="160"/>
      <c r="R587" s="160"/>
      <c r="S587" s="160"/>
      <c r="T587" s="160"/>
      <c r="U587" s="160"/>
      <c r="W587" s="507"/>
      <c r="AF587" s="160"/>
      <c r="AG587" s="160"/>
      <c r="AH587" s="160"/>
      <c r="AI587" s="160"/>
      <c r="AJ587" s="160"/>
      <c r="AK587" s="160"/>
    </row>
    <row r="588" spans="2:37" ht="15" customHeight="1" x14ac:dyDescent="0.15">
      <c r="B588" s="492" t="s">
        <v>529</v>
      </c>
      <c r="C588" s="493"/>
      <c r="D588" s="167"/>
      <c r="E588" s="167"/>
      <c r="F588" s="167"/>
      <c r="G588" s="167"/>
      <c r="H588" s="176"/>
      <c r="I588" s="502" t="s">
        <v>328</v>
      </c>
      <c r="J588" s="495" t="s">
        <v>329</v>
      </c>
      <c r="K588" s="496" t="s">
        <v>0</v>
      </c>
      <c r="L588" s="494" t="s">
        <v>4</v>
      </c>
      <c r="W588" s="171"/>
      <c r="X588" s="172"/>
      <c r="Y588" s="172"/>
      <c r="Z588" s="252"/>
      <c r="AA588" s="252"/>
      <c r="AB588" s="173"/>
      <c r="AC588" s="252"/>
    </row>
    <row r="589" spans="2:37" ht="15" customHeight="1" x14ac:dyDescent="0.15">
      <c r="B589" s="497" t="s">
        <v>2</v>
      </c>
      <c r="C589" s="138" t="s">
        <v>409</v>
      </c>
      <c r="H589" s="498"/>
      <c r="I589" s="204">
        <v>107</v>
      </c>
      <c r="J589" s="204">
        <v>4</v>
      </c>
      <c r="K589" s="204">
        <v>4</v>
      </c>
      <c r="L589" s="204">
        <f t="shared" ref="L589:L612" si="309">SUM(I589:K589)</f>
        <v>115</v>
      </c>
      <c r="W589" s="171"/>
      <c r="X589" s="172"/>
      <c r="Y589" s="172"/>
      <c r="Z589" s="252"/>
      <c r="AA589" s="252"/>
      <c r="AB589" s="173"/>
      <c r="AC589" s="252"/>
    </row>
    <row r="590" spans="2:37" ht="15" customHeight="1" x14ac:dyDescent="0.15">
      <c r="B590" s="499"/>
      <c r="C590" s="145" t="s">
        <v>410</v>
      </c>
      <c r="H590" s="498"/>
      <c r="I590" s="157">
        <v>68</v>
      </c>
      <c r="J590" s="157">
        <v>1</v>
      </c>
      <c r="K590" s="157">
        <v>3</v>
      </c>
      <c r="L590" s="157">
        <f>SUM(I590:K590)</f>
        <v>72</v>
      </c>
      <c r="W590" s="171"/>
      <c r="X590" s="172"/>
      <c r="Y590" s="172"/>
      <c r="Z590" s="252"/>
      <c r="AA590" s="252"/>
      <c r="AB590" s="173"/>
      <c r="AC590" s="252"/>
    </row>
    <row r="591" spans="2:37" ht="15" customHeight="1" x14ac:dyDescent="0.15">
      <c r="B591" s="499"/>
      <c r="C591" s="145" t="s">
        <v>411</v>
      </c>
      <c r="H591" s="498"/>
      <c r="I591" s="157">
        <v>44</v>
      </c>
      <c r="J591" s="157">
        <v>1</v>
      </c>
      <c r="K591" s="157">
        <v>1</v>
      </c>
      <c r="L591" s="157">
        <f t="shared" si="309"/>
        <v>46</v>
      </c>
      <c r="W591" s="171"/>
      <c r="X591" s="172"/>
      <c r="Y591" s="172"/>
      <c r="Z591" s="252"/>
      <c r="AA591" s="252"/>
      <c r="AB591" s="173"/>
      <c r="AC591" s="252"/>
    </row>
    <row r="592" spans="2:37" ht="15" customHeight="1" x14ac:dyDescent="0.15">
      <c r="B592" s="499"/>
      <c r="C592" s="145" t="s">
        <v>412</v>
      </c>
      <c r="H592" s="498"/>
      <c r="I592" s="157">
        <v>169</v>
      </c>
      <c r="J592" s="157">
        <v>5</v>
      </c>
      <c r="K592" s="157">
        <v>5</v>
      </c>
      <c r="L592" s="157">
        <f t="shared" si="309"/>
        <v>179</v>
      </c>
      <c r="W592" s="171"/>
      <c r="X592" s="172"/>
      <c r="Y592" s="172"/>
      <c r="Z592" s="252"/>
      <c r="AA592" s="252"/>
      <c r="AB592" s="173"/>
      <c r="AC592" s="252"/>
    </row>
    <row r="593" spans="2:29" ht="15" customHeight="1" x14ac:dyDescent="0.15">
      <c r="B593" s="499"/>
      <c r="C593" s="145" t="s">
        <v>413</v>
      </c>
      <c r="H593" s="498"/>
      <c r="I593" s="157">
        <v>79</v>
      </c>
      <c r="J593" s="157">
        <v>2</v>
      </c>
      <c r="K593" s="157">
        <v>5</v>
      </c>
      <c r="L593" s="157">
        <f t="shared" si="309"/>
        <v>86</v>
      </c>
      <c r="W593" s="171"/>
      <c r="X593" s="172"/>
      <c r="Y593" s="172"/>
      <c r="Z593" s="252"/>
      <c r="AA593" s="252"/>
      <c r="AB593" s="173"/>
      <c r="AC593" s="252"/>
    </row>
    <row r="594" spans="2:29" ht="15" customHeight="1" x14ac:dyDescent="0.15">
      <c r="B594" s="500"/>
      <c r="C594" s="145" t="s">
        <v>414</v>
      </c>
      <c r="H594" s="498"/>
      <c r="I594" s="157">
        <v>28</v>
      </c>
      <c r="J594" s="157">
        <v>0</v>
      </c>
      <c r="K594" s="157">
        <v>1</v>
      </c>
      <c r="L594" s="157">
        <f t="shared" si="309"/>
        <v>29</v>
      </c>
      <c r="W594" s="171"/>
      <c r="X594" s="172"/>
      <c r="Y594" s="172"/>
      <c r="Z594" s="252"/>
      <c r="AA594" s="252"/>
      <c r="AB594" s="173"/>
      <c r="AC594" s="252"/>
    </row>
    <row r="595" spans="2:29" ht="15" customHeight="1" x14ac:dyDescent="0.15">
      <c r="B595" s="499"/>
      <c r="C595" s="145" t="s">
        <v>415</v>
      </c>
      <c r="H595" s="498"/>
      <c r="I595" s="157">
        <v>9</v>
      </c>
      <c r="J595" s="157">
        <v>1</v>
      </c>
      <c r="K595" s="157">
        <v>1</v>
      </c>
      <c r="L595" s="157">
        <f t="shared" si="309"/>
        <v>11</v>
      </c>
      <c r="W595" s="171"/>
      <c r="X595" s="172"/>
      <c r="Y595" s="172"/>
      <c r="Z595" s="252"/>
      <c r="AA595" s="252"/>
      <c r="AB595" s="173"/>
      <c r="AC595" s="252"/>
    </row>
    <row r="596" spans="2:29" ht="15" customHeight="1" x14ac:dyDescent="0.15">
      <c r="B596" s="499"/>
      <c r="C596" s="145" t="s">
        <v>416</v>
      </c>
      <c r="H596" s="498"/>
      <c r="I596" s="157">
        <v>27</v>
      </c>
      <c r="J596" s="157">
        <v>8</v>
      </c>
      <c r="K596" s="157">
        <v>1</v>
      </c>
      <c r="L596" s="157">
        <f t="shared" si="309"/>
        <v>36</v>
      </c>
      <c r="W596" s="171"/>
      <c r="X596" s="172"/>
      <c r="Y596" s="172"/>
      <c r="Z596" s="252"/>
      <c r="AA596" s="252"/>
      <c r="AB596" s="173"/>
      <c r="AC596" s="252"/>
    </row>
    <row r="597" spans="2:29" ht="15" customHeight="1" x14ac:dyDescent="0.15">
      <c r="B597" s="499"/>
      <c r="C597" s="145" t="s">
        <v>417</v>
      </c>
      <c r="H597" s="498"/>
      <c r="I597" s="157">
        <v>7</v>
      </c>
      <c r="J597" s="157">
        <v>4</v>
      </c>
      <c r="K597" s="157">
        <v>2</v>
      </c>
      <c r="L597" s="157">
        <f t="shared" si="309"/>
        <v>13</v>
      </c>
      <c r="W597" s="171"/>
      <c r="X597" s="172"/>
      <c r="Y597" s="172"/>
      <c r="Z597" s="252"/>
      <c r="AA597" s="252"/>
      <c r="AB597" s="173"/>
      <c r="AC597" s="252"/>
    </row>
    <row r="598" spans="2:29" ht="15" customHeight="1" x14ac:dyDescent="0.15">
      <c r="B598" s="499"/>
      <c r="C598" s="145" t="s">
        <v>418</v>
      </c>
      <c r="H598" s="498"/>
      <c r="I598" s="157">
        <v>37</v>
      </c>
      <c r="J598" s="157">
        <v>32</v>
      </c>
      <c r="K598" s="157">
        <v>1</v>
      </c>
      <c r="L598" s="157">
        <f t="shared" si="309"/>
        <v>70</v>
      </c>
      <c r="W598" s="171"/>
      <c r="X598" s="172"/>
      <c r="Y598" s="172"/>
      <c r="Z598" s="252"/>
      <c r="AA598" s="252"/>
      <c r="AB598" s="173"/>
      <c r="AC598" s="252"/>
    </row>
    <row r="599" spans="2:29" ht="15" customHeight="1" x14ac:dyDescent="0.15">
      <c r="B599" s="499"/>
      <c r="C599" s="145" t="s">
        <v>419</v>
      </c>
      <c r="H599" s="498"/>
      <c r="I599" s="157">
        <v>8</v>
      </c>
      <c r="J599" s="157">
        <v>10</v>
      </c>
      <c r="K599" s="157">
        <v>0</v>
      </c>
      <c r="L599" s="157">
        <f t="shared" si="309"/>
        <v>18</v>
      </c>
      <c r="W599" s="171"/>
      <c r="X599" s="172"/>
      <c r="Y599" s="172"/>
      <c r="Z599" s="252"/>
      <c r="AA599" s="252"/>
      <c r="AB599" s="173"/>
      <c r="AC599" s="252"/>
    </row>
    <row r="600" spans="2:29" ht="15" customHeight="1" x14ac:dyDescent="0.15">
      <c r="B600" s="501"/>
      <c r="C600" s="234" t="s">
        <v>420</v>
      </c>
      <c r="D600" s="151"/>
      <c r="E600" s="151"/>
      <c r="F600" s="151"/>
      <c r="G600" s="151"/>
      <c r="H600" s="267"/>
      <c r="I600" s="161">
        <v>9</v>
      </c>
      <c r="J600" s="161">
        <v>35</v>
      </c>
      <c r="K600" s="161">
        <v>0</v>
      </c>
      <c r="L600" s="161">
        <f t="shared" si="309"/>
        <v>44</v>
      </c>
      <c r="W600" s="171"/>
      <c r="X600" s="172"/>
      <c r="Y600" s="172"/>
      <c r="Z600" s="252"/>
      <c r="AA600" s="252"/>
      <c r="AB600" s="173"/>
      <c r="AC600" s="252"/>
    </row>
    <row r="601" spans="2:29" ht="15" customHeight="1" x14ac:dyDescent="0.15">
      <c r="B601" s="503" t="s">
        <v>3</v>
      </c>
      <c r="C601" s="138" t="s">
        <v>409</v>
      </c>
      <c r="H601" s="222">
        <f>SUM(I$429:J$429)</f>
        <v>115</v>
      </c>
      <c r="I601" s="205">
        <f t="shared" ref="I601:K612" si="310">IF($H601=0,0,I589/$H601*100)</f>
        <v>93.043478260869563</v>
      </c>
      <c r="J601" s="205">
        <f t="shared" si="310"/>
        <v>3.4782608695652173</v>
      </c>
      <c r="K601" s="205">
        <f t="shared" si="310"/>
        <v>3.4782608695652173</v>
      </c>
      <c r="L601" s="205">
        <f t="shared" si="309"/>
        <v>100</v>
      </c>
      <c r="W601" s="171"/>
      <c r="X601" s="172"/>
      <c r="Y601" s="172"/>
      <c r="Z601" s="252"/>
      <c r="AA601" s="252"/>
      <c r="AB601" s="173"/>
      <c r="AC601" s="252"/>
    </row>
    <row r="602" spans="2:29" ht="15" customHeight="1" x14ac:dyDescent="0.15">
      <c r="B602" s="504"/>
      <c r="C602" s="145" t="s">
        <v>410</v>
      </c>
      <c r="H602" s="222">
        <f>SUM(I$430:J$430)</f>
        <v>72</v>
      </c>
      <c r="I602" s="159">
        <f t="shared" si="310"/>
        <v>94.444444444444443</v>
      </c>
      <c r="J602" s="159">
        <f t="shared" si="310"/>
        <v>1.3888888888888888</v>
      </c>
      <c r="K602" s="159">
        <f t="shared" si="310"/>
        <v>4.1666666666666661</v>
      </c>
      <c r="L602" s="159">
        <f t="shared" si="309"/>
        <v>100</v>
      </c>
      <c r="W602" s="171"/>
      <c r="X602" s="172"/>
      <c r="Y602" s="172"/>
      <c r="Z602" s="252"/>
      <c r="AA602" s="252"/>
      <c r="AB602" s="173"/>
      <c r="AC602" s="252"/>
    </row>
    <row r="603" spans="2:29" ht="15" customHeight="1" x14ac:dyDescent="0.15">
      <c r="B603" s="504"/>
      <c r="C603" s="145" t="s">
        <v>411</v>
      </c>
      <c r="H603" s="222">
        <f>SUM(I$431:J$431)</f>
        <v>46</v>
      </c>
      <c r="I603" s="159">
        <f t="shared" si="310"/>
        <v>95.652173913043484</v>
      </c>
      <c r="J603" s="159">
        <f t="shared" si="310"/>
        <v>2.1739130434782608</v>
      </c>
      <c r="K603" s="159">
        <f t="shared" si="310"/>
        <v>2.1739130434782608</v>
      </c>
      <c r="L603" s="159">
        <f t="shared" si="309"/>
        <v>100.00000000000001</v>
      </c>
      <c r="W603" s="171"/>
      <c r="X603" s="172"/>
      <c r="Y603" s="172"/>
      <c r="Z603" s="252"/>
      <c r="AA603" s="252"/>
      <c r="AB603" s="173"/>
      <c r="AC603" s="252"/>
    </row>
    <row r="604" spans="2:29" ht="15" customHeight="1" x14ac:dyDescent="0.15">
      <c r="B604" s="504"/>
      <c r="C604" s="145" t="s">
        <v>412</v>
      </c>
      <c r="H604" s="222">
        <f>SUM(I$432:J$432)</f>
        <v>179</v>
      </c>
      <c r="I604" s="159">
        <f t="shared" si="310"/>
        <v>94.413407821229043</v>
      </c>
      <c r="J604" s="159">
        <f t="shared" si="310"/>
        <v>2.7932960893854748</v>
      </c>
      <c r="K604" s="159">
        <f t="shared" si="310"/>
        <v>2.7932960893854748</v>
      </c>
      <c r="L604" s="159">
        <f t="shared" si="309"/>
        <v>100</v>
      </c>
      <c r="W604" s="171"/>
      <c r="X604" s="172"/>
      <c r="Y604" s="172"/>
      <c r="Z604" s="252"/>
      <c r="AA604" s="252"/>
      <c r="AB604" s="173"/>
      <c r="AC604" s="252"/>
    </row>
    <row r="605" spans="2:29" ht="15" customHeight="1" x14ac:dyDescent="0.15">
      <c r="B605" s="504"/>
      <c r="C605" s="145" t="s">
        <v>413</v>
      </c>
      <c r="H605" s="222">
        <f>SUM(I$433:J$433)</f>
        <v>86</v>
      </c>
      <c r="I605" s="159">
        <f t="shared" si="310"/>
        <v>91.860465116279073</v>
      </c>
      <c r="J605" s="159">
        <f t="shared" si="310"/>
        <v>2.3255813953488373</v>
      </c>
      <c r="K605" s="159">
        <f t="shared" si="310"/>
        <v>5.8139534883720927</v>
      </c>
      <c r="L605" s="159">
        <f t="shared" si="309"/>
        <v>100</v>
      </c>
      <c r="W605" s="171"/>
      <c r="X605" s="172"/>
      <c r="Y605" s="172"/>
      <c r="Z605" s="252"/>
      <c r="AA605" s="252"/>
      <c r="AB605" s="173"/>
      <c r="AC605" s="252"/>
    </row>
    <row r="606" spans="2:29" ht="15" customHeight="1" x14ac:dyDescent="0.15">
      <c r="B606" s="505"/>
      <c r="C606" s="145" t="s">
        <v>414</v>
      </c>
      <c r="H606" s="222">
        <f>SUM(I$434:J$434)</f>
        <v>29</v>
      </c>
      <c r="I606" s="159">
        <f t="shared" si="310"/>
        <v>96.551724137931032</v>
      </c>
      <c r="J606" s="159">
        <f t="shared" si="310"/>
        <v>0</v>
      </c>
      <c r="K606" s="159">
        <f t="shared" si="310"/>
        <v>3.4482758620689653</v>
      </c>
      <c r="L606" s="159">
        <f t="shared" si="309"/>
        <v>100</v>
      </c>
      <c r="W606" s="171"/>
      <c r="X606" s="172"/>
      <c r="Y606" s="172"/>
      <c r="Z606" s="252"/>
      <c r="AA606" s="252"/>
      <c r="AB606" s="173"/>
      <c r="AC606" s="252"/>
    </row>
    <row r="607" spans="2:29" ht="15" customHeight="1" x14ac:dyDescent="0.15">
      <c r="B607" s="504"/>
      <c r="C607" s="145" t="s">
        <v>415</v>
      </c>
      <c r="H607" s="222">
        <f>SUM(I$435:J$435)</f>
        <v>11</v>
      </c>
      <c r="I607" s="159">
        <f t="shared" si="310"/>
        <v>81.818181818181827</v>
      </c>
      <c r="J607" s="159">
        <f t="shared" si="310"/>
        <v>9.0909090909090917</v>
      </c>
      <c r="K607" s="159">
        <f t="shared" si="310"/>
        <v>9.0909090909090917</v>
      </c>
      <c r="L607" s="159">
        <f t="shared" si="309"/>
        <v>100.00000000000001</v>
      </c>
      <c r="W607" s="171"/>
      <c r="X607" s="172"/>
      <c r="Y607" s="172"/>
      <c r="Z607" s="252"/>
      <c r="AA607" s="252"/>
      <c r="AB607" s="173"/>
      <c r="AC607" s="252"/>
    </row>
    <row r="608" spans="2:29" ht="15" customHeight="1" x14ac:dyDescent="0.15">
      <c r="B608" s="504"/>
      <c r="C608" s="145" t="s">
        <v>416</v>
      </c>
      <c r="H608" s="222">
        <f>SUM(I$436:J$436)</f>
        <v>36</v>
      </c>
      <c r="I608" s="159">
        <f t="shared" si="310"/>
        <v>75</v>
      </c>
      <c r="J608" s="159">
        <f t="shared" si="310"/>
        <v>22.222222222222221</v>
      </c>
      <c r="K608" s="159">
        <f t="shared" si="310"/>
        <v>2.7777777777777777</v>
      </c>
      <c r="L608" s="159">
        <f t="shared" si="309"/>
        <v>100</v>
      </c>
      <c r="W608" s="171"/>
      <c r="X608" s="172"/>
      <c r="Y608" s="172"/>
      <c r="Z608" s="252"/>
      <c r="AA608" s="252"/>
      <c r="AB608" s="173"/>
      <c r="AC608" s="252"/>
    </row>
    <row r="609" spans="1:37" ht="15" customHeight="1" x14ac:dyDescent="0.15">
      <c r="B609" s="504"/>
      <c r="C609" s="145" t="s">
        <v>417</v>
      </c>
      <c r="H609" s="222">
        <f>SUM(I$437:J$437)</f>
        <v>13</v>
      </c>
      <c r="I609" s="159">
        <f t="shared" si="310"/>
        <v>53.846153846153847</v>
      </c>
      <c r="J609" s="159">
        <f t="shared" si="310"/>
        <v>30.76923076923077</v>
      </c>
      <c r="K609" s="159">
        <f t="shared" si="310"/>
        <v>15.384615384615385</v>
      </c>
      <c r="L609" s="159">
        <f t="shared" si="309"/>
        <v>100</v>
      </c>
      <c r="W609" s="171"/>
      <c r="X609" s="172"/>
      <c r="Y609" s="172"/>
      <c r="Z609" s="252"/>
      <c r="AA609" s="252"/>
      <c r="AB609" s="173"/>
      <c r="AC609" s="252"/>
    </row>
    <row r="610" spans="1:37" ht="15" customHeight="1" x14ac:dyDescent="0.15">
      <c r="B610" s="504"/>
      <c r="C610" s="145" t="s">
        <v>418</v>
      </c>
      <c r="H610" s="222">
        <f>SUM(I$438:J$438)</f>
        <v>70</v>
      </c>
      <c r="I610" s="159">
        <f t="shared" si="310"/>
        <v>52.857142857142861</v>
      </c>
      <c r="J610" s="159">
        <f t="shared" si="310"/>
        <v>45.714285714285715</v>
      </c>
      <c r="K610" s="159">
        <f t="shared" si="310"/>
        <v>1.4285714285714286</v>
      </c>
      <c r="L610" s="159">
        <f t="shared" si="309"/>
        <v>100.00000000000001</v>
      </c>
      <c r="W610" s="171"/>
      <c r="X610" s="172"/>
      <c r="Y610" s="172"/>
      <c r="Z610" s="252"/>
      <c r="AA610" s="252"/>
      <c r="AB610" s="173"/>
      <c r="AC610" s="252"/>
    </row>
    <row r="611" spans="1:37" ht="15" customHeight="1" x14ac:dyDescent="0.15">
      <c r="B611" s="504"/>
      <c r="C611" s="145" t="s">
        <v>419</v>
      </c>
      <c r="H611" s="222">
        <f>SUM(I$439:J$439)</f>
        <v>18</v>
      </c>
      <c r="I611" s="159">
        <f t="shared" si="310"/>
        <v>44.444444444444443</v>
      </c>
      <c r="J611" s="159">
        <f t="shared" si="310"/>
        <v>55.555555555555557</v>
      </c>
      <c r="K611" s="159">
        <f t="shared" si="310"/>
        <v>0</v>
      </c>
      <c r="L611" s="159">
        <f t="shared" si="309"/>
        <v>100</v>
      </c>
      <c r="W611" s="171"/>
      <c r="X611" s="172"/>
      <c r="Y611" s="172"/>
      <c r="Z611" s="252"/>
      <c r="AA611" s="252"/>
      <c r="AB611" s="173"/>
      <c r="AC611" s="252"/>
    </row>
    <row r="612" spans="1:37" ht="15" customHeight="1" x14ac:dyDescent="0.15">
      <c r="B612" s="506"/>
      <c r="C612" s="234" t="s">
        <v>420</v>
      </c>
      <c r="D612" s="151"/>
      <c r="E612" s="151"/>
      <c r="F612" s="151"/>
      <c r="G612" s="151"/>
      <c r="H612" s="225">
        <f>SUM(I$440:J$440)</f>
        <v>44</v>
      </c>
      <c r="I612" s="163">
        <f t="shared" si="310"/>
        <v>20.454545454545457</v>
      </c>
      <c r="J612" s="163">
        <f t="shared" si="310"/>
        <v>79.545454545454547</v>
      </c>
      <c r="K612" s="163">
        <f t="shared" si="310"/>
        <v>0</v>
      </c>
      <c r="L612" s="163">
        <f t="shared" si="309"/>
        <v>100</v>
      </c>
      <c r="W612" s="171"/>
      <c r="X612" s="172"/>
      <c r="Y612" s="172"/>
      <c r="Z612" s="252"/>
      <c r="AA612" s="252"/>
      <c r="AB612" s="173"/>
      <c r="AC612" s="252"/>
    </row>
    <row r="613" spans="1:37" ht="15" customHeight="1" x14ac:dyDescent="0.15">
      <c r="B613" s="171"/>
      <c r="C613" s="172"/>
      <c r="D613" s="172"/>
      <c r="E613" s="172"/>
      <c r="F613" s="252"/>
      <c r="G613" s="252"/>
      <c r="H613" s="173"/>
      <c r="I613" s="252"/>
      <c r="W613" s="171"/>
      <c r="X613" s="172"/>
      <c r="Y613" s="172"/>
      <c r="Z613" s="252"/>
      <c r="AA613" s="252"/>
      <c r="AB613" s="173"/>
      <c r="AC613" s="252"/>
    </row>
    <row r="614" spans="1:37" ht="15" customHeight="1" x14ac:dyDescent="0.15">
      <c r="A614" s="136" t="s">
        <v>320</v>
      </c>
      <c r="B614" s="171"/>
      <c r="F614" s="148"/>
      <c r="G614" s="148"/>
      <c r="H614" s="160"/>
      <c r="I614" s="160"/>
      <c r="J614" s="160"/>
      <c r="K614" s="160"/>
      <c r="L614" s="160"/>
      <c r="M614" s="160"/>
      <c r="N614" s="160"/>
      <c r="O614" s="160"/>
      <c r="P614" s="160"/>
      <c r="Q614" s="160"/>
      <c r="R614" s="160"/>
      <c r="S614" s="160"/>
      <c r="T614" s="160"/>
      <c r="U614" s="160"/>
      <c r="W614" s="171"/>
      <c r="Z614" s="148"/>
      <c r="AA614" s="148"/>
      <c r="AB614" s="160"/>
      <c r="AC614" s="160"/>
      <c r="AD614" s="160"/>
      <c r="AE614" s="160"/>
      <c r="AF614" s="160"/>
      <c r="AG614" s="160"/>
      <c r="AH614" s="160"/>
      <c r="AI614" s="160"/>
      <c r="AJ614" s="160"/>
      <c r="AK614" s="160"/>
    </row>
    <row r="615" spans="1:37" ht="15" customHeight="1" x14ac:dyDescent="0.15">
      <c r="A615" s="135" t="s">
        <v>322</v>
      </c>
      <c r="B615" s="171"/>
      <c r="C615" s="172"/>
      <c r="D615" s="172"/>
      <c r="E615" s="172"/>
      <c r="F615" s="252"/>
      <c r="G615" s="252"/>
      <c r="H615" s="252"/>
      <c r="I615" s="173"/>
      <c r="J615" s="252"/>
      <c r="W615" s="171"/>
      <c r="X615" s="172"/>
      <c r="Y615" s="172"/>
      <c r="Z615" s="252"/>
      <c r="AA615" s="252"/>
      <c r="AB615" s="252"/>
      <c r="AC615" s="173"/>
      <c r="AD615" s="252"/>
    </row>
    <row r="616" spans="1:37" ht="15" customHeight="1" x14ac:dyDescent="0.15">
      <c r="B616" s="492" t="s">
        <v>365</v>
      </c>
      <c r="C616" s="167"/>
      <c r="D616" s="167"/>
      <c r="E616" s="167"/>
      <c r="F616" s="167"/>
      <c r="G616" s="167"/>
      <c r="H616" s="176"/>
      <c r="I616" s="502" t="s">
        <v>276</v>
      </c>
      <c r="J616" s="495" t="s">
        <v>277</v>
      </c>
      <c r="K616" s="496" t="s">
        <v>273</v>
      </c>
      <c r="L616" s="494" t="s">
        <v>274</v>
      </c>
      <c r="W616" s="171"/>
      <c r="X616" s="172"/>
      <c r="Y616" s="172"/>
      <c r="Z616" s="252"/>
      <c r="AA616" s="252"/>
      <c r="AB616" s="173"/>
      <c r="AC616" s="252"/>
    </row>
    <row r="617" spans="1:37" ht="15" customHeight="1" x14ac:dyDescent="0.15">
      <c r="B617" s="497" t="s">
        <v>2</v>
      </c>
      <c r="C617" s="145" t="s">
        <v>409</v>
      </c>
      <c r="H617" s="498"/>
      <c r="I617" s="157">
        <v>246</v>
      </c>
      <c r="J617" s="157">
        <v>37</v>
      </c>
      <c r="K617" s="157">
        <v>32</v>
      </c>
      <c r="L617" s="157">
        <f t="shared" ref="L617:L629" si="311">SUM(I617:K617)</f>
        <v>315</v>
      </c>
      <c r="W617" s="171"/>
      <c r="X617" s="172"/>
      <c r="Y617" s="172"/>
      <c r="Z617" s="252"/>
      <c r="AA617" s="252"/>
      <c r="AB617" s="173"/>
      <c r="AC617" s="252"/>
    </row>
    <row r="618" spans="1:37" ht="15" customHeight="1" x14ac:dyDescent="0.15">
      <c r="B618" s="511"/>
      <c r="C618" s="145" t="s">
        <v>410</v>
      </c>
      <c r="H618" s="498"/>
      <c r="I618" s="157">
        <v>226</v>
      </c>
      <c r="J618" s="157">
        <v>255</v>
      </c>
      <c r="K618" s="157">
        <v>50</v>
      </c>
      <c r="L618" s="157">
        <f t="shared" si="311"/>
        <v>531</v>
      </c>
      <c r="W618" s="171"/>
      <c r="X618" s="172"/>
      <c r="Y618" s="172"/>
      <c r="Z618" s="252"/>
      <c r="AA618" s="252"/>
      <c r="AB618" s="173"/>
      <c r="AC618" s="252"/>
    </row>
    <row r="619" spans="1:37" ht="15" customHeight="1" x14ac:dyDescent="0.15">
      <c r="B619" s="511"/>
      <c r="C619" s="145" t="s">
        <v>411</v>
      </c>
      <c r="H619" s="498"/>
      <c r="I619" s="157">
        <v>112</v>
      </c>
      <c r="J619" s="157">
        <v>74</v>
      </c>
      <c r="K619" s="157">
        <v>21</v>
      </c>
      <c r="L619" s="157">
        <f t="shared" si="311"/>
        <v>207</v>
      </c>
      <c r="W619" s="171"/>
      <c r="X619" s="172"/>
      <c r="Y619" s="172"/>
      <c r="Z619" s="252"/>
      <c r="AA619" s="252"/>
      <c r="AB619" s="173"/>
      <c r="AC619" s="252"/>
    </row>
    <row r="620" spans="1:37" ht="15" customHeight="1" x14ac:dyDescent="0.15">
      <c r="B620" s="511"/>
      <c r="C620" s="145" t="s">
        <v>412</v>
      </c>
      <c r="H620" s="498"/>
      <c r="I620" s="157">
        <v>430</v>
      </c>
      <c r="J620" s="157">
        <v>97</v>
      </c>
      <c r="K620" s="157">
        <v>49</v>
      </c>
      <c r="L620" s="157">
        <f t="shared" si="311"/>
        <v>576</v>
      </c>
      <c r="W620" s="171"/>
      <c r="X620" s="172"/>
      <c r="Y620" s="172"/>
      <c r="Z620" s="252"/>
      <c r="AA620" s="252"/>
      <c r="AB620" s="173"/>
      <c r="AC620" s="252"/>
    </row>
    <row r="621" spans="1:37" ht="15" customHeight="1" x14ac:dyDescent="0.15">
      <c r="B621" s="511"/>
      <c r="C621" s="145" t="s">
        <v>413</v>
      </c>
      <c r="H621" s="498"/>
      <c r="I621" s="157">
        <v>68</v>
      </c>
      <c r="J621" s="157">
        <v>21</v>
      </c>
      <c r="K621" s="157">
        <v>12</v>
      </c>
      <c r="L621" s="157">
        <f t="shared" si="311"/>
        <v>101</v>
      </c>
      <c r="W621" s="171"/>
      <c r="X621" s="172"/>
      <c r="Y621" s="172"/>
      <c r="Z621" s="252"/>
      <c r="AA621" s="252"/>
      <c r="AB621" s="173"/>
      <c r="AC621" s="252"/>
    </row>
    <row r="622" spans="1:37" ht="15" customHeight="1" x14ac:dyDescent="0.15">
      <c r="B622" s="511"/>
      <c r="C622" s="145" t="s">
        <v>414</v>
      </c>
      <c r="H622" s="498"/>
      <c r="I622" s="157">
        <v>60</v>
      </c>
      <c r="J622" s="157">
        <v>13</v>
      </c>
      <c r="K622" s="157">
        <v>15</v>
      </c>
      <c r="L622" s="157">
        <f t="shared" si="311"/>
        <v>88</v>
      </c>
      <c r="W622" s="171"/>
      <c r="X622" s="172"/>
      <c r="Y622" s="172"/>
      <c r="Z622" s="252"/>
      <c r="AA622" s="252"/>
      <c r="AB622" s="173"/>
      <c r="AC622" s="252"/>
    </row>
    <row r="623" spans="1:37" ht="15" customHeight="1" x14ac:dyDescent="0.15">
      <c r="B623" s="511"/>
      <c r="C623" s="145" t="s">
        <v>415</v>
      </c>
      <c r="H623" s="498"/>
      <c r="I623" s="157">
        <v>19</v>
      </c>
      <c r="J623" s="157">
        <v>7</v>
      </c>
      <c r="K623" s="157">
        <v>6</v>
      </c>
      <c r="L623" s="157">
        <f t="shared" si="311"/>
        <v>32</v>
      </c>
      <c r="W623" s="171"/>
      <c r="X623" s="172"/>
      <c r="Y623" s="172"/>
      <c r="Z623" s="252"/>
      <c r="AA623" s="252"/>
      <c r="AB623" s="173"/>
      <c r="AC623" s="252"/>
    </row>
    <row r="624" spans="1:37" ht="15" customHeight="1" x14ac:dyDescent="0.15">
      <c r="B624" s="511"/>
      <c r="C624" s="145" t="s">
        <v>416</v>
      </c>
      <c r="H624" s="498"/>
      <c r="I624" s="157">
        <v>42</v>
      </c>
      <c r="J624" s="157">
        <v>6</v>
      </c>
      <c r="K624" s="157">
        <v>8</v>
      </c>
      <c r="L624" s="157">
        <f t="shared" si="311"/>
        <v>56</v>
      </c>
      <c r="W624" s="171"/>
      <c r="X624" s="172"/>
      <c r="Y624" s="172"/>
      <c r="Z624" s="252"/>
      <c r="AA624" s="252"/>
      <c r="AB624" s="173"/>
      <c r="AC624" s="252"/>
    </row>
    <row r="625" spans="2:37" ht="15" customHeight="1" x14ac:dyDescent="0.15">
      <c r="B625" s="499"/>
      <c r="C625" s="145" t="s">
        <v>417</v>
      </c>
      <c r="H625" s="498"/>
      <c r="I625" s="157">
        <v>18</v>
      </c>
      <c r="J625" s="157">
        <v>1</v>
      </c>
      <c r="K625" s="157">
        <v>5</v>
      </c>
      <c r="L625" s="157">
        <f t="shared" si="311"/>
        <v>24</v>
      </c>
      <c r="M625" s="160"/>
      <c r="N625" s="160"/>
      <c r="O625" s="160"/>
      <c r="P625" s="160"/>
      <c r="Q625" s="160"/>
      <c r="R625" s="160"/>
      <c r="S625" s="160"/>
      <c r="T625" s="160"/>
      <c r="U625" s="160"/>
      <c r="W625" s="171"/>
      <c r="X625" s="172"/>
      <c r="Y625" s="172"/>
      <c r="Z625" s="252"/>
      <c r="AA625" s="252"/>
      <c r="AB625" s="173"/>
      <c r="AC625" s="252"/>
      <c r="AH625" s="160"/>
      <c r="AI625" s="160"/>
      <c r="AJ625" s="160"/>
      <c r="AK625" s="160"/>
    </row>
    <row r="626" spans="2:37" ht="15" customHeight="1" x14ac:dyDescent="0.15">
      <c r="B626" s="499"/>
      <c r="C626" s="145" t="s">
        <v>418</v>
      </c>
      <c r="H626" s="498"/>
      <c r="I626" s="157">
        <v>69</v>
      </c>
      <c r="J626" s="157">
        <v>14</v>
      </c>
      <c r="K626" s="157">
        <v>12</v>
      </c>
      <c r="L626" s="157">
        <f t="shared" si="311"/>
        <v>95</v>
      </c>
      <c r="M626" s="160"/>
      <c r="N626" s="160"/>
      <c r="O626" s="160"/>
      <c r="P626" s="160"/>
      <c r="Q626" s="160"/>
      <c r="R626" s="160"/>
      <c r="S626" s="160"/>
      <c r="T626" s="160"/>
      <c r="U626" s="160"/>
      <c r="W626" s="171"/>
      <c r="X626" s="172"/>
      <c r="Y626" s="172"/>
      <c r="Z626" s="252"/>
      <c r="AA626" s="252"/>
      <c r="AB626" s="173"/>
      <c r="AC626" s="252"/>
      <c r="AH626" s="160"/>
      <c r="AI626" s="160"/>
      <c r="AJ626" s="160"/>
      <c r="AK626" s="160"/>
    </row>
    <row r="627" spans="2:37" ht="15" customHeight="1" x14ac:dyDescent="0.15">
      <c r="B627" s="499"/>
      <c r="C627" s="145" t="s">
        <v>419</v>
      </c>
      <c r="H627" s="498"/>
      <c r="I627" s="157">
        <v>20</v>
      </c>
      <c r="J627" s="157">
        <v>7</v>
      </c>
      <c r="K627" s="157">
        <v>9</v>
      </c>
      <c r="L627" s="157">
        <f t="shared" si="311"/>
        <v>36</v>
      </c>
      <c r="M627" s="160"/>
      <c r="N627" s="160"/>
      <c r="O627" s="160"/>
      <c r="P627" s="160"/>
      <c r="Q627" s="160"/>
      <c r="R627" s="160"/>
      <c r="S627" s="160"/>
      <c r="T627" s="160"/>
      <c r="U627" s="160"/>
      <c r="W627" s="171"/>
      <c r="X627" s="172"/>
      <c r="Y627" s="172"/>
      <c r="Z627" s="252"/>
      <c r="AA627" s="252"/>
      <c r="AB627" s="173"/>
      <c r="AC627" s="252"/>
      <c r="AH627" s="160"/>
      <c r="AI627" s="160"/>
      <c r="AJ627" s="160"/>
      <c r="AK627" s="160"/>
    </row>
    <row r="628" spans="2:37" ht="15" customHeight="1" x14ac:dyDescent="0.15">
      <c r="B628" s="501"/>
      <c r="C628" s="234" t="s">
        <v>420</v>
      </c>
      <c r="D628" s="151"/>
      <c r="E628" s="151"/>
      <c r="F628" s="151"/>
      <c r="G628" s="151"/>
      <c r="H628" s="267"/>
      <c r="I628" s="161">
        <v>59</v>
      </c>
      <c r="J628" s="161">
        <v>13</v>
      </c>
      <c r="K628" s="161">
        <v>13</v>
      </c>
      <c r="L628" s="161">
        <f t="shared" si="311"/>
        <v>85</v>
      </c>
      <c r="M628" s="160"/>
      <c r="N628" s="160"/>
      <c r="O628" s="160"/>
      <c r="P628" s="160"/>
      <c r="Q628" s="160"/>
      <c r="R628" s="160"/>
      <c r="S628" s="160"/>
      <c r="T628" s="160"/>
      <c r="U628" s="160"/>
      <c r="W628" s="171"/>
      <c r="X628" s="172"/>
      <c r="Y628" s="172"/>
      <c r="Z628" s="252"/>
      <c r="AA628" s="252"/>
      <c r="AB628" s="173"/>
      <c r="AC628" s="252"/>
      <c r="AH628" s="160"/>
      <c r="AI628" s="160"/>
      <c r="AJ628" s="160"/>
      <c r="AK628" s="160"/>
    </row>
    <row r="629" spans="2:37" ht="15" customHeight="1" x14ac:dyDescent="0.15">
      <c r="B629" s="511" t="s">
        <v>3</v>
      </c>
      <c r="C629" s="145" t="s">
        <v>409</v>
      </c>
      <c r="H629" s="222">
        <f>L617</f>
        <v>315</v>
      </c>
      <c r="I629" s="159">
        <f>IF($H629=0,0,I617/$H629*100)</f>
        <v>78.095238095238102</v>
      </c>
      <c r="J629" s="159">
        <f>IF($H629=0,0,J617/$H629*100)</f>
        <v>11.746031746031745</v>
      </c>
      <c r="K629" s="159">
        <f>IF($H629=0,0,K617/$H629*100)</f>
        <v>10.158730158730158</v>
      </c>
      <c r="L629" s="159">
        <f t="shared" si="311"/>
        <v>100</v>
      </c>
      <c r="M629" s="160"/>
      <c r="N629" s="160"/>
      <c r="O629" s="160"/>
      <c r="P629" s="160"/>
      <c r="Q629" s="160"/>
      <c r="R629" s="160"/>
      <c r="S629" s="160"/>
      <c r="T629" s="160"/>
      <c r="U629" s="160"/>
      <c r="W629" s="171"/>
      <c r="X629" s="172"/>
      <c r="Y629" s="172"/>
      <c r="Z629" s="252"/>
      <c r="AA629" s="252"/>
      <c r="AB629" s="173"/>
      <c r="AC629" s="252"/>
      <c r="AH629" s="160"/>
      <c r="AI629" s="160"/>
      <c r="AJ629" s="160"/>
      <c r="AK629" s="160"/>
    </row>
    <row r="630" spans="2:37" ht="15" customHeight="1" x14ac:dyDescent="0.15">
      <c r="B630" s="499"/>
      <c r="C630" s="145" t="s">
        <v>410</v>
      </c>
      <c r="H630" s="222">
        <f t="shared" ref="H630:H640" si="312">L618</f>
        <v>531</v>
      </c>
      <c r="I630" s="159">
        <f t="shared" ref="I630:K630" si="313">IF($H630=0,0,I618/$H630*100)</f>
        <v>42.561205273069682</v>
      </c>
      <c r="J630" s="159">
        <f t="shared" si="313"/>
        <v>48.022598870056498</v>
      </c>
      <c r="K630" s="159">
        <f t="shared" si="313"/>
        <v>9.4161958568738235</v>
      </c>
      <c r="L630" s="159">
        <f t="shared" ref="L630:L640" si="314">SUM(I630:K630)</f>
        <v>100</v>
      </c>
      <c r="M630" s="160"/>
      <c r="N630" s="160"/>
      <c r="O630" s="160"/>
      <c r="P630" s="160"/>
      <c r="Q630" s="160"/>
      <c r="R630" s="160"/>
      <c r="S630" s="160"/>
      <c r="T630" s="160"/>
      <c r="U630" s="160"/>
      <c r="W630" s="171"/>
      <c r="X630" s="172"/>
      <c r="Y630" s="172"/>
      <c r="Z630" s="252"/>
      <c r="AA630" s="252"/>
      <c r="AB630" s="173"/>
      <c r="AC630" s="252"/>
      <c r="AH630" s="160"/>
      <c r="AI630" s="160"/>
      <c r="AJ630" s="160"/>
      <c r="AK630" s="160"/>
    </row>
    <row r="631" spans="2:37" ht="15" customHeight="1" x14ac:dyDescent="0.15">
      <c r="B631" s="499"/>
      <c r="C631" s="145" t="s">
        <v>411</v>
      </c>
      <c r="H631" s="222">
        <f t="shared" si="312"/>
        <v>207</v>
      </c>
      <c r="I631" s="159">
        <f t="shared" ref="I631:K631" si="315">IF($H631=0,0,I619/$H631*100)</f>
        <v>54.106280193236714</v>
      </c>
      <c r="J631" s="159">
        <f t="shared" si="315"/>
        <v>35.748792270531396</v>
      </c>
      <c r="K631" s="159">
        <f t="shared" si="315"/>
        <v>10.144927536231885</v>
      </c>
      <c r="L631" s="159">
        <f t="shared" si="314"/>
        <v>100</v>
      </c>
      <c r="M631" s="160"/>
      <c r="N631" s="160"/>
      <c r="O631" s="160"/>
      <c r="P631" s="160"/>
      <c r="Q631" s="160"/>
      <c r="R631" s="160"/>
      <c r="S631" s="160"/>
      <c r="T631" s="160"/>
      <c r="U631" s="160"/>
      <c r="W631" s="171"/>
      <c r="X631" s="172"/>
      <c r="Y631" s="172"/>
      <c r="Z631" s="252"/>
      <c r="AA631" s="252"/>
      <c r="AB631" s="173"/>
      <c r="AC631" s="252"/>
      <c r="AH631" s="160"/>
      <c r="AI631" s="160"/>
      <c r="AJ631" s="160"/>
      <c r="AK631" s="160"/>
    </row>
    <row r="632" spans="2:37" ht="15" customHeight="1" x14ac:dyDescent="0.15">
      <c r="B632" s="499"/>
      <c r="C632" s="145" t="s">
        <v>412</v>
      </c>
      <c r="H632" s="222">
        <f t="shared" si="312"/>
        <v>576</v>
      </c>
      <c r="I632" s="159">
        <f t="shared" ref="I632:K632" si="316">IF($H632=0,0,I620/$H632*100)</f>
        <v>74.652777777777786</v>
      </c>
      <c r="J632" s="159">
        <f t="shared" si="316"/>
        <v>16.840277777777779</v>
      </c>
      <c r="K632" s="159">
        <f t="shared" si="316"/>
        <v>8.5069444444444446</v>
      </c>
      <c r="L632" s="159">
        <f t="shared" si="314"/>
        <v>100.00000000000001</v>
      </c>
      <c r="M632" s="160"/>
      <c r="N632" s="160"/>
      <c r="O632" s="160"/>
      <c r="P632" s="160"/>
      <c r="Q632" s="160"/>
      <c r="R632" s="160"/>
      <c r="S632" s="160"/>
      <c r="T632" s="160"/>
      <c r="U632" s="160"/>
      <c r="W632" s="171"/>
      <c r="X632" s="172"/>
      <c r="Y632" s="172"/>
      <c r="Z632" s="252"/>
      <c r="AA632" s="252"/>
      <c r="AB632" s="173"/>
      <c r="AC632" s="252"/>
      <c r="AH632" s="160"/>
      <c r="AI632" s="160"/>
      <c r="AJ632" s="160"/>
      <c r="AK632" s="160"/>
    </row>
    <row r="633" spans="2:37" ht="15" customHeight="1" x14ac:dyDescent="0.15">
      <c r="B633" s="499"/>
      <c r="C633" s="145" t="s">
        <v>413</v>
      </c>
      <c r="H633" s="222">
        <f t="shared" si="312"/>
        <v>101</v>
      </c>
      <c r="I633" s="159">
        <f t="shared" ref="I633:K633" si="317">IF($H633=0,0,I621/$H633*100)</f>
        <v>67.32673267326733</v>
      </c>
      <c r="J633" s="159">
        <f t="shared" si="317"/>
        <v>20.792079207920793</v>
      </c>
      <c r="K633" s="159">
        <f t="shared" si="317"/>
        <v>11.881188118811881</v>
      </c>
      <c r="L633" s="159">
        <f t="shared" si="314"/>
        <v>100</v>
      </c>
      <c r="M633" s="160"/>
      <c r="N633" s="160"/>
      <c r="O633" s="160"/>
      <c r="P633" s="160"/>
      <c r="Q633" s="160"/>
      <c r="R633" s="160"/>
      <c r="S633" s="160"/>
      <c r="T633" s="160"/>
      <c r="U633" s="160"/>
      <c r="W633" s="171"/>
      <c r="X633" s="172"/>
      <c r="Y633" s="172"/>
      <c r="Z633" s="252"/>
      <c r="AA633" s="252"/>
      <c r="AB633" s="173"/>
      <c r="AC633" s="252"/>
      <c r="AH633" s="160"/>
      <c r="AI633" s="160"/>
      <c r="AJ633" s="160"/>
      <c r="AK633" s="160"/>
    </row>
    <row r="634" spans="2:37" ht="15" customHeight="1" x14ac:dyDescent="0.15">
      <c r="B634" s="499"/>
      <c r="C634" s="145" t="s">
        <v>414</v>
      </c>
      <c r="H634" s="222">
        <f t="shared" si="312"/>
        <v>88</v>
      </c>
      <c r="I634" s="159">
        <f t="shared" ref="I634:K634" si="318">IF($H634=0,0,I622/$H634*100)</f>
        <v>68.181818181818173</v>
      </c>
      <c r="J634" s="159">
        <f t="shared" si="318"/>
        <v>14.772727272727273</v>
      </c>
      <c r="K634" s="159">
        <f t="shared" si="318"/>
        <v>17.045454545454543</v>
      </c>
      <c r="L634" s="159">
        <f t="shared" si="314"/>
        <v>99.999999999999986</v>
      </c>
      <c r="M634" s="160"/>
      <c r="N634" s="160"/>
      <c r="O634" s="160"/>
      <c r="P634" s="160"/>
      <c r="Q634" s="160"/>
      <c r="R634" s="160"/>
      <c r="S634" s="160"/>
      <c r="T634" s="160"/>
      <c r="U634" s="160"/>
      <c r="W634" s="171"/>
      <c r="X634" s="172"/>
      <c r="Y634" s="172"/>
      <c r="Z634" s="252"/>
      <c r="AA634" s="252"/>
      <c r="AB634" s="173"/>
      <c r="AC634" s="252"/>
      <c r="AH634" s="160"/>
      <c r="AI634" s="160"/>
      <c r="AJ634" s="160"/>
      <c r="AK634" s="160"/>
    </row>
    <row r="635" spans="2:37" ht="15" customHeight="1" x14ac:dyDescent="0.15">
      <c r="B635" s="499"/>
      <c r="C635" s="145" t="s">
        <v>415</v>
      </c>
      <c r="H635" s="222">
        <f t="shared" si="312"/>
        <v>32</v>
      </c>
      <c r="I635" s="159">
        <f t="shared" ref="I635:K635" si="319">IF($H635=0,0,I623/$H635*100)</f>
        <v>59.375</v>
      </c>
      <c r="J635" s="159">
        <f t="shared" si="319"/>
        <v>21.875</v>
      </c>
      <c r="K635" s="159">
        <f t="shared" si="319"/>
        <v>18.75</v>
      </c>
      <c r="L635" s="159">
        <f t="shared" si="314"/>
        <v>100</v>
      </c>
      <c r="M635" s="160"/>
      <c r="N635" s="160"/>
      <c r="O635" s="160"/>
      <c r="P635" s="160"/>
      <c r="Q635" s="160"/>
      <c r="R635" s="160"/>
      <c r="S635" s="160"/>
      <c r="T635" s="160"/>
      <c r="U635" s="160"/>
      <c r="W635" s="171"/>
      <c r="X635" s="172"/>
      <c r="Y635" s="172"/>
      <c r="Z635" s="252"/>
      <c r="AA635" s="252"/>
      <c r="AB635" s="173"/>
      <c r="AC635" s="252"/>
      <c r="AH635" s="160"/>
      <c r="AI635" s="160"/>
      <c r="AJ635" s="160"/>
      <c r="AK635" s="160"/>
    </row>
    <row r="636" spans="2:37" ht="15" customHeight="1" x14ac:dyDescent="0.15">
      <c r="B636" s="499"/>
      <c r="C636" s="145" t="s">
        <v>416</v>
      </c>
      <c r="H636" s="222">
        <f t="shared" si="312"/>
        <v>56</v>
      </c>
      <c r="I636" s="159">
        <f t="shared" ref="I636:K636" si="320">IF($H636=0,0,I624/$H636*100)</f>
        <v>75</v>
      </c>
      <c r="J636" s="159">
        <f t="shared" si="320"/>
        <v>10.714285714285714</v>
      </c>
      <c r="K636" s="159">
        <f t="shared" si="320"/>
        <v>14.285714285714285</v>
      </c>
      <c r="L636" s="159">
        <f t="shared" si="314"/>
        <v>100</v>
      </c>
      <c r="M636" s="160"/>
      <c r="N636" s="160"/>
      <c r="O636" s="160"/>
      <c r="P636" s="160"/>
      <c r="Q636" s="160"/>
      <c r="R636" s="160"/>
      <c r="S636" s="160"/>
      <c r="T636" s="160"/>
      <c r="U636" s="160"/>
      <c r="W636" s="171"/>
      <c r="X636" s="172"/>
      <c r="Y636" s="172"/>
      <c r="Z636" s="252"/>
      <c r="AA636" s="252"/>
      <c r="AB636" s="173"/>
      <c r="AC636" s="252"/>
      <c r="AH636" s="160"/>
      <c r="AI636" s="160"/>
      <c r="AJ636" s="160"/>
      <c r="AK636" s="160"/>
    </row>
    <row r="637" spans="2:37" ht="15" customHeight="1" x14ac:dyDescent="0.15">
      <c r="B637" s="499"/>
      <c r="C637" s="145" t="s">
        <v>417</v>
      </c>
      <c r="H637" s="222">
        <f t="shared" si="312"/>
        <v>24</v>
      </c>
      <c r="I637" s="159">
        <f t="shared" ref="I637:K637" si="321">IF($H637=0,0,I625/$H637*100)</f>
        <v>75</v>
      </c>
      <c r="J637" s="159">
        <f t="shared" si="321"/>
        <v>4.1666666666666661</v>
      </c>
      <c r="K637" s="159">
        <f t="shared" si="321"/>
        <v>20.833333333333336</v>
      </c>
      <c r="L637" s="159">
        <f t="shared" si="314"/>
        <v>100</v>
      </c>
      <c r="M637" s="160"/>
      <c r="N637" s="160"/>
      <c r="O637" s="160"/>
      <c r="P637" s="160"/>
      <c r="Q637" s="160"/>
      <c r="R637" s="160"/>
      <c r="S637" s="160"/>
      <c r="T637" s="160"/>
      <c r="U637" s="160"/>
      <c r="W637" s="171"/>
      <c r="X637" s="172"/>
      <c r="Y637" s="172"/>
      <c r="Z637" s="252"/>
      <c r="AA637" s="252"/>
      <c r="AB637" s="173"/>
      <c r="AC637" s="252"/>
      <c r="AH637" s="160"/>
      <c r="AI637" s="160"/>
      <c r="AJ637" s="160"/>
      <c r="AK637" s="160"/>
    </row>
    <row r="638" spans="2:37" ht="15" customHeight="1" x14ac:dyDescent="0.15">
      <c r="B638" s="499"/>
      <c r="C638" s="145" t="s">
        <v>418</v>
      </c>
      <c r="H638" s="222">
        <f t="shared" si="312"/>
        <v>95</v>
      </c>
      <c r="I638" s="159">
        <f t="shared" ref="I638:K638" si="322">IF($H638=0,0,I626/$H638*100)</f>
        <v>72.631578947368425</v>
      </c>
      <c r="J638" s="159">
        <f t="shared" si="322"/>
        <v>14.736842105263156</v>
      </c>
      <c r="K638" s="159">
        <f t="shared" si="322"/>
        <v>12.631578947368421</v>
      </c>
      <c r="L638" s="159">
        <f t="shared" si="314"/>
        <v>100</v>
      </c>
      <c r="M638" s="160"/>
      <c r="N638" s="160"/>
      <c r="O638" s="160"/>
      <c r="P638" s="160"/>
      <c r="Q638" s="160"/>
      <c r="R638" s="160"/>
      <c r="S638" s="160"/>
      <c r="T638" s="160"/>
      <c r="U638" s="160"/>
      <c r="W638" s="171"/>
      <c r="X638" s="172"/>
      <c r="Y638" s="172"/>
      <c r="Z638" s="252"/>
      <c r="AA638" s="252"/>
      <c r="AB638" s="173"/>
      <c r="AC638" s="252"/>
      <c r="AH638" s="160"/>
      <c r="AI638" s="160"/>
      <c r="AJ638" s="160"/>
      <c r="AK638" s="160"/>
    </row>
    <row r="639" spans="2:37" ht="15" customHeight="1" x14ac:dyDescent="0.15">
      <c r="B639" s="499"/>
      <c r="C639" s="145" t="s">
        <v>419</v>
      </c>
      <c r="H639" s="222">
        <f t="shared" si="312"/>
        <v>36</v>
      </c>
      <c r="I639" s="159">
        <f t="shared" ref="I639:K639" si="323">IF($H639=0,0,I627/$H639*100)</f>
        <v>55.555555555555557</v>
      </c>
      <c r="J639" s="159">
        <f t="shared" si="323"/>
        <v>19.444444444444446</v>
      </c>
      <c r="K639" s="159">
        <f t="shared" si="323"/>
        <v>25</v>
      </c>
      <c r="L639" s="159">
        <f t="shared" si="314"/>
        <v>100</v>
      </c>
      <c r="M639" s="160"/>
      <c r="N639" s="160"/>
      <c r="O639" s="160"/>
      <c r="P639" s="160"/>
      <c r="Q639" s="160"/>
      <c r="R639" s="160"/>
      <c r="S639" s="160"/>
      <c r="T639" s="160"/>
      <c r="U639" s="160"/>
      <c r="W639" s="171"/>
      <c r="X639" s="172"/>
      <c r="Y639" s="172"/>
      <c r="Z639" s="252"/>
      <c r="AA639" s="252"/>
      <c r="AB639" s="173"/>
      <c r="AC639" s="252"/>
      <c r="AH639" s="160"/>
      <c r="AI639" s="160"/>
      <c r="AJ639" s="160"/>
      <c r="AK639" s="160"/>
    </row>
    <row r="640" spans="2:37" ht="15" customHeight="1" x14ac:dyDescent="0.15">
      <c r="B640" s="501"/>
      <c r="C640" s="234" t="s">
        <v>420</v>
      </c>
      <c r="D640" s="151"/>
      <c r="E640" s="151"/>
      <c r="F640" s="151"/>
      <c r="G640" s="151"/>
      <c r="H640" s="225">
        <f t="shared" si="312"/>
        <v>85</v>
      </c>
      <c r="I640" s="163">
        <f t="shared" ref="I640:K640" si="324">IF($H640=0,0,I628/$H640*100)</f>
        <v>69.411764705882348</v>
      </c>
      <c r="J640" s="163">
        <f t="shared" si="324"/>
        <v>15.294117647058824</v>
      </c>
      <c r="K640" s="163">
        <f t="shared" si="324"/>
        <v>15.294117647058824</v>
      </c>
      <c r="L640" s="163">
        <f t="shared" si="314"/>
        <v>100</v>
      </c>
      <c r="M640" s="160"/>
      <c r="N640" s="160"/>
      <c r="O640" s="160"/>
      <c r="P640" s="160"/>
      <c r="Q640" s="160"/>
      <c r="R640" s="160"/>
      <c r="S640" s="160"/>
      <c r="T640" s="160"/>
      <c r="U640" s="160"/>
      <c r="W640" s="171"/>
      <c r="X640" s="172"/>
      <c r="Y640" s="172"/>
      <c r="Z640" s="252"/>
      <c r="AA640" s="252"/>
      <c r="AB640" s="173"/>
      <c r="AC640" s="252"/>
      <c r="AH640" s="160"/>
      <c r="AI640" s="160"/>
      <c r="AJ640" s="160"/>
      <c r="AK640" s="160"/>
    </row>
    <row r="641" spans="2:37" ht="15" customHeight="1" x14ac:dyDescent="0.15">
      <c r="L641" s="160"/>
      <c r="M641" s="160"/>
      <c r="N641" s="160"/>
      <c r="O641" s="160"/>
      <c r="P641" s="160"/>
      <c r="Q641" s="160"/>
      <c r="R641" s="160"/>
      <c r="S641" s="160"/>
      <c r="T641" s="160"/>
      <c r="U641" s="160"/>
      <c r="W641" s="171"/>
      <c r="X641" s="172"/>
      <c r="Y641" s="172"/>
      <c r="Z641" s="252"/>
      <c r="AA641" s="252"/>
      <c r="AB641" s="173"/>
      <c r="AC641" s="252"/>
      <c r="AH641" s="160"/>
      <c r="AI641" s="160"/>
      <c r="AJ641" s="160"/>
      <c r="AK641" s="160"/>
    </row>
    <row r="642" spans="2:37" ht="15" customHeight="1" x14ac:dyDescent="0.15">
      <c r="B642" s="165" t="s">
        <v>170</v>
      </c>
      <c r="C642" s="167"/>
      <c r="D642" s="167"/>
      <c r="E642" s="167"/>
      <c r="F642" s="167"/>
      <c r="G642" s="167"/>
      <c r="H642" s="176"/>
      <c r="I642" s="502" t="s">
        <v>276</v>
      </c>
      <c r="J642" s="495" t="s">
        <v>277</v>
      </c>
      <c r="K642" s="496" t="s">
        <v>273</v>
      </c>
      <c r="L642" s="494" t="s">
        <v>274</v>
      </c>
      <c r="W642" s="171"/>
      <c r="X642" s="172"/>
      <c r="Y642" s="172"/>
      <c r="Z642" s="252"/>
      <c r="AA642" s="252"/>
      <c r="AB642" s="173"/>
      <c r="AC642" s="252"/>
    </row>
    <row r="643" spans="2:37" ht="15" customHeight="1" x14ac:dyDescent="0.15">
      <c r="B643" s="497" t="s">
        <v>2</v>
      </c>
      <c r="C643" s="145" t="s">
        <v>142</v>
      </c>
      <c r="H643" s="498"/>
      <c r="I643" s="157">
        <v>21</v>
      </c>
      <c r="J643" s="157">
        <v>1</v>
      </c>
      <c r="K643" s="157">
        <v>4</v>
      </c>
      <c r="L643" s="157">
        <f t="shared" ref="L643:L652" si="325">SUM(I643:K643)</f>
        <v>26</v>
      </c>
      <c r="W643" s="171"/>
      <c r="X643" s="172"/>
      <c r="Y643" s="172"/>
      <c r="Z643" s="252"/>
      <c r="AA643" s="252"/>
      <c r="AB643" s="173"/>
      <c r="AC643" s="252"/>
    </row>
    <row r="644" spans="2:37" ht="15" customHeight="1" x14ac:dyDescent="0.15">
      <c r="B644" s="499"/>
      <c r="C644" s="145" t="s">
        <v>143</v>
      </c>
      <c r="H644" s="498"/>
      <c r="I644" s="157">
        <v>7</v>
      </c>
      <c r="J644" s="157">
        <v>0</v>
      </c>
      <c r="K644" s="157">
        <v>3</v>
      </c>
      <c r="L644" s="157">
        <f t="shared" si="325"/>
        <v>10</v>
      </c>
      <c r="M644" s="160"/>
      <c r="N644" s="160"/>
      <c r="O644" s="160"/>
      <c r="P644" s="160"/>
      <c r="Q644" s="160"/>
      <c r="R644" s="160"/>
      <c r="S644" s="160"/>
      <c r="T644" s="160"/>
      <c r="U644" s="160"/>
      <c r="W644" s="171"/>
      <c r="X644" s="172"/>
      <c r="Y644" s="172"/>
      <c r="Z644" s="252"/>
      <c r="AA644" s="252"/>
      <c r="AB644" s="173"/>
      <c r="AC644" s="252"/>
      <c r="AH644" s="160"/>
      <c r="AI644" s="160"/>
      <c r="AJ644" s="160"/>
      <c r="AK644" s="160"/>
    </row>
    <row r="645" spans="2:37" ht="15" customHeight="1" x14ac:dyDescent="0.15">
      <c r="B645" s="499"/>
      <c r="C645" s="145" t="s">
        <v>144</v>
      </c>
      <c r="H645" s="498"/>
      <c r="I645" s="157">
        <v>50</v>
      </c>
      <c r="J645" s="157">
        <v>8</v>
      </c>
      <c r="K645" s="157">
        <v>3</v>
      </c>
      <c r="L645" s="157">
        <f t="shared" si="325"/>
        <v>61</v>
      </c>
      <c r="M645" s="160"/>
      <c r="N645" s="160"/>
      <c r="O645" s="160"/>
      <c r="P645" s="160"/>
      <c r="Q645" s="160"/>
      <c r="R645" s="160"/>
      <c r="S645" s="160"/>
      <c r="T645" s="160"/>
      <c r="U645" s="160"/>
      <c r="W645" s="171"/>
      <c r="X645" s="172"/>
      <c r="Y645" s="172"/>
      <c r="Z645" s="252"/>
      <c r="AA645" s="252"/>
      <c r="AB645" s="173"/>
      <c r="AC645" s="252"/>
      <c r="AH645" s="160"/>
      <c r="AI645" s="160"/>
      <c r="AJ645" s="160"/>
      <c r="AK645" s="160"/>
    </row>
    <row r="646" spans="2:37" ht="15" customHeight="1" x14ac:dyDescent="0.15">
      <c r="B646" s="499"/>
      <c r="C646" s="145" t="s">
        <v>399</v>
      </c>
      <c r="H646" s="498"/>
      <c r="I646" s="157">
        <v>9</v>
      </c>
      <c r="J646" s="157">
        <v>2</v>
      </c>
      <c r="K646" s="157">
        <v>2</v>
      </c>
      <c r="L646" s="157">
        <f t="shared" si="325"/>
        <v>13</v>
      </c>
      <c r="M646" s="160"/>
      <c r="N646" s="160"/>
      <c r="O646" s="160"/>
      <c r="P646" s="160"/>
      <c r="Q646" s="160"/>
      <c r="R646" s="160"/>
      <c r="S646" s="160"/>
      <c r="T646" s="160"/>
      <c r="U646" s="160"/>
      <c r="W646" s="171"/>
      <c r="X646" s="172"/>
      <c r="Y646" s="172"/>
      <c r="Z646" s="252"/>
      <c r="AA646" s="252"/>
      <c r="AB646" s="173"/>
      <c r="AC646" s="252"/>
      <c r="AH646" s="160"/>
      <c r="AI646" s="160"/>
      <c r="AJ646" s="160"/>
      <c r="AK646" s="160"/>
    </row>
    <row r="647" spans="2:37" ht="15" customHeight="1" x14ac:dyDescent="0.15">
      <c r="B647" s="501"/>
      <c r="C647" s="234" t="s">
        <v>145</v>
      </c>
      <c r="D647" s="151"/>
      <c r="E647" s="151"/>
      <c r="F647" s="151"/>
      <c r="G647" s="151"/>
      <c r="H647" s="267"/>
      <c r="I647" s="161">
        <v>28</v>
      </c>
      <c r="J647" s="161">
        <v>3</v>
      </c>
      <c r="K647" s="161">
        <v>3</v>
      </c>
      <c r="L647" s="161">
        <f t="shared" si="325"/>
        <v>34</v>
      </c>
      <c r="M647" s="160"/>
      <c r="N647" s="160"/>
      <c r="O647" s="160"/>
      <c r="P647" s="160"/>
      <c r="Q647" s="160"/>
      <c r="R647" s="160"/>
      <c r="S647" s="160"/>
      <c r="T647" s="160"/>
      <c r="U647" s="160"/>
      <c r="W647" s="171"/>
      <c r="X647" s="172"/>
      <c r="Y647" s="172"/>
      <c r="Z647" s="252"/>
      <c r="AA647" s="252"/>
      <c r="AB647" s="173"/>
      <c r="AC647" s="252"/>
      <c r="AH647" s="160"/>
      <c r="AI647" s="160"/>
      <c r="AJ647" s="160"/>
      <c r="AK647" s="160"/>
    </row>
    <row r="648" spans="2:37" ht="15" customHeight="1" x14ac:dyDescent="0.15">
      <c r="B648" s="511" t="s">
        <v>3</v>
      </c>
      <c r="C648" s="145" t="s">
        <v>142</v>
      </c>
      <c r="H648" s="222">
        <f>SUM(I$331:J$331)</f>
        <v>26</v>
      </c>
      <c r="I648" s="159">
        <f t="shared" ref="I648:K652" si="326">IF($H648=0,0,I643/$H648*100)</f>
        <v>80.769230769230774</v>
      </c>
      <c r="J648" s="159">
        <f t="shared" si="326"/>
        <v>3.8461538461538463</v>
      </c>
      <c r="K648" s="159">
        <f t="shared" si="326"/>
        <v>15.384615384615385</v>
      </c>
      <c r="L648" s="159">
        <f t="shared" si="325"/>
        <v>100</v>
      </c>
      <c r="M648" s="160"/>
      <c r="N648" s="160"/>
      <c r="O648" s="160"/>
      <c r="P648" s="160"/>
      <c r="Q648" s="160"/>
      <c r="R648" s="160"/>
      <c r="S648" s="160"/>
      <c r="T648" s="160"/>
      <c r="U648" s="160"/>
      <c r="W648" s="171"/>
      <c r="X648" s="172"/>
      <c r="Y648" s="172"/>
      <c r="Z648" s="252"/>
      <c r="AA648" s="252"/>
      <c r="AB648" s="173"/>
      <c r="AC648" s="252"/>
      <c r="AH648" s="160"/>
      <c r="AI648" s="160"/>
      <c r="AJ648" s="160"/>
      <c r="AK648" s="160"/>
    </row>
    <row r="649" spans="2:37" ht="15" customHeight="1" x14ac:dyDescent="0.15">
      <c r="B649" s="499"/>
      <c r="C649" s="145" t="s">
        <v>143</v>
      </c>
      <c r="H649" s="222">
        <f>SUM(I$332:J$332)</f>
        <v>10</v>
      </c>
      <c r="I649" s="159">
        <f t="shared" si="326"/>
        <v>70</v>
      </c>
      <c r="J649" s="159">
        <f t="shared" si="326"/>
        <v>0</v>
      </c>
      <c r="K649" s="159">
        <f t="shared" si="326"/>
        <v>30</v>
      </c>
      <c r="L649" s="159">
        <f t="shared" si="325"/>
        <v>100</v>
      </c>
      <c r="M649" s="160"/>
      <c r="N649" s="160"/>
      <c r="O649" s="160"/>
      <c r="P649" s="160"/>
      <c r="Q649" s="160"/>
      <c r="R649" s="160"/>
      <c r="S649" s="160"/>
      <c r="T649" s="160"/>
      <c r="U649" s="160"/>
      <c r="AF649" s="160"/>
      <c r="AG649" s="160"/>
      <c r="AH649" s="160"/>
      <c r="AI649" s="160"/>
      <c r="AJ649" s="160"/>
      <c r="AK649" s="160"/>
    </row>
    <row r="650" spans="2:37" ht="15" customHeight="1" x14ac:dyDescent="0.15">
      <c r="B650" s="499"/>
      <c r="C650" s="145" t="s">
        <v>144</v>
      </c>
      <c r="H650" s="222">
        <f>SUM(I$333:J$333)</f>
        <v>61</v>
      </c>
      <c r="I650" s="159">
        <f t="shared" si="326"/>
        <v>81.967213114754102</v>
      </c>
      <c r="J650" s="159">
        <f t="shared" si="326"/>
        <v>13.114754098360656</v>
      </c>
      <c r="K650" s="159">
        <f t="shared" si="326"/>
        <v>4.918032786885246</v>
      </c>
      <c r="L650" s="159">
        <f t="shared" si="325"/>
        <v>100</v>
      </c>
      <c r="M650" s="160"/>
      <c r="N650" s="160"/>
      <c r="O650" s="160"/>
      <c r="P650" s="160"/>
      <c r="Q650" s="160"/>
      <c r="R650" s="160"/>
      <c r="S650" s="160"/>
      <c r="T650" s="160"/>
      <c r="U650" s="160"/>
      <c r="AF650" s="160"/>
      <c r="AG650" s="160"/>
      <c r="AH650" s="160"/>
      <c r="AI650" s="160"/>
      <c r="AJ650" s="160"/>
      <c r="AK650" s="160"/>
    </row>
    <row r="651" spans="2:37" ht="15" customHeight="1" x14ac:dyDescent="0.15">
      <c r="B651" s="499"/>
      <c r="C651" s="145" t="s">
        <v>399</v>
      </c>
      <c r="H651" s="222">
        <f>SUM(I$334:J$334)</f>
        <v>13</v>
      </c>
      <c r="I651" s="159">
        <f t="shared" si="326"/>
        <v>69.230769230769226</v>
      </c>
      <c r="J651" s="159">
        <f t="shared" si="326"/>
        <v>15.384615384615385</v>
      </c>
      <c r="K651" s="159">
        <f t="shared" si="326"/>
        <v>15.384615384615385</v>
      </c>
      <c r="L651" s="159">
        <f t="shared" si="325"/>
        <v>100</v>
      </c>
      <c r="M651" s="160"/>
      <c r="N651" s="160"/>
      <c r="O651" s="160"/>
      <c r="P651" s="160"/>
      <c r="Q651" s="160"/>
      <c r="R651" s="160"/>
      <c r="S651" s="160"/>
      <c r="T651" s="160"/>
      <c r="U651" s="160"/>
      <c r="AF651" s="160"/>
      <c r="AG651" s="160"/>
      <c r="AH651" s="160"/>
      <c r="AI651" s="160"/>
      <c r="AJ651" s="160"/>
      <c r="AK651" s="160"/>
    </row>
    <row r="652" spans="2:37" ht="15" customHeight="1" x14ac:dyDescent="0.15">
      <c r="B652" s="501"/>
      <c r="C652" s="234" t="s">
        <v>145</v>
      </c>
      <c r="D652" s="151"/>
      <c r="E652" s="151"/>
      <c r="F652" s="151"/>
      <c r="G652" s="151"/>
      <c r="H652" s="225">
        <f>SUM(I$335:J$335)</f>
        <v>34</v>
      </c>
      <c r="I652" s="163">
        <f t="shared" si="326"/>
        <v>82.35294117647058</v>
      </c>
      <c r="J652" s="163">
        <f t="shared" si="326"/>
        <v>8.8235294117647065</v>
      </c>
      <c r="K652" s="163">
        <f t="shared" si="326"/>
        <v>8.8235294117647065</v>
      </c>
      <c r="L652" s="163">
        <f t="shared" si="325"/>
        <v>100</v>
      </c>
      <c r="M652" s="160"/>
      <c r="N652" s="160"/>
      <c r="O652" s="160"/>
      <c r="P652" s="160"/>
      <c r="Q652" s="160"/>
      <c r="R652" s="160"/>
      <c r="S652" s="160"/>
      <c r="T652" s="160"/>
      <c r="U652" s="160"/>
      <c r="AF652" s="160"/>
      <c r="AG652" s="160"/>
      <c r="AH652" s="160"/>
      <c r="AI652" s="160"/>
      <c r="AJ652" s="160"/>
      <c r="AK652" s="160"/>
    </row>
    <row r="653" spans="2:37" ht="15" customHeight="1" x14ac:dyDescent="0.15">
      <c r="B653" s="171"/>
      <c r="F653" s="148"/>
      <c r="G653" s="148"/>
      <c r="H653" s="160"/>
      <c r="I653" s="160"/>
      <c r="J653" s="160"/>
      <c r="K653" s="160"/>
      <c r="L653" s="160"/>
      <c r="M653" s="160"/>
      <c r="N653" s="160"/>
      <c r="O653" s="160"/>
      <c r="P653" s="160"/>
      <c r="Q653" s="160"/>
      <c r="R653" s="160"/>
      <c r="S653" s="160"/>
      <c r="T653" s="160"/>
      <c r="U653" s="160"/>
      <c r="AF653" s="160"/>
      <c r="AG653" s="160"/>
      <c r="AH653" s="160"/>
      <c r="AI653" s="160"/>
      <c r="AJ653" s="160"/>
      <c r="AK653" s="160"/>
    </row>
    <row r="654" spans="2:37" ht="15" customHeight="1" x14ac:dyDescent="0.15">
      <c r="B654" s="492" t="s">
        <v>171</v>
      </c>
      <c r="C654" s="493"/>
      <c r="D654" s="167"/>
      <c r="E654" s="167"/>
      <c r="F654" s="167"/>
      <c r="G654" s="167"/>
      <c r="H654" s="176"/>
      <c r="I654" s="502" t="s">
        <v>276</v>
      </c>
      <c r="J654" s="495" t="s">
        <v>277</v>
      </c>
      <c r="K654" s="496" t="s">
        <v>273</v>
      </c>
      <c r="L654" s="494" t="s">
        <v>274</v>
      </c>
      <c r="AF654" s="160"/>
      <c r="AG654" s="160"/>
    </row>
    <row r="655" spans="2:37" ht="15" customHeight="1" x14ac:dyDescent="0.15">
      <c r="B655" s="497" t="s">
        <v>275</v>
      </c>
      <c r="C655" s="138" t="s">
        <v>409</v>
      </c>
      <c r="H655" s="498"/>
      <c r="I655" s="204">
        <v>167</v>
      </c>
      <c r="J655" s="204">
        <v>27</v>
      </c>
      <c r="K655" s="204">
        <v>24</v>
      </c>
      <c r="L655" s="204">
        <f t="shared" ref="L655:L678" si="327">SUM(I655:K655)</f>
        <v>218</v>
      </c>
      <c r="AF655" s="160"/>
      <c r="AG655" s="160"/>
    </row>
    <row r="656" spans="2:37" ht="15" customHeight="1" x14ac:dyDescent="0.15">
      <c r="B656" s="499"/>
      <c r="C656" s="145" t="s">
        <v>410</v>
      </c>
      <c r="H656" s="498"/>
      <c r="I656" s="157">
        <v>181</v>
      </c>
      <c r="J656" s="157">
        <v>244</v>
      </c>
      <c r="K656" s="157">
        <v>45</v>
      </c>
      <c r="L656" s="157">
        <f t="shared" si="327"/>
        <v>470</v>
      </c>
      <c r="AF656" s="160"/>
      <c r="AG656" s="160"/>
    </row>
    <row r="657" spans="2:37" ht="15" customHeight="1" x14ac:dyDescent="0.15">
      <c r="B657" s="499"/>
      <c r="C657" s="145" t="s">
        <v>411</v>
      </c>
      <c r="H657" s="498"/>
      <c r="I657" s="157">
        <v>86</v>
      </c>
      <c r="J657" s="157">
        <v>67</v>
      </c>
      <c r="K657" s="157">
        <v>17</v>
      </c>
      <c r="L657" s="157">
        <f t="shared" si="327"/>
        <v>170</v>
      </c>
      <c r="AF657" s="160"/>
      <c r="AG657" s="160"/>
    </row>
    <row r="658" spans="2:37" ht="15" customHeight="1" x14ac:dyDescent="0.15">
      <c r="B658" s="499"/>
      <c r="C658" s="145" t="s">
        <v>412</v>
      </c>
      <c r="H658" s="498"/>
      <c r="I658" s="157">
        <v>326</v>
      </c>
      <c r="J658" s="157">
        <v>72</v>
      </c>
      <c r="K658" s="157">
        <v>35</v>
      </c>
      <c r="L658" s="157">
        <f t="shared" si="327"/>
        <v>433</v>
      </c>
      <c r="AF658" s="160"/>
      <c r="AG658" s="160"/>
    </row>
    <row r="659" spans="2:37" ht="15" customHeight="1" x14ac:dyDescent="0.15">
      <c r="B659" s="499"/>
      <c r="C659" s="145" t="s">
        <v>413</v>
      </c>
      <c r="H659" s="498"/>
      <c r="I659" s="157">
        <v>19</v>
      </c>
      <c r="J659" s="157">
        <v>5</v>
      </c>
      <c r="K659" s="157">
        <v>4</v>
      </c>
      <c r="L659" s="157">
        <f t="shared" si="327"/>
        <v>28</v>
      </c>
      <c r="AF659" s="160"/>
      <c r="AG659" s="160"/>
    </row>
    <row r="660" spans="2:37" ht="15" customHeight="1" x14ac:dyDescent="0.15">
      <c r="B660" s="500"/>
      <c r="C660" s="145" t="s">
        <v>414</v>
      </c>
      <c r="H660" s="498"/>
      <c r="I660" s="157">
        <v>43</v>
      </c>
      <c r="J660" s="157">
        <v>9</v>
      </c>
      <c r="K660" s="157">
        <v>11</v>
      </c>
      <c r="L660" s="157">
        <f t="shared" si="327"/>
        <v>63</v>
      </c>
      <c r="AF660" s="160"/>
      <c r="AG660" s="160"/>
    </row>
    <row r="661" spans="2:37" ht="15" customHeight="1" x14ac:dyDescent="0.15">
      <c r="B661" s="499"/>
      <c r="C661" s="145" t="s">
        <v>415</v>
      </c>
      <c r="H661" s="498"/>
      <c r="I661" s="157">
        <v>13</v>
      </c>
      <c r="J661" s="157">
        <v>7</v>
      </c>
      <c r="K661" s="157">
        <v>5</v>
      </c>
      <c r="L661" s="157">
        <f t="shared" si="327"/>
        <v>25</v>
      </c>
      <c r="AF661" s="160"/>
      <c r="AG661" s="160"/>
    </row>
    <row r="662" spans="2:37" ht="15" customHeight="1" x14ac:dyDescent="0.15">
      <c r="B662" s="499"/>
      <c r="C662" s="145" t="s">
        <v>416</v>
      </c>
      <c r="H662" s="498"/>
      <c r="I662" s="157">
        <v>21</v>
      </c>
      <c r="J662" s="157">
        <v>5</v>
      </c>
      <c r="K662" s="157">
        <v>4</v>
      </c>
      <c r="L662" s="157">
        <f t="shared" si="327"/>
        <v>30</v>
      </c>
      <c r="AF662" s="160"/>
      <c r="AG662" s="160"/>
    </row>
    <row r="663" spans="2:37" ht="15" customHeight="1" x14ac:dyDescent="0.15">
      <c r="B663" s="499"/>
      <c r="C663" s="145" t="s">
        <v>417</v>
      </c>
      <c r="H663" s="498"/>
      <c r="I663" s="157">
        <v>11</v>
      </c>
      <c r="J663" s="157">
        <v>1</v>
      </c>
      <c r="K663" s="157">
        <v>2</v>
      </c>
      <c r="L663" s="157">
        <f t="shared" si="327"/>
        <v>14</v>
      </c>
      <c r="M663" s="160"/>
      <c r="N663" s="160"/>
      <c r="O663" s="160"/>
      <c r="P663" s="160"/>
      <c r="Q663" s="160"/>
      <c r="R663" s="160"/>
      <c r="S663" s="160"/>
      <c r="T663" s="160"/>
      <c r="U663" s="160"/>
      <c r="AF663" s="160"/>
      <c r="AG663" s="160"/>
      <c r="AH663" s="160"/>
      <c r="AI663" s="160"/>
      <c r="AJ663" s="160"/>
      <c r="AK663" s="160"/>
    </row>
    <row r="664" spans="2:37" ht="15" customHeight="1" x14ac:dyDescent="0.15">
      <c r="B664" s="499"/>
      <c r="C664" s="145" t="s">
        <v>418</v>
      </c>
      <c r="H664" s="498"/>
      <c r="I664" s="157">
        <v>19</v>
      </c>
      <c r="J664" s="157">
        <v>6</v>
      </c>
      <c r="K664" s="157">
        <v>9</v>
      </c>
      <c r="L664" s="157">
        <f t="shared" si="327"/>
        <v>34</v>
      </c>
      <c r="M664" s="160"/>
      <c r="N664" s="160"/>
      <c r="O664" s="160"/>
      <c r="P664" s="160"/>
      <c r="Q664" s="160"/>
      <c r="R664" s="160"/>
      <c r="S664" s="160"/>
      <c r="T664" s="160"/>
      <c r="U664" s="160"/>
      <c r="AF664" s="160"/>
      <c r="AG664" s="160"/>
      <c r="AH664" s="160"/>
      <c r="AI664" s="160"/>
      <c r="AJ664" s="160"/>
      <c r="AK664" s="160"/>
    </row>
    <row r="665" spans="2:37" ht="15" customHeight="1" x14ac:dyDescent="0.15">
      <c r="B665" s="499"/>
      <c r="C665" s="145" t="s">
        <v>419</v>
      </c>
      <c r="H665" s="498"/>
      <c r="I665" s="157">
        <v>11</v>
      </c>
      <c r="J665" s="157">
        <v>5</v>
      </c>
      <c r="K665" s="157">
        <v>7</v>
      </c>
      <c r="L665" s="157">
        <f t="shared" si="327"/>
        <v>23</v>
      </c>
      <c r="M665" s="160"/>
      <c r="N665" s="160"/>
      <c r="O665" s="160"/>
      <c r="P665" s="160"/>
      <c r="Q665" s="160"/>
      <c r="R665" s="160"/>
      <c r="S665" s="160"/>
      <c r="T665" s="160"/>
      <c r="U665" s="160"/>
      <c r="AF665" s="160"/>
      <c r="AG665" s="160"/>
      <c r="AH665" s="160"/>
      <c r="AI665" s="160"/>
      <c r="AJ665" s="160"/>
      <c r="AK665" s="160"/>
    </row>
    <row r="666" spans="2:37" ht="15" customHeight="1" x14ac:dyDescent="0.15">
      <c r="B666" s="501"/>
      <c r="C666" s="234" t="s">
        <v>420</v>
      </c>
      <c r="D666" s="151"/>
      <c r="E666" s="151"/>
      <c r="F666" s="151"/>
      <c r="G666" s="151"/>
      <c r="H666" s="267"/>
      <c r="I666" s="161">
        <v>31</v>
      </c>
      <c r="J666" s="161">
        <v>10</v>
      </c>
      <c r="K666" s="161">
        <v>10</v>
      </c>
      <c r="L666" s="161">
        <f t="shared" si="327"/>
        <v>51</v>
      </c>
      <c r="M666" s="160"/>
      <c r="N666" s="160"/>
      <c r="O666" s="160"/>
      <c r="P666" s="160"/>
      <c r="Q666" s="160"/>
      <c r="R666" s="160"/>
      <c r="S666" s="160"/>
      <c r="T666" s="160"/>
      <c r="U666" s="160"/>
      <c r="AF666" s="160"/>
      <c r="AG666" s="160"/>
      <c r="AH666" s="160"/>
      <c r="AI666" s="160"/>
      <c r="AJ666" s="160"/>
      <c r="AK666" s="160"/>
    </row>
    <row r="667" spans="2:37" ht="15" customHeight="1" x14ac:dyDescent="0.15">
      <c r="B667" s="503" t="s">
        <v>3</v>
      </c>
      <c r="C667" s="138" t="s">
        <v>409</v>
      </c>
      <c r="H667" s="222">
        <f>SUM(I$350:J$350)</f>
        <v>218</v>
      </c>
      <c r="I667" s="205">
        <f t="shared" ref="I667:K678" si="328">IF($H667=0,0,I655/$H667*100)</f>
        <v>76.605504587155963</v>
      </c>
      <c r="J667" s="205">
        <f t="shared" si="328"/>
        <v>12.385321100917432</v>
      </c>
      <c r="K667" s="205">
        <f t="shared" si="328"/>
        <v>11.009174311926607</v>
      </c>
      <c r="L667" s="205">
        <f t="shared" si="327"/>
        <v>100</v>
      </c>
      <c r="M667" s="160"/>
      <c r="N667" s="160"/>
      <c r="O667" s="160"/>
      <c r="P667" s="160"/>
      <c r="Q667" s="160"/>
      <c r="R667" s="160"/>
      <c r="S667" s="160"/>
      <c r="T667" s="160"/>
      <c r="U667" s="160"/>
      <c r="AF667" s="160"/>
      <c r="AG667" s="160"/>
      <c r="AH667" s="160"/>
      <c r="AI667" s="160"/>
      <c r="AJ667" s="160"/>
      <c r="AK667" s="160"/>
    </row>
    <row r="668" spans="2:37" ht="15" customHeight="1" x14ac:dyDescent="0.15">
      <c r="B668" s="499"/>
      <c r="C668" s="145" t="s">
        <v>410</v>
      </c>
      <c r="H668" s="222">
        <f>SUM(I$351:J$351)</f>
        <v>470</v>
      </c>
      <c r="I668" s="159">
        <f t="shared" si="328"/>
        <v>38.51063829787234</v>
      </c>
      <c r="J668" s="159">
        <f t="shared" si="328"/>
        <v>51.914893617021271</v>
      </c>
      <c r="K668" s="159">
        <f t="shared" si="328"/>
        <v>9.5744680851063837</v>
      </c>
      <c r="L668" s="159">
        <f t="shared" si="327"/>
        <v>100</v>
      </c>
      <c r="M668" s="160"/>
      <c r="N668" s="160"/>
      <c r="O668" s="160"/>
      <c r="P668" s="160"/>
      <c r="Q668" s="160"/>
      <c r="R668" s="160"/>
      <c r="S668" s="160"/>
      <c r="T668" s="160"/>
      <c r="U668" s="160"/>
      <c r="AF668" s="160"/>
      <c r="AG668" s="160"/>
      <c r="AH668" s="160"/>
      <c r="AI668" s="160"/>
      <c r="AJ668" s="160"/>
      <c r="AK668" s="160"/>
    </row>
    <row r="669" spans="2:37" ht="15" customHeight="1" x14ac:dyDescent="0.15">
      <c r="B669" s="499"/>
      <c r="C669" s="145" t="s">
        <v>411</v>
      </c>
      <c r="H669" s="222">
        <f>SUM(I$352:J$352)</f>
        <v>170</v>
      </c>
      <c r="I669" s="159">
        <f t="shared" si="328"/>
        <v>50.588235294117645</v>
      </c>
      <c r="J669" s="159">
        <f t="shared" si="328"/>
        <v>39.411764705882355</v>
      </c>
      <c r="K669" s="159">
        <f t="shared" si="328"/>
        <v>10</v>
      </c>
      <c r="L669" s="159">
        <f t="shared" si="327"/>
        <v>100</v>
      </c>
      <c r="M669" s="160"/>
      <c r="N669" s="160"/>
      <c r="O669" s="160"/>
      <c r="P669" s="160"/>
      <c r="Q669" s="160"/>
      <c r="R669" s="160"/>
      <c r="S669" s="160"/>
      <c r="T669" s="160"/>
      <c r="U669" s="160"/>
      <c r="AF669" s="160"/>
      <c r="AG669" s="160"/>
      <c r="AH669" s="160"/>
      <c r="AI669" s="160"/>
      <c r="AJ669" s="160"/>
      <c r="AK669" s="160"/>
    </row>
    <row r="670" spans="2:37" ht="15" customHeight="1" x14ac:dyDescent="0.15">
      <c r="B670" s="499"/>
      <c r="C670" s="145" t="s">
        <v>412</v>
      </c>
      <c r="H670" s="222">
        <f>SUM(I$353:J$353)</f>
        <v>433</v>
      </c>
      <c r="I670" s="159">
        <f t="shared" si="328"/>
        <v>75.288683602771371</v>
      </c>
      <c r="J670" s="159">
        <f t="shared" si="328"/>
        <v>16.628175519630485</v>
      </c>
      <c r="K670" s="159">
        <f t="shared" si="328"/>
        <v>8.0831408775981526</v>
      </c>
      <c r="L670" s="159">
        <f t="shared" si="327"/>
        <v>100.00000000000001</v>
      </c>
      <c r="M670" s="160"/>
      <c r="N670" s="160"/>
      <c r="O670" s="160"/>
      <c r="P670" s="160"/>
      <c r="Q670" s="160"/>
      <c r="R670" s="160"/>
      <c r="S670" s="160"/>
      <c r="T670" s="160"/>
      <c r="U670" s="160"/>
      <c r="AF670" s="160"/>
      <c r="AG670" s="160"/>
      <c r="AH670" s="160"/>
      <c r="AI670" s="160"/>
      <c r="AJ670" s="160"/>
      <c r="AK670" s="160"/>
    </row>
    <row r="671" spans="2:37" ht="15" customHeight="1" x14ac:dyDescent="0.15">
      <c r="B671" s="499"/>
      <c r="C671" s="145" t="s">
        <v>413</v>
      </c>
      <c r="H671" s="222">
        <f>SUM(I$354:J$354)</f>
        <v>28</v>
      </c>
      <c r="I671" s="159">
        <f t="shared" si="328"/>
        <v>67.857142857142861</v>
      </c>
      <c r="J671" s="159">
        <f t="shared" si="328"/>
        <v>17.857142857142858</v>
      </c>
      <c r="K671" s="159">
        <f t="shared" si="328"/>
        <v>14.285714285714285</v>
      </c>
      <c r="L671" s="159">
        <f t="shared" si="327"/>
        <v>100</v>
      </c>
      <c r="M671" s="160"/>
      <c r="N671" s="160"/>
      <c r="O671" s="160"/>
      <c r="P671" s="160"/>
      <c r="Q671" s="160"/>
      <c r="R671" s="160"/>
      <c r="S671" s="160"/>
      <c r="T671" s="160"/>
      <c r="U671" s="160"/>
      <c r="AF671" s="160"/>
      <c r="AG671" s="160"/>
      <c r="AH671" s="160"/>
      <c r="AI671" s="160"/>
      <c r="AJ671" s="160"/>
      <c r="AK671" s="160"/>
    </row>
    <row r="672" spans="2:37" ht="15" customHeight="1" x14ac:dyDescent="0.15">
      <c r="B672" s="500"/>
      <c r="C672" s="145" t="s">
        <v>414</v>
      </c>
      <c r="H672" s="222">
        <f>SUM(I$355:J$355)</f>
        <v>63</v>
      </c>
      <c r="I672" s="159">
        <f t="shared" si="328"/>
        <v>68.253968253968253</v>
      </c>
      <c r="J672" s="159">
        <f t="shared" si="328"/>
        <v>14.285714285714285</v>
      </c>
      <c r="K672" s="159">
        <f t="shared" si="328"/>
        <v>17.460317460317459</v>
      </c>
      <c r="L672" s="159">
        <f t="shared" si="327"/>
        <v>99.999999999999986</v>
      </c>
      <c r="M672" s="160"/>
      <c r="N672" s="160"/>
      <c r="O672" s="160"/>
      <c r="P672" s="160"/>
      <c r="Q672" s="160"/>
      <c r="R672" s="160"/>
      <c r="S672" s="160"/>
      <c r="T672" s="160"/>
      <c r="U672" s="160"/>
      <c r="AF672" s="160"/>
      <c r="AG672" s="160"/>
      <c r="AH672" s="160"/>
      <c r="AI672" s="160"/>
      <c r="AJ672" s="160"/>
      <c r="AK672" s="160"/>
    </row>
    <row r="673" spans="1:37" ht="15" customHeight="1" x14ac:dyDescent="0.15">
      <c r="B673" s="499"/>
      <c r="C673" s="145" t="s">
        <v>415</v>
      </c>
      <c r="H673" s="222">
        <f>SUM(I$356:J$356)</f>
        <v>25</v>
      </c>
      <c r="I673" s="159">
        <f t="shared" si="328"/>
        <v>52</v>
      </c>
      <c r="J673" s="159">
        <f t="shared" si="328"/>
        <v>28.000000000000004</v>
      </c>
      <c r="K673" s="159">
        <f t="shared" si="328"/>
        <v>20</v>
      </c>
      <c r="L673" s="159">
        <f t="shared" si="327"/>
        <v>100</v>
      </c>
      <c r="M673" s="160"/>
      <c r="N673" s="160"/>
      <c r="O673" s="160"/>
      <c r="P673" s="160"/>
      <c r="Q673" s="160"/>
      <c r="R673" s="160"/>
      <c r="S673" s="160"/>
      <c r="T673" s="160"/>
      <c r="U673" s="160"/>
      <c r="AF673" s="160"/>
      <c r="AG673" s="160"/>
      <c r="AH673" s="160"/>
      <c r="AI673" s="160"/>
      <c r="AJ673" s="160"/>
      <c r="AK673" s="160"/>
    </row>
    <row r="674" spans="1:37" ht="15" customHeight="1" x14ac:dyDescent="0.15">
      <c r="B674" s="499"/>
      <c r="C674" s="145" t="s">
        <v>416</v>
      </c>
      <c r="H674" s="222">
        <f>SUM(I$357:J$357)</f>
        <v>30</v>
      </c>
      <c r="I674" s="159">
        <f t="shared" si="328"/>
        <v>70</v>
      </c>
      <c r="J674" s="159">
        <f t="shared" si="328"/>
        <v>16.666666666666664</v>
      </c>
      <c r="K674" s="159">
        <f t="shared" si="328"/>
        <v>13.333333333333334</v>
      </c>
      <c r="L674" s="159">
        <f t="shared" si="327"/>
        <v>99.999999999999986</v>
      </c>
      <c r="M674" s="160"/>
      <c r="N674" s="160"/>
      <c r="O674" s="160"/>
      <c r="P674" s="160"/>
      <c r="Q674" s="160"/>
      <c r="R674" s="160"/>
      <c r="S674" s="160"/>
      <c r="T674" s="160"/>
      <c r="U674" s="160"/>
      <c r="AF674" s="160"/>
      <c r="AG674" s="160"/>
      <c r="AH674" s="160"/>
      <c r="AI674" s="160"/>
      <c r="AJ674" s="160"/>
      <c r="AK674" s="160"/>
    </row>
    <row r="675" spans="1:37" ht="15" customHeight="1" x14ac:dyDescent="0.15">
      <c r="B675" s="499"/>
      <c r="C675" s="145" t="s">
        <v>417</v>
      </c>
      <c r="H675" s="222">
        <f>SUM(I$358:J$358)</f>
        <v>14</v>
      </c>
      <c r="I675" s="159">
        <f t="shared" si="328"/>
        <v>78.571428571428569</v>
      </c>
      <c r="J675" s="159">
        <f t="shared" si="328"/>
        <v>7.1428571428571423</v>
      </c>
      <c r="K675" s="159">
        <f t="shared" si="328"/>
        <v>14.285714285714285</v>
      </c>
      <c r="L675" s="159">
        <f t="shared" si="327"/>
        <v>100</v>
      </c>
      <c r="M675" s="160"/>
      <c r="N675" s="160"/>
      <c r="O675" s="160"/>
      <c r="P675" s="160"/>
      <c r="Q675" s="160"/>
      <c r="R675" s="160"/>
      <c r="S675" s="160"/>
      <c r="T675" s="160"/>
      <c r="U675" s="160"/>
      <c r="AF675" s="160"/>
      <c r="AG675" s="160"/>
      <c r="AH675" s="160"/>
      <c r="AI675" s="160"/>
      <c r="AJ675" s="160"/>
      <c r="AK675" s="160"/>
    </row>
    <row r="676" spans="1:37" ht="15" customHeight="1" x14ac:dyDescent="0.15">
      <c r="B676" s="499"/>
      <c r="C676" s="145" t="s">
        <v>418</v>
      </c>
      <c r="H676" s="222">
        <f>SUM(I$359:J$359)</f>
        <v>34</v>
      </c>
      <c r="I676" s="159">
        <f t="shared" si="328"/>
        <v>55.882352941176471</v>
      </c>
      <c r="J676" s="159">
        <f t="shared" si="328"/>
        <v>17.647058823529413</v>
      </c>
      <c r="K676" s="159">
        <f t="shared" si="328"/>
        <v>26.47058823529412</v>
      </c>
      <c r="L676" s="159">
        <f t="shared" si="327"/>
        <v>100</v>
      </c>
      <c r="M676" s="160"/>
      <c r="N676" s="160"/>
      <c r="O676" s="160"/>
      <c r="P676" s="160"/>
      <c r="Q676" s="160"/>
      <c r="R676" s="160"/>
      <c r="S676" s="160"/>
      <c r="T676" s="160"/>
      <c r="U676" s="160"/>
      <c r="AF676" s="160"/>
      <c r="AG676" s="160"/>
      <c r="AH676" s="160"/>
      <c r="AI676" s="160"/>
      <c r="AJ676" s="160"/>
      <c r="AK676" s="160"/>
    </row>
    <row r="677" spans="1:37" ht="15" customHeight="1" x14ac:dyDescent="0.15">
      <c r="B677" s="499"/>
      <c r="C677" s="145" t="s">
        <v>419</v>
      </c>
      <c r="H677" s="222">
        <f>SUM(I$360:J$360)</f>
        <v>23</v>
      </c>
      <c r="I677" s="159">
        <f t="shared" si="328"/>
        <v>47.826086956521742</v>
      </c>
      <c r="J677" s="159">
        <f t="shared" si="328"/>
        <v>21.739130434782609</v>
      </c>
      <c r="K677" s="159">
        <f t="shared" si="328"/>
        <v>30.434782608695656</v>
      </c>
      <c r="L677" s="159">
        <f t="shared" si="327"/>
        <v>100</v>
      </c>
      <c r="M677" s="160"/>
      <c r="N677" s="160"/>
      <c r="O677" s="160"/>
      <c r="P677" s="160"/>
      <c r="Q677" s="160"/>
      <c r="R677" s="160"/>
      <c r="S677" s="160"/>
      <c r="T677" s="160"/>
      <c r="U677" s="160"/>
      <c r="AF677" s="160"/>
      <c r="AG677" s="160"/>
      <c r="AH677" s="160"/>
      <c r="AI677" s="160"/>
      <c r="AJ677" s="160"/>
      <c r="AK677" s="160"/>
    </row>
    <row r="678" spans="1:37" ht="15" customHeight="1" x14ac:dyDescent="0.15">
      <c r="B678" s="501"/>
      <c r="C678" s="234" t="s">
        <v>420</v>
      </c>
      <c r="D678" s="151"/>
      <c r="E678" s="151"/>
      <c r="F678" s="151"/>
      <c r="G678" s="151"/>
      <c r="H678" s="225">
        <f>SUM(I$361:J$361)</f>
        <v>51</v>
      </c>
      <c r="I678" s="163">
        <f t="shared" si="328"/>
        <v>60.784313725490193</v>
      </c>
      <c r="J678" s="163">
        <f t="shared" si="328"/>
        <v>19.607843137254903</v>
      </c>
      <c r="K678" s="163">
        <f t="shared" si="328"/>
        <v>19.607843137254903</v>
      </c>
      <c r="L678" s="163">
        <f t="shared" si="327"/>
        <v>100</v>
      </c>
      <c r="M678" s="160"/>
      <c r="N678" s="160"/>
      <c r="O678" s="160"/>
      <c r="P678" s="160"/>
      <c r="Q678" s="160"/>
      <c r="R678" s="160"/>
      <c r="S678" s="160"/>
      <c r="T678" s="160"/>
      <c r="U678" s="160"/>
      <c r="AF678" s="160"/>
      <c r="AG678" s="160"/>
      <c r="AH678" s="160"/>
      <c r="AI678" s="160"/>
      <c r="AJ678" s="160"/>
      <c r="AK678" s="160"/>
    </row>
    <row r="679" spans="1:37" ht="15" customHeight="1" x14ac:dyDescent="0.15">
      <c r="B679" s="171"/>
      <c r="F679" s="148"/>
      <c r="G679" s="148"/>
      <c r="H679" s="160"/>
      <c r="I679" s="160"/>
      <c r="J679" s="160"/>
      <c r="K679" s="160"/>
      <c r="L679" s="160"/>
      <c r="M679" s="160"/>
      <c r="N679" s="160"/>
      <c r="O679" s="160"/>
      <c r="P679" s="160"/>
      <c r="Q679" s="160"/>
      <c r="R679" s="160"/>
      <c r="S679" s="160"/>
      <c r="T679" s="160"/>
      <c r="U679" s="160"/>
      <c r="AF679" s="160"/>
      <c r="AG679" s="160"/>
      <c r="AH679" s="160"/>
      <c r="AI679" s="160"/>
      <c r="AJ679" s="160"/>
      <c r="AK679" s="160"/>
    </row>
    <row r="680" spans="1:37" ht="15" customHeight="1" x14ac:dyDescent="0.15">
      <c r="A680" s="136" t="s">
        <v>320</v>
      </c>
      <c r="B680" s="171"/>
      <c r="F680" s="148"/>
      <c r="G680" s="148"/>
      <c r="H680" s="160"/>
      <c r="I680" s="160"/>
      <c r="J680" s="160"/>
      <c r="K680" s="160"/>
      <c r="L680" s="160"/>
      <c r="M680" s="160"/>
      <c r="N680" s="160"/>
      <c r="O680" s="160"/>
      <c r="P680" s="160"/>
      <c r="Q680" s="160"/>
      <c r="R680" s="160"/>
      <c r="S680" s="160"/>
      <c r="T680" s="160"/>
      <c r="U680" s="160"/>
      <c r="W680" s="171"/>
      <c r="Z680" s="148"/>
      <c r="AA680" s="148"/>
      <c r="AB680" s="160"/>
      <c r="AC680" s="160"/>
      <c r="AD680" s="160"/>
      <c r="AE680" s="160"/>
      <c r="AF680" s="160"/>
      <c r="AG680" s="160"/>
      <c r="AH680" s="160"/>
      <c r="AI680" s="160"/>
      <c r="AJ680" s="160"/>
      <c r="AK680" s="160"/>
    </row>
    <row r="681" spans="1:37" ht="15" customHeight="1" x14ac:dyDescent="0.15">
      <c r="A681" s="135" t="s">
        <v>322</v>
      </c>
      <c r="B681" s="171"/>
      <c r="C681" s="172"/>
      <c r="D681" s="172"/>
      <c r="E681" s="172"/>
      <c r="F681" s="252"/>
      <c r="G681" s="252"/>
      <c r="H681" s="252"/>
      <c r="I681" s="173"/>
      <c r="J681" s="252"/>
      <c r="W681" s="171"/>
      <c r="X681" s="172"/>
      <c r="Y681" s="172"/>
      <c r="Z681" s="252"/>
      <c r="AA681" s="252"/>
      <c r="AB681" s="252"/>
      <c r="AC681" s="173"/>
      <c r="AD681" s="252"/>
    </row>
    <row r="682" spans="1:37" ht="15" customHeight="1" x14ac:dyDescent="0.15">
      <c r="B682" s="165" t="s">
        <v>366</v>
      </c>
      <c r="C682" s="167"/>
      <c r="D682" s="167"/>
      <c r="E682" s="167"/>
      <c r="F682" s="167"/>
      <c r="G682" s="167"/>
      <c r="H682" s="176"/>
      <c r="I682" s="502" t="s">
        <v>276</v>
      </c>
      <c r="J682" s="495" t="s">
        <v>277</v>
      </c>
      <c r="K682" s="496" t="s">
        <v>273</v>
      </c>
      <c r="L682" s="494" t="s">
        <v>274</v>
      </c>
      <c r="AF682" s="160"/>
      <c r="AG682" s="160"/>
    </row>
    <row r="683" spans="1:37" ht="15" customHeight="1" x14ac:dyDescent="0.15">
      <c r="B683" s="497" t="s">
        <v>2</v>
      </c>
      <c r="C683" s="145" t="s">
        <v>409</v>
      </c>
      <c r="H683" s="498"/>
      <c r="I683" s="157">
        <v>256</v>
      </c>
      <c r="J683" s="157">
        <v>43</v>
      </c>
      <c r="K683" s="157">
        <v>27</v>
      </c>
      <c r="L683" s="157">
        <f t="shared" ref="L683:L695" si="329">SUM(I683:K683)</f>
        <v>326</v>
      </c>
      <c r="AF683" s="160"/>
      <c r="AG683" s="160"/>
    </row>
    <row r="684" spans="1:37" ht="15" customHeight="1" x14ac:dyDescent="0.15">
      <c r="B684" s="499"/>
      <c r="C684" s="145" t="s">
        <v>410</v>
      </c>
      <c r="H684" s="498"/>
      <c r="I684" s="157">
        <v>347</v>
      </c>
      <c r="J684" s="157">
        <v>205</v>
      </c>
      <c r="K684" s="157">
        <v>44</v>
      </c>
      <c r="L684" s="157">
        <f t="shared" si="329"/>
        <v>596</v>
      </c>
      <c r="M684" s="160"/>
      <c r="Q684" s="160"/>
      <c r="R684" s="160"/>
      <c r="S684" s="160"/>
      <c r="T684" s="160"/>
      <c r="U684" s="160"/>
      <c r="AF684" s="160"/>
      <c r="AG684" s="160"/>
      <c r="AK684" s="160"/>
    </row>
    <row r="685" spans="1:37" ht="15" customHeight="1" x14ac:dyDescent="0.15">
      <c r="B685" s="499"/>
      <c r="C685" s="145" t="s">
        <v>411</v>
      </c>
      <c r="H685" s="498"/>
      <c r="I685" s="157">
        <v>124</v>
      </c>
      <c r="J685" s="157">
        <v>51</v>
      </c>
      <c r="K685" s="157">
        <v>20</v>
      </c>
      <c r="L685" s="157">
        <f t="shared" si="329"/>
        <v>195</v>
      </c>
      <c r="M685" s="160"/>
      <c r="Q685" s="160"/>
      <c r="R685" s="160"/>
      <c r="S685" s="160"/>
      <c r="T685" s="160"/>
      <c r="U685" s="160"/>
      <c r="AF685" s="160"/>
      <c r="AG685" s="160"/>
      <c r="AK685" s="160"/>
    </row>
    <row r="686" spans="1:37" ht="15" customHeight="1" x14ac:dyDescent="0.15">
      <c r="B686" s="499"/>
      <c r="C686" s="145" t="s">
        <v>412</v>
      </c>
      <c r="H686" s="498"/>
      <c r="I686" s="157">
        <v>401</v>
      </c>
      <c r="J686" s="157">
        <v>56</v>
      </c>
      <c r="K686" s="157">
        <v>37</v>
      </c>
      <c r="L686" s="157">
        <f t="shared" si="329"/>
        <v>494</v>
      </c>
      <c r="M686" s="160"/>
      <c r="Q686" s="160"/>
      <c r="R686" s="160"/>
      <c r="S686" s="160"/>
      <c r="T686" s="160"/>
      <c r="U686" s="160"/>
      <c r="AF686" s="160"/>
      <c r="AG686" s="160"/>
      <c r="AK686" s="160"/>
    </row>
    <row r="687" spans="1:37" ht="15" customHeight="1" x14ac:dyDescent="0.15">
      <c r="B687" s="499"/>
      <c r="C687" s="145" t="s">
        <v>413</v>
      </c>
      <c r="H687" s="498"/>
      <c r="I687" s="157">
        <v>61</v>
      </c>
      <c r="J687" s="157">
        <v>8</v>
      </c>
      <c r="K687" s="157">
        <v>14</v>
      </c>
      <c r="L687" s="157">
        <f t="shared" si="329"/>
        <v>83</v>
      </c>
      <c r="M687" s="160"/>
      <c r="Q687" s="160"/>
      <c r="R687" s="160"/>
      <c r="S687" s="160"/>
      <c r="T687" s="160"/>
      <c r="U687" s="160"/>
      <c r="AF687" s="160"/>
      <c r="AG687" s="160"/>
      <c r="AK687" s="160"/>
    </row>
    <row r="688" spans="1:37" ht="15" customHeight="1" x14ac:dyDescent="0.15">
      <c r="B688" s="499"/>
      <c r="C688" s="145" t="s">
        <v>414</v>
      </c>
      <c r="H688" s="498"/>
      <c r="I688" s="157">
        <v>100</v>
      </c>
      <c r="J688" s="157">
        <v>20</v>
      </c>
      <c r="K688" s="157">
        <v>13</v>
      </c>
      <c r="L688" s="157">
        <f t="shared" si="329"/>
        <v>133</v>
      </c>
      <c r="M688" s="160"/>
      <c r="Q688" s="160"/>
      <c r="R688" s="160"/>
      <c r="S688" s="160"/>
      <c r="T688" s="160"/>
      <c r="U688" s="160"/>
      <c r="AF688" s="160"/>
      <c r="AG688" s="160"/>
      <c r="AK688" s="160"/>
    </row>
    <row r="689" spans="2:37" ht="15" customHeight="1" x14ac:dyDescent="0.15">
      <c r="B689" s="499"/>
      <c r="C689" s="145" t="s">
        <v>415</v>
      </c>
      <c r="H689" s="498"/>
      <c r="I689" s="157">
        <v>49</v>
      </c>
      <c r="J689" s="157">
        <v>27</v>
      </c>
      <c r="K689" s="157">
        <v>6</v>
      </c>
      <c r="L689" s="157">
        <f t="shared" si="329"/>
        <v>82</v>
      </c>
      <c r="M689" s="160"/>
      <c r="Q689" s="160"/>
      <c r="R689" s="160"/>
      <c r="S689" s="160"/>
      <c r="T689" s="160"/>
      <c r="U689" s="160"/>
      <c r="AF689" s="160"/>
      <c r="AG689" s="160"/>
      <c r="AK689" s="160"/>
    </row>
    <row r="690" spans="2:37" ht="15" customHeight="1" x14ac:dyDescent="0.15">
      <c r="B690" s="499"/>
      <c r="C690" s="145" t="s">
        <v>416</v>
      </c>
      <c r="H690" s="498"/>
      <c r="I690" s="157">
        <v>44</v>
      </c>
      <c r="J690" s="157">
        <v>5</v>
      </c>
      <c r="K690" s="157">
        <v>14</v>
      </c>
      <c r="L690" s="157">
        <f t="shared" si="329"/>
        <v>63</v>
      </c>
      <c r="M690" s="160"/>
      <c r="Q690" s="160"/>
      <c r="R690" s="160"/>
      <c r="S690" s="160"/>
      <c r="T690" s="160"/>
      <c r="U690" s="160"/>
      <c r="AF690" s="160"/>
      <c r="AG690" s="160"/>
      <c r="AK690" s="160"/>
    </row>
    <row r="691" spans="2:37" ht="15" customHeight="1" x14ac:dyDescent="0.15">
      <c r="B691" s="499"/>
      <c r="C691" s="145" t="s">
        <v>417</v>
      </c>
      <c r="H691" s="498"/>
      <c r="I691" s="157">
        <v>13</v>
      </c>
      <c r="J691" s="157">
        <v>2</v>
      </c>
      <c r="K691" s="157">
        <v>1</v>
      </c>
      <c r="L691" s="157">
        <f t="shared" si="329"/>
        <v>16</v>
      </c>
      <c r="M691" s="160"/>
      <c r="Q691" s="160"/>
      <c r="R691" s="160"/>
      <c r="S691" s="160"/>
      <c r="T691" s="160"/>
      <c r="U691" s="160"/>
      <c r="AF691" s="160"/>
      <c r="AG691" s="160"/>
      <c r="AK691" s="160"/>
    </row>
    <row r="692" spans="2:37" ht="15" customHeight="1" x14ac:dyDescent="0.15">
      <c r="B692" s="499"/>
      <c r="C692" s="145" t="s">
        <v>418</v>
      </c>
      <c r="H692" s="498"/>
      <c r="I692" s="157">
        <v>60</v>
      </c>
      <c r="J692" s="157">
        <v>4</v>
      </c>
      <c r="K692" s="157">
        <v>7</v>
      </c>
      <c r="L692" s="157">
        <f t="shared" si="329"/>
        <v>71</v>
      </c>
      <c r="M692" s="160"/>
      <c r="Q692" s="160"/>
      <c r="R692" s="160"/>
      <c r="S692" s="160"/>
      <c r="T692" s="160"/>
      <c r="U692" s="160"/>
      <c r="AF692" s="160"/>
      <c r="AG692" s="160"/>
      <c r="AK692" s="160"/>
    </row>
    <row r="693" spans="2:37" ht="15" customHeight="1" x14ac:dyDescent="0.15">
      <c r="B693" s="499"/>
      <c r="C693" s="145" t="s">
        <v>419</v>
      </c>
      <c r="H693" s="498"/>
      <c r="I693" s="157">
        <v>17</v>
      </c>
      <c r="J693" s="157">
        <v>2</v>
      </c>
      <c r="K693" s="157">
        <v>6</v>
      </c>
      <c r="L693" s="157">
        <f t="shared" si="329"/>
        <v>25</v>
      </c>
      <c r="M693" s="160"/>
      <c r="Q693" s="160"/>
      <c r="R693" s="160"/>
      <c r="S693" s="160"/>
      <c r="T693" s="160"/>
      <c r="U693" s="160"/>
      <c r="AF693" s="160"/>
      <c r="AG693" s="160"/>
      <c r="AK693" s="160"/>
    </row>
    <row r="694" spans="2:37" ht="15" customHeight="1" x14ac:dyDescent="0.15">
      <c r="B694" s="501"/>
      <c r="C694" s="234" t="s">
        <v>420</v>
      </c>
      <c r="D694" s="151"/>
      <c r="E694" s="151"/>
      <c r="F694" s="151"/>
      <c r="G694" s="151"/>
      <c r="H694" s="267"/>
      <c r="I694" s="161">
        <v>54</v>
      </c>
      <c r="J694" s="161">
        <v>8</v>
      </c>
      <c r="K694" s="161">
        <v>13</v>
      </c>
      <c r="L694" s="161">
        <f t="shared" si="329"/>
        <v>75</v>
      </c>
      <c r="M694" s="160"/>
      <c r="Q694" s="160"/>
      <c r="R694" s="160"/>
      <c r="S694" s="160"/>
      <c r="T694" s="160"/>
      <c r="U694" s="160"/>
      <c r="AF694" s="160"/>
      <c r="AG694" s="160"/>
      <c r="AK694" s="160"/>
    </row>
    <row r="695" spans="2:37" ht="15" customHeight="1" x14ac:dyDescent="0.15">
      <c r="B695" s="503" t="s">
        <v>3</v>
      </c>
      <c r="C695" s="145" t="s">
        <v>409</v>
      </c>
      <c r="H695" s="222">
        <f>L683</f>
        <v>326</v>
      </c>
      <c r="I695" s="159">
        <f>IF($H695=0,0,I683/$H695*100)</f>
        <v>78.527607361963192</v>
      </c>
      <c r="J695" s="159">
        <f>IF($H695=0,0,J683/$H695*100)</f>
        <v>13.190184049079754</v>
      </c>
      <c r="K695" s="159">
        <f>IF($H695=0,0,K683/$H695*100)</f>
        <v>8.2822085889570545</v>
      </c>
      <c r="L695" s="159">
        <f t="shared" si="329"/>
        <v>100</v>
      </c>
      <c r="M695" s="160"/>
      <c r="N695" s="160"/>
      <c r="O695" s="160"/>
      <c r="P695" s="160"/>
      <c r="Q695" s="160"/>
      <c r="R695" s="160"/>
      <c r="S695" s="160"/>
      <c r="T695" s="160"/>
      <c r="U695" s="160"/>
      <c r="AF695" s="160"/>
      <c r="AG695" s="160"/>
      <c r="AH695" s="160"/>
      <c r="AI695" s="160"/>
      <c r="AJ695" s="160"/>
      <c r="AK695" s="160"/>
    </row>
    <row r="696" spans="2:37" ht="15" customHeight="1" x14ac:dyDescent="0.15">
      <c r="B696" s="499"/>
      <c r="C696" s="145" t="s">
        <v>410</v>
      </c>
      <c r="H696" s="222">
        <f t="shared" ref="H696:H706" si="330">L684</f>
        <v>596</v>
      </c>
      <c r="I696" s="159">
        <f t="shared" ref="I696:K696" si="331">IF($H696=0,0,I684/$H696*100)</f>
        <v>58.221476510067113</v>
      </c>
      <c r="J696" s="159">
        <f t="shared" si="331"/>
        <v>34.395973154362416</v>
      </c>
      <c r="K696" s="159">
        <f t="shared" si="331"/>
        <v>7.3825503355704702</v>
      </c>
      <c r="L696" s="159">
        <f t="shared" ref="L696:L706" si="332">SUM(I696:K696)</f>
        <v>100</v>
      </c>
      <c r="M696" s="160"/>
      <c r="N696" s="160"/>
      <c r="O696" s="160"/>
      <c r="P696" s="160"/>
      <c r="Q696" s="160"/>
      <c r="R696" s="160"/>
      <c r="S696" s="160"/>
      <c r="T696" s="160"/>
      <c r="U696" s="160"/>
      <c r="AF696" s="160"/>
      <c r="AG696" s="160"/>
      <c r="AH696" s="160"/>
      <c r="AI696" s="160"/>
      <c r="AJ696" s="160"/>
      <c r="AK696" s="160"/>
    </row>
    <row r="697" spans="2:37" ht="15" customHeight="1" x14ac:dyDescent="0.15">
      <c r="B697" s="499"/>
      <c r="C697" s="145" t="s">
        <v>411</v>
      </c>
      <c r="H697" s="222">
        <f t="shared" si="330"/>
        <v>195</v>
      </c>
      <c r="I697" s="159">
        <f t="shared" ref="I697:K697" si="333">IF($H697=0,0,I685/$H697*100)</f>
        <v>63.589743589743584</v>
      </c>
      <c r="J697" s="159">
        <f t="shared" si="333"/>
        <v>26.153846153846157</v>
      </c>
      <c r="K697" s="159">
        <f t="shared" si="333"/>
        <v>10.256410256410255</v>
      </c>
      <c r="L697" s="159">
        <f t="shared" si="332"/>
        <v>100</v>
      </c>
      <c r="M697" s="160"/>
      <c r="N697" s="160"/>
      <c r="O697" s="160"/>
      <c r="P697" s="160"/>
      <c r="Q697" s="160"/>
      <c r="R697" s="160"/>
      <c r="S697" s="160"/>
      <c r="T697" s="160"/>
      <c r="U697" s="160"/>
      <c r="AF697" s="160"/>
      <c r="AG697" s="160"/>
      <c r="AH697" s="160"/>
      <c r="AI697" s="160"/>
      <c r="AJ697" s="160"/>
      <c r="AK697" s="160"/>
    </row>
    <row r="698" spans="2:37" ht="15" customHeight="1" x14ac:dyDescent="0.15">
      <c r="B698" s="499"/>
      <c r="C698" s="145" t="s">
        <v>412</v>
      </c>
      <c r="H698" s="222">
        <f t="shared" si="330"/>
        <v>494</v>
      </c>
      <c r="I698" s="159">
        <f t="shared" ref="I698:K698" si="334">IF($H698=0,0,I686/$H698*100)</f>
        <v>81.174089068825921</v>
      </c>
      <c r="J698" s="159">
        <f t="shared" si="334"/>
        <v>11.336032388663968</v>
      </c>
      <c r="K698" s="159">
        <f t="shared" si="334"/>
        <v>7.4898785425101213</v>
      </c>
      <c r="L698" s="159">
        <f t="shared" si="332"/>
        <v>100.00000000000001</v>
      </c>
      <c r="M698" s="160"/>
      <c r="N698" s="160"/>
      <c r="O698" s="160"/>
      <c r="P698" s="160"/>
      <c r="Q698" s="160"/>
      <c r="R698" s="160"/>
      <c r="S698" s="160"/>
      <c r="T698" s="160"/>
      <c r="U698" s="160"/>
      <c r="AF698" s="160"/>
      <c r="AG698" s="160"/>
      <c r="AH698" s="160"/>
      <c r="AI698" s="160"/>
      <c r="AJ698" s="160"/>
      <c r="AK698" s="160"/>
    </row>
    <row r="699" spans="2:37" ht="15" customHeight="1" x14ac:dyDescent="0.15">
      <c r="B699" s="499"/>
      <c r="C699" s="145" t="s">
        <v>413</v>
      </c>
      <c r="H699" s="222">
        <f t="shared" si="330"/>
        <v>83</v>
      </c>
      <c r="I699" s="159">
        <f t="shared" ref="I699:K699" si="335">IF($H699=0,0,I687/$H699*100)</f>
        <v>73.493975903614455</v>
      </c>
      <c r="J699" s="159">
        <f t="shared" si="335"/>
        <v>9.6385542168674707</v>
      </c>
      <c r="K699" s="159">
        <f t="shared" si="335"/>
        <v>16.867469879518072</v>
      </c>
      <c r="L699" s="159">
        <f t="shared" si="332"/>
        <v>100</v>
      </c>
      <c r="M699" s="160"/>
      <c r="N699" s="160"/>
      <c r="O699" s="160"/>
      <c r="P699" s="160"/>
      <c r="Q699" s="160"/>
      <c r="R699" s="160"/>
      <c r="S699" s="160"/>
      <c r="T699" s="160"/>
      <c r="U699" s="160"/>
      <c r="AF699" s="160"/>
      <c r="AG699" s="160"/>
      <c r="AH699" s="160"/>
      <c r="AI699" s="160"/>
      <c r="AJ699" s="160"/>
      <c r="AK699" s="160"/>
    </row>
    <row r="700" spans="2:37" ht="15" customHeight="1" x14ac:dyDescent="0.15">
      <c r="B700" s="499"/>
      <c r="C700" s="145" t="s">
        <v>414</v>
      </c>
      <c r="H700" s="222">
        <f t="shared" si="330"/>
        <v>133</v>
      </c>
      <c r="I700" s="159">
        <f t="shared" ref="I700:K700" si="336">IF($H700=0,0,I688/$H700*100)</f>
        <v>75.187969924812023</v>
      </c>
      <c r="J700" s="159">
        <f t="shared" si="336"/>
        <v>15.037593984962406</v>
      </c>
      <c r="K700" s="159">
        <f t="shared" si="336"/>
        <v>9.7744360902255636</v>
      </c>
      <c r="L700" s="159">
        <f t="shared" si="332"/>
        <v>99.999999999999986</v>
      </c>
      <c r="M700" s="160"/>
      <c r="N700" s="160"/>
      <c r="O700" s="160"/>
      <c r="P700" s="160"/>
      <c r="Q700" s="160"/>
      <c r="R700" s="160"/>
      <c r="S700" s="160"/>
      <c r="T700" s="160"/>
      <c r="U700" s="160"/>
      <c r="AF700" s="160"/>
      <c r="AG700" s="160"/>
      <c r="AH700" s="160"/>
      <c r="AI700" s="160"/>
      <c r="AJ700" s="160"/>
      <c r="AK700" s="160"/>
    </row>
    <row r="701" spans="2:37" ht="15" customHeight="1" x14ac:dyDescent="0.15">
      <c r="B701" s="499"/>
      <c r="C701" s="145" t="s">
        <v>415</v>
      </c>
      <c r="H701" s="222">
        <f t="shared" si="330"/>
        <v>82</v>
      </c>
      <c r="I701" s="159">
        <f t="shared" ref="I701:K701" si="337">IF($H701=0,0,I689/$H701*100)</f>
        <v>59.756097560975604</v>
      </c>
      <c r="J701" s="159">
        <f t="shared" si="337"/>
        <v>32.926829268292686</v>
      </c>
      <c r="K701" s="159">
        <f t="shared" si="337"/>
        <v>7.3170731707317067</v>
      </c>
      <c r="L701" s="159">
        <f t="shared" si="332"/>
        <v>100</v>
      </c>
      <c r="M701" s="160"/>
      <c r="N701" s="160"/>
      <c r="O701" s="160"/>
      <c r="P701" s="160"/>
      <c r="Q701" s="160"/>
      <c r="R701" s="160"/>
      <c r="S701" s="160"/>
      <c r="T701" s="160"/>
      <c r="U701" s="160"/>
      <c r="AF701" s="160"/>
      <c r="AG701" s="160"/>
      <c r="AH701" s="160"/>
      <c r="AI701" s="160"/>
      <c r="AJ701" s="160"/>
      <c r="AK701" s="160"/>
    </row>
    <row r="702" spans="2:37" ht="15" customHeight="1" x14ac:dyDescent="0.15">
      <c r="B702" s="499"/>
      <c r="C702" s="145" t="s">
        <v>416</v>
      </c>
      <c r="H702" s="222">
        <f t="shared" si="330"/>
        <v>63</v>
      </c>
      <c r="I702" s="159">
        <f t="shared" ref="I702:K702" si="338">IF($H702=0,0,I690/$H702*100)</f>
        <v>69.841269841269835</v>
      </c>
      <c r="J702" s="159">
        <f t="shared" si="338"/>
        <v>7.9365079365079358</v>
      </c>
      <c r="K702" s="159">
        <f t="shared" si="338"/>
        <v>22.222222222222221</v>
      </c>
      <c r="L702" s="159">
        <f t="shared" si="332"/>
        <v>100</v>
      </c>
      <c r="M702" s="160"/>
      <c r="N702" s="160"/>
      <c r="O702" s="160"/>
      <c r="P702" s="160"/>
      <c r="Q702" s="160"/>
      <c r="R702" s="160"/>
      <c r="S702" s="160"/>
      <c r="T702" s="160"/>
      <c r="U702" s="160"/>
      <c r="AF702" s="160"/>
      <c r="AG702" s="160"/>
      <c r="AH702" s="160"/>
      <c r="AI702" s="160"/>
      <c r="AJ702" s="160"/>
      <c r="AK702" s="160"/>
    </row>
    <row r="703" spans="2:37" ht="15" customHeight="1" x14ac:dyDescent="0.15">
      <c r="B703" s="499"/>
      <c r="C703" s="145" t="s">
        <v>417</v>
      </c>
      <c r="H703" s="222">
        <f t="shared" si="330"/>
        <v>16</v>
      </c>
      <c r="I703" s="159">
        <f t="shared" ref="I703:K703" si="339">IF($H703=0,0,I691/$H703*100)</f>
        <v>81.25</v>
      </c>
      <c r="J703" s="159">
        <f t="shared" si="339"/>
        <v>12.5</v>
      </c>
      <c r="K703" s="159">
        <f t="shared" si="339"/>
        <v>6.25</v>
      </c>
      <c r="L703" s="159">
        <f t="shared" si="332"/>
        <v>100</v>
      </c>
      <c r="M703" s="160"/>
      <c r="N703" s="160"/>
      <c r="O703" s="160"/>
      <c r="P703" s="160"/>
      <c r="Q703" s="160"/>
      <c r="R703" s="160"/>
      <c r="S703" s="160"/>
      <c r="T703" s="160"/>
      <c r="U703" s="160"/>
      <c r="AF703" s="160"/>
      <c r="AG703" s="160"/>
      <c r="AH703" s="160"/>
      <c r="AI703" s="160"/>
      <c r="AJ703" s="160"/>
      <c r="AK703" s="160"/>
    </row>
    <row r="704" spans="2:37" ht="15" customHeight="1" x14ac:dyDescent="0.15">
      <c r="B704" s="499"/>
      <c r="C704" s="145" t="s">
        <v>418</v>
      </c>
      <c r="H704" s="222">
        <f t="shared" si="330"/>
        <v>71</v>
      </c>
      <c r="I704" s="159">
        <f t="shared" ref="I704:K704" si="340">IF($H704=0,0,I692/$H704*100)</f>
        <v>84.507042253521121</v>
      </c>
      <c r="J704" s="159">
        <f t="shared" si="340"/>
        <v>5.6338028169014089</v>
      </c>
      <c r="K704" s="159">
        <f t="shared" si="340"/>
        <v>9.8591549295774641</v>
      </c>
      <c r="L704" s="159">
        <f t="shared" si="332"/>
        <v>100</v>
      </c>
      <c r="M704" s="160"/>
      <c r="N704" s="160"/>
      <c r="O704" s="160"/>
      <c r="P704" s="160"/>
      <c r="Q704" s="160"/>
      <c r="R704" s="160"/>
      <c r="S704" s="160"/>
      <c r="T704" s="160"/>
      <c r="U704" s="160"/>
      <c r="AF704" s="160"/>
      <c r="AG704" s="160"/>
      <c r="AH704" s="160"/>
      <c r="AI704" s="160"/>
      <c r="AJ704" s="160"/>
      <c r="AK704" s="160"/>
    </row>
    <row r="705" spans="2:37" ht="15" customHeight="1" x14ac:dyDescent="0.15">
      <c r="B705" s="499"/>
      <c r="C705" s="145" t="s">
        <v>419</v>
      </c>
      <c r="H705" s="222">
        <f t="shared" si="330"/>
        <v>25</v>
      </c>
      <c r="I705" s="159">
        <f t="shared" ref="I705:K705" si="341">IF($H705=0,0,I693/$H705*100)</f>
        <v>68</v>
      </c>
      <c r="J705" s="159">
        <f t="shared" si="341"/>
        <v>8</v>
      </c>
      <c r="K705" s="159">
        <f t="shared" si="341"/>
        <v>24</v>
      </c>
      <c r="L705" s="159">
        <f t="shared" si="332"/>
        <v>100</v>
      </c>
      <c r="M705" s="160"/>
      <c r="N705" s="160"/>
      <c r="O705" s="160"/>
      <c r="P705" s="160"/>
      <c r="Q705" s="160"/>
      <c r="R705" s="160"/>
      <c r="S705" s="160"/>
      <c r="T705" s="160"/>
      <c r="U705" s="160"/>
      <c r="AF705" s="160"/>
      <c r="AG705" s="160"/>
      <c r="AH705" s="160"/>
      <c r="AI705" s="160"/>
      <c r="AJ705" s="160"/>
      <c r="AK705" s="160"/>
    </row>
    <row r="706" spans="2:37" ht="15" customHeight="1" x14ac:dyDescent="0.15">
      <c r="B706" s="501"/>
      <c r="C706" s="234" t="s">
        <v>420</v>
      </c>
      <c r="D706" s="151"/>
      <c r="E706" s="151"/>
      <c r="F706" s="151"/>
      <c r="G706" s="151"/>
      <c r="H706" s="225">
        <f t="shared" si="330"/>
        <v>75</v>
      </c>
      <c r="I706" s="163">
        <f t="shared" ref="I706:K706" si="342">IF($H706=0,0,I694/$H706*100)</f>
        <v>72</v>
      </c>
      <c r="J706" s="163">
        <f t="shared" si="342"/>
        <v>10.666666666666668</v>
      </c>
      <c r="K706" s="163">
        <f t="shared" si="342"/>
        <v>17.333333333333336</v>
      </c>
      <c r="L706" s="163">
        <f t="shared" si="332"/>
        <v>100</v>
      </c>
      <c r="M706" s="160"/>
      <c r="N706" s="160"/>
      <c r="O706" s="160"/>
      <c r="P706" s="160"/>
      <c r="Q706" s="160"/>
      <c r="R706" s="160"/>
      <c r="S706" s="160"/>
      <c r="T706" s="160"/>
      <c r="U706" s="160"/>
      <c r="AF706" s="160"/>
      <c r="AG706" s="160"/>
      <c r="AH706" s="160"/>
      <c r="AI706" s="160"/>
      <c r="AJ706" s="160"/>
      <c r="AK706" s="160"/>
    </row>
    <row r="707" spans="2:37" ht="15" customHeight="1" x14ac:dyDescent="0.15">
      <c r="B707" s="171"/>
      <c r="F707" s="148"/>
      <c r="G707" s="148"/>
      <c r="H707" s="160"/>
      <c r="I707" s="160"/>
      <c r="J707" s="160"/>
      <c r="K707" s="160"/>
      <c r="L707" s="160"/>
      <c r="M707" s="160"/>
      <c r="N707" s="160"/>
      <c r="O707" s="160"/>
      <c r="P707" s="160"/>
      <c r="Q707" s="160"/>
      <c r="R707" s="160"/>
      <c r="S707" s="160"/>
      <c r="T707" s="160"/>
      <c r="U707" s="160"/>
      <c r="AF707" s="160"/>
      <c r="AG707" s="160"/>
      <c r="AH707" s="160"/>
      <c r="AI707" s="160"/>
      <c r="AJ707" s="160"/>
      <c r="AK707" s="160"/>
    </row>
    <row r="708" spans="2:37" ht="15" customHeight="1" x14ac:dyDescent="0.15">
      <c r="B708" s="492" t="s">
        <v>173</v>
      </c>
      <c r="C708" s="493"/>
      <c r="D708" s="167"/>
      <c r="E708" s="167"/>
      <c r="F708" s="167"/>
      <c r="G708" s="167"/>
      <c r="H708" s="176"/>
      <c r="I708" s="502" t="s">
        <v>276</v>
      </c>
      <c r="J708" s="495" t="s">
        <v>277</v>
      </c>
      <c r="K708" s="496" t="s">
        <v>273</v>
      </c>
      <c r="L708" s="494" t="s">
        <v>274</v>
      </c>
      <c r="AF708" s="160"/>
      <c r="AG708" s="160"/>
    </row>
    <row r="709" spans="2:37" ht="15" customHeight="1" x14ac:dyDescent="0.15">
      <c r="B709" s="497" t="s">
        <v>275</v>
      </c>
      <c r="C709" s="138" t="s">
        <v>409</v>
      </c>
      <c r="H709" s="498"/>
      <c r="I709" s="204">
        <v>241</v>
      </c>
      <c r="J709" s="204">
        <v>41</v>
      </c>
      <c r="K709" s="204">
        <v>26</v>
      </c>
      <c r="L709" s="204">
        <f t="shared" ref="L709:L732" si="343">SUM(I709:K709)</f>
        <v>308</v>
      </c>
      <c r="AF709" s="160"/>
      <c r="AG709" s="160"/>
    </row>
    <row r="710" spans="2:37" ht="15" customHeight="1" x14ac:dyDescent="0.15">
      <c r="B710" s="499"/>
      <c r="C710" s="145" t="s">
        <v>410</v>
      </c>
      <c r="H710" s="498"/>
      <c r="I710" s="157">
        <v>339</v>
      </c>
      <c r="J710" s="157">
        <v>203</v>
      </c>
      <c r="K710" s="157">
        <v>43</v>
      </c>
      <c r="L710" s="157">
        <f t="shared" si="343"/>
        <v>585</v>
      </c>
      <c r="AF710" s="160"/>
      <c r="AG710" s="160"/>
    </row>
    <row r="711" spans="2:37" ht="15" customHeight="1" x14ac:dyDescent="0.15">
      <c r="B711" s="499"/>
      <c r="C711" s="145" t="s">
        <v>411</v>
      </c>
      <c r="H711" s="498"/>
      <c r="I711" s="157">
        <v>120</v>
      </c>
      <c r="J711" s="157">
        <v>47</v>
      </c>
      <c r="K711" s="157">
        <v>19</v>
      </c>
      <c r="L711" s="157">
        <f t="shared" si="343"/>
        <v>186</v>
      </c>
      <c r="AF711" s="160"/>
      <c r="AG711" s="160"/>
    </row>
    <row r="712" spans="2:37" ht="15" customHeight="1" x14ac:dyDescent="0.15">
      <c r="B712" s="499"/>
      <c r="C712" s="145" t="s">
        <v>412</v>
      </c>
      <c r="H712" s="498"/>
      <c r="I712" s="157">
        <v>373</v>
      </c>
      <c r="J712" s="157">
        <v>51</v>
      </c>
      <c r="K712" s="157">
        <v>34</v>
      </c>
      <c r="L712" s="157">
        <f t="shared" si="343"/>
        <v>458</v>
      </c>
      <c r="AF712" s="160"/>
      <c r="AG712" s="160"/>
    </row>
    <row r="713" spans="2:37" ht="15" customHeight="1" x14ac:dyDescent="0.15">
      <c r="B713" s="499"/>
      <c r="C713" s="145" t="s">
        <v>413</v>
      </c>
      <c r="H713" s="498"/>
      <c r="I713" s="157">
        <v>50</v>
      </c>
      <c r="J713" s="157">
        <v>7</v>
      </c>
      <c r="K713" s="157">
        <v>13</v>
      </c>
      <c r="L713" s="157">
        <f t="shared" si="343"/>
        <v>70</v>
      </c>
      <c r="AF713" s="160"/>
      <c r="AG713" s="160"/>
    </row>
    <row r="714" spans="2:37" ht="15" customHeight="1" x14ac:dyDescent="0.15">
      <c r="B714" s="500"/>
      <c r="C714" s="145" t="s">
        <v>414</v>
      </c>
      <c r="H714" s="498"/>
      <c r="I714" s="157">
        <v>97</v>
      </c>
      <c r="J714" s="157">
        <v>19</v>
      </c>
      <c r="K714" s="157">
        <v>13</v>
      </c>
      <c r="L714" s="157">
        <f t="shared" si="343"/>
        <v>129</v>
      </c>
      <c r="AF714" s="160"/>
      <c r="AG714" s="160"/>
    </row>
    <row r="715" spans="2:37" ht="15" customHeight="1" x14ac:dyDescent="0.15">
      <c r="B715" s="499"/>
      <c r="C715" s="145" t="s">
        <v>415</v>
      </c>
      <c r="H715" s="498"/>
      <c r="I715" s="157">
        <v>47</v>
      </c>
      <c r="J715" s="157">
        <v>25</v>
      </c>
      <c r="K715" s="157">
        <v>6</v>
      </c>
      <c r="L715" s="157">
        <f t="shared" si="343"/>
        <v>78</v>
      </c>
      <c r="AF715" s="160"/>
      <c r="AG715" s="160"/>
    </row>
    <row r="716" spans="2:37" ht="15" customHeight="1" x14ac:dyDescent="0.15">
      <c r="B716" s="499"/>
      <c r="C716" s="145" t="s">
        <v>416</v>
      </c>
      <c r="H716" s="498"/>
      <c r="I716" s="157">
        <v>37</v>
      </c>
      <c r="J716" s="157">
        <v>3</v>
      </c>
      <c r="K716" s="157">
        <v>13</v>
      </c>
      <c r="L716" s="157">
        <f t="shared" si="343"/>
        <v>53</v>
      </c>
      <c r="AF716" s="160"/>
      <c r="AG716" s="160"/>
    </row>
    <row r="717" spans="2:37" ht="15" customHeight="1" x14ac:dyDescent="0.15">
      <c r="B717" s="499"/>
      <c r="C717" s="145" t="s">
        <v>417</v>
      </c>
      <c r="H717" s="498"/>
      <c r="I717" s="157">
        <v>10</v>
      </c>
      <c r="J717" s="157">
        <v>2</v>
      </c>
      <c r="K717" s="157">
        <v>1</v>
      </c>
      <c r="L717" s="157">
        <f t="shared" si="343"/>
        <v>13</v>
      </c>
      <c r="M717" s="160"/>
      <c r="N717" s="160"/>
      <c r="O717" s="160"/>
      <c r="P717" s="160"/>
      <c r="Q717" s="160"/>
      <c r="R717" s="160"/>
      <c r="S717" s="160"/>
      <c r="T717" s="160"/>
      <c r="U717" s="160"/>
      <c r="AF717" s="160"/>
      <c r="AG717" s="160"/>
      <c r="AH717" s="160"/>
      <c r="AI717" s="160"/>
      <c r="AJ717" s="160"/>
      <c r="AK717" s="160"/>
    </row>
    <row r="718" spans="2:37" ht="15" customHeight="1" x14ac:dyDescent="0.15">
      <c r="B718" s="499"/>
      <c r="C718" s="145" t="s">
        <v>418</v>
      </c>
      <c r="H718" s="498"/>
      <c r="I718" s="157">
        <v>52</v>
      </c>
      <c r="J718" s="157">
        <v>3</v>
      </c>
      <c r="K718" s="157">
        <v>7</v>
      </c>
      <c r="L718" s="157">
        <f t="shared" si="343"/>
        <v>62</v>
      </c>
      <c r="M718" s="160"/>
      <c r="N718" s="160"/>
      <c r="O718" s="160"/>
      <c r="P718" s="160"/>
      <c r="Q718" s="160"/>
      <c r="R718" s="160"/>
      <c r="S718" s="160"/>
      <c r="T718" s="160"/>
      <c r="U718" s="160"/>
      <c r="AF718" s="160"/>
      <c r="AG718" s="160"/>
      <c r="AH718" s="160"/>
      <c r="AI718" s="160"/>
      <c r="AJ718" s="160"/>
      <c r="AK718" s="160"/>
    </row>
    <row r="719" spans="2:37" ht="15" customHeight="1" x14ac:dyDescent="0.15">
      <c r="B719" s="499"/>
      <c r="C719" s="145" t="s">
        <v>419</v>
      </c>
      <c r="H719" s="498"/>
      <c r="I719" s="157">
        <v>13</v>
      </c>
      <c r="J719" s="157">
        <v>2</v>
      </c>
      <c r="K719" s="157">
        <v>5</v>
      </c>
      <c r="L719" s="157">
        <f t="shared" si="343"/>
        <v>20</v>
      </c>
      <c r="M719" s="160"/>
      <c r="N719" s="160"/>
      <c r="O719" s="160"/>
      <c r="P719" s="160"/>
      <c r="Q719" s="160"/>
      <c r="R719" s="160"/>
      <c r="S719" s="160"/>
      <c r="T719" s="160"/>
      <c r="U719" s="160"/>
      <c r="AF719" s="160"/>
      <c r="AG719" s="160"/>
      <c r="AH719" s="160"/>
      <c r="AI719" s="160"/>
      <c r="AJ719" s="160"/>
      <c r="AK719" s="160"/>
    </row>
    <row r="720" spans="2:37" ht="15" customHeight="1" x14ac:dyDescent="0.15">
      <c r="B720" s="501"/>
      <c r="C720" s="234" t="s">
        <v>420</v>
      </c>
      <c r="D720" s="151"/>
      <c r="E720" s="151"/>
      <c r="F720" s="151"/>
      <c r="G720" s="151"/>
      <c r="H720" s="267"/>
      <c r="I720" s="161">
        <v>46</v>
      </c>
      <c r="J720" s="161">
        <v>7</v>
      </c>
      <c r="K720" s="161">
        <v>12</v>
      </c>
      <c r="L720" s="161">
        <f t="shared" si="343"/>
        <v>65</v>
      </c>
      <c r="M720" s="160"/>
      <c r="N720" s="160"/>
      <c r="O720" s="160"/>
      <c r="P720" s="160"/>
      <c r="Q720" s="160"/>
      <c r="R720" s="160"/>
      <c r="S720" s="160"/>
      <c r="T720" s="160"/>
      <c r="U720" s="160"/>
      <c r="AF720" s="160"/>
      <c r="AG720" s="160"/>
      <c r="AH720" s="160"/>
      <c r="AI720" s="160"/>
      <c r="AJ720" s="160"/>
      <c r="AK720" s="160"/>
    </row>
    <row r="721" spans="2:37" ht="15" customHeight="1" x14ac:dyDescent="0.15">
      <c r="B721" s="503" t="s">
        <v>3</v>
      </c>
      <c r="C721" s="138" t="s">
        <v>409</v>
      </c>
      <c r="H721" s="222">
        <f>SUM(I$403:J$403)</f>
        <v>308</v>
      </c>
      <c r="I721" s="205">
        <f t="shared" ref="I721:K732" si="344">IF($H721=0,0,I709/$H721*100)</f>
        <v>78.246753246753244</v>
      </c>
      <c r="J721" s="205">
        <f t="shared" si="344"/>
        <v>13.311688311688311</v>
      </c>
      <c r="K721" s="205">
        <f t="shared" si="344"/>
        <v>8.4415584415584419</v>
      </c>
      <c r="L721" s="205">
        <f t="shared" si="343"/>
        <v>100</v>
      </c>
      <c r="M721" s="160"/>
      <c r="N721" s="160"/>
      <c r="O721" s="160"/>
      <c r="P721" s="160"/>
      <c r="Q721" s="160"/>
      <c r="R721" s="160"/>
      <c r="S721" s="160"/>
      <c r="T721" s="160"/>
      <c r="U721" s="160"/>
      <c r="AF721" s="160"/>
      <c r="AG721" s="160"/>
      <c r="AH721" s="160"/>
      <c r="AI721" s="160"/>
      <c r="AJ721" s="160"/>
      <c r="AK721" s="160"/>
    </row>
    <row r="722" spans="2:37" ht="15" customHeight="1" x14ac:dyDescent="0.15">
      <c r="B722" s="499"/>
      <c r="C722" s="145" t="s">
        <v>410</v>
      </c>
      <c r="H722" s="222">
        <f>SUM(I$404:J$404)</f>
        <v>585</v>
      </c>
      <c r="I722" s="159">
        <f t="shared" si="344"/>
        <v>57.948717948717956</v>
      </c>
      <c r="J722" s="159">
        <f t="shared" si="344"/>
        <v>34.700854700854698</v>
      </c>
      <c r="K722" s="159">
        <f t="shared" si="344"/>
        <v>7.350427350427351</v>
      </c>
      <c r="L722" s="159">
        <f t="shared" si="343"/>
        <v>100.00000000000001</v>
      </c>
      <c r="M722" s="160"/>
      <c r="N722" s="160"/>
      <c r="O722" s="160"/>
      <c r="P722" s="160"/>
      <c r="Q722" s="160"/>
      <c r="R722" s="160"/>
      <c r="S722" s="160"/>
      <c r="T722" s="160"/>
      <c r="U722" s="160"/>
      <c r="AF722" s="160"/>
      <c r="AG722" s="160"/>
      <c r="AH722" s="160"/>
      <c r="AI722" s="160"/>
      <c r="AJ722" s="160"/>
      <c r="AK722" s="160"/>
    </row>
    <row r="723" spans="2:37" ht="15" customHeight="1" x14ac:dyDescent="0.15">
      <c r="B723" s="499"/>
      <c r="C723" s="145" t="s">
        <v>411</v>
      </c>
      <c r="H723" s="222">
        <f>SUM(I$405:J$405)</f>
        <v>186</v>
      </c>
      <c r="I723" s="159">
        <f t="shared" si="344"/>
        <v>64.516129032258064</v>
      </c>
      <c r="J723" s="159">
        <f t="shared" si="344"/>
        <v>25.268817204301076</v>
      </c>
      <c r="K723" s="159">
        <f t="shared" si="344"/>
        <v>10.21505376344086</v>
      </c>
      <c r="L723" s="159">
        <f t="shared" si="343"/>
        <v>100</v>
      </c>
      <c r="M723" s="160"/>
      <c r="N723" s="160"/>
      <c r="O723" s="160"/>
      <c r="P723" s="160"/>
      <c r="Q723" s="160"/>
      <c r="R723" s="160"/>
      <c r="S723" s="160"/>
      <c r="T723" s="160"/>
      <c r="U723" s="160"/>
      <c r="AF723" s="160"/>
      <c r="AG723" s="160"/>
      <c r="AH723" s="160"/>
      <c r="AI723" s="160"/>
      <c r="AJ723" s="160"/>
      <c r="AK723" s="160"/>
    </row>
    <row r="724" spans="2:37" ht="15" customHeight="1" x14ac:dyDescent="0.15">
      <c r="B724" s="499"/>
      <c r="C724" s="145" t="s">
        <v>412</v>
      </c>
      <c r="H724" s="222">
        <f>SUM(I$406:J$406)</f>
        <v>458</v>
      </c>
      <c r="I724" s="159">
        <f t="shared" si="344"/>
        <v>81.441048034934497</v>
      </c>
      <c r="J724" s="159">
        <f t="shared" si="344"/>
        <v>11.135371179039302</v>
      </c>
      <c r="K724" s="159">
        <f t="shared" si="344"/>
        <v>7.4235807860262017</v>
      </c>
      <c r="L724" s="159">
        <f t="shared" si="343"/>
        <v>100</v>
      </c>
      <c r="M724" s="160"/>
      <c r="N724" s="160"/>
      <c r="O724" s="160"/>
      <c r="P724" s="160"/>
      <c r="Q724" s="160"/>
      <c r="R724" s="160"/>
      <c r="S724" s="160"/>
      <c r="T724" s="160"/>
      <c r="U724" s="160"/>
      <c r="AF724" s="160"/>
      <c r="AG724" s="160"/>
      <c r="AH724" s="160"/>
      <c r="AI724" s="160"/>
      <c r="AJ724" s="160"/>
      <c r="AK724" s="160"/>
    </row>
    <row r="725" spans="2:37" ht="15" customHeight="1" x14ac:dyDescent="0.15">
      <c r="B725" s="499"/>
      <c r="C725" s="145" t="s">
        <v>413</v>
      </c>
      <c r="H725" s="222">
        <f>SUM(I$407:J$407)</f>
        <v>70</v>
      </c>
      <c r="I725" s="159">
        <f t="shared" si="344"/>
        <v>71.428571428571431</v>
      </c>
      <c r="J725" s="159">
        <f t="shared" si="344"/>
        <v>10</v>
      </c>
      <c r="K725" s="159">
        <f t="shared" si="344"/>
        <v>18.571428571428573</v>
      </c>
      <c r="L725" s="159">
        <f t="shared" si="343"/>
        <v>100</v>
      </c>
      <c r="M725" s="160"/>
      <c r="N725" s="160"/>
      <c r="O725" s="160"/>
      <c r="P725" s="160"/>
      <c r="Q725" s="160"/>
      <c r="R725" s="160"/>
      <c r="S725" s="160"/>
      <c r="T725" s="160"/>
      <c r="U725" s="160"/>
      <c r="AF725" s="160"/>
      <c r="AG725" s="160"/>
      <c r="AH725" s="160"/>
      <c r="AI725" s="160"/>
      <c r="AJ725" s="160"/>
      <c r="AK725" s="160"/>
    </row>
    <row r="726" spans="2:37" ht="15" customHeight="1" x14ac:dyDescent="0.15">
      <c r="B726" s="500"/>
      <c r="C726" s="145" t="s">
        <v>414</v>
      </c>
      <c r="H726" s="222">
        <f>SUM(I$408:J$408)</f>
        <v>129</v>
      </c>
      <c r="I726" s="159">
        <f t="shared" si="344"/>
        <v>75.193798449612402</v>
      </c>
      <c r="J726" s="159">
        <f t="shared" si="344"/>
        <v>14.728682170542637</v>
      </c>
      <c r="K726" s="159">
        <f t="shared" si="344"/>
        <v>10.077519379844961</v>
      </c>
      <c r="L726" s="159">
        <f t="shared" si="343"/>
        <v>100</v>
      </c>
      <c r="M726" s="160"/>
      <c r="N726" s="160"/>
      <c r="O726" s="160"/>
      <c r="P726" s="160"/>
      <c r="Q726" s="160"/>
      <c r="R726" s="160"/>
      <c r="S726" s="160"/>
      <c r="T726" s="160"/>
      <c r="U726" s="160"/>
      <c r="AF726" s="160"/>
      <c r="AG726" s="160"/>
      <c r="AH726" s="160"/>
      <c r="AI726" s="160"/>
      <c r="AJ726" s="160"/>
      <c r="AK726" s="160"/>
    </row>
    <row r="727" spans="2:37" ht="15" customHeight="1" x14ac:dyDescent="0.15">
      <c r="B727" s="499"/>
      <c r="C727" s="145" t="s">
        <v>415</v>
      </c>
      <c r="H727" s="222">
        <f>SUM(I$409:J$409)</f>
        <v>78</v>
      </c>
      <c r="I727" s="159">
        <f t="shared" si="344"/>
        <v>60.256410256410255</v>
      </c>
      <c r="J727" s="159">
        <f t="shared" si="344"/>
        <v>32.051282051282051</v>
      </c>
      <c r="K727" s="159">
        <f t="shared" si="344"/>
        <v>7.6923076923076925</v>
      </c>
      <c r="L727" s="159">
        <f t="shared" si="343"/>
        <v>100</v>
      </c>
      <c r="M727" s="160"/>
      <c r="N727" s="160"/>
      <c r="O727" s="160"/>
      <c r="P727" s="160"/>
      <c r="Q727" s="160"/>
      <c r="R727" s="160"/>
      <c r="S727" s="160"/>
      <c r="T727" s="160"/>
      <c r="U727" s="160"/>
      <c r="AF727" s="160"/>
      <c r="AG727" s="160"/>
      <c r="AH727" s="160"/>
      <c r="AI727" s="160"/>
      <c r="AJ727" s="160"/>
      <c r="AK727" s="160"/>
    </row>
    <row r="728" spans="2:37" ht="15" customHeight="1" x14ac:dyDescent="0.15">
      <c r="B728" s="499"/>
      <c r="C728" s="145" t="s">
        <v>416</v>
      </c>
      <c r="H728" s="222">
        <f>SUM(I$410:J$410)</f>
        <v>53</v>
      </c>
      <c r="I728" s="159">
        <f t="shared" si="344"/>
        <v>69.811320754716974</v>
      </c>
      <c r="J728" s="159">
        <f t="shared" si="344"/>
        <v>5.6603773584905666</v>
      </c>
      <c r="K728" s="159">
        <f t="shared" si="344"/>
        <v>24.528301886792452</v>
      </c>
      <c r="L728" s="159">
        <f t="shared" si="343"/>
        <v>99.999999999999986</v>
      </c>
      <c r="M728" s="160"/>
      <c r="N728" s="160"/>
      <c r="O728" s="160"/>
      <c r="P728" s="160"/>
      <c r="Q728" s="160"/>
      <c r="R728" s="160"/>
      <c r="S728" s="160"/>
      <c r="T728" s="160"/>
      <c r="U728" s="160"/>
      <c r="AF728" s="160"/>
      <c r="AG728" s="160"/>
      <c r="AH728" s="160"/>
      <c r="AI728" s="160"/>
      <c r="AJ728" s="160"/>
      <c r="AK728" s="160"/>
    </row>
    <row r="729" spans="2:37" ht="15" customHeight="1" x14ac:dyDescent="0.15">
      <c r="B729" s="499"/>
      <c r="C729" s="145" t="s">
        <v>417</v>
      </c>
      <c r="H729" s="222">
        <f>SUM(I$411:J$411)</f>
        <v>13</v>
      </c>
      <c r="I729" s="159">
        <f t="shared" si="344"/>
        <v>76.923076923076934</v>
      </c>
      <c r="J729" s="159">
        <f t="shared" si="344"/>
        <v>15.384615384615385</v>
      </c>
      <c r="K729" s="159">
        <f t="shared" si="344"/>
        <v>7.6923076923076925</v>
      </c>
      <c r="L729" s="159">
        <f t="shared" si="343"/>
        <v>100.00000000000001</v>
      </c>
      <c r="M729" s="160"/>
      <c r="N729" s="160"/>
      <c r="O729" s="160"/>
      <c r="P729" s="160"/>
      <c r="Q729" s="160"/>
      <c r="R729" s="160"/>
      <c r="S729" s="160"/>
      <c r="T729" s="160"/>
      <c r="U729" s="160"/>
      <c r="AF729" s="160"/>
      <c r="AG729" s="160"/>
      <c r="AH729" s="160"/>
      <c r="AI729" s="160"/>
      <c r="AJ729" s="160"/>
      <c r="AK729" s="160"/>
    </row>
    <row r="730" spans="2:37" ht="15" customHeight="1" x14ac:dyDescent="0.15">
      <c r="B730" s="499"/>
      <c r="C730" s="145" t="s">
        <v>418</v>
      </c>
      <c r="H730" s="222">
        <f>SUM(I$412:J$412)</f>
        <v>62</v>
      </c>
      <c r="I730" s="159">
        <f t="shared" si="344"/>
        <v>83.870967741935488</v>
      </c>
      <c r="J730" s="159">
        <f t="shared" si="344"/>
        <v>4.838709677419355</v>
      </c>
      <c r="K730" s="159">
        <f t="shared" si="344"/>
        <v>11.29032258064516</v>
      </c>
      <c r="L730" s="159">
        <f t="shared" si="343"/>
        <v>100</v>
      </c>
      <c r="M730" s="160"/>
      <c r="N730" s="160"/>
      <c r="O730" s="160"/>
      <c r="P730" s="160"/>
      <c r="Q730" s="160"/>
      <c r="R730" s="160"/>
      <c r="S730" s="160"/>
      <c r="T730" s="160"/>
      <c r="U730" s="160"/>
      <c r="AF730" s="160"/>
      <c r="AG730" s="160"/>
      <c r="AH730" s="160"/>
      <c r="AI730" s="160"/>
      <c r="AJ730" s="160"/>
      <c r="AK730" s="160"/>
    </row>
    <row r="731" spans="2:37" ht="15" customHeight="1" x14ac:dyDescent="0.15">
      <c r="B731" s="499"/>
      <c r="C731" s="145" t="s">
        <v>419</v>
      </c>
      <c r="H731" s="222">
        <f>SUM(I$413:J$413)</f>
        <v>20</v>
      </c>
      <c r="I731" s="159">
        <f t="shared" si="344"/>
        <v>65</v>
      </c>
      <c r="J731" s="159">
        <f t="shared" si="344"/>
        <v>10</v>
      </c>
      <c r="K731" s="159">
        <f t="shared" si="344"/>
        <v>25</v>
      </c>
      <c r="L731" s="159">
        <f t="shared" si="343"/>
        <v>100</v>
      </c>
      <c r="M731" s="160"/>
      <c r="N731" s="160"/>
      <c r="O731" s="160"/>
      <c r="P731" s="160"/>
      <c r="Q731" s="160"/>
      <c r="R731" s="160"/>
      <c r="S731" s="160"/>
      <c r="T731" s="160"/>
      <c r="U731" s="160"/>
      <c r="AF731" s="160"/>
      <c r="AG731" s="160"/>
      <c r="AH731" s="160"/>
      <c r="AI731" s="160"/>
      <c r="AJ731" s="160"/>
      <c r="AK731" s="160"/>
    </row>
    <row r="732" spans="2:37" ht="15" customHeight="1" x14ac:dyDescent="0.15">
      <c r="B732" s="501"/>
      <c r="C732" s="234" t="s">
        <v>420</v>
      </c>
      <c r="D732" s="151"/>
      <c r="E732" s="151"/>
      <c r="F732" s="151"/>
      <c r="G732" s="151"/>
      <c r="H732" s="225">
        <f>SUM(I$414:J$414)</f>
        <v>65</v>
      </c>
      <c r="I732" s="163">
        <f t="shared" si="344"/>
        <v>70.769230769230774</v>
      </c>
      <c r="J732" s="163">
        <f t="shared" si="344"/>
        <v>10.76923076923077</v>
      </c>
      <c r="K732" s="163">
        <f t="shared" si="344"/>
        <v>18.461538461538463</v>
      </c>
      <c r="L732" s="163">
        <f t="shared" si="343"/>
        <v>100.00000000000001</v>
      </c>
      <c r="M732" s="160"/>
      <c r="N732" s="160"/>
      <c r="O732" s="160"/>
      <c r="P732" s="160"/>
      <c r="Q732" s="160"/>
      <c r="R732" s="160"/>
      <c r="S732" s="160"/>
      <c r="T732" s="160"/>
      <c r="U732" s="160"/>
      <c r="AF732" s="160"/>
      <c r="AG732" s="160"/>
      <c r="AH732" s="160"/>
      <c r="AI732" s="160"/>
      <c r="AJ732" s="160"/>
      <c r="AK732" s="160"/>
    </row>
    <row r="733" spans="2:37" ht="15" customHeight="1" x14ac:dyDescent="0.15">
      <c r="B733" s="171"/>
      <c r="F733" s="148"/>
      <c r="G733" s="160"/>
      <c r="H733" s="160"/>
      <c r="I733" s="160"/>
      <c r="J733" s="160"/>
      <c r="K733" s="160"/>
      <c r="L733" s="160"/>
      <c r="M733" s="160"/>
      <c r="N733" s="160"/>
      <c r="O733" s="160"/>
      <c r="P733" s="160"/>
      <c r="Q733" s="160"/>
      <c r="R733" s="160"/>
      <c r="S733" s="160"/>
      <c r="T733" s="160"/>
      <c r="U733" s="160"/>
      <c r="AF733" s="160"/>
      <c r="AG733" s="160"/>
      <c r="AH733" s="160"/>
      <c r="AI733" s="160"/>
      <c r="AJ733" s="160"/>
      <c r="AK733" s="160"/>
    </row>
    <row r="734" spans="2:37" ht="15" customHeight="1" x14ac:dyDescent="0.15">
      <c r="B734" s="492" t="s">
        <v>529</v>
      </c>
      <c r="C734" s="167"/>
      <c r="D734" s="167"/>
      <c r="E734" s="167"/>
      <c r="F734" s="167"/>
      <c r="G734" s="167"/>
      <c r="H734" s="176"/>
      <c r="I734" s="502" t="s">
        <v>276</v>
      </c>
      <c r="J734" s="495" t="s">
        <v>277</v>
      </c>
      <c r="K734" s="496" t="s">
        <v>0</v>
      </c>
      <c r="L734" s="494" t="s">
        <v>4</v>
      </c>
      <c r="M734" s="160"/>
      <c r="N734" s="160"/>
      <c r="O734" s="160"/>
      <c r="P734" s="160"/>
      <c r="Q734" s="160"/>
      <c r="R734" s="160"/>
      <c r="S734" s="160"/>
      <c r="T734" s="160"/>
      <c r="U734" s="160"/>
      <c r="AF734" s="160"/>
      <c r="AG734" s="160"/>
      <c r="AH734" s="160"/>
      <c r="AI734" s="160"/>
      <c r="AJ734" s="160"/>
      <c r="AK734" s="160"/>
    </row>
    <row r="735" spans="2:37" ht="15" customHeight="1" x14ac:dyDescent="0.15">
      <c r="B735" s="497" t="s">
        <v>2</v>
      </c>
      <c r="C735" s="145" t="s">
        <v>142</v>
      </c>
      <c r="H735" s="498"/>
      <c r="I735" s="157">
        <v>28</v>
      </c>
      <c r="J735" s="157">
        <v>3</v>
      </c>
      <c r="K735" s="157">
        <v>5</v>
      </c>
      <c r="L735" s="157">
        <f t="shared" ref="L735:L744" si="345">SUM(I735:K735)</f>
        <v>36</v>
      </c>
      <c r="M735" s="160"/>
      <c r="N735" s="160"/>
      <c r="O735" s="160"/>
      <c r="P735" s="160"/>
      <c r="Q735" s="160"/>
      <c r="R735" s="160"/>
      <c r="S735" s="160"/>
      <c r="T735" s="160"/>
      <c r="U735" s="160"/>
      <c r="AF735" s="160"/>
      <c r="AG735" s="160"/>
      <c r="AH735" s="160"/>
      <c r="AI735" s="160"/>
      <c r="AJ735" s="160"/>
      <c r="AK735" s="160"/>
    </row>
    <row r="736" spans="2:37" ht="15" customHeight="1" x14ac:dyDescent="0.15">
      <c r="B736" s="499"/>
      <c r="C736" s="145" t="s">
        <v>143</v>
      </c>
      <c r="H736" s="498"/>
      <c r="I736" s="157">
        <v>10</v>
      </c>
      <c r="J736" s="157">
        <v>0</v>
      </c>
      <c r="K736" s="157">
        <v>3</v>
      </c>
      <c r="L736" s="157">
        <f t="shared" si="345"/>
        <v>13</v>
      </c>
      <c r="M736" s="160"/>
      <c r="N736" s="160"/>
      <c r="O736" s="160"/>
      <c r="P736" s="160"/>
      <c r="Q736" s="160"/>
      <c r="R736" s="160"/>
      <c r="S736" s="160"/>
      <c r="T736" s="160"/>
      <c r="U736" s="160"/>
      <c r="AF736" s="160"/>
      <c r="AG736" s="160"/>
      <c r="AH736" s="160"/>
      <c r="AI736" s="160"/>
      <c r="AJ736" s="160"/>
      <c r="AK736" s="160"/>
    </row>
    <row r="737" spans="1:37" ht="15" customHeight="1" x14ac:dyDescent="0.15">
      <c r="B737" s="499"/>
      <c r="C737" s="145" t="s">
        <v>144</v>
      </c>
      <c r="H737" s="498"/>
      <c r="I737" s="157">
        <v>58</v>
      </c>
      <c r="J737" s="157">
        <v>9</v>
      </c>
      <c r="K737" s="157">
        <v>3</v>
      </c>
      <c r="L737" s="157">
        <f t="shared" si="345"/>
        <v>70</v>
      </c>
      <c r="M737" s="160"/>
      <c r="N737" s="160"/>
      <c r="O737" s="160"/>
      <c r="P737" s="160"/>
      <c r="Q737" s="160"/>
      <c r="R737" s="160"/>
      <c r="S737" s="160"/>
      <c r="T737" s="160"/>
      <c r="U737" s="160"/>
      <c r="AF737" s="160"/>
      <c r="AG737" s="160"/>
      <c r="AH737" s="160"/>
      <c r="AI737" s="160"/>
      <c r="AJ737" s="160"/>
      <c r="AK737" s="160"/>
    </row>
    <row r="738" spans="1:37" ht="15" customHeight="1" x14ac:dyDescent="0.15">
      <c r="B738" s="499"/>
      <c r="C738" s="145" t="s">
        <v>399</v>
      </c>
      <c r="H738" s="498"/>
      <c r="I738" s="157">
        <v>13</v>
      </c>
      <c r="J738" s="157">
        <v>2</v>
      </c>
      <c r="K738" s="157">
        <v>3</v>
      </c>
      <c r="L738" s="157">
        <f t="shared" si="345"/>
        <v>18</v>
      </c>
      <c r="M738" s="160"/>
      <c r="N738" s="160"/>
      <c r="O738" s="160"/>
      <c r="P738" s="160"/>
      <c r="Q738" s="160"/>
      <c r="R738" s="160"/>
      <c r="S738" s="160"/>
      <c r="T738" s="160"/>
      <c r="U738" s="160"/>
      <c r="AF738" s="160"/>
      <c r="AG738" s="160"/>
      <c r="AH738" s="160"/>
      <c r="AI738" s="160"/>
      <c r="AJ738" s="160"/>
      <c r="AK738" s="160"/>
    </row>
    <row r="739" spans="1:37" ht="15" customHeight="1" x14ac:dyDescent="0.15">
      <c r="B739" s="501"/>
      <c r="C739" s="234" t="s">
        <v>145</v>
      </c>
      <c r="D739" s="151"/>
      <c r="E739" s="151"/>
      <c r="F739" s="151"/>
      <c r="G739" s="151"/>
      <c r="H739" s="267"/>
      <c r="I739" s="161">
        <v>36</v>
      </c>
      <c r="J739" s="161">
        <v>4</v>
      </c>
      <c r="K739" s="161">
        <v>4</v>
      </c>
      <c r="L739" s="161">
        <f t="shared" si="345"/>
        <v>44</v>
      </c>
      <c r="M739" s="160"/>
      <c r="N739" s="160"/>
      <c r="O739" s="160"/>
      <c r="P739" s="160"/>
      <c r="Q739" s="160"/>
      <c r="R739" s="160"/>
      <c r="S739" s="160"/>
      <c r="T739" s="160"/>
      <c r="U739" s="160"/>
      <c r="AF739" s="160"/>
      <c r="AG739" s="160"/>
      <c r="AH739" s="160"/>
      <c r="AI739" s="160"/>
      <c r="AJ739" s="160"/>
      <c r="AK739" s="160"/>
    </row>
    <row r="740" spans="1:37" ht="15" customHeight="1" x14ac:dyDescent="0.15">
      <c r="B740" s="511" t="s">
        <v>3</v>
      </c>
      <c r="C740" s="145" t="s">
        <v>142</v>
      </c>
      <c r="H740" s="222">
        <f>L735</f>
        <v>36</v>
      </c>
      <c r="I740" s="159">
        <f t="shared" ref="I740:K744" si="346">IF($H740=0,0,I735/$H740*100)</f>
        <v>77.777777777777786</v>
      </c>
      <c r="J740" s="159">
        <f t="shared" si="346"/>
        <v>8.3333333333333321</v>
      </c>
      <c r="K740" s="159">
        <f t="shared" si="346"/>
        <v>13.888888888888889</v>
      </c>
      <c r="L740" s="159">
        <f t="shared" si="345"/>
        <v>100</v>
      </c>
      <c r="M740" s="160"/>
      <c r="N740" s="160"/>
      <c r="O740" s="160"/>
      <c r="P740" s="160"/>
      <c r="Q740" s="160"/>
      <c r="R740" s="160"/>
      <c r="S740" s="160"/>
      <c r="T740" s="160"/>
      <c r="U740" s="160"/>
      <c r="AF740" s="160"/>
      <c r="AG740" s="160"/>
      <c r="AH740" s="160"/>
      <c r="AI740" s="160"/>
      <c r="AJ740" s="160"/>
      <c r="AK740" s="160"/>
    </row>
    <row r="741" spans="1:37" ht="15" customHeight="1" x14ac:dyDescent="0.15">
      <c r="B741" s="499"/>
      <c r="C741" s="145" t="s">
        <v>143</v>
      </c>
      <c r="H741" s="222">
        <f t="shared" ref="H741:H744" si="347">L736</f>
        <v>13</v>
      </c>
      <c r="I741" s="159">
        <f t="shared" si="346"/>
        <v>76.923076923076934</v>
      </c>
      <c r="J741" s="159">
        <f t="shared" si="346"/>
        <v>0</v>
      </c>
      <c r="K741" s="159">
        <f t="shared" si="346"/>
        <v>23.076923076923077</v>
      </c>
      <c r="L741" s="159">
        <f t="shared" si="345"/>
        <v>100.00000000000001</v>
      </c>
      <c r="M741" s="160"/>
      <c r="N741" s="160"/>
      <c r="O741" s="160"/>
      <c r="P741" s="160"/>
      <c r="Q741" s="160"/>
      <c r="R741" s="160"/>
      <c r="S741" s="160"/>
      <c r="T741" s="160"/>
      <c r="U741" s="160"/>
      <c r="AF741" s="160"/>
      <c r="AG741" s="160"/>
      <c r="AH741" s="160"/>
      <c r="AI741" s="160"/>
      <c r="AJ741" s="160"/>
      <c r="AK741" s="160"/>
    </row>
    <row r="742" spans="1:37" ht="15" customHeight="1" x14ac:dyDescent="0.15">
      <c r="B742" s="499"/>
      <c r="C742" s="145" t="s">
        <v>144</v>
      </c>
      <c r="H742" s="222">
        <f t="shared" si="347"/>
        <v>70</v>
      </c>
      <c r="I742" s="159">
        <f t="shared" si="346"/>
        <v>82.857142857142861</v>
      </c>
      <c r="J742" s="159">
        <f t="shared" si="346"/>
        <v>12.857142857142856</v>
      </c>
      <c r="K742" s="159">
        <f t="shared" si="346"/>
        <v>4.2857142857142856</v>
      </c>
      <c r="L742" s="159">
        <f t="shared" si="345"/>
        <v>100.00000000000001</v>
      </c>
      <c r="M742" s="160"/>
      <c r="N742" s="160"/>
      <c r="O742" s="160"/>
      <c r="P742" s="160"/>
      <c r="Q742" s="160"/>
      <c r="R742" s="160"/>
      <c r="S742" s="160"/>
      <c r="T742" s="160"/>
      <c r="U742" s="160"/>
      <c r="AF742" s="160"/>
      <c r="AG742" s="160"/>
      <c r="AH742" s="160"/>
      <c r="AI742" s="160"/>
      <c r="AJ742" s="160"/>
      <c r="AK742" s="160"/>
    </row>
    <row r="743" spans="1:37" ht="15" customHeight="1" x14ac:dyDescent="0.15">
      <c r="B743" s="499"/>
      <c r="C743" s="145" t="s">
        <v>399</v>
      </c>
      <c r="H743" s="222">
        <f t="shared" si="347"/>
        <v>18</v>
      </c>
      <c r="I743" s="159">
        <f t="shared" si="346"/>
        <v>72.222222222222214</v>
      </c>
      <c r="J743" s="159">
        <f t="shared" si="346"/>
        <v>11.111111111111111</v>
      </c>
      <c r="K743" s="159">
        <f t="shared" si="346"/>
        <v>16.666666666666664</v>
      </c>
      <c r="L743" s="159">
        <f t="shared" si="345"/>
        <v>100</v>
      </c>
      <c r="M743" s="160"/>
      <c r="N743" s="160"/>
      <c r="O743" s="160"/>
      <c r="P743" s="160"/>
      <c r="Q743" s="160"/>
      <c r="R743" s="160"/>
      <c r="S743" s="160"/>
      <c r="T743" s="160"/>
      <c r="U743" s="160"/>
      <c r="AF743" s="160"/>
      <c r="AG743" s="160"/>
      <c r="AH743" s="160"/>
      <c r="AI743" s="160"/>
      <c r="AJ743" s="160"/>
      <c r="AK743" s="160"/>
    </row>
    <row r="744" spans="1:37" ht="15" customHeight="1" x14ac:dyDescent="0.15">
      <c r="B744" s="501"/>
      <c r="C744" s="234" t="s">
        <v>145</v>
      </c>
      <c r="D744" s="151"/>
      <c r="E744" s="151"/>
      <c r="F744" s="151"/>
      <c r="G744" s="151"/>
      <c r="H744" s="225">
        <f t="shared" si="347"/>
        <v>44</v>
      </c>
      <c r="I744" s="163">
        <f t="shared" si="346"/>
        <v>81.818181818181827</v>
      </c>
      <c r="J744" s="163">
        <f t="shared" si="346"/>
        <v>9.0909090909090917</v>
      </c>
      <c r="K744" s="163">
        <f t="shared" si="346"/>
        <v>9.0909090909090917</v>
      </c>
      <c r="L744" s="163">
        <f t="shared" si="345"/>
        <v>100.00000000000001</v>
      </c>
      <c r="M744" s="160"/>
      <c r="N744" s="160"/>
      <c r="O744" s="160"/>
      <c r="P744" s="160"/>
      <c r="Q744" s="160"/>
      <c r="R744" s="160"/>
      <c r="S744" s="160"/>
      <c r="T744" s="160"/>
      <c r="U744" s="160"/>
      <c r="AF744" s="160"/>
      <c r="AG744" s="160"/>
      <c r="AH744" s="160"/>
      <c r="AI744" s="160"/>
      <c r="AJ744" s="160"/>
      <c r="AK744" s="160"/>
    </row>
    <row r="745" spans="1:37" ht="15" customHeight="1" x14ac:dyDescent="0.15">
      <c r="B745" s="171"/>
      <c r="E745" s="148"/>
      <c r="F745" s="160"/>
      <c r="G745" s="160"/>
      <c r="H745" s="160"/>
      <c r="I745" s="160"/>
      <c r="J745" s="160"/>
      <c r="K745" s="160"/>
      <c r="L745" s="160"/>
      <c r="M745" s="160"/>
      <c r="N745" s="160"/>
      <c r="O745" s="160"/>
      <c r="P745" s="160"/>
      <c r="Q745" s="160"/>
      <c r="R745" s="160"/>
      <c r="S745" s="160"/>
      <c r="T745" s="160"/>
      <c r="AE745" s="160"/>
      <c r="AF745" s="160"/>
      <c r="AG745" s="160"/>
      <c r="AH745" s="160"/>
      <c r="AI745" s="160"/>
      <c r="AJ745" s="160"/>
    </row>
    <row r="746" spans="1:37" ht="15" customHeight="1" x14ac:dyDescent="0.15">
      <c r="A746" s="135" t="s">
        <v>630</v>
      </c>
      <c r="B746" s="171"/>
      <c r="C746" s="172"/>
      <c r="D746" s="172"/>
      <c r="E746" s="172"/>
      <c r="F746" s="252"/>
      <c r="G746" s="252"/>
      <c r="H746" s="173"/>
      <c r="I746" s="252"/>
      <c r="W746" s="171"/>
      <c r="Z746" s="148"/>
      <c r="AA746" s="160"/>
      <c r="AB746" s="160"/>
      <c r="AC746" s="160"/>
      <c r="AD746" s="160"/>
      <c r="AE746" s="160"/>
      <c r="AF746" s="160"/>
      <c r="AG746" s="160"/>
    </row>
    <row r="747" spans="1:37" ht="15" customHeight="1" x14ac:dyDescent="0.15">
      <c r="B747" s="492" t="s">
        <v>365</v>
      </c>
      <c r="C747" s="493"/>
      <c r="D747" s="167"/>
      <c r="E747" s="167"/>
      <c r="F747" s="167"/>
      <c r="G747" s="167"/>
      <c r="H747" s="176"/>
      <c r="I747" s="502" t="s">
        <v>802</v>
      </c>
      <c r="J747" s="502" t="s">
        <v>824</v>
      </c>
      <c r="K747" s="495" t="s">
        <v>825</v>
      </c>
      <c r="L747" s="496" t="s">
        <v>0</v>
      </c>
      <c r="M747" s="494" t="s">
        <v>4</v>
      </c>
      <c r="X747" s="171"/>
      <c r="AA747" s="148"/>
      <c r="AB747" s="160"/>
      <c r="AC747" s="160"/>
      <c r="AD747" s="160"/>
      <c r="AE747" s="160"/>
      <c r="AF747" s="160"/>
      <c r="AG747" s="160"/>
      <c r="AH747" s="160"/>
    </row>
    <row r="748" spans="1:37" ht="15" customHeight="1" x14ac:dyDescent="0.15">
      <c r="B748" s="497" t="s">
        <v>2</v>
      </c>
      <c r="C748" s="138" t="s">
        <v>409</v>
      </c>
      <c r="H748" s="498"/>
      <c r="I748" s="204">
        <f>I787</f>
        <v>28</v>
      </c>
      <c r="J748" s="204">
        <f t="shared" ref="J748:L748" si="348">J787</f>
        <v>70</v>
      </c>
      <c r="K748" s="204">
        <f t="shared" si="348"/>
        <v>97</v>
      </c>
      <c r="L748" s="204">
        <f t="shared" si="348"/>
        <v>23</v>
      </c>
      <c r="M748" s="204">
        <f t="shared" ref="M748:M771" si="349">SUM(I748:L748)</f>
        <v>218</v>
      </c>
      <c r="X748" s="171"/>
      <c r="AA748" s="148"/>
      <c r="AB748" s="160"/>
      <c r="AC748" s="160"/>
      <c r="AD748" s="160"/>
      <c r="AE748" s="160"/>
      <c r="AF748" s="160"/>
      <c r="AG748" s="160"/>
      <c r="AH748" s="160"/>
    </row>
    <row r="749" spans="1:37" ht="15" customHeight="1" x14ac:dyDescent="0.15">
      <c r="B749" s="499"/>
      <c r="C749" s="145" t="s">
        <v>410</v>
      </c>
      <c r="H749" s="498"/>
      <c r="I749" s="157">
        <f>I788</f>
        <v>22</v>
      </c>
      <c r="J749" s="157">
        <f t="shared" ref="J749:L751" si="350">J788</f>
        <v>56</v>
      </c>
      <c r="K749" s="157">
        <f t="shared" si="350"/>
        <v>345</v>
      </c>
      <c r="L749" s="157">
        <f t="shared" si="350"/>
        <v>47</v>
      </c>
      <c r="M749" s="157">
        <f t="shared" si="349"/>
        <v>470</v>
      </c>
      <c r="X749" s="171"/>
      <c r="AA749" s="148"/>
      <c r="AB749" s="160"/>
      <c r="AC749" s="160"/>
      <c r="AD749" s="160"/>
      <c r="AE749" s="160"/>
      <c r="AF749" s="160"/>
      <c r="AG749" s="160"/>
      <c r="AH749" s="160"/>
    </row>
    <row r="750" spans="1:37" ht="15" customHeight="1" x14ac:dyDescent="0.15">
      <c r="B750" s="499"/>
      <c r="C750" s="145" t="s">
        <v>411</v>
      </c>
      <c r="H750" s="498"/>
      <c r="I750" s="157">
        <v>40</v>
      </c>
      <c r="J750" s="157">
        <v>45</v>
      </c>
      <c r="K750" s="157">
        <v>100</v>
      </c>
      <c r="L750" s="157">
        <v>22</v>
      </c>
      <c r="M750" s="157">
        <f t="shared" si="349"/>
        <v>207</v>
      </c>
      <c r="N750" s="181"/>
      <c r="O750" s="181"/>
      <c r="P750" s="181"/>
      <c r="Q750" s="181"/>
      <c r="X750" s="171"/>
      <c r="AA750" s="148"/>
      <c r="AB750" s="160"/>
      <c r="AC750" s="160"/>
      <c r="AD750" s="160"/>
      <c r="AE750" s="160"/>
      <c r="AF750" s="160"/>
      <c r="AG750" s="160"/>
      <c r="AH750" s="160"/>
    </row>
    <row r="751" spans="1:37" ht="15" customHeight="1" x14ac:dyDescent="0.15">
      <c r="B751" s="499"/>
      <c r="C751" s="145" t="s">
        <v>412</v>
      </c>
      <c r="H751" s="498"/>
      <c r="I751" s="157">
        <f>I790</f>
        <v>34</v>
      </c>
      <c r="J751" s="157">
        <f t="shared" si="350"/>
        <v>87</v>
      </c>
      <c r="K751" s="157">
        <f t="shared" si="350"/>
        <v>279</v>
      </c>
      <c r="L751" s="157">
        <f t="shared" si="350"/>
        <v>33</v>
      </c>
      <c r="M751" s="157">
        <f t="shared" si="349"/>
        <v>433</v>
      </c>
      <c r="X751" s="171"/>
      <c r="AA751" s="148"/>
      <c r="AB751" s="160"/>
      <c r="AC751" s="160"/>
      <c r="AD751" s="160"/>
      <c r="AE751" s="160"/>
      <c r="AF751" s="160"/>
      <c r="AG751" s="160"/>
      <c r="AH751" s="160"/>
    </row>
    <row r="752" spans="1:37" ht="15" customHeight="1" x14ac:dyDescent="0.15">
      <c r="B752" s="499"/>
      <c r="C752" s="145" t="s">
        <v>413</v>
      </c>
      <c r="H752" s="498"/>
      <c r="I752" s="157">
        <f t="shared" ref="I752:L752" si="351">I791</f>
        <v>18</v>
      </c>
      <c r="J752" s="157">
        <f t="shared" si="351"/>
        <v>1</v>
      </c>
      <c r="K752" s="157">
        <f t="shared" si="351"/>
        <v>2</v>
      </c>
      <c r="L752" s="157">
        <f t="shared" si="351"/>
        <v>7</v>
      </c>
      <c r="M752" s="157">
        <f t="shared" si="349"/>
        <v>28</v>
      </c>
      <c r="X752" s="171"/>
      <c r="AA752" s="148"/>
      <c r="AB752" s="160"/>
      <c r="AC752" s="160"/>
      <c r="AD752" s="160"/>
      <c r="AE752" s="160"/>
      <c r="AF752" s="160"/>
      <c r="AG752" s="160"/>
      <c r="AH752" s="160"/>
    </row>
    <row r="753" spans="2:38" ht="15" customHeight="1" x14ac:dyDescent="0.15">
      <c r="B753" s="500"/>
      <c r="C753" s="145" t="s">
        <v>414</v>
      </c>
      <c r="H753" s="498"/>
      <c r="I753" s="157">
        <f t="shared" ref="I753:L753" si="352">I792</f>
        <v>9</v>
      </c>
      <c r="J753" s="157">
        <f t="shared" si="352"/>
        <v>13</v>
      </c>
      <c r="K753" s="157">
        <f t="shared" si="352"/>
        <v>31</v>
      </c>
      <c r="L753" s="157">
        <f t="shared" si="352"/>
        <v>10</v>
      </c>
      <c r="M753" s="157">
        <f t="shared" si="349"/>
        <v>63</v>
      </c>
      <c r="X753" s="171"/>
      <c r="AA753" s="148"/>
      <c r="AB753" s="160"/>
      <c r="AC753" s="160"/>
      <c r="AD753" s="160"/>
      <c r="AE753" s="160"/>
      <c r="AF753" s="160"/>
      <c r="AG753" s="160"/>
      <c r="AH753" s="160"/>
    </row>
    <row r="754" spans="2:38" ht="15" customHeight="1" x14ac:dyDescent="0.15">
      <c r="B754" s="499"/>
      <c r="C754" s="145" t="s">
        <v>415</v>
      </c>
      <c r="H754" s="498"/>
      <c r="I754" s="157">
        <f t="shared" ref="I754:L754" si="353">I793</f>
        <v>2</v>
      </c>
      <c r="J754" s="157">
        <f t="shared" si="353"/>
        <v>2</v>
      </c>
      <c r="K754" s="157">
        <f t="shared" si="353"/>
        <v>16</v>
      </c>
      <c r="L754" s="157">
        <f t="shared" si="353"/>
        <v>5</v>
      </c>
      <c r="M754" s="157">
        <f t="shared" si="349"/>
        <v>25</v>
      </c>
      <c r="X754" s="171"/>
      <c r="AA754" s="148"/>
      <c r="AB754" s="160"/>
      <c r="AC754" s="160"/>
      <c r="AD754" s="160"/>
      <c r="AE754" s="160"/>
      <c r="AF754" s="160"/>
      <c r="AG754" s="160"/>
      <c r="AH754" s="160"/>
    </row>
    <row r="755" spans="2:38" ht="15" customHeight="1" x14ac:dyDescent="0.15">
      <c r="B755" s="499"/>
      <c r="C755" s="145" t="s">
        <v>416</v>
      </c>
      <c r="H755" s="498"/>
      <c r="I755" s="157">
        <v>10</v>
      </c>
      <c r="J755" s="157">
        <v>6</v>
      </c>
      <c r="K755" s="157">
        <v>35</v>
      </c>
      <c r="L755" s="157">
        <v>5</v>
      </c>
      <c r="M755" s="157">
        <f t="shared" si="349"/>
        <v>56</v>
      </c>
      <c r="N755" s="181"/>
      <c r="O755" s="181"/>
      <c r="P755" s="181"/>
      <c r="Q755" s="181"/>
      <c r="X755" s="171"/>
      <c r="AA755" s="148"/>
      <c r="AB755" s="160"/>
      <c r="AC755" s="160"/>
      <c r="AD755" s="160"/>
      <c r="AE755" s="160"/>
      <c r="AF755" s="160"/>
      <c r="AG755" s="160"/>
      <c r="AH755" s="160"/>
    </row>
    <row r="756" spans="2:38" ht="15" customHeight="1" x14ac:dyDescent="0.15">
      <c r="B756" s="499"/>
      <c r="C756" s="145" t="s">
        <v>417</v>
      </c>
      <c r="H756" s="498"/>
      <c r="I756" s="157">
        <v>4</v>
      </c>
      <c r="J756" s="157">
        <v>2</v>
      </c>
      <c r="K756" s="157">
        <v>13</v>
      </c>
      <c r="L756" s="157">
        <v>5</v>
      </c>
      <c r="M756" s="157">
        <f t="shared" si="349"/>
        <v>24</v>
      </c>
      <c r="N756" s="181"/>
      <c r="O756" s="181"/>
      <c r="P756" s="181"/>
      <c r="Q756" s="181"/>
      <c r="R756" s="160"/>
      <c r="S756" s="160"/>
      <c r="T756" s="160"/>
      <c r="U756" s="160"/>
      <c r="V756" s="160"/>
      <c r="X756" s="171"/>
      <c r="AA756" s="148"/>
      <c r="AB756" s="160"/>
      <c r="AC756" s="160"/>
      <c r="AD756" s="160"/>
      <c r="AE756" s="160"/>
      <c r="AF756" s="160"/>
      <c r="AG756" s="160"/>
      <c r="AH756" s="160"/>
      <c r="AI756" s="160"/>
      <c r="AJ756" s="160"/>
      <c r="AK756" s="160"/>
      <c r="AL756" s="160"/>
    </row>
    <row r="757" spans="2:38" ht="15" customHeight="1" x14ac:dyDescent="0.15">
      <c r="B757" s="499"/>
      <c r="C757" s="145" t="s">
        <v>418</v>
      </c>
      <c r="H757" s="498"/>
      <c r="I757" s="157">
        <v>15</v>
      </c>
      <c r="J757" s="157">
        <v>26</v>
      </c>
      <c r="K757" s="157">
        <v>38</v>
      </c>
      <c r="L757" s="157">
        <v>16</v>
      </c>
      <c r="M757" s="157">
        <f t="shared" si="349"/>
        <v>95</v>
      </c>
      <c r="N757" s="181"/>
      <c r="O757" s="181"/>
      <c r="P757" s="181"/>
      <c r="Q757" s="181"/>
      <c r="R757" s="160"/>
      <c r="S757" s="160"/>
      <c r="T757" s="160"/>
      <c r="U757" s="160"/>
      <c r="V757" s="160"/>
      <c r="X757" s="171"/>
      <c r="AA757" s="148"/>
      <c r="AB757" s="160"/>
      <c r="AC757" s="160"/>
      <c r="AD757" s="160"/>
      <c r="AE757" s="160"/>
      <c r="AF757" s="160"/>
      <c r="AG757" s="160"/>
      <c r="AH757" s="160"/>
      <c r="AI757" s="160"/>
      <c r="AJ757" s="160"/>
      <c r="AK757" s="160"/>
      <c r="AL757" s="160"/>
    </row>
    <row r="758" spans="2:38" ht="15" customHeight="1" x14ac:dyDescent="0.15">
      <c r="B758" s="499"/>
      <c r="C758" s="145" t="s">
        <v>419</v>
      </c>
      <c r="H758" s="498"/>
      <c r="I758" s="157">
        <v>10</v>
      </c>
      <c r="J758" s="157">
        <v>11</v>
      </c>
      <c r="K758" s="157">
        <v>9</v>
      </c>
      <c r="L758" s="157">
        <v>6</v>
      </c>
      <c r="M758" s="157">
        <f t="shared" si="349"/>
        <v>36</v>
      </c>
      <c r="N758" s="181"/>
      <c r="O758" s="181"/>
      <c r="P758" s="181"/>
      <c r="Q758" s="181"/>
      <c r="R758" s="160"/>
      <c r="S758" s="160"/>
      <c r="T758" s="160"/>
      <c r="U758" s="160"/>
      <c r="V758" s="160"/>
      <c r="X758" s="171"/>
      <c r="AA758" s="148"/>
      <c r="AB758" s="160"/>
      <c r="AC758" s="160"/>
      <c r="AD758" s="160"/>
      <c r="AE758" s="160"/>
      <c r="AF758" s="160"/>
      <c r="AG758" s="160"/>
      <c r="AH758" s="160"/>
      <c r="AI758" s="160"/>
      <c r="AJ758" s="160"/>
      <c r="AK758" s="160"/>
      <c r="AL758" s="160"/>
    </row>
    <row r="759" spans="2:38" ht="15" customHeight="1" x14ac:dyDescent="0.15">
      <c r="B759" s="501"/>
      <c r="C759" s="234" t="s">
        <v>420</v>
      </c>
      <c r="D759" s="151"/>
      <c r="E759" s="151"/>
      <c r="F759" s="151"/>
      <c r="G759" s="151"/>
      <c r="H759" s="267"/>
      <c r="I759" s="161">
        <v>9</v>
      </c>
      <c r="J759" s="161">
        <v>11</v>
      </c>
      <c r="K759" s="161">
        <v>52</v>
      </c>
      <c r="L759" s="161">
        <v>13</v>
      </c>
      <c r="M759" s="161">
        <f t="shared" si="349"/>
        <v>85</v>
      </c>
      <c r="N759" s="181"/>
      <c r="O759" s="181"/>
      <c r="P759" s="181"/>
      <c r="Q759" s="181"/>
      <c r="R759" s="160"/>
      <c r="S759" s="160"/>
      <c r="T759" s="160"/>
      <c r="U759" s="160"/>
      <c r="V759" s="160"/>
      <c r="X759" s="171"/>
      <c r="AA759" s="148"/>
      <c r="AB759" s="160"/>
      <c r="AC759" s="160"/>
      <c r="AD759" s="160"/>
      <c r="AE759" s="160"/>
      <c r="AF759" s="160"/>
      <c r="AG759" s="160"/>
      <c r="AH759" s="160"/>
      <c r="AI759" s="160"/>
      <c r="AJ759" s="160"/>
      <c r="AK759" s="160"/>
      <c r="AL759" s="160"/>
    </row>
    <row r="760" spans="2:38" ht="15" customHeight="1" x14ac:dyDescent="0.15">
      <c r="B760" s="503" t="s">
        <v>3</v>
      </c>
      <c r="C760" s="138" t="s">
        <v>409</v>
      </c>
      <c r="H760" s="222">
        <f>M748</f>
        <v>218</v>
      </c>
      <c r="I760" s="205">
        <f t="shared" ref="I760:L760" si="354">IF($H760=0,0,I748/$H760*100)</f>
        <v>12.844036697247708</v>
      </c>
      <c r="J760" s="205">
        <f t="shared" ref="J760" si="355">IF($H760=0,0,J748/$H760*100)</f>
        <v>32.11009174311927</v>
      </c>
      <c r="K760" s="205">
        <f t="shared" si="354"/>
        <v>44.4954128440367</v>
      </c>
      <c r="L760" s="205">
        <f t="shared" si="354"/>
        <v>10.550458715596331</v>
      </c>
      <c r="M760" s="205">
        <f t="shared" si="349"/>
        <v>100.00000000000001</v>
      </c>
      <c r="N760" s="160"/>
      <c r="O760" s="160"/>
      <c r="P760" s="160"/>
      <c r="Q760" s="160"/>
      <c r="R760" s="160"/>
      <c r="S760" s="160"/>
      <c r="T760" s="160"/>
      <c r="U760" s="160"/>
      <c r="V760" s="160"/>
      <c r="X760" s="171"/>
      <c r="AA760" s="148"/>
      <c r="AB760" s="160"/>
      <c r="AC760" s="160"/>
      <c r="AD760" s="160"/>
      <c r="AE760" s="160"/>
      <c r="AF760" s="160"/>
      <c r="AG760" s="160"/>
      <c r="AH760" s="160"/>
      <c r="AI760" s="160"/>
      <c r="AJ760" s="160"/>
      <c r="AK760" s="160"/>
      <c r="AL760" s="160"/>
    </row>
    <row r="761" spans="2:38" ht="15" customHeight="1" x14ac:dyDescent="0.15">
      <c r="B761" s="504"/>
      <c r="C761" s="145" t="s">
        <v>410</v>
      </c>
      <c r="H761" s="222">
        <f t="shared" ref="H761:H771" si="356">M749</f>
        <v>470</v>
      </c>
      <c r="I761" s="159">
        <f t="shared" ref="I761:L761" si="357">IF($H761=0,0,I749/$H761*100)</f>
        <v>4.6808510638297873</v>
      </c>
      <c r="J761" s="159">
        <f t="shared" ref="J761" si="358">IF($H761=0,0,J749/$H761*100)</f>
        <v>11.914893617021278</v>
      </c>
      <c r="K761" s="159">
        <f t="shared" si="357"/>
        <v>73.40425531914893</v>
      </c>
      <c r="L761" s="159">
        <f t="shared" si="357"/>
        <v>10</v>
      </c>
      <c r="M761" s="159">
        <f t="shared" si="349"/>
        <v>100</v>
      </c>
      <c r="N761" s="160"/>
      <c r="O761" s="160"/>
      <c r="P761" s="160"/>
      <c r="Q761" s="160"/>
      <c r="R761" s="160"/>
      <c r="S761" s="160"/>
      <c r="T761" s="160"/>
      <c r="U761" s="160"/>
      <c r="V761" s="160"/>
      <c r="X761" s="171"/>
      <c r="AA761" s="148"/>
      <c r="AB761" s="160"/>
      <c r="AC761" s="160"/>
      <c r="AD761" s="160"/>
      <c r="AE761" s="160"/>
      <c r="AF761" s="160"/>
      <c r="AG761" s="160"/>
      <c r="AH761" s="160"/>
      <c r="AI761" s="160"/>
      <c r="AJ761" s="160"/>
      <c r="AK761" s="160"/>
      <c r="AL761" s="160"/>
    </row>
    <row r="762" spans="2:38" ht="15" customHeight="1" x14ac:dyDescent="0.15">
      <c r="B762" s="504"/>
      <c r="C762" s="145" t="s">
        <v>411</v>
      </c>
      <c r="H762" s="222">
        <f t="shared" si="356"/>
        <v>207</v>
      </c>
      <c r="I762" s="159">
        <f t="shared" ref="I762:L762" si="359">IF($H762=0,0,I750/$H762*100)</f>
        <v>19.323671497584542</v>
      </c>
      <c r="J762" s="159">
        <f t="shared" ref="J762" si="360">IF($H762=0,0,J750/$H762*100)</f>
        <v>21.739130434782609</v>
      </c>
      <c r="K762" s="159">
        <f t="shared" si="359"/>
        <v>48.309178743961354</v>
      </c>
      <c r="L762" s="159">
        <f t="shared" si="359"/>
        <v>10.628019323671497</v>
      </c>
      <c r="M762" s="159">
        <f t="shared" si="349"/>
        <v>100</v>
      </c>
      <c r="N762" s="160"/>
      <c r="O762" s="160"/>
      <c r="P762" s="160"/>
      <c r="Q762" s="160"/>
      <c r="R762" s="160"/>
      <c r="S762" s="160"/>
      <c r="T762" s="160"/>
      <c r="U762" s="160"/>
      <c r="V762" s="160"/>
      <c r="X762" s="171"/>
      <c r="AA762" s="148"/>
      <c r="AB762" s="160"/>
      <c r="AC762" s="160"/>
      <c r="AD762" s="160"/>
      <c r="AE762" s="160"/>
      <c r="AF762" s="160"/>
      <c r="AG762" s="160"/>
      <c r="AH762" s="160"/>
      <c r="AI762" s="160"/>
      <c r="AJ762" s="160"/>
      <c r="AK762" s="160"/>
      <c r="AL762" s="160"/>
    </row>
    <row r="763" spans="2:38" ht="15" customHeight="1" x14ac:dyDescent="0.15">
      <c r="B763" s="504"/>
      <c r="C763" s="145" t="s">
        <v>412</v>
      </c>
      <c r="H763" s="222">
        <f t="shared" si="356"/>
        <v>433</v>
      </c>
      <c r="I763" s="159">
        <f t="shared" ref="I763:L763" si="361">IF($H763=0,0,I751/$H763*100)</f>
        <v>7.8521939953810627</v>
      </c>
      <c r="J763" s="159">
        <f t="shared" ref="J763" si="362">IF($H763=0,0,J751/$H763*100)</f>
        <v>20.092378752886837</v>
      </c>
      <c r="K763" s="159">
        <f t="shared" si="361"/>
        <v>64.434180138568138</v>
      </c>
      <c r="L763" s="159">
        <f t="shared" si="361"/>
        <v>7.6212471131639719</v>
      </c>
      <c r="M763" s="159">
        <f t="shared" si="349"/>
        <v>100.00000000000001</v>
      </c>
      <c r="N763" s="160"/>
      <c r="O763" s="160"/>
      <c r="P763" s="160"/>
      <c r="Q763" s="160"/>
      <c r="R763" s="160"/>
      <c r="S763" s="160"/>
      <c r="T763" s="160"/>
      <c r="U763" s="160"/>
      <c r="V763" s="160"/>
      <c r="X763" s="171"/>
      <c r="AA763" s="148"/>
      <c r="AB763" s="160"/>
      <c r="AC763" s="160"/>
      <c r="AD763" s="160"/>
      <c r="AE763" s="160"/>
      <c r="AF763" s="160"/>
      <c r="AG763" s="160"/>
      <c r="AH763" s="160"/>
      <c r="AI763" s="160"/>
      <c r="AJ763" s="160"/>
      <c r="AK763" s="160"/>
      <c r="AL763" s="160"/>
    </row>
    <row r="764" spans="2:38" ht="15" customHeight="1" x14ac:dyDescent="0.15">
      <c r="B764" s="504"/>
      <c r="C764" s="145" t="s">
        <v>413</v>
      </c>
      <c r="H764" s="222">
        <f t="shared" si="356"/>
        <v>28</v>
      </c>
      <c r="I764" s="159">
        <f t="shared" ref="I764:L764" si="363">IF($H764=0,0,I752/$H764*100)</f>
        <v>64.285714285714292</v>
      </c>
      <c r="J764" s="159">
        <f t="shared" ref="J764" si="364">IF($H764=0,0,J752/$H764*100)</f>
        <v>3.5714285714285712</v>
      </c>
      <c r="K764" s="159">
        <f t="shared" si="363"/>
        <v>7.1428571428571423</v>
      </c>
      <c r="L764" s="159">
        <f t="shared" si="363"/>
        <v>25</v>
      </c>
      <c r="M764" s="159">
        <f t="shared" si="349"/>
        <v>100</v>
      </c>
      <c r="N764" s="160"/>
      <c r="O764" s="160"/>
      <c r="P764" s="160"/>
      <c r="Q764" s="160"/>
      <c r="R764" s="160"/>
      <c r="S764" s="160"/>
      <c r="T764" s="160"/>
      <c r="U764" s="160"/>
      <c r="V764" s="160"/>
      <c r="X764" s="171"/>
      <c r="AA764" s="148"/>
      <c r="AB764" s="160"/>
      <c r="AC764" s="160"/>
      <c r="AD764" s="160"/>
      <c r="AE764" s="160"/>
      <c r="AF764" s="160"/>
      <c r="AG764" s="160"/>
      <c r="AH764" s="160"/>
      <c r="AI764" s="160"/>
      <c r="AJ764" s="160"/>
      <c r="AK764" s="160"/>
      <c r="AL764" s="160"/>
    </row>
    <row r="765" spans="2:38" ht="15" customHeight="1" x14ac:dyDescent="0.15">
      <c r="B765" s="505"/>
      <c r="C765" s="145" t="s">
        <v>414</v>
      </c>
      <c r="H765" s="222">
        <f t="shared" si="356"/>
        <v>63</v>
      </c>
      <c r="I765" s="159">
        <f t="shared" ref="I765:L765" si="365">IF($H765=0,0,I753/$H765*100)</f>
        <v>14.285714285714285</v>
      </c>
      <c r="J765" s="159">
        <f t="shared" ref="J765" si="366">IF($H765=0,0,J753/$H765*100)</f>
        <v>20.634920634920633</v>
      </c>
      <c r="K765" s="159">
        <f t="shared" si="365"/>
        <v>49.206349206349202</v>
      </c>
      <c r="L765" s="159">
        <f t="shared" si="365"/>
        <v>15.873015873015872</v>
      </c>
      <c r="M765" s="159">
        <f t="shared" si="349"/>
        <v>100</v>
      </c>
      <c r="N765" s="160"/>
      <c r="O765" s="160"/>
      <c r="P765" s="160"/>
      <c r="Q765" s="160"/>
      <c r="R765" s="160"/>
      <c r="S765" s="160"/>
      <c r="T765" s="160"/>
      <c r="U765" s="160"/>
      <c r="V765" s="160"/>
      <c r="X765" s="171"/>
      <c r="AA765" s="148"/>
      <c r="AB765" s="160"/>
      <c r="AC765" s="160"/>
      <c r="AD765" s="160"/>
      <c r="AE765" s="160"/>
      <c r="AF765" s="160"/>
      <c r="AG765" s="160"/>
      <c r="AH765" s="160"/>
      <c r="AI765" s="160"/>
      <c r="AJ765" s="160"/>
      <c r="AK765" s="160"/>
      <c r="AL765" s="160"/>
    </row>
    <row r="766" spans="2:38" ht="15" customHeight="1" x14ac:dyDescent="0.15">
      <c r="B766" s="504"/>
      <c r="C766" s="145" t="s">
        <v>415</v>
      </c>
      <c r="H766" s="222">
        <f t="shared" si="356"/>
        <v>25</v>
      </c>
      <c r="I766" s="159">
        <f t="shared" ref="I766:L766" si="367">IF($H766=0,0,I754/$H766*100)</f>
        <v>8</v>
      </c>
      <c r="J766" s="159">
        <f t="shared" ref="J766" si="368">IF($H766=0,0,J754/$H766*100)</f>
        <v>8</v>
      </c>
      <c r="K766" s="159">
        <f t="shared" si="367"/>
        <v>64</v>
      </c>
      <c r="L766" s="159">
        <f t="shared" si="367"/>
        <v>20</v>
      </c>
      <c r="M766" s="159">
        <f t="shared" si="349"/>
        <v>100</v>
      </c>
      <c r="N766" s="160"/>
      <c r="O766" s="160"/>
      <c r="P766" s="160"/>
      <c r="Q766" s="160"/>
      <c r="R766" s="160"/>
      <c r="S766" s="160"/>
      <c r="T766" s="160"/>
      <c r="U766" s="160"/>
      <c r="V766" s="160"/>
      <c r="X766" s="171"/>
      <c r="AA766" s="148"/>
      <c r="AB766" s="160"/>
      <c r="AC766" s="160"/>
      <c r="AD766" s="160"/>
      <c r="AE766" s="160"/>
      <c r="AF766" s="160"/>
      <c r="AG766" s="160"/>
      <c r="AH766" s="160"/>
      <c r="AI766" s="160"/>
      <c r="AJ766" s="160"/>
      <c r="AK766" s="160"/>
      <c r="AL766" s="160"/>
    </row>
    <row r="767" spans="2:38" ht="15" customHeight="1" x14ac:dyDescent="0.15">
      <c r="B767" s="504"/>
      <c r="C767" s="145" t="s">
        <v>416</v>
      </c>
      <c r="H767" s="222">
        <f t="shared" si="356"/>
        <v>56</v>
      </c>
      <c r="I767" s="159">
        <f t="shared" ref="I767:L767" si="369">IF($H767=0,0,I755/$H767*100)</f>
        <v>17.857142857142858</v>
      </c>
      <c r="J767" s="159">
        <f t="shared" ref="J767" si="370">IF($H767=0,0,J755/$H767*100)</f>
        <v>10.714285714285714</v>
      </c>
      <c r="K767" s="159">
        <f t="shared" si="369"/>
        <v>62.5</v>
      </c>
      <c r="L767" s="159">
        <f t="shared" si="369"/>
        <v>8.9285714285714288</v>
      </c>
      <c r="M767" s="159">
        <f t="shared" si="349"/>
        <v>100</v>
      </c>
      <c r="N767" s="160"/>
      <c r="O767" s="160"/>
      <c r="P767" s="160"/>
      <c r="Q767" s="160"/>
      <c r="R767" s="160"/>
      <c r="S767" s="160"/>
      <c r="T767" s="160"/>
      <c r="U767" s="160"/>
      <c r="V767" s="160"/>
      <c r="X767" s="171"/>
      <c r="AA767" s="148"/>
      <c r="AB767" s="160"/>
      <c r="AC767" s="160"/>
      <c r="AD767" s="160"/>
      <c r="AE767" s="160"/>
      <c r="AF767" s="160"/>
      <c r="AG767" s="160"/>
      <c r="AH767" s="160"/>
      <c r="AI767" s="160"/>
      <c r="AJ767" s="160"/>
      <c r="AK767" s="160"/>
      <c r="AL767" s="160"/>
    </row>
    <row r="768" spans="2:38" ht="15" customHeight="1" x14ac:dyDescent="0.15">
      <c r="B768" s="504"/>
      <c r="C768" s="145" t="s">
        <v>417</v>
      </c>
      <c r="H768" s="222">
        <f t="shared" si="356"/>
        <v>24</v>
      </c>
      <c r="I768" s="159">
        <f t="shared" ref="I768:L768" si="371">IF($H768=0,0,I756/$H768*100)</f>
        <v>16.666666666666664</v>
      </c>
      <c r="J768" s="159">
        <f t="shared" ref="J768" si="372">IF($H768=0,0,J756/$H768*100)</f>
        <v>8.3333333333333321</v>
      </c>
      <c r="K768" s="159">
        <f t="shared" si="371"/>
        <v>54.166666666666664</v>
      </c>
      <c r="L768" s="159">
        <f t="shared" si="371"/>
        <v>20.833333333333336</v>
      </c>
      <c r="M768" s="159">
        <f t="shared" si="349"/>
        <v>100</v>
      </c>
      <c r="N768" s="160"/>
      <c r="O768" s="160"/>
      <c r="P768" s="160"/>
      <c r="Q768" s="160"/>
      <c r="R768" s="160"/>
      <c r="S768" s="160"/>
      <c r="T768" s="160"/>
      <c r="U768" s="160"/>
      <c r="V768" s="160"/>
      <c r="X768" s="171"/>
      <c r="AA768" s="148"/>
      <c r="AB768" s="160"/>
      <c r="AC768" s="160"/>
      <c r="AD768" s="160"/>
      <c r="AE768" s="160"/>
      <c r="AF768" s="160"/>
      <c r="AG768" s="160"/>
      <c r="AH768" s="160"/>
      <c r="AI768" s="160"/>
      <c r="AJ768" s="160"/>
      <c r="AK768" s="160"/>
      <c r="AL768" s="160"/>
    </row>
    <row r="769" spans="2:38" ht="15" customHeight="1" x14ac:dyDescent="0.15">
      <c r="B769" s="504"/>
      <c r="C769" s="145" t="s">
        <v>418</v>
      </c>
      <c r="H769" s="222">
        <f t="shared" si="356"/>
        <v>95</v>
      </c>
      <c r="I769" s="159">
        <f t="shared" ref="I769:L769" si="373">IF($H769=0,0,I757/$H769*100)</f>
        <v>15.789473684210526</v>
      </c>
      <c r="J769" s="159">
        <f t="shared" ref="J769" si="374">IF($H769=0,0,J757/$H769*100)</f>
        <v>27.368421052631582</v>
      </c>
      <c r="K769" s="159">
        <f t="shared" si="373"/>
        <v>40</v>
      </c>
      <c r="L769" s="159">
        <f t="shared" si="373"/>
        <v>16.842105263157894</v>
      </c>
      <c r="M769" s="159">
        <f t="shared" si="349"/>
        <v>100</v>
      </c>
      <c r="N769" s="160"/>
      <c r="O769" s="160"/>
      <c r="P769" s="160"/>
      <c r="Q769" s="160"/>
      <c r="R769" s="160"/>
      <c r="S769" s="160"/>
      <c r="T769" s="160"/>
      <c r="U769" s="160"/>
      <c r="V769" s="160"/>
      <c r="X769" s="171"/>
      <c r="AA769" s="148"/>
      <c r="AB769" s="160"/>
      <c r="AC769" s="160"/>
      <c r="AD769" s="160"/>
      <c r="AE769" s="160"/>
      <c r="AF769" s="160"/>
      <c r="AG769" s="160"/>
      <c r="AH769" s="160"/>
      <c r="AI769" s="160"/>
      <c r="AJ769" s="160"/>
      <c r="AK769" s="160"/>
      <c r="AL769" s="160"/>
    </row>
    <row r="770" spans="2:38" ht="15" customHeight="1" x14ac:dyDescent="0.15">
      <c r="B770" s="504"/>
      <c r="C770" s="145" t="s">
        <v>419</v>
      </c>
      <c r="H770" s="222">
        <f t="shared" si="356"/>
        <v>36</v>
      </c>
      <c r="I770" s="159">
        <f t="shared" ref="I770:L770" si="375">IF($H770=0,0,I758/$H770*100)</f>
        <v>27.777777777777779</v>
      </c>
      <c r="J770" s="159">
        <f t="shared" ref="J770" si="376">IF($H770=0,0,J758/$H770*100)</f>
        <v>30.555555555555557</v>
      </c>
      <c r="K770" s="159">
        <f t="shared" si="375"/>
        <v>25</v>
      </c>
      <c r="L770" s="159">
        <f t="shared" si="375"/>
        <v>16.666666666666664</v>
      </c>
      <c r="M770" s="159">
        <f t="shared" si="349"/>
        <v>100</v>
      </c>
      <c r="N770" s="160"/>
      <c r="O770" s="160"/>
      <c r="P770" s="160"/>
      <c r="Q770" s="160"/>
      <c r="R770" s="160"/>
      <c r="S770" s="160"/>
      <c r="T770" s="160"/>
      <c r="U770" s="160"/>
      <c r="V770" s="160"/>
      <c r="X770" s="171"/>
      <c r="AA770" s="148"/>
      <c r="AB770" s="160"/>
      <c r="AC770" s="160"/>
      <c r="AD770" s="160"/>
      <c r="AE770" s="160"/>
      <c r="AF770" s="160"/>
      <c r="AG770" s="160"/>
      <c r="AH770" s="160"/>
      <c r="AI770" s="160"/>
      <c r="AJ770" s="160"/>
      <c r="AK770" s="160"/>
      <c r="AL770" s="160"/>
    </row>
    <row r="771" spans="2:38" ht="15" customHeight="1" x14ac:dyDescent="0.15">
      <c r="B771" s="506"/>
      <c r="C771" s="234" t="s">
        <v>420</v>
      </c>
      <c r="D771" s="151"/>
      <c r="E771" s="151"/>
      <c r="F771" s="151"/>
      <c r="G771" s="151"/>
      <c r="H771" s="225">
        <f t="shared" si="356"/>
        <v>85</v>
      </c>
      <c r="I771" s="163">
        <f t="shared" ref="I771:L771" si="377">IF($H771=0,0,I759/$H771*100)</f>
        <v>10.588235294117647</v>
      </c>
      <c r="J771" s="163">
        <f t="shared" ref="J771" si="378">IF($H771=0,0,J759/$H771*100)</f>
        <v>12.941176470588237</v>
      </c>
      <c r="K771" s="163">
        <f t="shared" si="377"/>
        <v>61.176470588235297</v>
      </c>
      <c r="L771" s="163">
        <f t="shared" si="377"/>
        <v>15.294117647058824</v>
      </c>
      <c r="M771" s="163">
        <f t="shared" si="349"/>
        <v>100.00000000000001</v>
      </c>
      <c r="N771" s="160"/>
      <c r="O771" s="160"/>
      <c r="P771" s="160"/>
      <c r="Q771" s="160"/>
      <c r="R771" s="160"/>
      <c r="S771" s="160"/>
      <c r="T771" s="160"/>
      <c r="U771" s="160"/>
      <c r="V771" s="160"/>
      <c r="X771" s="171"/>
      <c r="AA771" s="148"/>
      <c r="AB771" s="160"/>
      <c r="AC771" s="160"/>
      <c r="AD771" s="160"/>
      <c r="AE771" s="160"/>
      <c r="AF771" s="160"/>
      <c r="AG771" s="160"/>
      <c r="AH771" s="160"/>
      <c r="AI771" s="160"/>
      <c r="AJ771" s="160"/>
      <c r="AK771" s="160"/>
      <c r="AL771" s="160"/>
    </row>
    <row r="772" spans="2:38" ht="15" customHeight="1" x14ac:dyDescent="0.15">
      <c r="B772" s="507"/>
      <c r="M772" s="160"/>
      <c r="N772" s="160"/>
      <c r="O772" s="160"/>
      <c r="P772" s="160"/>
      <c r="Q772" s="160"/>
      <c r="R772" s="160"/>
      <c r="S772" s="160"/>
      <c r="T772" s="160"/>
      <c r="U772" s="160"/>
      <c r="V772" s="160"/>
      <c r="X772" s="171"/>
      <c r="AA772" s="148"/>
      <c r="AB772" s="160"/>
      <c r="AC772" s="160"/>
      <c r="AD772" s="160"/>
      <c r="AE772" s="160"/>
      <c r="AF772" s="160"/>
      <c r="AG772" s="160"/>
      <c r="AH772" s="160"/>
      <c r="AI772" s="160"/>
      <c r="AJ772" s="160"/>
      <c r="AK772" s="160"/>
      <c r="AL772" s="160"/>
    </row>
    <row r="773" spans="2:38" ht="15" customHeight="1" x14ac:dyDescent="0.15">
      <c r="B773" s="508" t="s">
        <v>170</v>
      </c>
      <c r="C773" s="493"/>
      <c r="D773" s="167"/>
      <c r="E773" s="167"/>
      <c r="F773" s="167"/>
      <c r="G773" s="167"/>
      <c r="H773" s="176"/>
      <c r="I773" s="502" t="s">
        <v>802</v>
      </c>
      <c r="J773" s="502" t="s">
        <v>824</v>
      </c>
      <c r="K773" s="495" t="s">
        <v>825</v>
      </c>
      <c r="L773" s="496" t="s">
        <v>0</v>
      </c>
      <c r="M773" s="494" t="s">
        <v>4</v>
      </c>
      <c r="X773" s="171"/>
      <c r="AA773" s="148"/>
      <c r="AB773" s="160"/>
      <c r="AC773" s="160"/>
      <c r="AD773" s="160"/>
      <c r="AE773" s="160"/>
      <c r="AF773" s="160"/>
      <c r="AG773" s="160"/>
      <c r="AH773" s="160"/>
    </row>
    <row r="774" spans="2:38" ht="15" customHeight="1" x14ac:dyDescent="0.15">
      <c r="B774" s="503" t="s">
        <v>2</v>
      </c>
      <c r="C774" s="512" t="s">
        <v>411</v>
      </c>
      <c r="D774" s="513"/>
      <c r="E774" s="513"/>
      <c r="F774" s="513"/>
      <c r="G774" s="513"/>
      <c r="H774" s="514"/>
      <c r="I774" s="515">
        <v>16</v>
      </c>
      <c r="J774" s="515">
        <v>11</v>
      </c>
      <c r="K774" s="515">
        <v>3</v>
      </c>
      <c r="L774" s="515">
        <v>7</v>
      </c>
      <c r="M774" s="515">
        <f t="shared" ref="M774:M784" si="379">SUM(I774:L774)</f>
        <v>37</v>
      </c>
      <c r="X774" s="507"/>
      <c r="AG774" s="160"/>
    </row>
    <row r="775" spans="2:38" ht="15" customHeight="1" x14ac:dyDescent="0.15">
      <c r="B775" s="504"/>
      <c r="C775" s="516" t="s">
        <v>416</v>
      </c>
      <c r="D775" s="517"/>
      <c r="E775" s="517"/>
      <c r="F775" s="517"/>
      <c r="G775" s="517"/>
      <c r="H775" s="518"/>
      <c r="I775" s="519">
        <v>7</v>
      </c>
      <c r="J775" s="519">
        <v>4</v>
      </c>
      <c r="K775" s="519">
        <v>13</v>
      </c>
      <c r="L775" s="519">
        <v>2</v>
      </c>
      <c r="M775" s="519">
        <f t="shared" si="379"/>
        <v>26</v>
      </c>
      <c r="X775" s="507"/>
      <c r="AG775" s="160"/>
    </row>
    <row r="776" spans="2:38" ht="15" customHeight="1" x14ac:dyDescent="0.15">
      <c r="B776" s="504"/>
      <c r="C776" s="145" t="s">
        <v>417</v>
      </c>
      <c r="H776" s="498"/>
      <c r="I776" s="157">
        <v>2</v>
      </c>
      <c r="J776" s="157">
        <v>0</v>
      </c>
      <c r="K776" s="157">
        <v>5</v>
      </c>
      <c r="L776" s="157">
        <v>3</v>
      </c>
      <c r="M776" s="157">
        <f t="shared" si="379"/>
        <v>10</v>
      </c>
      <c r="N776" s="160"/>
      <c r="O776" s="160"/>
      <c r="P776" s="160"/>
      <c r="Q776" s="160"/>
      <c r="R776" s="160"/>
      <c r="S776" s="160"/>
      <c r="T776" s="160"/>
      <c r="U776" s="160"/>
      <c r="V776" s="160"/>
      <c r="X776" s="507"/>
      <c r="AG776" s="160"/>
      <c r="AH776" s="160"/>
      <c r="AI776" s="160"/>
      <c r="AJ776" s="160"/>
      <c r="AK776" s="160"/>
      <c r="AL776" s="160"/>
    </row>
    <row r="777" spans="2:38" ht="15" customHeight="1" x14ac:dyDescent="0.15">
      <c r="B777" s="504"/>
      <c r="C777" s="145" t="s">
        <v>418</v>
      </c>
      <c r="H777" s="498"/>
      <c r="I777" s="157">
        <v>11</v>
      </c>
      <c r="J777" s="157">
        <v>20</v>
      </c>
      <c r="K777" s="157">
        <v>25</v>
      </c>
      <c r="L777" s="157">
        <v>5</v>
      </c>
      <c r="M777" s="157">
        <f t="shared" si="379"/>
        <v>61</v>
      </c>
      <c r="N777" s="160"/>
      <c r="O777" s="160"/>
      <c r="P777" s="160"/>
      <c r="Q777" s="160"/>
      <c r="R777" s="160"/>
      <c r="S777" s="160"/>
      <c r="T777" s="160"/>
      <c r="U777" s="160"/>
      <c r="V777" s="160"/>
      <c r="X777" s="507"/>
      <c r="AG777" s="160"/>
      <c r="AH777" s="160"/>
      <c r="AI777" s="160"/>
      <c r="AJ777" s="160"/>
      <c r="AK777" s="160"/>
      <c r="AL777" s="160"/>
    </row>
    <row r="778" spans="2:38" ht="15" customHeight="1" x14ac:dyDescent="0.15">
      <c r="B778" s="504"/>
      <c r="C778" s="145" t="s">
        <v>419</v>
      </c>
      <c r="H778" s="498"/>
      <c r="I778" s="157">
        <v>3</v>
      </c>
      <c r="J778" s="157">
        <v>6</v>
      </c>
      <c r="K778" s="157">
        <v>3</v>
      </c>
      <c r="L778" s="157">
        <v>1</v>
      </c>
      <c r="M778" s="157">
        <f t="shared" si="379"/>
        <v>13</v>
      </c>
      <c r="N778" s="160"/>
      <c r="O778" s="160"/>
      <c r="P778" s="160"/>
      <c r="Q778" s="160"/>
      <c r="R778" s="160"/>
      <c r="S778" s="160"/>
      <c r="T778" s="160"/>
      <c r="U778" s="160"/>
      <c r="V778" s="160"/>
      <c r="X778" s="507"/>
      <c r="AG778" s="160"/>
      <c r="AH778" s="160"/>
      <c r="AI778" s="160"/>
      <c r="AJ778" s="160"/>
      <c r="AK778" s="160"/>
      <c r="AL778" s="160"/>
    </row>
    <row r="779" spans="2:38" ht="15" customHeight="1" x14ac:dyDescent="0.15">
      <c r="B779" s="506"/>
      <c r="C779" s="234" t="s">
        <v>420</v>
      </c>
      <c r="D779" s="151"/>
      <c r="E779" s="151"/>
      <c r="F779" s="151"/>
      <c r="G779" s="151"/>
      <c r="H779" s="267"/>
      <c r="I779" s="161">
        <v>5</v>
      </c>
      <c r="J779" s="161">
        <v>5</v>
      </c>
      <c r="K779" s="161">
        <v>23</v>
      </c>
      <c r="L779" s="161">
        <v>1</v>
      </c>
      <c r="M779" s="161">
        <f t="shared" si="379"/>
        <v>34</v>
      </c>
      <c r="N779" s="160"/>
      <c r="O779" s="160"/>
      <c r="P779" s="160"/>
      <c r="Q779" s="160"/>
      <c r="R779" s="160"/>
      <c r="S779" s="160"/>
      <c r="T779" s="160"/>
      <c r="U779" s="160"/>
      <c r="V779" s="160"/>
      <c r="X779" s="507"/>
      <c r="AG779" s="160"/>
      <c r="AH779" s="160"/>
      <c r="AI779" s="160"/>
      <c r="AJ779" s="160"/>
      <c r="AK779" s="160"/>
      <c r="AL779" s="160"/>
    </row>
    <row r="780" spans="2:38" ht="15" customHeight="1" x14ac:dyDescent="0.15">
      <c r="B780" s="503" t="s">
        <v>3</v>
      </c>
      <c r="C780" s="512" t="s">
        <v>411</v>
      </c>
      <c r="D780" s="513"/>
      <c r="E780" s="513"/>
      <c r="F780" s="513"/>
      <c r="G780" s="513"/>
      <c r="H780" s="520">
        <f>SUM(I$326:J$326)</f>
        <v>37</v>
      </c>
      <c r="I780" s="521">
        <f>IF($H780=0,0,I774/$H780*100)</f>
        <v>43.243243243243242</v>
      </c>
      <c r="J780" s="521">
        <f>IF($H780=0,0,J774/$H780*100)</f>
        <v>29.72972972972973</v>
      </c>
      <c r="K780" s="521">
        <f>IF($H780=0,0,K774/$H780*100)</f>
        <v>8.1081081081081088</v>
      </c>
      <c r="L780" s="521">
        <f>IF($H780=0,0,L774/$H780*100)</f>
        <v>18.918918918918919</v>
      </c>
      <c r="M780" s="521">
        <f t="shared" si="379"/>
        <v>100</v>
      </c>
      <c r="N780" s="160"/>
      <c r="O780" s="160"/>
      <c r="P780" s="160"/>
      <c r="Q780" s="160"/>
      <c r="R780" s="160"/>
      <c r="S780" s="160"/>
      <c r="T780" s="160"/>
      <c r="U780" s="160"/>
      <c r="V780" s="160"/>
      <c r="X780" s="507"/>
      <c r="AG780" s="160"/>
      <c r="AH780" s="160"/>
      <c r="AI780" s="160"/>
      <c r="AJ780" s="160"/>
      <c r="AK780" s="160"/>
      <c r="AL780" s="160"/>
    </row>
    <row r="781" spans="2:38" ht="15" customHeight="1" x14ac:dyDescent="0.15">
      <c r="B781" s="504"/>
      <c r="C781" s="516" t="s">
        <v>417</v>
      </c>
      <c r="D781" s="517"/>
      <c r="E781" s="517"/>
      <c r="F781" s="517"/>
      <c r="G781" s="517"/>
      <c r="H781" s="522">
        <f>SUM(I$332:J$332)</f>
        <v>10</v>
      </c>
      <c r="I781" s="523">
        <f t="shared" ref="I781:L784" si="380">IF($H781=0,0,I776/$H781*100)</f>
        <v>20</v>
      </c>
      <c r="J781" s="523">
        <f t="shared" si="380"/>
        <v>0</v>
      </c>
      <c r="K781" s="523">
        <f t="shared" si="380"/>
        <v>50</v>
      </c>
      <c r="L781" s="523">
        <f t="shared" si="380"/>
        <v>30</v>
      </c>
      <c r="M781" s="523">
        <f t="shared" si="379"/>
        <v>100</v>
      </c>
      <c r="N781" s="160"/>
      <c r="O781" s="160"/>
      <c r="P781" s="160"/>
      <c r="Q781" s="160"/>
      <c r="R781" s="160"/>
      <c r="S781" s="160"/>
      <c r="T781" s="160"/>
      <c r="U781" s="160"/>
      <c r="V781" s="160"/>
      <c r="X781" s="507"/>
      <c r="AG781" s="160"/>
      <c r="AH781" s="160"/>
      <c r="AI781" s="160"/>
      <c r="AJ781" s="160"/>
      <c r="AK781" s="160"/>
      <c r="AL781" s="160"/>
    </row>
    <row r="782" spans="2:38" ht="15" customHeight="1" x14ac:dyDescent="0.15">
      <c r="B782" s="504"/>
      <c r="C782" s="145" t="s">
        <v>418</v>
      </c>
      <c r="H782" s="222">
        <f>SUM(I$333:J$333)</f>
        <v>61</v>
      </c>
      <c r="I782" s="159">
        <f t="shared" si="380"/>
        <v>18.032786885245901</v>
      </c>
      <c r="J782" s="159">
        <f t="shared" si="380"/>
        <v>32.786885245901637</v>
      </c>
      <c r="K782" s="159">
        <f t="shared" si="380"/>
        <v>40.983606557377051</v>
      </c>
      <c r="L782" s="159">
        <f t="shared" si="380"/>
        <v>8.1967213114754092</v>
      </c>
      <c r="M782" s="159">
        <f t="shared" si="379"/>
        <v>100</v>
      </c>
      <c r="N782" s="160"/>
      <c r="O782" s="160"/>
      <c r="P782" s="160"/>
      <c r="Q782" s="160"/>
      <c r="R782" s="160"/>
      <c r="S782" s="160"/>
      <c r="T782" s="160"/>
      <c r="U782" s="160"/>
      <c r="V782" s="160"/>
      <c r="X782" s="507"/>
      <c r="AG782" s="160"/>
      <c r="AH782" s="160"/>
      <c r="AI782" s="160"/>
      <c r="AJ782" s="160"/>
      <c r="AK782" s="160"/>
      <c r="AL782" s="160"/>
    </row>
    <row r="783" spans="2:38" ht="15" customHeight="1" x14ac:dyDescent="0.15">
      <c r="B783" s="504"/>
      <c r="C783" s="145" t="s">
        <v>419</v>
      </c>
      <c r="H783" s="222">
        <f>SUM(I$334:J$334)</f>
        <v>13</v>
      </c>
      <c r="I783" s="159">
        <f t="shared" si="380"/>
        <v>23.076923076923077</v>
      </c>
      <c r="J783" s="159">
        <f t="shared" si="380"/>
        <v>46.153846153846153</v>
      </c>
      <c r="K783" s="159">
        <f t="shared" si="380"/>
        <v>23.076923076923077</v>
      </c>
      <c r="L783" s="159">
        <f t="shared" si="380"/>
        <v>7.6923076923076925</v>
      </c>
      <c r="M783" s="159">
        <f t="shared" si="379"/>
        <v>100</v>
      </c>
      <c r="N783" s="160"/>
      <c r="O783" s="160"/>
      <c r="P783" s="160"/>
      <c r="Q783" s="160"/>
      <c r="R783" s="160"/>
      <c r="S783" s="160"/>
      <c r="T783" s="160"/>
      <c r="U783" s="160"/>
      <c r="V783" s="160"/>
      <c r="X783" s="507"/>
      <c r="AG783" s="160"/>
      <c r="AH783" s="160"/>
      <c r="AI783" s="160"/>
      <c r="AJ783" s="160"/>
      <c r="AK783" s="160"/>
      <c r="AL783" s="160"/>
    </row>
    <row r="784" spans="2:38" ht="15" customHeight="1" x14ac:dyDescent="0.15">
      <c r="B784" s="506"/>
      <c r="C784" s="234" t="s">
        <v>420</v>
      </c>
      <c r="D784" s="151"/>
      <c r="E784" s="151"/>
      <c r="F784" s="151"/>
      <c r="G784" s="151"/>
      <c r="H784" s="225">
        <f>SUM(I$335:J$335)</f>
        <v>34</v>
      </c>
      <c r="I784" s="163">
        <f t="shared" si="380"/>
        <v>14.705882352941178</v>
      </c>
      <c r="J784" s="163">
        <f t="shared" si="380"/>
        <v>14.705882352941178</v>
      </c>
      <c r="K784" s="163">
        <f t="shared" si="380"/>
        <v>67.64705882352942</v>
      </c>
      <c r="L784" s="163">
        <f t="shared" si="380"/>
        <v>2.9411764705882351</v>
      </c>
      <c r="M784" s="163">
        <f t="shared" si="379"/>
        <v>100</v>
      </c>
      <c r="N784" s="160"/>
      <c r="O784" s="160"/>
      <c r="P784" s="160"/>
      <c r="Q784" s="160"/>
      <c r="R784" s="160"/>
      <c r="S784" s="160"/>
      <c r="T784" s="160"/>
      <c r="U784" s="160"/>
      <c r="V784" s="160"/>
      <c r="X784" s="507"/>
      <c r="AG784" s="160"/>
      <c r="AH784" s="160"/>
      <c r="AI784" s="160"/>
      <c r="AJ784" s="160"/>
      <c r="AK784" s="160"/>
      <c r="AL784" s="160"/>
    </row>
    <row r="785" spans="2:38" ht="15" customHeight="1" x14ac:dyDescent="0.15">
      <c r="B785" s="510"/>
      <c r="F785" s="148"/>
      <c r="G785" s="148"/>
      <c r="H785" s="160"/>
      <c r="I785" s="160"/>
      <c r="J785" s="160"/>
      <c r="K785" s="160"/>
      <c r="L785" s="160"/>
      <c r="M785" s="160"/>
      <c r="N785" s="160"/>
      <c r="O785" s="160"/>
      <c r="P785" s="160"/>
      <c r="Q785" s="160"/>
      <c r="R785" s="160"/>
      <c r="S785" s="160"/>
      <c r="T785" s="160"/>
      <c r="U785" s="160"/>
      <c r="V785" s="160"/>
      <c r="X785" s="507"/>
      <c r="AG785" s="160"/>
      <c r="AH785" s="160"/>
      <c r="AI785" s="160"/>
      <c r="AJ785" s="160"/>
      <c r="AK785" s="160"/>
      <c r="AL785" s="160"/>
    </row>
    <row r="786" spans="2:38" ht="15" customHeight="1" x14ac:dyDescent="0.15">
      <c r="B786" s="508" t="s">
        <v>171</v>
      </c>
      <c r="C786" s="493"/>
      <c r="D786" s="167"/>
      <c r="E786" s="167"/>
      <c r="F786" s="167"/>
      <c r="G786" s="167"/>
      <c r="H786" s="176"/>
      <c r="I786" s="502" t="s">
        <v>802</v>
      </c>
      <c r="J786" s="502" t="s">
        <v>824</v>
      </c>
      <c r="K786" s="495" t="s">
        <v>825</v>
      </c>
      <c r="L786" s="496" t="s">
        <v>0</v>
      </c>
      <c r="M786" s="494" t="s">
        <v>4</v>
      </c>
      <c r="X786" s="507"/>
      <c r="AG786" s="160"/>
    </row>
    <row r="787" spans="2:38" ht="15" customHeight="1" x14ac:dyDescent="0.15">
      <c r="B787" s="503" t="s">
        <v>2</v>
      </c>
      <c r="C787" s="138" t="s">
        <v>409</v>
      </c>
      <c r="H787" s="498"/>
      <c r="I787" s="204">
        <v>28</v>
      </c>
      <c r="J787" s="204">
        <v>70</v>
      </c>
      <c r="K787" s="204">
        <v>97</v>
      </c>
      <c r="L787" s="204">
        <v>23</v>
      </c>
      <c r="M787" s="204">
        <f t="shared" ref="M787:M810" si="381">SUM(I787:L787)</f>
        <v>218</v>
      </c>
      <c r="X787" s="507"/>
      <c r="AG787" s="160"/>
    </row>
    <row r="788" spans="2:38" ht="15" customHeight="1" x14ac:dyDescent="0.15">
      <c r="B788" s="504"/>
      <c r="C788" s="145" t="s">
        <v>410</v>
      </c>
      <c r="H788" s="498"/>
      <c r="I788" s="157">
        <v>22</v>
      </c>
      <c r="J788" s="157">
        <v>56</v>
      </c>
      <c r="K788" s="157">
        <v>345</v>
      </c>
      <c r="L788" s="157">
        <v>47</v>
      </c>
      <c r="M788" s="157">
        <f t="shared" si="381"/>
        <v>470</v>
      </c>
      <c r="X788" s="507"/>
      <c r="AG788" s="160"/>
    </row>
    <row r="789" spans="2:38" ht="15" customHeight="1" x14ac:dyDescent="0.15">
      <c r="B789" s="504"/>
      <c r="C789" s="145" t="s">
        <v>411</v>
      </c>
      <c r="H789" s="498"/>
      <c r="I789" s="157">
        <v>24</v>
      </c>
      <c r="J789" s="157">
        <v>34</v>
      </c>
      <c r="K789" s="157">
        <v>97</v>
      </c>
      <c r="L789" s="157">
        <v>15</v>
      </c>
      <c r="M789" s="157">
        <f t="shared" si="381"/>
        <v>170</v>
      </c>
      <c r="X789" s="507"/>
      <c r="AG789" s="160"/>
    </row>
    <row r="790" spans="2:38" ht="15" customHeight="1" x14ac:dyDescent="0.15">
      <c r="B790" s="504"/>
      <c r="C790" s="145" t="s">
        <v>412</v>
      </c>
      <c r="H790" s="498"/>
      <c r="I790" s="157">
        <v>34</v>
      </c>
      <c r="J790" s="157">
        <v>87</v>
      </c>
      <c r="K790" s="157">
        <v>279</v>
      </c>
      <c r="L790" s="157">
        <v>33</v>
      </c>
      <c r="M790" s="157">
        <f t="shared" si="381"/>
        <v>433</v>
      </c>
      <c r="X790" s="507"/>
      <c r="AG790" s="160"/>
    </row>
    <row r="791" spans="2:38" ht="15" customHeight="1" x14ac:dyDescent="0.15">
      <c r="B791" s="504"/>
      <c r="C791" s="145" t="s">
        <v>413</v>
      </c>
      <c r="H791" s="498"/>
      <c r="I791" s="157">
        <v>18</v>
      </c>
      <c r="J791" s="157">
        <v>1</v>
      </c>
      <c r="K791" s="157">
        <v>2</v>
      </c>
      <c r="L791" s="157">
        <v>7</v>
      </c>
      <c r="M791" s="157">
        <f t="shared" si="381"/>
        <v>28</v>
      </c>
      <c r="X791" s="507"/>
      <c r="AG791" s="160"/>
    </row>
    <row r="792" spans="2:38" ht="15" customHeight="1" x14ac:dyDescent="0.15">
      <c r="B792" s="505"/>
      <c r="C792" s="145" t="s">
        <v>414</v>
      </c>
      <c r="H792" s="498"/>
      <c r="I792" s="157">
        <v>9</v>
      </c>
      <c r="J792" s="157">
        <v>13</v>
      </c>
      <c r="K792" s="157">
        <v>31</v>
      </c>
      <c r="L792" s="157">
        <v>10</v>
      </c>
      <c r="M792" s="157">
        <f t="shared" si="381"/>
        <v>63</v>
      </c>
      <c r="X792" s="507"/>
      <c r="AG792" s="160"/>
    </row>
    <row r="793" spans="2:38" ht="15" customHeight="1" x14ac:dyDescent="0.15">
      <c r="B793" s="504"/>
      <c r="C793" s="145" t="s">
        <v>415</v>
      </c>
      <c r="H793" s="498"/>
      <c r="I793" s="157">
        <v>2</v>
      </c>
      <c r="J793" s="157">
        <v>2</v>
      </c>
      <c r="K793" s="157">
        <v>16</v>
      </c>
      <c r="L793" s="157">
        <v>5</v>
      </c>
      <c r="M793" s="157">
        <f t="shared" si="381"/>
        <v>25</v>
      </c>
      <c r="X793" s="507"/>
      <c r="AG793" s="160"/>
    </row>
    <row r="794" spans="2:38" ht="15" customHeight="1" x14ac:dyDescent="0.15">
      <c r="B794" s="504"/>
      <c r="C794" s="145" t="s">
        <v>416</v>
      </c>
      <c r="H794" s="498"/>
      <c r="I794" s="157">
        <v>3</v>
      </c>
      <c r="J794" s="157">
        <v>2</v>
      </c>
      <c r="K794" s="157">
        <v>22</v>
      </c>
      <c r="L794" s="157">
        <v>3</v>
      </c>
      <c r="M794" s="157">
        <f t="shared" si="381"/>
        <v>30</v>
      </c>
      <c r="X794" s="507"/>
      <c r="AG794" s="160"/>
    </row>
    <row r="795" spans="2:38" ht="15" customHeight="1" x14ac:dyDescent="0.15">
      <c r="B795" s="504"/>
      <c r="C795" s="145" t="s">
        <v>417</v>
      </c>
      <c r="H795" s="498"/>
      <c r="I795" s="157">
        <v>2</v>
      </c>
      <c r="J795" s="157">
        <v>2</v>
      </c>
      <c r="K795" s="157">
        <v>8</v>
      </c>
      <c r="L795" s="157">
        <v>2</v>
      </c>
      <c r="M795" s="157">
        <f t="shared" si="381"/>
        <v>14</v>
      </c>
      <c r="N795" s="160"/>
      <c r="O795" s="160"/>
      <c r="P795" s="160"/>
      <c r="Q795" s="160"/>
      <c r="R795" s="160"/>
      <c r="S795" s="160"/>
      <c r="T795" s="160"/>
      <c r="U795" s="160"/>
      <c r="V795" s="160"/>
      <c r="X795" s="507"/>
      <c r="AG795" s="160"/>
      <c r="AH795" s="160"/>
      <c r="AI795" s="160"/>
      <c r="AJ795" s="160"/>
      <c r="AK795" s="160"/>
      <c r="AL795" s="160"/>
    </row>
    <row r="796" spans="2:38" ht="15" customHeight="1" x14ac:dyDescent="0.15">
      <c r="B796" s="504"/>
      <c r="C796" s="145" t="s">
        <v>418</v>
      </c>
      <c r="H796" s="498"/>
      <c r="I796" s="157">
        <v>4</v>
      </c>
      <c r="J796" s="157">
        <v>6</v>
      </c>
      <c r="K796" s="157">
        <v>13</v>
      </c>
      <c r="L796" s="157">
        <v>11</v>
      </c>
      <c r="M796" s="157">
        <f t="shared" si="381"/>
        <v>34</v>
      </c>
      <c r="N796" s="160"/>
      <c r="O796" s="160"/>
      <c r="P796" s="160"/>
      <c r="Q796" s="160"/>
      <c r="R796" s="160"/>
      <c r="S796" s="160"/>
      <c r="T796" s="160"/>
      <c r="U796" s="160"/>
      <c r="V796" s="160"/>
      <c r="X796" s="507"/>
      <c r="AG796" s="160"/>
      <c r="AH796" s="160"/>
      <c r="AI796" s="160"/>
      <c r="AJ796" s="160"/>
      <c r="AK796" s="160"/>
      <c r="AL796" s="160"/>
    </row>
    <row r="797" spans="2:38" ht="15" customHeight="1" x14ac:dyDescent="0.15">
      <c r="B797" s="504"/>
      <c r="C797" s="145" t="s">
        <v>419</v>
      </c>
      <c r="H797" s="498"/>
      <c r="I797" s="157">
        <v>7</v>
      </c>
      <c r="J797" s="157">
        <v>5</v>
      </c>
      <c r="K797" s="157">
        <v>6</v>
      </c>
      <c r="L797" s="157">
        <v>5</v>
      </c>
      <c r="M797" s="157">
        <f t="shared" si="381"/>
        <v>23</v>
      </c>
      <c r="N797" s="160"/>
      <c r="O797" s="160"/>
      <c r="P797" s="160"/>
      <c r="Q797" s="160"/>
      <c r="R797" s="160"/>
      <c r="S797" s="160"/>
      <c r="T797" s="160"/>
      <c r="U797" s="160"/>
      <c r="V797" s="160"/>
      <c r="X797" s="507"/>
      <c r="AG797" s="160"/>
      <c r="AH797" s="160"/>
      <c r="AI797" s="160"/>
      <c r="AJ797" s="160"/>
      <c r="AK797" s="160"/>
      <c r="AL797" s="160"/>
    </row>
    <row r="798" spans="2:38" ht="15" customHeight="1" x14ac:dyDescent="0.15">
      <c r="B798" s="506"/>
      <c r="C798" s="234" t="s">
        <v>420</v>
      </c>
      <c r="D798" s="151"/>
      <c r="E798" s="151"/>
      <c r="F798" s="151"/>
      <c r="G798" s="151"/>
      <c r="H798" s="267"/>
      <c r="I798" s="161">
        <v>4</v>
      </c>
      <c r="J798" s="161">
        <v>6</v>
      </c>
      <c r="K798" s="161">
        <v>29</v>
      </c>
      <c r="L798" s="161">
        <v>12</v>
      </c>
      <c r="M798" s="161">
        <f t="shared" si="381"/>
        <v>51</v>
      </c>
      <c r="N798" s="160"/>
      <c r="O798" s="160"/>
      <c r="P798" s="160"/>
      <c r="Q798" s="160"/>
      <c r="R798" s="160"/>
      <c r="S798" s="160"/>
      <c r="T798" s="160"/>
      <c r="U798" s="160"/>
      <c r="V798" s="160"/>
      <c r="X798" s="507"/>
      <c r="AG798" s="160"/>
      <c r="AH798" s="160"/>
      <c r="AI798" s="160"/>
      <c r="AJ798" s="160"/>
      <c r="AK798" s="160"/>
      <c r="AL798" s="160"/>
    </row>
    <row r="799" spans="2:38" ht="15" customHeight="1" x14ac:dyDescent="0.15">
      <c r="B799" s="503" t="s">
        <v>3</v>
      </c>
      <c r="C799" s="138" t="s">
        <v>409</v>
      </c>
      <c r="H799" s="222">
        <f>SUM(I$350:J$350)</f>
        <v>218</v>
      </c>
      <c r="I799" s="205">
        <f t="shared" ref="I799:L799" si="382">IF($H799=0,0,I787/$H799*100)</f>
        <v>12.844036697247708</v>
      </c>
      <c r="J799" s="205">
        <f t="shared" ref="J799" si="383">IF($H799=0,0,J787/$H799*100)</f>
        <v>32.11009174311927</v>
      </c>
      <c r="K799" s="205">
        <f t="shared" si="382"/>
        <v>44.4954128440367</v>
      </c>
      <c r="L799" s="205">
        <f t="shared" si="382"/>
        <v>10.550458715596331</v>
      </c>
      <c r="M799" s="205">
        <f t="shared" si="381"/>
        <v>100.00000000000001</v>
      </c>
      <c r="N799" s="160"/>
      <c r="O799" s="160"/>
      <c r="P799" s="160"/>
      <c r="Q799" s="160"/>
      <c r="R799" s="160"/>
      <c r="S799" s="160"/>
      <c r="T799" s="160"/>
      <c r="U799" s="160"/>
      <c r="V799" s="160"/>
      <c r="X799" s="507"/>
      <c r="AG799" s="160"/>
      <c r="AH799" s="160"/>
      <c r="AI799" s="160"/>
      <c r="AJ799" s="160"/>
      <c r="AK799" s="160"/>
      <c r="AL799" s="160"/>
    </row>
    <row r="800" spans="2:38" ht="15" customHeight="1" x14ac:dyDescent="0.15">
      <c r="B800" s="504"/>
      <c r="C800" s="145" t="s">
        <v>410</v>
      </c>
      <c r="H800" s="222">
        <f>SUM(I$351:J$351)</f>
        <v>470</v>
      </c>
      <c r="I800" s="159">
        <f t="shared" ref="I800:L800" si="384">IF($H800=0,0,I788/$H800*100)</f>
        <v>4.6808510638297873</v>
      </c>
      <c r="J800" s="159">
        <f t="shared" ref="J800" si="385">IF($H800=0,0,J788/$H800*100)</f>
        <v>11.914893617021278</v>
      </c>
      <c r="K800" s="159">
        <f t="shared" si="384"/>
        <v>73.40425531914893</v>
      </c>
      <c r="L800" s="159">
        <f t="shared" si="384"/>
        <v>10</v>
      </c>
      <c r="M800" s="159">
        <f t="shared" si="381"/>
        <v>100</v>
      </c>
      <c r="N800" s="160"/>
      <c r="O800" s="160"/>
      <c r="P800" s="160"/>
      <c r="Q800" s="160"/>
      <c r="R800" s="160"/>
      <c r="S800" s="160"/>
      <c r="T800" s="160"/>
      <c r="U800" s="160"/>
      <c r="V800" s="160"/>
      <c r="X800" s="507"/>
      <c r="AG800" s="160"/>
      <c r="AH800" s="160"/>
      <c r="AI800" s="160"/>
      <c r="AJ800" s="160"/>
      <c r="AK800" s="160"/>
      <c r="AL800" s="160"/>
    </row>
    <row r="801" spans="1:38" ht="15" customHeight="1" x14ac:dyDescent="0.15">
      <c r="B801" s="504"/>
      <c r="C801" s="145" t="s">
        <v>411</v>
      </c>
      <c r="H801" s="222">
        <f>SUM(I$352:J$352)</f>
        <v>170</v>
      </c>
      <c r="I801" s="159">
        <f t="shared" ref="I801:L801" si="386">IF($H801=0,0,I789/$H801*100)</f>
        <v>14.117647058823529</v>
      </c>
      <c r="J801" s="159">
        <f t="shared" ref="J801" si="387">IF($H801=0,0,J789/$H801*100)</f>
        <v>20</v>
      </c>
      <c r="K801" s="159">
        <f t="shared" si="386"/>
        <v>57.058823529411761</v>
      </c>
      <c r="L801" s="159">
        <f t="shared" si="386"/>
        <v>8.8235294117647065</v>
      </c>
      <c r="M801" s="159">
        <f t="shared" si="381"/>
        <v>100</v>
      </c>
      <c r="N801" s="160"/>
      <c r="O801" s="160"/>
      <c r="P801" s="160"/>
      <c r="Q801" s="160"/>
      <c r="R801" s="160"/>
      <c r="S801" s="160"/>
      <c r="T801" s="160"/>
      <c r="U801" s="160"/>
      <c r="V801" s="160"/>
      <c r="X801" s="507"/>
      <c r="AG801" s="160"/>
      <c r="AH801" s="160"/>
      <c r="AI801" s="160"/>
      <c r="AJ801" s="160"/>
      <c r="AK801" s="160"/>
      <c r="AL801" s="160"/>
    </row>
    <row r="802" spans="1:38" ht="15" customHeight="1" x14ac:dyDescent="0.15">
      <c r="B802" s="504"/>
      <c r="C802" s="145" t="s">
        <v>412</v>
      </c>
      <c r="H802" s="222">
        <f>SUM(I$353:J$353)</f>
        <v>433</v>
      </c>
      <c r="I802" s="159">
        <f t="shared" ref="I802:L802" si="388">IF($H802=0,0,I790/$H802*100)</f>
        <v>7.8521939953810627</v>
      </c>
      <c r="J802" s="159">
        <f t="shared" ref="J802" si="389">IF($H802=0,0,J790/$H802*100)</f>
        <v>20.092378752886837</v>
      </c>
      <c r="K802" s="159">
        <f t="shared" si="388"/>
        <v>64.434180138568138</v>
      </c>
      <c r="L802" s="159">
        <f t="shared" si="388"/>
        <v>7.6212471131639719</v>
      </c>
      <c r="M802" s="159">
        <f t="shared" si="381"/>
        <v>100.00000000000001</v>
      </c>
      <c r="N802" s="160"/>
      <c r="O802" s="160"/>
      <c r="P802" s="160"/>
      <c r="Q802" s="160"/>
      <c r="R802" s="160"/>
      <c r="S802" s="160"/>
      <c r="T802" s="160"/>
      <c r="U802" s="160"/>
      <c r="V802" s="160"/>
      <c r="X802" s="507"/>
      <c r="AG802" s="160"/>
      <c r="AH802" s="160"/>
      <c r="AI802" s="160"/>
      <c r="AJ802" s="160"/>
      <c r="AK802" s="160"/>
      <c r="AL802" s="160"/>
    </row>
    <row r="803" spans="1:38" ht="15" customHeight="1" x14ac:dyDescent="0.15">
      <c r="B803" s="504"/>
      <c r="C803" s="145" t="s">
        <v>413</v>
      </c>
      <c r="H803" s="222">
        <f>SUM(I$354:J$354)</f>
        <v>28</v>
      </c>
      <c r="I803" s="159">
        <f t="shared" ref="I803:L803" si="390">IF($H803=0,0,I791/$H803*100)</f>
        <v>64.285714285714292</v>
      </c>
      <c r="J803" s="159">
        <f t="shared" ref="J803" si="391">IF($H803=0,0,J791/$H803*100)</f>
        <v>3.5714285714285712</v>
      </c>
      <c r="K803" s="159">
        <f t="shared" si="390"/>
        <v>7.1428571428571423</v>
      </c>
      <c r="L803" s="159">
        <f t="shared" si="390"/>
        <v>25</v>
      </c>
      <c r="M803" s="159">
        <f t="shared" si="381"/>
        <v>100</v>
      </c>
      <c r="N803" s="160"/>
      <c r="O803" s="160"/>
      <c r="P803" s="160"/>
      <c r="Q803" s="160"/>
      <c r="R803" s="160"/>
      <c r="S803" s="160"/>
      <c r="T803" s="160"/>
      <c r="U803" s="160"/>
      <c r="V803" s="160"/>
      <c r="X803" s="507"/>
      <c r="AG803" s="160"/>
      <c r="AH803" s="160"/>
      <c r="AI803" s="160"/>
      <c r="AJ803" s="160"/>
      <c r="AK803" s="160"/>
      <c r="AL803" s="160"/>
    </row>
    <row r="804" spans="1:38" ht="15" customHeight="1" x14ac:dyDescent="0.15">
      <c r="B804" s="505"/>
      <c r="C804" s="145" t="s">
        <v>414</v>
      </c>
      <c r="H804" s="222">
        <f>SUM(I$355:J$355)</f>
        <v>63</v>
      </c>
      <c r="I804" s="159">
        <f t="shared" ref="I804:L804" si="392">IF($H804=0,0,I792/$H804*100)</f>
        <v>14.285714285714285</v>
      </c>
      <c r="J804" s="159">
        <f t="shared" ref="J804" si="393">IF($H804=0,0,J792/$H804*100)</f>
        <v>20.634920634920633</v>
      </c>
      <c r="K804" s="159">
        <f t="shared" si="392"/>
        <v>49.206349206349202</v>
      </c>
      <c r="L804" s="159">
        <f t="shared" si="392"/>
        <v>15.873015873015872</v>
      </c>
      <c r="M804" s="159">
        <f t="shared" si="381"/>
        <v>100</v>
      </c>
      <c r="N804" s="160"/>
      <c r="O804" s="160"/>
      <c r="P804" s="160"/>
      <c r="Q804" s="160"/>
      <c r="R804" s="160"/>
      <c r="S804" s="160"/>
      <c r="T804" s="160"/>
      <c r="U804" s="160"/>
      <c r="V804" s="160"/>
      <c r="X804" s="507"/>
      <c r="AG804" s="160"/>
      <c r="AH804" s="160"/>
      <c r="AI804" s="160"/>
      <c r="AJ804" s="160"/>
      <c r="AK804" s="160"/>
      <c r="AL804" s="160"/>
    </row>
    <row r="805" spans="1:38" ht="15" customHeight="1" x14ac:dyDescent="0.15">
      <c r="B805" s="504"/>
      <c r="C805" s="145" t="s">
        <v>415</v>
      </c>
      <c r="H805" s="222">
        <f>SUM(I$356:J$356)</f>
        <v>25</v>
      </c>
      <c r="I805" s="159">
        <f t="shared" ref="I805:L805" si="394">IF($H805=0,0,I793/$H805*100)</f>
        <v>8</v>
      </c>
      <c r="J805" s="159">
        <f t="shared" ref="J805" si="395">IF($H805=0,0,J793/$H805*100)</f>
        <v>8</v>
      </c>
      <c r="K805" s="159">
        <f t="shared" si="394"/>
        <v>64</v>
      </c>
      <c r="L805" s="159">
        <f t="shared" si="394"/>
        <v>20</v>
      </c>
      <c r="M805" s="159">
        <f t="shared" si="381"/>
        <v>100</v>
      </c>
      <c r="N805" s="160"/>
      <c r="O805" s="160"/>
      <c r="P805" s="160"/>
      <c r="Q805" s="160"/>
      <c r="R805" s="160"/>
      <c r="S805" s="160"/>
      <c r="T805" s="160"/>
      <c r="U805" s="160"/>
      <c r="V805" s="160"/>
      <c r="X805" s="507"/>
      <c r="AG805" s="160"/>
      <c r="AH805" s="160"/>
      <c r="AI805" s="160"/>
      <c r="AJ805" s="160"/>
      <c r="AK805" s="160"/>
      <c r="AL805" s="160"/>
    </row>
    <row r="806" spans="1:38" ht="15" customHeight="1" x14ac:dyDescent="0.15">
      <c r="B806" s="504"/>
      <c r="C806" s="145" t="s">
        <v>416</v>
      </c>
      <c r="H806" s="222">
        <f>SUM(I$357:J$357)</f>
        <v>30</v>
      </c>
      <c r="I806" s="159">
        <f t="shared" ref="I806:L806" si="396">IF($H806=0,0,I794/$H806*100)</f>
        <v>10</v>
      </c>
      <c r="J806" s="159">
        <f t="shared" ref="J806" si="397">IF($H806=0,0,J794/$H806*100)</f>
        <v>6.666666666666667</v>
      </c>
      <c r="K806" s="159">
        <f t="shared" si="396"/>
        <v>73.333333333333329</v>
      </c>
      <c r="L806" s="159">
        <f t="shared" si="396"/>
        <v>10</v>
      </c>
      <c r="M806" s="159">
        <f t="shared" si="381"/>
        <v>100</v>
      </c>
      <c r="N806" s="160"/>
      <c r="O806" s="160"/>
      <c r="P806" s="160"/>
      <c r="Q806" s="160"/>
      <c r="R806" s="160"/>
      <c r="S806" s="160"/>
      <c r="T806" s="160"/>
      <c r="U806" s="160"/>
      <c r="V806" s="160"/>
      <c r="X806" s="507"/>
      <c r="AG806" s="160"/>
      <c r="AH806" s="160"/>
      <c r="AI806" s="160"/>
      <c r="AJ806" s="160"/>
      <c r="AK806" s="160"/>
      <c r="AL806" s="160"/>
    </row>
    <row r="807" spans="1:38" ht="15" customHeight="1" x14ac:dyDescent="0.15">
      <c r="B807" s="504"/>
      <c r="C807" s="145" t="s">
        <v>417</v>
      </c>
      <c r="H807" s="222">
        <f>SUM(I$358:J$358)</f>
        <v>14</v>
      </c>
      <c r="I807" s="159">
        <f t="shared" ref="I807:L807" si="398">IF($H807=0,0,I795/$H807*100)</f>
        <v>14.285714285714285</v>
      </c>
      <c r="J807" s="159">
        <f t="shared" ref="J807" si="399">IF($H807=0,0,J795/$H807*100)</f>
        <v>14.285714285714285</v>
      </c>
      <c r="K807" s="159">
        <f t="shared" si="398"/>
        <v>57.142857142857139</v>
      </c>
      <c r="L807" s="159">
        <f t="shared" si="398"/>
        <v>14.285714285714285</v>
      </c>
      <c r="M807" s="159">
        <f t="shared" si="381"/>
        <v>100</v>
      </c>
      <c r="N807" s="160"/>
      <c r="O807" s="160"/>
      <c r="P807" s="160"/>
      <c r="Q807" s="160"/>
      <c r="R807" s="160"/>
      <c r="S807" s="160"/>
      <c r="T807" s="160"/>
      <c r="U807" s="160"/>
      <c r="V807" s="160"/>
      <c r="X807" s="507"/>
      <c r="AG807" s="160"/>
      <c r="AH807" s="160"/>
      <c r="AI807" s="160"/>
      <c r="AJ807" s="160"/>
      <c r="AK807" s="160"/>
      <c r="AL807" s="160"/>
    </row>
    <row r="808" spans="1:38" ht="15" customHeight="1" x14ac:dyDescent="0.15">
      <c r="B808" s="504"/>
      <c r="C808" s="145" t="s">
        <v>418</v>
      </c>
      <c r="H808" s="222">
        <f>SUM(I$359:J$359)</f>
        <v>34</v>
      </c>
      <c r="I808" s="159">
        <f t="shared" ref="I808:L808" si="400">IF($H808=0,0,I796/$H808*100)</f>
        <v>11.76470588235294</v>
      </c>
      <c r="J808" s="159">
        <f t="shared" ref="J808" si="401">IF($H808=0,0,J796/$H808*100)</f>
        <v>17.647058823529413</v>
      </c>
      <c r="K808" s="159">
        <f t="shared" si="400"/>
        <v>38.235294117647058</v>
      </c>
      <c r="L808" s="159">
        <f t="shared" si="400"/>
        <v>32.352941176470587</v>
      </c>
      <c r="M808" s="159">
        <f t="shared" si="381"/>
        <v>100</v>
      </c>
      <c r="N808" s="160"/>
      <c r="O808" s="160"/>
      <c r="P808" s="160"/>
      <c r="Q808" s="160"/>
      <c r="R808" s="160"/>
      <c r="S808" s="160"/>
      <c r="T808" s="160"/>
      <c r="U808" s="160"/>
      <c r="V808" s="160"/>
      <c r="X808" s="507"/>
      <c r="AG808" s="160"/>
      <c r="AH808" s="160"/>
      <c r="AI808" s="160"/>
      <c r="AJ808" s="160"/>
      <c r="AK808" s="160"/>
      <c r="AL808" s="160"/>
    </row>
    <row r="809" spans="1:38" ht="15" customHeight="1" x14ac:dyDescent="0.15">
      <c r="B809" s="504"/>
      <c r="C809" s="145" t="s">
        <v>419</v>
      </c>
      <c r="H809" s="222">
        <f>SUM(I$360:J$360)</f>
        <v>23</v>
      </c>
      <c r="I809" s="159">
        <f t="shared" ref="I809:L809" si="402">IF($H809=0,0,I797/$H809*100)</f>
        <v>30.434782608695656</v>
      </c>
      <c r="J809" s="159">
        <f t="shared" ref="J809" si="403">IF($H809=0,0,J797/$H809*100)</f>
        <v>21.739130434782609</v>
      </c>
      <c r="K809" s="159">
        <f t="shared" si="402"/>
        <v>26.086956521739129</v>
      </c>
      <c r="L809" s="159">
        <f t="shared" si="402"/>
        <v>21.739130434782609</v>
      </c>
      <c r="M809" s="159">
        <f t="shared" si="381"/>
        <v>100</v>
      </c>
      <c r="N809" s="160"/>
      <c r="O809" s="160"/>
      <c r="P809" s="160"/>
      <c r="Q809" s="160"/>
      <c r="R809" s="160"/>
      <c r="S809" s="160"/>
      <c r="T809" s="160"/>
      <c r="U809" s="160"/>
      <c r="V809" s="160"/>
      <c r="X809" s="507"/>
      <c r="AG809" s="160"/>
      <c r="AH809" s="160"/>
      <c r="AI809" s="160"/>
      <c r="AJ809" s="160"/>
      <c r="AK809" s="160"/>
      <c r="AL809" s="160"/>
    </row>
    <row r="810" spans="1:38" ht="15" customHeight="1" x14ac:dyDescent="0.15">
      <c r="B810" s="506"/>
      <c r="C810" s="234" t="s">
        <v>420</v>
      </c>
      <c r="D810" s="151"/>
      <c r="E810" s="151"/>
      <c r="F810" s="151"/>
      <c r="G810" s="151"/>
      <c r="H810" s="225">
        <f>SUM(I$361:J$361)</f>
        <v>51</v>
      </c>
      <c r="I810" s="163">
        <f t="shared" ref="I810:L810" si="404">IF($H810=0,0,I798/$H810*100)</f>
        <v>7.8431372549019605</v>
      </c>
      <c r="J810" s="163">
        <f t="shared" ref="J810" si="405">IF($H810=0,0,J798/$H810*100)</f>
        <v>11.76470588235294</v>
      </c>
      <c r="K810" s="163">
        <f t="shared" si="404"/>
        <v>56.862745098039213</v>
      </c>
      <c r="L810" s="163">
        <f t="shared" si="404"/>
        <v>23.52941176470588</v>
      </c>
      <c r="M810" s="163">
        <f t="shared" si="381"/>
        <v>100</v>
      </c>
      <c r="N810" s="160"/>
      <c r="O810" s="160"/>
      <c r="P810" s="160"/>
      <c r="Q810" s="160"/>
      <c r="R810" s="160"/>
      <c r="S810" s="160"/>
      <c r="T810" s="160"/>
      <c r="U810" s="160"/>
      <c r="V810" s="160"/>
      <c r="X810" s="507"/>
      <c r="AG810" s="160"/>
      <c r="AH810" s="160"/>
      <c r="AI810" s="160"/>
      <c r="AJ810" s="160"/>
      <c r="AK810" s="160"/>
      <c r="AL810" s="160"/>
    </row>
    <row r="811" spans="1:38" ht="15" customHeight="1" x14ac:dyDescent="0.15">
      <c r="B811" s="510"/>
      <c r="F811" s="148"/>
      <c r="G811" s="148"/>
      <c r="H811" s="160"/>
      <c r="I811" s="160"/>
      <c r="J811" s="160"/>
      <c r="K811" s="160"/>
      <c r="L811" s="160"/>
      <c r="M811" s="160"/>
      <c r="N811" s="160"/>
      <c r="O811" s="160"/>
      <c r="P811" s="160"/>
      <c r="Q811" s="160"/>
      <c r="R811" s="160"/>
      <c r="S811" s="160"/>
      <c r="T811" s="160"/>
      <c r="U811" s="160"/>
      <c r="V811" s="160"/>
      <c r="X811" s="507"/>
      <c r="AG811" s="160"/>
      <c r="AH811" s="160"/>
      <c r="AI811" s="160"/>
      <c r="AJ811" s="160"/>
      <c r="AK811" s="160"/>
      <c r="AL811" s="160"/>
    </row>
    <row r="812" spans="1:38" ht="15" customHeight="1" x14ac:dyDescent="0.15">
      <c r="A812" s="136" t="s">
        <v>320</v>
      </c>
      <c r="B812" s="171"/>
      <c r="F812" s="148"/>
      <c r="G812" s="160"/>
      <c r="H812" s="160"/>
      <c r="I812" s="160"/>
      <c r="J812" s="160"/>
      <c r="K812" s="160"/>
      <c r="L812" s="160"/>
      <c r="M812" s="160"/>
      <c r="N812" s="160"/>
      <c r="O812" s="160"/>
      <c r="P812" s="160"/>
      <c r="Q812" s="160"/>
      <c r="R812" s="160"/>
      <c r="S812" s="160"/>
      <c r="T812" s="160"/>
      <c r="U812" s="160"/>
      <c r="V812" s="160"/>
      <c r="X812" s="171"/>
      <c r="AA812" s="148"/>
      <c r="AB812" s="160"/>
      <c r="AC812" s="160"/>
      <c r="AD812" s="160"/>
      <c r="AE812" s="160"/>
      <c r="AF812" s="160"/>
      <c r="AG812" s="160"/>
      <c r="AH812" s="160"/>
      <c r="AI812" s="160"/>
      <c r="AJ812" s="160"/>
      <c r="AK812" s="160"/>
      <c r="AL812" s="160"/>
    </row>
    <row r="813" spans="1:38" ht="15" customHeight="1" x14ac:dyDescent="0.15">
      <c r="A813" s="135" t="s">
        <v>630</v>
      </c>
      <c r="B813" s="171"/>
      <c r="C813" s="172"/>
      <c r="D813" s="172"/>
      <c r="E813" s="172"/>
      <c r="F813" s="252"/>
      <c r="G813" s="252"/>
      <c r="H813" s="173"/>
      <c r="I813" s="252"/>
      <c r="J813" s="252"/>
      <c r="X813" s="171"/>
      <c r="Y813" s="172"/>
      <c r="Z813" s="172"/>
      <c r="AA813" s="252"/>
      <c r="AB813" s="252"/>
      <c r="AC813" s="173"/>
      <c r="AD813" s="252"/>
    </row>
    <row r="814" spans="1:38" ht="15" customHeight="1" x14ac:dyDescent="0.15">
      <c r="B814" s="508" t="s">
        <v>366</v>
      </c>
      <c r="C814" s="493"/>
      <c r="D814" s="167"/>
      <c r="E814" s="167"/>
      <c r="F814" s="167"/>
      <c r="G814" s="167"/>
      <c r="H814" s="176"/>
      <c r="I814" s="502" t="s">
        <v>802</v>
      </c>
      <c r="J814" s="502" t="s">
        <v>824</v>
      </c>
      <c r="K814" s="495" t="s">
        <v>825</v>
      </c>
      <c r="L814" s="496" t="s">
        <v>0</v>
      </c>
      <c r="M814" s="494" t="s">
        <v>4</v>
      </c>
      <c r="O814" s="160"/>
      <c r="P814" s="160"/>
      <c r="Q814" s="160"/>
      <c r="R814" s="160"/>
      <c r="S814" s="160"/>
      <c r="X814" s="507"/>
      <c r="AG814" s="160"/>
    </row>
    <row r="815" spans="1:38" ht="15" customHeight="1" x14ac:dyDescent="0.15">
      <c r="B815" s="503" t="s">
        <v>2</v>
      </c>
      <c r="C815" s="138" t="s">
        <v>409</v>
      </c>
      <c r="H815" s="498"/>
      <c r="I815" s="204">
        <f>I841</f>
        <v>42</v>
      </c>
      <c r="J815" s="204">
        <f t="shared" ref="J815:L818" si="406">J841</f>
        <v>131</v>
      </c>
      <c r="K815" s="204">
        <f t="shared" si="406"/>
        <v>106</v>
      </c>
      <c r="L815" s="204">
        <f t="shared" si="406"/>
        <v>29</v>
      </c>
      <c r="M815" s="204">
        <f t="shared" ref="M815:M838" si="407">SUM(I815:L815)</f>
        <v>308</v>
      </c>
      <c r="O815" s="160"/>
      <c r="P815" s="160"/>
      <c r="Q815" s="160"/>
      <c r="R815" s="160"/>
      <c r="S815" s="160"/>
      <c r="X815" s="507"/>
      <c r="AG815" s="160"/>
    </row>
    <row r="816" spans="1:38" ht="15" customHeight="1" x14ac:dyDescent="0.15">
      <c r="B816" s="504"/>
      <c r="C816" s="145" t="s">
        <v>410</v>
      </c>
      <c r="H816" s="498"/>
      <c r="I816" s="157">
        <f>I842</f>
        <v>43</v>
      </c>
      <c r="J816" s="157">
        <f t="shared" si="406"/>
        <v>177</v>
      </c>
      <c r="K816" s="157">
        <f t="shared" si="406"/>
        <v>324</v>
      </c>
      <c r="L816" s="157">
        <f t="shared" si="406"/>
        <v>41</v>
      </c>
      <c r="M816" s="157">
        <f t="shared" si="407"/>
        <v>585</v>
      </c>
      <c r="O816" s="160"/>
      <c r="P816" s="160"/>
      <c r="Q816" s="160"/>
      <c r="R816" s="160"/>
      <c r="S816" s="160"/>
      <c r="X816" s="507"/>
      <c r="AG816" s="160"/>
    </row>
    <row r="817" spans="2:38" ht="15" customHeight="1" x14ac:dyDescent="0.15">
      <c r="B817" s="504"/>
      <c r="C817" s="145" t="s">
        <v>411</v>
      </c>
      <c r="H817" s="498"/>
      <c r="I817" s="157">
        <v>44</v>
      </c>
      <c r="J817" s="157">
        <v>63</v>
      </c>
      <c r="K817" s="157">
        <v>70</v>
      </c>
      <c r="L817" s="157">
        <v>18</v>
      </c>
      <c r="M817" s="157">
        <f t="shared" si="407"/>
        <v>195</v>
      </c>
      <c r="O817" s="160"/>
      <c r="P817" s="160"/>
      <c r="Q817" s="160"/>
      <c r="R817" s="160"/>
      <c r="S817" s="160"/>
      <c r="X817" s="507"/>
      <c r="AG817" s="160"/>
    </row>
    <row r="818" spans="2:38" ht="15" customHeight="1" x14ac:dyDescent="0.15">
      <c r="B818" s="504"/>
      <c r="C818" s="145" t="s">
        <v>412</v>
      </c>
      <c r="H818" s="498"/>
      <c r="I818" s="157">
        <f>I844</f>
        <v>58</v>
      </c>
      <c r="J818" s="157">
        <f t="shared" si="406"/>
        <v>167</v>
      </c>
      <c r="K818" s="157">
        <f t="shared" si="406"/>
        <v>196</v>
      </c>
      <c r="L818" s="157">
        <f t="shared" si="406"/>
        <v>37</v>
      </c>
      <c r="M818" s="157">
        <f t="shared" si="407"/>
        <v>458</v>
      </c>
      <c r="O818" s="160"/>
      <c r="P818" s="160"/>
      <c r="Q818" s="160"/>
      <c r="R818" s="160"/>
      <c r="S818" s="160"/>
      <c r="X818" s="507"/>
      <c r="AG818" s="160"/>
    </row>
    <row r="819" spans="2:38" ht="15" customHeight="1" x14ac:dyDescent="0.15">
      <c r="B819" s="504"/>
      <c r="C819" s="145" t="s">
        <v>413</v>
      </c>
      <c r="H819" s="498"/>
      <c r="I819" s="157">
        <f t="shared" ref="I819:L819" si="408">I845</f>
        <v>48</v>
      </c>
      <c r="J819" s="157">
        <f t="shared" si="408"/>
        <v>4</v>
      </c>
      <c r="K819" s="157">
        <f t="shared" si="408"/>
        <v>5</v>
      </c>
      <c r="L819" s="157">
        <f t="shared" si="408"/>
        <v>13</v>
      </c>
      <c r="M819" s="157">
        <f t="shared" si="407"/>
        <v>70</v>
      </c>
      <c r="O819" s="160"/>
      <c r="P819" s="160"/>
      <c r="Q819" s="160"/>
      <c r="R819" s="160"/>
      <c r="S819" s="160"/>
      <c r="X819" s="507"/>
      <c r="AG819" s="160"/>
    </row>
    <row r="820" spans="2:38" ht="15" customHeight="1" x14ac:dyDescent="0.15">
      <c r="B820" s="505"/>
      <c r="C820" s="145" t="s">
        <v>414</v>
      </c>
      <c r="H820" s="498"/>
      <c r="I820" s="157">
        <f t="shared" ref="I820:L820" si="409">I846</f>
        <v>30</v>
      </c>
      <c r="J820" s="157">
        <f t="shared" si="409"/>
        <v>37</v>
      </c>
      <c r="K820" s="157">
        <f t="shared" si="409"/>
        <v>50</v>
      </c>
      <c r="L820" s="157">
        <f t="shared" si="409"/>
        <v>12</v>
      </c>
      <c r="M820" s="157">
        <f t="shared" si="407"/>
        <v>129</v>
      </c>
      <c r="O820" s="160"/>
      <c r="P820" s="160"/>
      <c r="Q820" s="160"/>
      <c r="R820" s="160"/>
      <c r="S820" s="160"/>
      <c r="X820" s="507"/>
      <c r="AG820" s="160"/>
    </row>
    <row r="821" spans="2:38" ht="15" customHeight="1" x14ac:dyDescent="0.15">
      <c r="B821" s="504"/>
      <c r="C821" s="145" t="s">
        <v>415</v>
      </c>
      <c r="H821" s="498"/>
      <c r="I821" s="157">
        <f t="shared" ref="I821:L821" si="410">I847</f>
        <v>14</v>
      </c>
      <c r="J821" s="157">
        <f t="shared" si="410"/>
        <v>30</v>
      </c>
      <c r="K821" s="157">
        <f t="shared" si="410"/>
        <v>26</v>
      </c>
      <c r="L821" s="157">
        <f t="shared" si="410"/>
        <v>8</v>
      </c>
      <c r="M821" s="157">
        <f t="shared" si="407"/>
        <v>78</v>
      </c>
      <c r="O821" s="160"/>
      <c r="P821" s="160"/>
      <c r="Q821" s="160"/>
      <c r="R821" s="160"/>
      <c r="S821" s="160"/>
      <c r="X821" s="507"/>
      <c r="AG821" s="160"/>
    </row>
    <row r="822" spans="2:38" ht="15" customHeight="1" x14ac:dyDescent="0.15">
      <c r="B822" s="504"/>
      <c r="C822" s="145" t="s">
        <v>416</v>
      </c>
      <c r="H822" s="498"/>
      <c r="I822" s="157">
        <v>13</v>
      </c>
      <c r="J822" s="157">
        <v>11</v>
      </c>
      <c r="K822" s="157">
        <v>25</v>
      </c>
      <c r="L822" s="157">
        <v>14</v>
      </c>
      <c r="M822" s="157">
        <f t="shared" si="407"/>
        <v>63</v>
      </c>
      <c r="O822" s="160"/>
      <c r="P822" s="160"/>
      <c r="Q822" s="160"/>
      <c r="R822" s="160"/>
      <c r="S822" s="160"/>
      <c r="X822" s="507"/>
      <c r="AG822" s="160"/>
    </row>
    <row r="823" spans="2:38" ht="15" customHeight="1" x14ac:dyDescent="0.15">
      <c r="B823" s="504"/>
      <c r="C823" s="145" t="s">
        <v>417</v>
      </c>
      <c r="H823" s="498"/>
      <c r="I823" s="157">
        <v>5</v>
      </c>
      <c r="J823" s="157">
        <v>3</v>
      </c>
      <c r="K823" s="157">
        <v>7</v>
      </c>
      <c r="L823" s="157">
        <v>1</v>
      </c>
      <c r="M823" s="157">
        <f t="shared" si="407"/>
        <v>16</v>
      </c>
      <c r="N823" s="160"/>
      <c r="O823" s="160"/>
      <c r="P823" s="160"/>
      <c r="Q823" s="160"/>
      <c r="R823" s="160"/>
      <c r="S823" s="160"/>
      <c r="T823" s="160"/>
      <c r="U823" s="160"/>
      <c r="V823" s="160"/>
      <c r="X823" s="507"/>
      <c r="AG823" s="160"/>
      <c r="AH823" s="160"/>
      <c r="AL823" s="160"/>
    </row>
    <row r="824" spans="2:38" ht="15" customHeight="1" x14ac:dyDescent="0.15">
      <c r="B824" s="504"/>
      <c r="C824" s="145" t="s">
        <v>418</v>
      </c>
      <c r="H824" s="498"/>
      <c r="I824" s="157">
        <v>23</v>
      </c>
      <c r="J824" s="157">
        <v>15</v>
      </c>
      <c r="K824" s="157">
        <v>26</v>
      </c>
      <c r="L824" s="157">
        <v>7</v>
      </c>
      <c r="M824" s="157">
        <f t="shared" si="407"/>
        <v>71</v>
      </c>
      <c r="N824" s="160"/>
      <c r="O824" s="160"/>
      <c r="P824" s="160"/>
      <c r="Q824" s="160"/>
      <c r="R824" s="160"/>
      <c r="S824" s="160"/>
      <c r="T824" s="160"/>
      <c r="U824" s="160"/>
      <c r="V824" s="160"/>
      <c r="X824" s="507"/>
      <c r="AG824" s="160"/>
      <c r="AH824" s="160"/>
      <c r="AL824" s="160"/>
    </row>
    <row r="825" spans="2:38" ht="15" customHeight="1" x14ac:dyDescent="0.15">
      <c r="B825" s="504"/>
      <c r="C825" s="145" t="s">
        <v>419</v>
      </c>
      <c r="H825" s="498"/>
      <c r="I825" s="157">
        <v>11</v>
      </c>
      <c r="J825" s="157">
        <v>5</v>
      </c>
      <c r="K825" s="157">
        <v>2</v>
      </c>
      <c r="L825" s="157">
        <v>7</v>
      </c>
      <c r="M825" s="157">
        <f t="shared" si="407"/>
        <v>25</v>
      </c>
      <c r="N825" s="160"/>
      <c r="O825" s="160"/>
      <c r="P825" s="160"/>
      <c r="Q825" s="160"/>
      <c r="R825" s="160"/>
      <c r="S825" s="160"/>
      <c r="T825" s="160"/>
      <c r="U825" s="160"/>
      <c r="V825" s="160"/>
      <c r="X825" s="507"/>
      <c r="AG825" s="160"/>
      <c r="AH825" s="160"/>
      <c r="AL825" s="160"/>
    </row>
    <row r="826" spans="2:38" ht="15" customHeight="1" x14ac:dyDescent="0.15">
      <c r="B826" s="506"/>
      <c r="C826" s="234" t="s">
        <v>420</v>
      </c>
      <c r="D826" s="151"/>
      <c r="E826" s="151"/>
      <c r="F826" s="151"/>
      <c r="G826" s="151"/>
      <c r="H826" s="267"/>
      <c r="I826" s="161">
        <v>11</v>
      </c>
      <c r="J826" s="161">
        <v>23</v>
      </c>
      <c r="K826" s="161">
        <v>28</v>
      </c>
      <c r="L826" s="161">
        <v>13</v>
      </c>
      <c r="M826" s="161">
        <f t="shared" si="407"/>
        <v>75</v>
      </c>
      <c r="N826" s="160"/>
      <c r="O826" s="160"/>
      <c r="P826" s="160"/>
      <c r="Q826" s="160"/>
      <c r="R826" s="160"/>
      <c r="S826" s="160"/>
      <c r="T826" s="160"/>
      <c r="U826" s="160"/>
      <c r="V826" s="160"/>
      <c r="X826" s="507"/>
      <c r="AG826" s="160"/>
      <c r="AH826" s="160"/>
      <c r="AL826" s="160"/>
    </row>
    <row r="827" spans="2:38" ht="15" customHeight="1" x14ac:dyDescent="0.15">
      <c r="B827" s="503" t="s">
        <v>3</v>
      </c>
      <c r="C827" s="138" t="s">
        <v>409</v>
      </c>
      <c r="H827" s="222">
        <f>M815</f>
        <v>308</v>
      </c>
      <c r="I827" s="205">
        <f t="shared" ref="I827:L827" si="411">IF($H827=0,0,I815/$H827*100)</f>
        <v>13.636363636363635</v>
      </c>
      <c r="J827" s="205">
        <f t="shared" ref="J827" si="412">IF($H827=0,0,J815/$H827*100)</f>
        <v>42.532467532467535</v>
      </c>
      <c r="K827" s="205">
        <f t="shared" si="411"/>
        <v>34.415584415584419</v>
      </c>
      <c r="L827" s="205">
        <f t="shared" si="411"/>
        <v>9.4155844155844157</v>
      </c>
      <c r="M827" s="205">
        <f t="shared" si="407"/>
        <v>100</v>
      </c>
      <c r="N827" s="160"/>
      <c r="O827" s="160"/>
      <c r="P827" s="160"/>
      <c r="Q827" s="160"/>
      <c r="R827" s="160"/>
      <c r="S827" s="160"/>
      <c r="T827" s="160"/>
      <c r="U827" s="160"/>
      <c r="V827" s="160"/>
      <c r="X827" s="507"/>
      <c r="AG827" s="160"/>
      <c r="AH827" s="160"/>
      <c r="AL827" s="160"/>
    </row>
    <row r="828" spans="2:38" ht="15" customHeight="1" x14ac:dyDescent="0.15">
      <c r="B828" s="504"/>
      <c r="C828" s="145" t="s">
        <v>410</v>
      </c>
      <c r="H828" s="222">
        <f t="shared" ref="H828:H838" si="413">M816</f>
        <v>585</v>
      </c>
      <c r="I828" s="159">
        <f t="shared" ref="I828:L828" si="414">IF($H828=0,0,I816/$H828*100)</f>
        <v>7.350427350427351</v>
      </c>
      <c r="J828" s="159">
        <f t="shared" ref="J828" si="415">IF($H828=0,0,J816/$H828*100)</f>
        <v>30.256410256410255</v>
      </c>
      <c r="K828" s="159">
        <f t="shared" si="414"/>
        <v>55.384615384615387</v>
      </c>
      <c r="L828" s="159">
        <f t="shared" si="414"/>
        <v>7.0085470085470085</v>
      </c>
      <c r="M828" s="159">
        <f t="shared" si="407"/>
        <v>100.00000000000001</v>
      </c>
      <c r="N828" s="160"/>
      <c r="O828" s="160"/>
      <c r="P828" s="160"/>
      <c r="Q828" s="160"/>
      <c r="R828" s="160"/>
      <c r="S828" s="160"/>
      <c r="T828" s="160"/>
      <c r="U828" s="160"/>
      <c r="V828" s="160"/>
      <c r="X828" s="507"/>
      <c r="AG828" s="160"/>
      <c r="AH828" s="160"/>
      <c r="AL828" s="160"/>
    </row>
    <row r="829" spans="2:38" ht="15" customHeight="1" x14ac:dyDescent="0.15">
      <c r="B829" s="504"/>
      <c r="C829" s="145" t="s">
        <v>411</v>
      </c>
      <c r="H829" s="222">
        <f t="shared" si="413"/>
        <v>195</v>
      </c>
      <c r="I829" s="159">
        <f t="shared" ref="I829:L829" si="416">IF($H829=0,0,I817/$H829*100)</f>
        <v>22.564102564102566</v>
      </c>
      <c r="J829" s="159">
        <f t="shared" ref="J829" si="417">IF($H829=0,0,J817/$H829*100)</f>
        <v>32.307692307692307</v>
      </c>
      <c r="K829" s="159">
        <f t="shared" si="416"/>
        <v>35.897435897435898</v>
      </c>
      <c r="L829" s="159">
        <f t="shared" si="416"/>
        <v>9.2307692307692317</v>
      </c>
      <c r="M829" s="159">
        <f t="shared" si="407"/>
        <v>100</v>
      </c>
      <c r="N829" s="160"/>
      <c r="O829" s="160"/>
      <c r="P829" s="160"/>
      <c r="Q829" s="160"/>
      <c r="R829" s="160"/>
      <c r="S829" s="160"/>
      <c r="T829" s="160"/>
      <c r="U829" s="160"/>
      <c r="V829" s="160"/>
      <c r="X829" s="507"/>
      <c r="AG829" s="160"/>
      <c r="AH829" s="160"/>
      <c r="AI829" s="160"/>
      <c r="AJ829" s="160"/>
      <c r="AK829" s="160"/>
      <c r="AL829" s="160"/>
    </row>
    <row r="830" spans="2:38" ht="15" customHeight="1" x14ac:dyDescent="0.15">
      <c r="B830" s="504"/>
      <c r="C830" s="145" t="s">
        <v>412</v>
      </c>
      <c r="H830" s="222">
        <f t="shared" si="413"/>
        <v>458</v>
      </c>
      <c r="I830" s="159">
        <f t="shared" ref="I830:L830" si="418">IF($H830=0,0,I818/$H830*100)</f>
        <v>12.663755458515283</v>
      </c>
      <c r="J830" s="159">
        <f t="shared" ref="J830" si="419">IF($H830=0,0,J818/$H830*100)</f>
        <v>36.462882096069869</v>
      </c>
      <c r="K830" s="159">
        <f t="shared" si="418"/>
        <v>42.79475982532751</v>
      </c>
      <c r="L830" s="159">
        <f t="shared" si="418"/>
        <v>8.0786026200873362</v>
      </c>
      <c r="M830" s="159">
        <f t="shared" si="407"/>
        <v>100</v>
      </c>
      <c r="N830" s="160"/>
      <c r="O830" s="160"/>
      <c r="P830" s="160"/>
      <c r="Q830" s="160"/>
      <c r="R830" s="160"/>
      <c r="S830" s="160"/>
      <c r="T830" s="160"/>
      <c r="U830" s="160"/>
      <c r="V830" s="160"/>
      <c r="X830" s="507"/>
      <c r="AG830" s="160"/>
      <c r="AH830" s="160"/>
      <c r="AI830" s="160"/>
      <c r="AJ830" s="160"/>
      <c r="AK830" s="160"/>
      <c r="AL830" s="160"/>
    </row>
    <row r="831" spans="2:38" ht="15" customHeight="1" x14ac:dyDescent="0.15">
      <c r="B831" s="504"/>
      <c r="C831" s="145" t="s">
        <v>413</v>
      </c>
      <c r="H831" s="222">
        <f t="shared" si="413"/>
        <v>70</v>
      </c>
      <c r="I831" s="159">
        <f t="shared" ref="I831:L831" si="420">IF($H831=0,0,I819/$H831*100)</f>
        <v>68.571428571428569</v>
      </c>
      <c r="J831" s="159">
        <f t="shared" ref="J831" si="421">IF($H831=0,0,J819/$H831*100)</f>
        <v>5.7142857142857144</v>
      </c>
      <c r="K831" s="159">
        <f t="shared" si="420"/>
        <v>7.1428571428571423</v>
      </c>
      <c r="L831" s="159">
        <f t="shared" si="420"/>
        <v>18.571428571428573</v>
      </c>
      <c r="M831" s="159">
        <f t="shared" si="407"/>
        <v>99.999999999999986</v>
      </c>
      <c r="N831" s="160"/>
      <c r="O831" s="160"/>
      <c r="P831" s="160"/>
      <c r="Q831" s="160"/>
      <c r="R831" s="160"/>
      <c r="S831" s="160"/>
      <c r="T831" s="160"/>
      <c r="U831" s="160"/>
      <c r="V831" s="160"/>
      <c r="X831" s="507"/>
      <c r="AG831" s="160"/>
      <c r="AH831" s="160"/>
      <c r="AI831" s="160"/>
      <c r="AJ831" s="160"/>
      <c r="AK831" s="160"/>
      <c r="AL831" s="160"/>
    </row>
    <row r="832" spans="2:38" ht="15" customHeight="1" x14ac:dyDescent="0.15">
      <c r="B832" s="505"/>
      <c r="C832" s="145" t="s">
        <v>414</v>
      </c>
      <c r="H832" s="222">
        <f t="shared" si="413"/>
        <v>129</v>
      </c>
      <c r="I832" s="159">
        <f t="shared" ref="I832:L832" si="422">IF($H832=0,0,I820/$H832*100)</f>
        <v>23.255813953488371</v>
      </c>
      <c r="J832" s="159">
        <f t="shared" ref="J832" si="423">IF($H832=0,0,J820/$H832*100)</f>
        <v>28.68217054263566</v>
      </c>
      <c r="K832" s="159">
        <f t="shared" si="422"/>
        <v>38.759689922480625</v>
      </c>
      <c r="L832" s="159">
        <f t="shared" si="422"/>
        <v>9.3023255813953494</v>
      </c>
      <c r="M832" s="159">
        <f t="shared" si="407"/>
        <v>100.00000000000001</v>
      </c>
      <c r="N832" s="160"/>
      <c r="O832" s="160"/>
      <c r="P832" s="160"/>
      <c r="Q832" s="160"/>
      <c r="R832" s="160"/>
      <c r="S832" s="160"/>
      <c r="T832" s="160"/>
      <c r="U832" s="160"/>
      <c r="V832" s="160"/>
      <c r="X832" s="507"/>
      <c r="AG832" s="160"/>
      <c r="AH832" s="160"/>
      <c r="AI832" s="160"/>
      <c r="AJ832" s="160"/>
      <c r="AK832" s="160"/>
      <c r="AL832" s="160"/>
    </row>
    <row r="833" spans="2:38" ht="15" customHeight="1" x14ac:dyDescent="0.15">
      <c r="B833" s="504"/>
      <c r="C833" s="145" t="s">
        <v>415</v>
      </c>
      <c r="H833" s="222">
        <f t="shared" si="413"/>
        <v>78</v>
      </c>
      <c r="I833" s="159">
        <f t="shared" ref="I833:L833" si="424">IF($H833=0,0,I821/$H833*100)</f>
        <v>17.948717948717949</v>
      </c>
      <c r="J833" s="159">
        <f t="shared" ref="J833" si="425">IF($H833=0,0,J821/$H833*100)</f>
        <v>38.461538461538467</v>
      </c>
      <c r="K833" s="159">
        <f t="shared" si="424"/>
        <v>33.333333333333329</v>
      </c>
      <c r="L833" s="159">
        <f t="shared" si="424"/>
        <v>10.256410256410255</v>
      </c>
      <c r="M833" s="159">
        <f t="shared" si="407"/>
        <v>100</v>
      </c>
      <c r="N833" s="160"/>
      <c r="O833" s="160"/>
      <c r="P833" s="160"/>
      <c r="Q833" s="160"/>
      <c r="R833" s="160"/>
      <c r="S833" s="160"/>
      <c r="T833" s="160"/>
      <c r="U833" s="160"/>
      <c r="V833" s="160"/>
      <c r="X833" s="507"/>
      <c r="AG833" s="160"/>
      <c r="AH833" s="160"/>
      <c r="AI833" s="160"/>
      <c r="AJ833" s="160"/>
      <c r="AK833" s="160"/>
      <c r="AL833" s="160"/>
    </row>
    <row r="834" spans="2:38" ht="15" customHeight="1" x14ac:dyDescent="0.15">
      <c r="B834" s="504"/>
      <c r="C834" s="145" t="s">
        <v>416</v>
      </c>
      <c r="H834" s="222">
        <f t="shared" si="413"/>
        <v>63</v>
      </c>
      <c r="I834" s="159">
        <f t="shared" ref="I834:L834" si="426">IF($H834=0,0,I822/$H834*100)</f>
        <v>20.634920634920633</v>
      </c>
      <c r="J834" s="159">
        <f t="shared" ref="J834" si="427">IF($H834=0,0,J822/$H834*100)</f>
        <v>17.460317460317459</v>
      </c>
      <c r="K834" s="159">
        <f t="shared" si="426"/>
        <v>39.682539682539684</v>
      </c>
      <c r="L834" s="159">
        <f t="shared" si="426"/>
        <v>22.222222222222221</v>
      </c>
      <c r="M834" s="159">
        <f t="shared" si="407"/>
        <v>100</v>
      </c>
      <c r="N834" s="160"/>
      <c r="O834" s="160"/>
      <c r="P834" s="160"/>
      <c r="Q834" s="160"/>
      <c r="R834" s="160"/>
      <c r="S834" s="160"/>
      <c r="T834" s="160"/>
      <c r="U834" s="160"/>
      <c r="V834" s="160"/>
      <c r="X834" s="507"/>
      <c r="AG834" s="160"/>
      <c r="AH834" s="160"/>
      <c r="AI834" s="160"/>
      <c r="AJ834" s="160"/>
      <c r="AK834" s="160"/>
      <c r="AL834" s="160"/>
    </row>
    <row r="835" spans="2:38" ht="15" customHeight="1" x14ac:dyDescent="0.15">
      <c r="B835" s="504"/>
      <c r="C835" s="145" t="s">
        <v>417</v>
      </c>
      <c r="H835" s="222">
        <f t="shared" si="413"/>
        <v>16</v>
      </c>
      <c r="I835" s="159">
        <f t="shared" ref="I835:L835" si="428">IF($H835=0,0,I823/$H835*100)</f>
        <v>31.25</v>
      </c>
      <c r="J835" s="159">
        <f t="shared" ref="J835" si="429">IF($H835=0,0,J823/$H835*100)</f>
        <v>18.75</v>
      </c>
      <c r="K835" s="159">
        <f t="shared" si="428"/>
        <v>43.75</v>
      </c>
      <c r="L835" s="159">
        <f t="shared" si="428"/>
        <v>6.25</v>
      </c>
      <c r="M835" s="159">
        <f t="shared" si="407"/>
        <v>100</v>
      </c>
      <c r="N835" s="160"/>
      <c r="O835" s="160"/>
      <c r="P835" s="160"/>
      <c r="Q835" s="160"/>
      <c r="R835" s="160"/>
      <c r="S835" s="160"/>
      <c r="T835" s="160"/>
      <c r="U835" s="160"/>
      <c r="V835" s="160"/>
      <c r="X835" s="507"/>
      <c r="AG835" s="160"/>
      <c r="AH835" s="160"/>
      <c r="AI835" s="160"/>
      <c r="AJ835" s="160"/>
      <c r="AK835" s="160"/>
      <c r="AL835" s="160"/>
    </row>
    <row r="836" spans="2:38" ht="15" customHeight="1" x14ac:dyDescent="0.15">
      <c r="B836" s="504"/>
      <c r="C836" s="145" t="s">
        <v>418</v>
      </c>
      <c r="H836" s="222">
        <f t="shared" si="413"/>
        <v>71</v>
      </c>
      <c r="I836" s="159">
        <f t="shared" ref="I836:L836" si="430">IF($H836=0,0,I824/$H836*100)</f>
        <v>32.394366197183103</v>
      </c>
      <c r="J836" s="159">
        <f t="shared" ref="J836" si="431">IF($H836=0,0,J824/$H836*100)</f>
        <v>21.12676056338028</v>
      </c>
      <c r="K836" s="159">
        <f t="shared" si="430"/>
        <v>36.619718309859159</v>
      </c>
      <c r="L836" s="159">
        <f t="shared" si="430"/>
        <v>9.8591549295774641</v>
      </c>
      <c r="M836" s="159">
        <f t="shared" si="407"/>
        <v>100</v>
      </c>
      <c r="N836" s="160"/>
      <c r="O836" s="160"/>
      <c r="P836" s="160"/>
      <c r="Q836" s="160"/>
      <c r="R836" s="160"/>
      <c r="S836" s="160"/>
      <c r="T836" s="160"/>
      <c r="U836" s="160"/>
      <c r="V836" s="160"/>
      <c r="X836" s="507"/>
      <c r="AG836" s="160"/>
      <c r="AH836" s="160"/>
      <c r="AI836" s="160"/>
      <c r="AJ836" s="160"/>
      <c r="AK836" s="160"/>
      <c r="AL836" s="160"/>
    </row>
    <row r="837" spans="2:38" ht="15" customHeight="1" x14ac:dyDescent="0.15">
      <c r="B837" s="504"/>
      <c r="C837" s="145" t="s">
        <v>419</v>
      </c>
      <c r="H837" s="222">
        <f t="shared" si="413"/>
        <v>25</v>
      </c>
      <c r="I837" s="159">
        <f t="shared" ref="I837:L837" si="432">IF($H837=0,0,I825/$H837*100)</f>
        <v>44</v>
      </c>
      <c r="J837" s="159">
        <f t="shared" ref="J837" si="433">IF($H837=0,0,J825/$H837*100)</f>
        <v>20</v>
      </c>
      <c r="K837" s="159">
        <f t="shared" si="432"/>
        <v>8</v>
      </c>
      <c r="L837" s="159">
        <f t="shared" si="432"/>
        <v>28.000000000000004</v>
      </c>
      <c r="M837" s="159">
        <f t="shared" si="407"/>
        <v>100</v>
      </c>
      <c r="N837" s="160"/>
      <c r="O837" s="160"/>
      <c r="P837" s="160"/>
      <c r="Q837" s="160"/>
      <c r="R837" s="160"/>
      <c r="S837" s="160"/>
      <c r="T837" s="160"/>
      <c r="U837" s="160"/>
      <c r="V837" s="160"/>
      <c r="X837" s="507"/>
      <c r="AG837" s="160"/>
      <c r="AH837" s="160"/>
      <c r="AI837" s="160"/>
      <c r="AJ837" s="160"/>
      <c r="AK837" s="160"/>
      <c r="AL837" s="160"/>
    </row>
    <row r="838" spans="2:38" ht="15" customHeight="1" x14ac:dyDescent="0.15">
      <c r="B838" s="506"/>
      <c r="C838" s="234" t="s">
        <v>420</v>
      </c>
      <c r="D838" s="151"/>
      <c r="E838" s="151"/>
      <c r="F838" s="151"/>
      <c r="G838" s="151"/>
      <c r="H838" s="225">
        <f t="shared" si="413"/>
        <v>75</v>
      </c>
      <c r="I838" s="163">
        <f t="shared" ref="I838:L838" si="434">IF($H838=0,0,I826/$H838*100)</f>
        <v>14.666666666666666</v>
      </c>
      <c r="J838" s="163">
        <f t="shared" ref="J838" si="435">IF($H838=0,0,J826/$H838*100)</f>
        <v>30.666666666666664</v>
      </c>
      <c r="K838" s="163">
        <f t="shared" si="434"/>
        <v>37.333333333333336</v>
      </c>
      <c r="L838" s="163">
        <f t="shared" si="434"/>
        <v>17.333333333333336</v>
      </c>
      <c r="M838" s="163">
        <f t="shared" si="407"/>
        <v>100</v>
      </c>
      <c r="N838" s="160"/>
      <c r="O838" s="160"/>
      <c r="P838" s="160"/>
      <c r="Q838" s="160"/>
      <c r="R838" s="160"/>
      <c r="S838" s="160"/>
      <c r="T838" s="160"/>
      <c r="U838" s="160"/>
      <c r="V838" s="160"/>
      <c r="X838" s="507"/>
      <c r="AG838" s="160"/>
      <c r="AH838" s="160"/>
      <c r="AI838" s="160"/>
      <c r="AJ838" s="160"/>
      <c r="AK838" s="160"/>
      <c r="AL838" s="160"/>
    </row>
    <row r="839" spans="2:38" ht="15" customHeight="1" x14ac:dyDescent="0.15">
      <c r="B839" s="510"/>
      <c r="F839" s="148"/>
      <c r="G839" s="148"/>
      <c r="H839" s="160"/>
      <c r="I839" s="160"/>
      <c r="J839" s="160"/>
      <c r="K839" s="160"/>
      <c r="L839" s="160"/>
      <c r="M839" s="160"/>
      <c r="N839" s="160"/>
      <c r="O839" s="160"/>
      <c r="P839" s="160"/>
      <c r="Q839" s="160"/>
      <c r="R839" s="160"/>
      <c r="S839" s="160"/>
      <c r="T839" s="160"/>
      <c r="U839" s="160"/>
      <c r="V839" s="160"/>
      <c r="X839" s="507"/>
      <c r="AG839" s="160"/>
      <c r="AH839" s="160"/>
      <c r="AI839" s="160"/>
      <c r="AJ839" s="160"/>
      <c r="AK839" s="160"/>
      <c r="AL839" s="160"/>
    </row>
    <row r="840" spans="2:38" ht="15" customHeight="1" x14ac:dyDescent="0.15">
      <c r="B840" s="508" t="s">
        <v>173</v>
      </c>
      <c r="C840" s="493"/>
      <c r="D840" s="493"/>
      <c r="E840" s="493"/>
      <c r="F840" s="493"/>
      <c r="G840" s="493"/>
      <c r="H840" s="524"/>
      <c r="I840" s="525" t="s">
        <v>802</v>
      </c>
      <c r="J840" s="525" t="s">
        <v>824</v>
      </c>
      <c r="K840" s="526" t="s">
        <v>825</v>
      </c>
      <c r="L840" s="527" t="s">
        <v>0</v>
      </c>
      <c r="M840" s="325" t="s">
        <v>4</v>
      </c>
      <c r="O840" s="160"/>
      <c r="P840" s="160"/>
      <c r="Q840" s="160"/>
      <c r="R840" s="160"/>
      <c r="S840" s="160"/>
      <c r="X840" s="507"/>
      <c r="AG840" s="160"/>
    </row>
    <row r="841" spans="2:38" ht="15" customHeight="1" x14ac:dyDescent="0.15">
      <c r="B841" s="503" t="s">
        <v>2</v>
      </c>
      <c r="C841" s="138" t="s">
        <v>409</v>
      </c>
      <c r="D841" s="139"/>
      <c r="E841" s="139"/>
      <c r="F841" s="139"/>
      <c r="G841" s="139"/>
      <c r="H841" s="528"/>
      <c r="I841" s="204">
        <v>42</v>
      </c>
      <c r="J841" s="204">
        <v>131</v>
      </c>
      <c r="K841" s="204">
        <v>106</v>
      </c>
      <c r="L841" s="204">
        <v>29</v>
      </c>
      <c r="M841" s="204">
        <f t="shared" ref="M841:M864" si="436">SUM(I841:L841)</f>
        <v>308</v>
      </c>
      <c r="O841" s="160"/>
      <c r="P841" s="160"/>
      <c r="Q841" s="160"/>
      <c r="R841" s="160"/>
      <c r="S841" s="160"/>
      <c r="X841" s="507"/>
      <c r="AG841" s="160"/>
    </row>
    <row r="842" spans="2:38" ht="15" customHeight="1" x14ac:dyDescent="0.15">
      <c r="B842" s="504"/>
      <c r="C842" s="145" t="s">
        <v>410</v>
      </c>
      <c r="H842" s="498"/>
      <c r="I842" s="157">
        <v>43</v>
      </c>
      <c r="J842" s="157">
        <v>177</v>
      </c>
      <c r="K842" s="157">
        <v>324</v>
      </c>
      <c r="L842" s="157">
        <v>41</v>
      </c>
      <c r="M842" s="157">
        <f t="shared" si="436"/>
        <v>585</v>
      </c>
      <c r="O842" s="160"/>
      <c r="P842" s="160"/>
      <c r="Q842" s="160"/>
      <c r="R842" s="160"/>
      <c r="S842" s="160"/>
      <c r="X842" s="507"/>
      <c r="AG842" s="160"/>
    </row>
    <row r="843" spans="2:38" ht="15" customHeight="1" x14ac:dyDescent="0.15">
      <c r="B843" s="504"/>
      <c r="C843" s="145" t="s">
        <v>411</v>
      </c>
      <c r="H843" s="498"/>
      <c r="I843" s="157">
        <v>41</v>
      </c>
      <c r="J843" s="157">
        <v>59</v>
      </c>
      <c r="K843" s="157">
        <v>70</v>
      </c>
      <c r="L843" s="157">
        <v>16</v>
      </c>
      <c r="M843" s="157">
        <f t="shared" si="436"/>
        <v>186</v>
      </c>
      <c r="N843" s="160"/>
      <c r="O843" s="160"/>
      <c r="P843" s="160"/>
      <c r="Q843" s="160"/>
      <c r="R843" s="160"/>
      <c r="S843" s="160"/>
      <c r="T843" s="160"/>
      <c r="U843" s="160"/>
      <c r="V843" s="160"/>
      <c r="X843" s="507"/>
      <c r="AG843" s="160"/>
      <c r="AH843" s="160"/>
      <c r="AI843" s="160"/>
      <c r="AJ843" s="160"/>
      <c r="AK843" s="160"/>
      <c r="AL843" s="160"/>
    </row>
    <row r="844" spans="2:38" ht="15" customHeight="1" x14ac:dyDescent="0.15">
      <c r="B844" s="504"/>
      <c r="C844" s="145" t="s">
        <v>412</v>
      </c>
      <c r="H844" s="498"/>
      <c r="I844" s="157">
        <v>58</v>
      </c>
      <c r="J844" s="157">
        <v>167</v>
      </c>
      <c r="K844" s="157">
        <v>196</v>
      </c>
      <c r="L844" s="157">
        <v>37</v>
      </c>
      <c r="M844" s="157">
        <f t="shared" si="436"/>
        <v>458</v>
      </c>
      <c r="N844" s="160"/>
      <c r="O844" s="160"/>
      <c r="P844" s="160"/>
      <c r="Q844" s="160"/>
      <c r="R844" s="160"/>
      <c r="S844" s="160"/>
      <c r="T844" s="160"/>
      <c r="U844" s="160"/>
      <c r="V844" s="160"/>
      <c r="X844" s="507"/>
      <c r="AG844" s="160"/>
      <c r="AH844" s="160"/>
      <c r="AI844" s="160"/>
      <c r="AJ844" s="160"/>
      <c r="AK844" s="160"/>
      <c r="AL844" s="160"/>
    </row>
    <row r="845" spans="2:38" ht="15" customHeight="1" x14ac:dyDescent="0.15">
      <c r="B845" s="504"/>
      <c r="C845" s="145" t="s">
        <v>413</v>
      </c>
      <c r="H845" s="498"/>
      <c r="I845" s="157">
        <v>48</v>
      </c>
      <c r="J845" s="157">
        <v>4</v>
      </c>
      <c r="K845" s="157">
        <v>5</v>
      </c>
      <c r="L845" s="157">
        <v>13</v>
      </c>
      <c r="M845" s="157">
        <f t="shared" si="436"/>
        <v>70</v>
      </c>
      <c r="N845" s="160"/>
      <c r="O845" s="160"/>
      <c r="P845" s="160"/>
      <c r="Q845" s="160"/>
      <c r="R845" s="160"/>
      <c r="S845" s="160"/>
      <c r="T845" s="160"/>
      <c r="U845" s="160"/>
      <c r="V845" s="160"/>
      <c r="X845" s="507"/>
      <c r="AG845" s="160"/>
      <c r="AH845" s="160"/>
      <c r="AI845" s="160"/>
      <c r="AJ845" s="160"/>
      <c r="AK845" s="160"/>
      <c r="AL845" s="160"/>
    </row>
    <row r="846" spans="2:38" ht="15" customHeight="1" x14ac:dyDescent="0.15">
      <c r="B846" s="504"/>
      <c r="C846" s="145" t="s">
        <v>414</v>
      </c>
      <c r="H846" s="498"/>
      <c r="I846" s="157">
        <v>30</v>
      </c>
      <c r="J846" s="157">
        <v>37</v>
      </c>
      <c r="K846" s="157">
        <v>50</v>
      </c>
      <c r="L846" s="157">
        <v>12</v>
      </c>
      <c r="M846" s="157">
        <f t="shared" si="436"/>
        <v>129</v>
      </c>
      <c r="N846" s="160"/>
      <c r="O846" s="160"/>
      <c r="P846" s="160"/>
      <c r="Q846" s="160"/>
      <c r="R846" s="160"/>
      <c r="S846" s="160"/>
      <c r="T846" s="160"/>
      <c r="U846" s="160"/>
      <c r="V846" s="160"/>
      <c r="X846" s="507"/>
      <c r="AG846" s="160"/>
      <c r="AH846" s="160"/>
      <c r="AI846" s="160"/>
      <c r="AJ846" s="160"/>
      <c r="AK846" s="160"/>
      <c r="AL846" s="160"/>
    </row>
    <row r="847" spans="2:38" ht="15" customHeight="1" x14ac:dyDescent="0.15">
      <c r="B847" s="504"/>
      <c r="C847" s="145" t="s">
        <v>415</v>
      </c>
      <c r="H847" s="498"/>
      <c r="I847" s="157">
        <v>14</v>
      </c>
      <c r="J847" s="157">
        <v>30</v>
      </c>
      <c r="K847" s="157">
        <v>26</v>
      </c>
      <c r="L847" s="157">
        <v>8</v>
      </c>
      <c r="M847" s="157">
        <f t="shared" si="436"/>
        <v>78</v>
      </c>
      <c r="N847" s="160"/>
      <c r="O847" s="160"/>
      <c r="P847" s="160"/>
      <c r="Q847" s="160"/>
      <c r="R847" s="160"/>
      <c r="S847" s="160"/>
      <c r="T847" s="160"/>
      <c r="U847" s="160"/>
      <c r="V847" s="160"/>
      <c r="X847" s="507"/>
      <c r="AG847" s="160"/>
      <c r="AH847" s="160"/>
      <c r="AI847" s="160"/>
      <c r="AJ847" s="160"/>
      <c r="AK847" s="160"/>
      <c r="AL847" s="160"/>
    </row>
    <row r="848" spans="2:38" ht="15" customHeight="1" x14ac:dyDescent="0.15">
      <c r="B848" s="504"/>
      <c r="C848" s="145" t="s">
        <v>416</v>
      </c>
      <c r="H848" s="498"/>
      <c r="I848" s="157">
        <v>11</v>
      </c>
      <c r="J848" s="157">
        <v>10</v>
      </c>
      <c r="K848" s="157">
        <v>20</v>
      </c>
      <c r="L848" s="157">
        <v>12</v>
      </c>
      <c r="M848" s="157">
        <f t="shared" si="436"/>
        <v>53</v>
      </c>
      <c r="N848" s="160"/>
      <c r="O848" s="160"/>
      <c r="P848" s="160"/>
      <c r="Q848" s="160"/>
      <c r="R848" s="160"/>
      <c r="S848" s="160"/>
      <c r="T848" s="160"/>
      <c r="U848" s="160"/>
      <c r="V848" s="160"/>
      <c r="X848" s="507"/>
      <c r="AG848" s="160"/>
      <c r="AH848" s="160"/>
      <c r="AI848" s="160"/>
      <c r="AJ848" s="160"/>
      <c r="AK848" s="160"/>
      <c r="AL848" s="160"/>
    </row>
    <row r="849" spans="2:38" ht="15" customHeight="1" x14ac:dyDescent="0.15">
      <c r="B849" s="504"/>
      <c r="C849" s="145" t="s">
        <v>417</v>
      </c>
      <c r="H849" s="498"/>
      <c r="I849" s="157">
        <v>4</v>
      </c>
      <c r="J849" s="157">
        <v>2</v>
      </c>
      <c r="K849" s="157">
        <v>6</v>
      </c>
      <c r="L849" s="157">
        <v>1</v>
      </c>
      <c r="M849" s="157">
        <f t="shared" si="436"/>
        <v>13</v>
      </c>
      <c r="N849" s="160"/>
      <c r="O849" s="160"/>
      <c r="P849" s="160"/>
      <c r="Q849" s="160"/>
      <c r="R849" s="160"/>
      <c r="S849" s="160"/>
      <c r="T849" s="160"/>
      <c r="U849" s="160"/>
      <c r="V849" s="160"/>
      <c r="X849" s="507"/>
      <c r="AG849" s="160"/>
      <c r="AH849" s="160"/>
      <c r="AI849" s="160"/>
      <c r="AJ849" s="160"/>
      <c r="AK849" s="160"/>
      <c r="AL849" s="160"/>
    </row>
    <row r="850" spans="2:38" ht="15" customHeight="1" x14ac:dyDescent="0.15">
      <c r="B850" s="504"/>
      <c r="C850" s="145" t="s">
        <v>418</v>
      </c>
      <c r="H850" s="498"/>
      <c r="I850" s="157">
        <v>20</v>
      </c>
      <c r="J850" s="157">
        <v>14</v>
      </c>
      <c r="K850" s="157">
        <v>21</v>
      </c>
      <c r="L850" s="157">
        <v>7</v>
      </c>
      <c r="M850" s="157">
        <f t="shared" si="436"/>
        <v>62</v>
      </c>
      <c r="N850" s="160"/>
      <c r="O850" s="160"/>
      <c r="P850" s="160"/>
      <c r="Q850" s="160"/>
      <c r="R850" s="160"/>
      <c r="S850" s="160"/>
      <c r="T850" s="160"/>
      <c r="U850" s="160"/>
      <c r="V850" s="160"/>
      <c r="X850" s="507"/>
      <c r="AG850" s="160"/>
      <c r="AH850" s="160"/>
      <c r="AI850" s="160"/>
      <c r="AJ850" s="160"/>
      <c r="AK850" s="160"/>
      <c r="AL850" s="160"/>
    </row>
    <row r="851" spans="2:38" ht="15" customHeight="1" x14ac:dyDescent="0.15">
      <c r="B851" s="504"/>
      <c r="C851" s="145" t="s">
        <v>419</v>
      </c>
      <c r="H851" s="498"/>
      <c r="I851" s="157">
        <v>9</v>
      </c>
      <c r="J851" s="157">
        <v>3</v>
      </c>
      <c r="K851" s="157">
        <v>2</v>
      </c>
      <c r="L851" s="157">
        <v>6</v>
      </c>
      <c r="M851" s="157">
        <f t="shared" si="436"/>
        <v>20</v>
      </c>
      <c r="N851" s="160"/>
      <c r="O851" s="160"/>
      <c r="P851" s="160"/>
      <c r="Q851" s="160"/>
      <c r="R851" s="160"/>
      <c r="S851" s="160"/>
      <c r="T851" s="160"/>
      <c r="U851" s="160"/>
      <c r="V851" s="160"/>
      <c r="X851" s="507"/>
      <c r="AG851" s="160"/>
      <c r="AH851" s="160"/>
      <c r="AI851" s="160"/>
      <c r="AJ851" s="160"/>
      <c r="AK851" s="160"/>
      <c r="AL851" s="160"/>
    </row>
    <row r="852" spans="2:38" ht="15" customHeight="1" x14ac:dyDescent="0.15">
      <c r="B852" s="506"/>
      <c r="C852" s="234" t="s">
        <v>420</v>
      </c>
      <c r="D852" s="151"/>
      <c r="E852" s="151"/>
      <c r="F852" s="151"/>
      <c r="G852" s="151"/>
      <c r="H852" s="267"/>
      <c r="I852" s="161">
        <v>8</v>
      </c>
      <c r="J852" s="161">
        <v>21</v>
      </c>
      <c r="K852" s="161">
        <v>24</v>
      </c>
      <c r="L852" s="161">
        <v>12</v>
      </c>
      <c r="M852" s="161">
        <f t="shared" si="436"/>
        <v>65</v>
      </c>
      <c r="N852" s="160"/>
      <c r="O852" s="160"/>
      <c r="P852" s="160"/>
      <c r="Q852" s="160"/>
      <c r="R852" s="160"/>
      <c r="S852" s="160"/>
      <c r="T852" s="160"/>
      <c r="U852" s="160"/>
      <c r="V852" s="160"/>
      <c r="X852" s="507"/>
      <c r="AG852" s="160"/>
      <c r="AH852" s="160"/>
      <c r="AI852" s="160"/>
      <c r="AJ852" s="160"/>
      <c r="AK852" s="160"/>
      <c r="AL852" s="160"/>
    </row>
    <row r="853" spans="2:38" ht="15" customHeight="1" x14ac:dyDescent="0.15">
      <c r="B853" s="529" t="s">
        <v>3</v>
      </c>
      <c r="C853" s="145" t="s">
        <v>409</v>
      </c>
      <c r="H853" s="222">
        <f t="shared" ref="H853:H864" si="437">SUM(I403:J403)</f>
        <v>308</v>
      </c>
      <c r="I853" s="159">
        <f t="shared" ref="I853:L864" si="438">IF($H853=0,0,I841/$H853*100)</f>
        <v>13.636363636363635</v>
      </c>
      <c r="J853" s="159">
        <f t="shared" si="438"/>
        <v>42.532467532467535</v>
      </c>
      <c r="K853" s="159">
        <f t="shared" si="438"/>
        <v>34.415584415584419</v>
      </c>
      <c r="L853" s="159">
        <f t="shared" si="438"/>
        <v>9.4155844155844157</v>
      </c>
      <c r="M853" s="159">
        <f t="shared" si="436"/>
        <v>100</v>
      </c>
      <c r="N853" s="160"/>
      <c r="O853" s="160"/>
      <c r="P853" s="160"/>
      <c r="Q853" s="160"/>
      <c r="R853" s="160"/>
      <c r="S853" s="160"/>
      <c r="T853" s="160"/>
      <c r="U853" s="160"/>
      <c r="V853" s="160"/>
      <c r="X853" s="507"/>
      <c r="AG853" s="160"/>
      <c r="AH853" s="160"/>
      <c r="AI853" s="160"/>
      <c r="AJ853" s="160"/>
      <c r="AK853" s="160"/>
      <c r="AL853" s="160"/>
    </row>
    <row r="854" spans="2:38" ht="15" customHeight="1" x14ac:dyDescent="0.15">
      <c r="B854" s="504"/>
      <c r="C854" s="145" t="s">
        <v>410</v>
      </c>
      <c r="H854" s="222">
        <f t="shared" si="437"/>
        <v>585</v>
      </c>
      <c r="I854" s="159">
        <f t="shared" si="438"/>
        <v>7.350427350427351</v>
      </c>
      <c r="J854" s="159">
        <f t="shared" si="438"/>
        <v>30.256410256410255</v>
      </c>
      <c r="K854" s="159">
        <f t="shared" si="438"/>
        <v>55.384615384615387</v>
      </c>
      <c r="L854" s="159">
        <f t="shared" si="438"/>
        <v>7.0085470085470085</v>
      </c>
      <c r="M854" s="159">
        <f t="shared" si="436"/>
        <v>100.00000000000001</v>
      </c>
      <c r="N854" s="160"/>
      <c r="O854" s="160"/>
      <c r="P854" s="160"/>
      <c r="Q854" s="160"/>
      <c r="R854" s="160"/>
      <c r="S854" s="160"/>
      <c r="T854" s="160"/>
      <c r="U854" s="160"/>
      <c r="V854" s="160"/>
      <c r="X854" s="507"/>
      <c r="AG854" s="160"/>
      <c r="AH854" s="160"/>
      <c r="AI854" s="160"/>
      <c r="AJ854" s="160"/>
      <c r="AK854" s="160"/>
      <c r="AL854" s="160"/>
    </row>
    <row r="855" spans="2:38" ht="15" customHeight="1" x14ac:dyDescent="0.15">
      <c r="B855" s="499"/>
      <c r="C855" s="145" t="s">
        <v>411</v>
      </c>
      <c r="H855" s="222">
        <f t="shared" si="437"/>
        <v>186</v>
      </c>
      <c r="I855" s="159">
        <f t="shared" si="438"/>
        <v>22.043010752688172</v>
      </c>
      <c r="J855" s="159">
        <f t="shared" si="438"/>
        <v>31.72043010752688</v>
      </c>
      <c r="K855" s="159">
        <f t="shared" si="438"/>
        <v>37.634408602150536</v>
      </c>
      <c r="L855" s="159">
        <f t="shared" si="438"/>
        <v>8.6021505376344098</v>
      </c>
      <c r="M855" s="159">
        <f t="shared" si="436"/>
        <v>100.00000000000001</v>
      </c>
      <c r="N855" s="160"/>
      <c r="O855" s="160"/>
      <c r="P855" s="160"/>
      <c r="Q855" s="160"/>
      <c r="R855" s="160"/>
      <c r="S855" s="160"/>
      <c r="T855" s="160"/>
      <c r="U855" s="160"/>
      <c r="V855" s="160"/>
      <c r="X855" s="507"/>
      <c r="AG855" s="160"/>
      <c r="AH855" s="160"/>
      <c r="AI855" s="160"/>
      <c r="AJ855" s="160"/>
      <c r="AK855" s="160"/>
      <c r="AL855" s="160"/>
    </row>
    <row r="856" spans="2:38" ht="15" customHeight="1" x14ac:dyDescent="0.15">
      <c r="B856" s="499"/>
      <c r="C856" s="145" t="s">
        <v>412</v>
      </c>
      <c r="H856" s="222">
        <f t="shared" si="437"/>
        <v>458</v>
      </c>
      <c r="I856" s="159">
        <f t="shared" si="438"/>
        <v>12.663755458515283</v>
      </c>
      <c r="J856" s="159">
        <f t="shared" si="438"/>
        <v>36.462882096069869</v>
      </c>
      <c r="K856" s="159">
        <f t="shared" si="438"/>
        <v>42.79475982532751</v>
      </c>
      <c r="L856" s="159">
        <f t="shared" si="438"/>
        <v>8.0786026200873362</v>
      </c>
      <c r="M856" s="159">
        <f t="shared" si="436"/>
        <v>100</v>
      </c>
      <c r="N856" s="160"/>
      <c r="O856" s="160"/>
      <c r="P856" s="160"/>
      <c r="Q856" s="160"/>
      <c r="R856" s="160"/>
      <c r="S856" s="160"/>
      <c r="T856" s="160"/>
      <c r="U856" s="160"/>
      <c r="V856" s="160"/>
      <c r="X856" s="507"/>
      <c r="AG856" s="160"/>
      <c r="AH856" s="160"/>
      <c r="AI856" s="160"/>
      <c r="AJ856" s="160"/>
      <c r="AK856" s="160"/>
      <c r="AL856" s="160"/>
    </row>
    <row r="857" spans="2:38" ht="15" customHeight="1" x14ac:dyDescent="0.15">
      <c r="B857" s="499"/>
      <c r="C857" s="145" t="s">
        <v>413</v>
      </c>
      <c r="H857" s="222">
        <f t="shared" si="437"/>
        <v>70</v>
      </c>
      <c r="I857" s="159">
        <f t="shared" si="438"/>
        <v>68.571428571428569</v>
      </c>
      <c r="J857" s="159">
        <f t="shared" si="438"/>
        <v>5.7142857142857144</v>
      </c>
      <c r="K857" s="159">
        <f t="shared" si="438"/>
        <v>7.1428571428571423</v>
      </c>
      <c r="L857" s="159">
        <f t="shared" si="438"/>
        <v>18.571428571428573</v>
      </c>
      <c r="M857" s="159">
        <f t="shared" si="436"/>
        <v>99.999999999999986</v>
      </c>
      <c r="N857" s="160"/>
      <c r="O857" s="160"/>
      <c r="P857" s="160"/>
      <c r="Q857" s="160"/>
      <c r="R857" s="160"/>
      <c r="S857" s="160"/>
      <c r="T857" s="160"/>
      <c r="U857" s="160"/>
      <c r="V857" s="160"/>
      <c r="X857" s="507"/>
      <c r="AG857" s="160"/>
      <c r="AH857" s="160"/>
      <c r="AI857" s="160"/>
      <c r="AJ857" s="160"/>
      <c r="AK857" s="160"/>
      <c r="AL857" s="160"/>
    </row>
    <row r="858" spans="2:38" ht="15" customHeight="1" x14ac:dyDescent="0.15">
      <c r="B858" s="499"/>
      <c r="C858" s="145" t="s">
        <v>414</v>
      </c>
      <c r="H858" s="222">
        <f t="shared" si="437"/>
        <v>129</v>
      </c>
      <c r="I858" s="159">
        <f t="shared" si="438"/>
        <v>23.255813953488371</v>
      </c>
      <c r="J858" s="159">
        <f t="shared" si="438"/>
        <v>28.68217054263566</v>
      </c>
      <c r="K858" s="159">
        <f t="shared" si="438"/>
        <v>38.759689922480625</v>
      </c>
      <c r="L858" s="159">
        <f t="shared" si="438"/>
        <v>9.3023255813953494</v>
      </c>
      <c r="M858" s="159">
        <f t="shared" si="436"/>
        <v>100.00000000000001</v>
      </c>
      <c r="N858" s="160"/>
      <c r="O858" s="160"/>
      <c r="P858" s="160"/>
      <c r="Q858" s="160"/>
      <c r="R858" s="160"/>
      <c r="S858" s="160"/>
      <c r="T858" s="160"/>
      <c r="U858" s="160"/>
      <c r="V858" s="160"/>
      <c r="X858" s="507"/>
      <c r="AG858" s="160"/>
      <c r="AH858" s="160"/>
      <c r="AI858" s="160"/>
      <c r="AJ858" s="160"/>
      <c r="AK858" s="160"/>
      <c r="AL858" s="160"/>
    </row>
    <row r="859" spans="2:38" ht="15" customHeight="1" x14ac:dyDescent="0.15">
      <c r="B859" s="499"/>
      <c r="C859" s="145" t="s">
        <v>415</v>
      </c>
      <c r="H859" s="222">
        <f t="shared" si="437"/>
        <v>78</v>
      </c>
      <c r="I859" s="159">
        <f t="shared" si="438"/>
        <v>17.948717948717949</v>
      </c>
      <c r="J859" s="159">
        <f t="shared" si="438"/>
        <v>38.461538461538467</v>
      </c>
      <c r="K859" s="159">
        <f t="shared" si="438"/>
        <v>33.333333333333329</v>
      </c>
      <c r="L859" s="159">
        <f t="shared" si="438"/>
        <v>10.256410256410255</v>
      </c>
      <c r="M859" s="159">
        <f t="shared" si="436"/>
        <v>100</v>
      </c>
      <c r="N859" s="160"/>
      <c r="O859" s="160"/>
      <c r="P859" s="160"/>
      <c r="Q859" s="160"/>
      <c r="R859" s="160"/>
      <c r="S859" s="160"/>
      <c r="T859" s="160"/>
      <c r="U859" s="160"/>
      <c r="V859" s="160"/>
      <c r="X859" s="507"/>
      <c r="AG859" s="160"/>
      <c r="AH859" s="160"/>
      <c r="AI859" s="160"/>
      <c r="AJ859" s="160"/>
      <c r="AK859" s="160"/>
      <c r="AL859" s="160"/>
    </row>
    <row r="860" spans="2:38" ht="15" customHeight="1" x14ac:dyDescent="0.15">
      <c r="B860" s="499"/>
      <c r="C860" s="145" t="s">
        <v>416</v>
      </c>
      <c r="H860" s="222">
        <f t="shared" si="437"/>
        <v>53</v>
      </c>
      <c r="I860" s="159">
        <f t="shared" si="438"/>
        <v>20.754716981132077</v>
      </c>
      <c r="J860" s="159">
        <f t="shared" si="438"/>
        <v>18.867924528301888</v>
      </c>
      <c r="K860" s="159">
        <f t="shared" si="438"/>
        <v>37.735849056603776</v>
      </c>
      <c r="L860" s="159">
        <f t="shared" si="438"/>
        <v>22.641509433962266</v>
      </c>
      <c r="M860" s="159">
        <f t="shared" si="436"/>
        <v>100.00000000000001</v>
      </c>
      <c r="N860" s="160"/>
      <c r="O860" s="160"/>
      <c r="P860" s="160"/>
      <c r="Q860" s="160"/>
      <c r="R860" s="160"/>
      <c r="S860" s="160"/>
      <c r="T860" s="160"/>
      <c r="U860" s="160"/>
      <c r="V860" s="160"/>
      <c r="X860" s="507"/>
      <c r="AG860" s="160"/>
      <c r="AH860" s="160"/>
      <c r="AI860" s="160"/>
      <c r="AJ860" s="160"/>
      <c r="AK860" s="160"/>
      <c r="AL860" s="160"/>
    </row>
    <row r="861" spans="2:38" ht="15" customHeight="1" x14ac:dyDescent="0.15">
      <c r="B861" s="499"/>
      <c r="C861" s="145" t="s">
        <v>417</v>
      </c>
      <c r="H861" s="222">
        <f t="shared" si="437"/>
        <v>13</v>
      </c>
      <c r="I861" s="159">
        <f t="shared" si="438"/>
        <v>30.76923076923077</v>
      </c>
      <c r="J861" s="159">
        <f t="shared" si="438"/>
        <v>15.384615384615385</v>
      </c>
      <c r="K861" s="159">
        <f t="shared" si="438"/>
        <v>46.153846153846153</v>
      </c>
      <c r="L861" s="159">
        <f t="shared" si="438"/>
        <v>7.6923076923076925</v>
      </c>
      <c r="M861" s="159">
        <f t="shared" si="436"/>
        <v>100</v>
      </c>
      <c r="N861" s="160"/>
      <c r="O861" s="160"/>
      <c r="P861" s="160"/>
      <c r="Q861" s="160"/>
      <c r="R861" s="160"/>
      <c r="S861" s="160"/>
      <c r="T861" s="160"/>
      <c r="U861" s="160"/>
      <c r="V861" s="160"/>
      <c r="X861" s="507"/>
      <c r="AG861" s="160"/>
      <c r="AH861" s="160"/>
      <c r="AI861" s="160"/>
      <c r="AJ861" s="160"/>
      <c r="AK861" s="160"/>
      <c r="AL861" s="160"/>
    </row>
    <row r="862" spans="2:38" ht="15" customHeight="1" x14ac:dyDescent="0.15">
      <c r="B862" s="499"/>
      <c r="C862" s="145" t="s">
        <v>418</v>
      </c>
      <c r="H862" s="222">
        <f t="shared" si="437"/>
        <v>62</v>
      </c>
      <c r="I862" s="159">
        <f t="shared" si="438"/>
        <v>32.258064516129032</v>
      </c>
      <c r="J862" s="159">
        <f t="shared" si="438"/>
        <v>22.58064516129032</v>
      </c>
      <c r="K862" s="159">
        <f t="shared" si="438"/>
        <v>33.87096774193548</v>
      </c>
      <c r="L862" s="159">
        <f t="shared" si="438"/>
        <v>11.29032258064516</v>
      </c>
      <c r="M862" s="159">
        <f t="shared" si="436"/>
        <v>100</v>
      </c>
      <c r="N862" s="160"/>
      <c r="O862" s="160"/>
      <c r="P862" s="160"/>
      <c r="Q862" s="160"/>
      <c r="R862" s="160"/>
      <c r="S862" s="160"/>
      <c r="T862" s="160"/>
      <c r="U862" s="160"/>
      <c r="V862" s="160"/>
      <c r="X862" s="507"/>
      <c r="AG862" s="160"/>
      <c r="AH862" s="160"/>
      <c r="AI862" s="160"/>
      <c r="AJ862" s="160"/>
      <c r="AK862" s="160"/>
      <c r="AL862" s="160"/>
    </row>
    <row r="863" spans="2:38" ht="15" customHeight="1" x14ac:dyDescent="0.15">
      <c r="B863" s="499"/>
      <c r="C863" s="145" t="s">
        <v>419</v>
      </c>
      <c r="H863" s="222">
        <f t="shared" si="437"/>
        <v>20</v>
      </c>
      <c r="I863" s="159">
        <f t="shared" si="438"/>
        <v>45</v>
      </c>
      <c r="J863" s="159">
        <f t="shared" si="438"/>
        <v>15</v>
      </c>
      <c r="K863" s="159">
        <f t="shared" si="438"/>
        <v>10</v>
      </c>
      <c r="L863" s="159">
        <f t="shared" si="438"/>
        <v>30</v>
      </c>
      <c r="M863" s="159">
        <f t="shared" si="436"/>
        <v>100</v>
      </c>
      <c r="N863" s="160"/>
      <c r="O863" s="160"/>
      <c r="P863" s="160"/>
      <c r="Q863" s="160"/>
      <c r="R863" s="160"/>
      <c r="S863" s="160"/>
      <c r="T863" s="160"/>
      <c r="U863" s="160"/>
      <c r="V863" s="160"/>
      <c r="X863" s="507"/>
      <c r="AG863" s="160"/>
      <c r="AH863" s="160"/>
      <c r="AI863" s="160"/>
      <c r="AJ863" s="160"/>
      <c r="AK863" s="160"/>
      <c r="AL863" s="160"/>
    </row>
    <row r="864" spans="2:38" ht="15" customHeight="1" x14ac:dyDescent="0.15">
      <c r="B864" s="501"/>
      <c r="C864" s="234" t="s">
        <v>420</v>
      </c>
      <c r="D864" s="151"/>
      <c r="E864" s="151"/>
      <c r="F864" s="151"/>
      <c r="G864" s="151"/>
      <c r="H864" s="225">
        <f t="shared" si="437"/>
        <v>65</v>
      </c>
      <c r="I864" s="163">
        <f t="shared" si="438"/>
        <v>12.307692307692308</v>
      </c>
      <c r="J864" s="163">
        <f t="shared" si="438"/>
        <v>32.307692307692307</v>
      </c>
      <c r="K864" s="163">
        <f t="shared" si="438"/>
        <v>36.923076923076927</v>
      </c>
      <c r="L864" s="163">
        <f t="shared" si="438"/>
        <v>18.461538461538463</v>
      </c>
      <c r="M864" s="163">
        <f t="shared" si="436"/>
        <v>100.00000000000001</v>
      </c>
      <c r="N864" s="160"/>
      <c r="O864" s="160"/>
      <c r="P864" s="160"/>
      <c r="Q864" s="160"/>
      <c r="R864" s="160"/>
      <c r="S864" s="160"/>
      <c r="T864" s="160"/>
      <c r="U864" s="160"/>
      <c r="V864" s="160"/>
      <c r="X864" s="507"/>
      <c r="AG864" s="160"/>
      <c r="AH864" s="160"/>
      <c r="AI864" s="160"/>
      <c r="AJ864" s="160"/>
      <c r="AK864" s="160"/>
      <c r="AL864" s="160"/>
    </row>
    <row r="865" spans="1:38" ht="15" customHeight="1" x14ac:dyDescent="0.15">
      <c r="B865" s="171"/>
      <c r="F865" s="148"/>
      <c r="G865" s="148"/>
      <c r="H865" s="160"/>
      <c r="I865" s="160"/>
      <c r="J865" s="160"/>
      <c r="K865" s="160"/>
      <c r="L865" s="160"/>
      <c r="M865" s="160"/>
      <c r="N865" s="160"/>
      <c r="O865" s="160"/>
      <c r="P865" s="160"/>
      <c r="Q865" s="160"/>
      <c r="R865" s="160"/>
      <c r="S865" s="160"/>
      <c r="T865" s="160"/>
      <c r="U865" s="160"/>
      <c r="V865" s="160"/>
      <c r="X865" s="507"/>
      <c r="AG865" s="160"/>
      <c r="AH865" s="160"/>
      <c r="AI865" s="160"/>
      <c r="AJ865" s="160"/>
      <c r="AK865" s="160"/>
      <c r="AL865" s="160"/>
    </row>
    <row r="866" spans="1:38" ht="15" customHeight="1" x14ac:dyDescent="0.15">
      <c r="B866" s="492" t="s">
        <v>529</v>
      </c>
      <c r="C866" s="167"/>
      <c r="D866" s="167"/>
      <c r="E866" s="167"/>
      <c r="F866" s="167"/>
      <c r="G866" s="167"/>
      <c r="H866" s="176"/>
      <c r="I866" s="502" t="s">
        <v>802</v>
      </c>
      <c r="J866" s="502" t="s">
        <v>824</v>
      </c>
      <c r="K866" s="495" t="s">
        <v>825</v>
      </c>
      <c r="L866" s="496" t="s">
        <v>0</v>
      </c>
      <c r="M866" s="494" t="s">
        <v>4</v>
      </c>
      <c r="X866" s="171"/>
      <c r="Y866" s="172"/>
      <c r="Z866" s="172"/>
      <c r="AA866" s="252"/>
      <c r="AB866" s="252"/>
      <c r="AC866" s="173"/>
      <c r="AD866" s="252"/>
    </row>
    <row r="867" spans="1:38" ht="15" customHeight="1" x14ac:dyDescent="0.15">
      <c r="B867" s="497" t="s">
        <v>2</v>
      </c>
      <c r="C867" s="512" t="s">
        <v>411</v>
      </c>
      <c r="D867" s="513"/>
      <c r="E867" s="513"/>
      <c r="F867" s="513"/>
      <c r="G867" s="513"/>
      <c r="H867" s="514"/>
      <c r="I867" s="515">
        <v>19</v>
      </c>
      <c r="J867" s="515">
        <v>15</v>
      </c>
      <c r="K867" s="515">
        <v>3</v>
      </c>
      <c r="L867" s="515">
        <v>9</v>
      </c>
      <c r="M867" s="515">
        <f t="shared" ref="M867:M878" si="439">SUM(I867:L867)</f>
        <v>46</v>
      </c>
      <c r="X867" s="171"/>
      <c r="Y867" s="172"/>
      <c r="Z867" s="172"/>
      <c r="AA867" s="252"/>
      <c r="AB867" s="252"/>
      <c r="AC867" s="173"/>
      <c r="AD867" s="252"/>
    </row>
    <row r="868" spans="1:38" ht="15" customHeight="1" x14ac:dyDescent="0.15">
      <c r="B868" s="499"/>
      <c r="C868" s="145" t="s">
        <v>416</v>
      </c>
      <c r="H868" s="498"/>
      <c r="I868" s="157">
        <v>9</v>
      </c>
      <c r="J868" s="157">
        <v>5</v>
      </c>
      <c r="K868" s="157">
        <v>18</v>
      </c>
      <c r="L868" s="157">
        <v>4</v>
      </c>
      <c r="M868" s="157">
        <f t="shared" si="439"/>
        <v>36</v>
      </c>
      <c r="X868" s="171"/>
      <c r="Y868" s="172"/>
      <c r="Z868" s="172"/>
      <c r="AA868" s="252"/>
      <c r="AB868" s="252"/>
      <c r="AC868" s="173"/>
      <c r="AD868" s="252"/>
    </row>
    <row r="869" spans="1:38" ht="15" customHeight="1" x14ac:dyDescent="0.15">
      <c r="B869" s="499"/>
      <c r="C869" s="145" t="s">
        <v>417</v>
      </c>
      <c r="H869" s="498"/>
      <c r="I869" s="157">
        <v>3</v>
      </c>
      <c r="J869" s="157">
        <v>1</v>
      </c>
      <c r="K869" s="157">
        <v>6</v>
      </c>
      <c r="L869" s="157">
        <v>3</v>
      </c>
      <c r="M869" s="157">
        <f t="shared" si="439"/>
        <v>13</v>
      </c>
      <c r="X869" s="171"/>
      <c r="Y869" s="172"/>
      <c r="Z869" s="172"/>
      <c r="AA869" s="252"/>
      <c r="AB869" s="252"/>
      <c r="AC869" s="173"/>
      <c r="AD869" s="252"/>
    </row>
    <row r="870" spans="1:38" ht="15" customHeight="1" x14ac:dyDescent="0.15">
      <c r="B870" s="499"/>
      <c r="C870" s="145" t="s">
        <v>418</v>
      </c>
      <c r="H870" s="498"/>
      <c r="I870" s="157">
        <v>14</v>
      </c>
      <c r="J870" s="157">
        <v>21</v>
      </c>
      <c r="K870" s="157">
        <v>30</v>
      </c>
      <c r="L870" s="157">
        <v>5</v>
      </c>
      <c r="M870" s="157">
        <f t="shared" si="439"/>
        <v>70</v>
      </c>
      <c r="X870" s="171"/>
      <c r="Y870" s="172"/>
      <c r="Z870" s="172"/>
      <c r="AA870" s="252"/>
      <c r="AB870" s="252"/>
      <c r="AC870" s="173"/>
      <c r="AD870" s="252"/>
    </row>
    <row r="871" spans="1:38" ht="15" customHeight="1" x14ac:dyDescent="0.15">
      <c r="B871" s="499"/>
      <c r="C871" s="145" t="s">
        <v>419</v>
      </c>
      <c r="H871" s="498"/>
      <c r="I871" s="157">
        <v>5</v>
      </c>
      <c r="J871" s="157">
        <v>8</v>
      </c>
      <c r="K871" s="157">
        <v>3</v>
      </c>
      <c r="L871" s="157">
        <v>2</v>
      </c>
      <c r="M871" s="157">
        <f t="shared" si="439"/>
        <v>18</v>
      </c>
      <c r="X871" s="171"/>
      <c r="Y871" s="172"/>
      <c r="Z871" s="172"/>
      <c r="AA871" s="252"/>
      <c r="AB871" s="252"/>
      <c r="AC871" s="173"/>
      <c r="AD871" s="252"/>
    </row>
    <row r="872" spans="1:38" ht="15" customHeight="1" x14ac:dyDescent="0.15">
      <c r="B872" s="501"/>
      <c r="C872" s="234" t="s">
        <v>420</v>
      </c>
      <c r="D872" s="151"/>
      <c r="E872" s="151"/>
      <c r="F872" s="151"/>
      <c r="G872" s="151"/>
      <c r="H872" s="267"/>
      <c r="I872" s="161">
        <v>8</v>
      </c>
      <c r="J872" s="161">
        <v>7</v>
      </c>
      <c r="K872" s="161">
        <v>27</v>
      </c>
      <c r="L872" s="161">
        <v>2</v>
      </c>
      <c r="M872" s="161">
        <f t="shared" si="439"/>
        <v>44</v>
      </c>
      <c r="X872" s="171"/>
      <c r="Y872" s="172"/>
      <c r="Z872" s="172"/>
      <c r="AA872" s="252"/>
      <c r="AB872" s="252"/>
      <c r="AC872" s="173"/>
      <c r="AD872" s="252"/>
    </row>
    <row r="873" spans="1:38" ht="15" customHeight="1" x14ac:dyDescent="0.15">
      <c r="B873" s="503" t="s">
        <v>3</v>
      </c>
      <c r="C873" s="512" t="s">
        <v>411</v>
      </c>
      <c r="D873" s="513"/>
      <c r="E873" s="513"/>
      <c r="F873" s="513"/>
      <c r="G873" s="513"/>
      <c r="H873" s="520">
        <f>M867</f>
        <v>46</v>
      </c>
      <c r="I873" s="521">
        <f t="shared" ref="I873:L878" si="440">IF($H873=0,0,I867/$H873*100)</f>
        <v>41.304347826086953</v>
      </c>
      <c r="J873" s="521">
        <f t="shared" si="440"/>
        <v>32.608695652173914</v>
      </c>
      <c r="K873" s="521">
        <f t="shared" si="440"/>
        <v>6.5217391304347823</v>
      </c>
      <c r="L873" s="521">
        <f t="shared" si="440"/>
        <v>19.565217391304348</v>
      </c>
      <c r="M873" s="521">
        <f t="shared" si="439"/>
        <v>100</v>
      </c>
      <c r="X873" s="171"/>
      <c r="Y873" s="172"/>
      <c r="Z873" s="172"/>
      <c r="AA873" s="252"/>
      <c r="AB873" s="252"/>
      <c r="AC873" s="173"/>
      <c r="AD873" s="252"/>
    </row>
    <row r="874" spans="1:38" ht="15" customHeight="1" x14ac:dyDescent="0.15">
      <c r="B874" s="504"/>
      <c r="C874" s="145" t="s">
        <v>416</v>
      </c>
      <c r="H874" s="222">
        <f t="shared" ref="H874:H878" si="441">M868</f>
        <v>36</v>
      </c>
      <c r="I874" s="159">
        <f t="shared" si="440"/>
        <v>25</v>
      </c>
      <c r="J874" s="159">
        <f t="shared" si="440"/>
        <v>13.888888888888889</v>
      </c>
      <c r="K874" s="159">
        <f t="shared" si="440"/>
        <v>50</v>
      </c>
      <c r="L874" s="159">
        <f t="shared" si="440"/>
        <v>11.111111111111111</v>
      </c>
      <c r="M874" s="159">
        <f t="shared" si="439"/>
        <v>100</v>
      </c>
      <c r="X874" s="171"/>
      <c r="Y874" s="172"/>
      <c r="Z874" s="172"/>
      <c r="AA874" s="252"/>
      <c r="AB874" s="252"/>
      <c r="AC874" s="173"/>
      <c r="AD874" s="252"/>
    </row>
    <row r="875" spans="1:38" ht="15" customHeight="1" x14ac:dyDescent="0.15">
      <c r="B875" s="504"/>
      <c r="C875" s="145" t="s">
        <v>417</v>
      </c>
      <c r="H875" s="222">
        <f t="shared" si="441"/>
        <v>13</v>
      </c>
      <c r="I875" s="159">
        <f t="shared" si="440"/>
        <v>23.076923076923077</v>
      </c>
      <c r="J875" s="159">
        <f t="shared" si="440"/>
        <v>7.6923076923076925</v>
      </c>
      <c r="K875" s="159">
        <f t="shared" si="440"/>
        <v>46.153846153846153</v>
      </c>
      <c r="L875" s="159">
        <f t="shared" si="440"/>
        <v>23.076923076923077</v>
      </c>
      <c r="M875" s="159">
        <f t="shared" si="439"/>
        <v>100</v>
      </c>
      <c r="X875" s="171"/>
      <c r="Y875" s="172"/>
      <c r="Z875" s="172"/>
      <c r="AA875" s="252"/>
      <c r="AB875" s="252"/>
      <c r="AC875" s="173"/>
      <c r="AD875" s="252"/>
    </row>
    <row r="876" spans="1:38" ht="15" customHeight="1" x14ac:dyDescent="0.15">
      <c r="B876" s="504"/>
      <c r="C876" s="145" t="s">
        <v>418</v>
      </c>
      <c r="H876" s="222">
        <f t="shared" si="441"/>
        <v>70</v>
      </c>
      <c r="I876" s="159">
        <f t="shared" si="440"/>
        <v>20</v>
      </c>
      <c r="J876" s="159">
        <f t="shared" si="440"/>
        <v>30</v>
      </c>
      <c r="K876" s="159">
        <f t="shared" si="440"/>
        <v>42.857142857142854</v>
      </c>
      <c r="L876" s="159">
        <f t="shared" si="440"/>
        <v>7.1428571428571423</v>
      </c>
      <c r="M876" s="159">
        <f t="shared" si="439"/>
        <v>100</v>
      </c>
      <c r="X876" s="171"/>
      <c r="Y876" s="172"/>
      <c r="Z876" s="172"/>
      <c r="AA876" s="252"/>
      <c r="AB876" s="252"/>
      <c r="AC876" s="173"/>
      <c r="AD876" s="252"/>
    </row>
    <row r="877" spans="1:38" ht="15" customHeight="1" x14ac:dyDescent="0.15">
      <c r="B877" s="504"/>
      <c r="C877" s="145" t="s">
        <v>419</v>
      </c>
      <c r="H877" s="222">
        <f t="shared" si="441"/>
        <v>18</v>
      </c>
      <c r="I877" s="159">
        <f t="shared" si="440"/>
        <v>27.777777777777779</v>
      </c>
      <c r="J877" s="159">
        <f t="shared" si="440"/>
        <v>44.444444444444443</v>
      </c>
      <c r="K877" s="159">
        <f t="shared" si="440"/>
        <v>16.666666666666664</v>
      </c>
      <c r="L877" s="159">
        <f t="shared" si="440"/>
        <v>11.111111111111111</v>
      </c>
      <c r="M877" s="159">
        <f t="shared" si="439"/>
        <v>100</v>
      </c>
      <c r="X877" s="171"/>
      <c r="Y877" s="172"/>
      <c r="Z877" s="172"/>
      <c r="AA877" s="252"/>
      <c r="AB877" s="252"/>
      <c r="AC877" s="173"/>
      <c r="AD877" s="252"/>
    </row>
    <row r="878" spans="1:38" ht="15" customHeight="1" x14ac:dyDescent="0.15">
      <c r="B878" s="506"/>
      <c r="C878" s="234" t="s">
        <v>420</v>
      </c>
      <c r="D878" s="151"/>
      <c r="E878" s="151"/>
      <c r="F878" s="151"/>
      <c r="G878" s="151"/>
      <c r="H878" s="225">
        <f t="shared" si="441"/>
        <v>44</v>
      </c>
      <c r="I878" s="163">
        <f t="shared" si="440"/>
        <v>18.181818181818183</v>
      </c>
      <c r="J878" s="163">
        <f t="shared" si="440"/>
        <v>15.909090909090908</v>
      </c>
      <c r="K878" s="163">
        <f t="shared" si="440"/>
        <v>61.363636363636367</v>
      </c>
      <c r="L878" s="163">
        <f t="shared" si="440"/>
        <v>4.5454545454545459</v>
      </c>
      <c r="M878" s="163">
        <f t="shared" si="439"/>
        <v>100.00000000000001</v>
      </c>
      <c r="X878" s="171"/>
      <c r="Y878" s="172"/>
      <c r="Z878" s="172"/>
      <c r="AA878" s="252"/>
      <c r="AB878" s="252"/>
      <c r="AC878" s="173"/>
      <c r="AD878" s="252"/>
    </row>
    <row r="879" spans="1:38" ht="15" customHeight="1" x14ac:dyDescent="0.15">
      <c r="B879" s="171"/>
      <c r="C879" s="172"/>
      <c r="D879" s="172"/>
      <c r="E879" s="172"/>
      <c r="F879" s="252"/>
      <c r="G879" s="252"/>
      <c r="H879" s="173"/>
      <c r="I879" s="252"/>
      <c r="W879" s="171"/>
      <c r="X879" s="172"/>
      <c r="Y879" s="172"/>
      <c r="Z879" s="252"/>
      <c r="AA879" s="252"/>
      <c r="AB879" s="173"/>
      <c r="AC879" s="252"/>
    </row>
    <row r="880" spans="1:38" ht="15" customHeight="1" x14ac:dyDescent="0.15">
      <c r="A880" s="135" t="s">
        <v>324</v>
      </c>
      <c r="B880" s="137"/>
      <c r="V880" s="137"/>
    </row>
    <row r="881" spans="1:33" ht="13.7" customHeight="1" x14ac:dyDescent="0.15">
      <c r="B881" s="138"/>
      <c r="C881" s="139"/>
      <c r="D881" s="139"/>
      <c r="E881" s="139"/>
      <c r="F881" s="139"/>
      <c r="G881" s="139"/>
      <c r="H881" s="227"/>
      <c r="I881" s="228"/>
      <c r="J881" s="142" t="s">
        <v>2</v>
      </c>
      <c r="K881" s="142"/>
      <c r="L881" s="228"/>
      <c r="M881" s="228"/>
      <c r="N881" s="229"/>
      <c r="O881" s="228"/>
      <c r="P881" s="142" t="s">
        <v>3</v>
      </c>
      <c r="Q881" s="142"/>
      <c r="R881" s="228"/>
      <c r="S881" s="231"/>
      <c r="T881" s="530"/>
      <c r="V881" s="138"/>
      <c r="W881" s="139"/>
      <c r="X881" s="139"/>
      <c r="Y881" s="139"/>
      <c r="Z881" s="139"/>
      <c r="AA881" s="139"/>
      <c r="AB881" s="140"/>
      <c r="AC881" s="141" t="s">
        <v>2</v>
      </c>
      <c r="AD881" s="142"/>
      <c r="AE881" s="143"/>
      <c r="AF881" s="141" t="s">
        <v>3</v>
      </c>
      <c r="AG881" s="144"/>
    </row>
    <row r="882" spans="1:33" ht="22.7" customHeight="1" x14ac:dyDescent="0.15">
      <c r="B882" s="156"/>
      <c r="H882" s="146" t="s">
        <v>365</v>
      </c>
      <c r="I882" s="146" t="s">
        <v>170</v>
      </c>
      <c r="J882" s="146" t="s">
        <v>171</v>
      </c>
      <c r="K882" s="146" t="s">
        <v>366</v>
      </c>
      <c r="L882" s="182" t="s">
        <v>173</v>
      </c>
      <c r="M882" s="146" t="s">
        <v>529</v>
      </c>
      <c r="N882" s="147" t="s">
        <v>365</v>
      </c>
      <c r="O882" s="146" t="s">
        <v>170</v>
      </c>
      <c r="P882" s="146" t="s">
        <v>171</v>
      </c>
      <c r="Q882" s="146" t="s">
        <v>366</v>
      </c>
      <c r="R882" s="146" t="s">
        <v>173</v>
      </c>
      <c r="S882" s="146" t="s">
        <v>529</v>
      </c>
      <c r="T882" s="188"/>
      <c r="V882" s="156"/>
      <c r="AB882" s="146" t="s">
        <v>474</v>
      </c>
      <c r="AC882" s="146" t="s">
        <v>171</v>
      </c>
      <c r="AD882" s="182" t="s">
        <v>173</v>
      </c>
      <c r="AE882" s="147" t="s">
        <v>474</v>
      </c>
      <c r="AF882" s="146" t="s">
        <v>171</v>
      </c>
      <c r="AG882" s="146" t="s">
        <v>173</v>
      </c>
    </row>
    <row r="883" spans="1:33" ht="12" customHeight="1" x14ac:dyDescent="0.15">
      <c r="B883" s="149"/>
      <c r="C883" s="151"/>
      <c r="D883" s="151"/>
      <c r="E883" s="151"/>
      <c r="F883" s="151"/>
      <c r="G883" s="151"/>
      <c r="H883" s="152"/>
      <c r="I883" s="152"/>
      <c r="J883" s="152"/>
      <c r="K883" s="152"/>
      <c r="L883" s="183"/>
      <c r="M883" s="152"/>
      <c r="N883" s="153">
        <f t="shared" ref="N883:S883" si="442">F$13</f>
        <v>2024</v>
      </c>
      <c r="O883" s="154">
        <f t="shared" si="442"/>
        <v>1061</v>
      </c>
      <c r="P883" s="154">
        <f t="shared" si="442"/>
        <v>963</v>
      </c>
      <c r="Q883" s="154">
        <f t="shared" si="442"/>
        <v>1194</v>
      </c>
      <c r="R883" s="154">
        <f t="shared" si="442"/>
        <v>1053</v>
      </c>
      <c r="S883" s="154">
        <f t="shared" si="442"/>
        <v>1202</v>
      </c>
      <c r="T883" s="155"/>
      <c r="V883" s="149"/>
      <c r="W883" s="151"/>
      <c r="X883" s="151"/>
      <c r="Y883" s="151"/>
      <c r="Z883" s="151"/>
      <c r="AA883" s="151"/>
      <c r="AB883" s="152"/>
      <c r="AC883" s="152"/>
      <c r="AD883" s="183"/>
      <c r="AE883" s="153">
        <f>S883</f>
        <v>1202</v>
      </c>
      <c r="AF883" s="154">
        <f>P883</f>
        <v>963</v>
      </c>
      <c r="AG883" s="154">
        <f>R883</f>
        <v>1053</v>
      </c>
    </row>
    <row r="884" spans="1:33" ht="15" customHeight="1" x14ac:dyDescent="0.15">
      <c r="B884" s="156" t="s">
        <v>212</v>
      </c>
      <c r="H884" s="204">
        <v>328</v>
      </c>
      <c r="I884" s="204">
        <v>237</v>
      </c>
      <c r="J884" s="204">
        <v>91</v>
      </c>
      <c r="K884" s="204">
        <v>125</v>
      </c>
      <c r="L884" s="253">
        <v>110</v>
      </c>
      <c r="M884" s="204">
        <v>252</v>
      </c>
      <c r="N884" s="175">
        <f>H884/N$883*100</f>
        <v>16.205533596837945</v>
      </c>
      <c r="O884" s="205">
        <f t="shared" ref="O884:S890" si="443">I884/O$883*100</f>
        <v>22.33741753063148</v>
      </c>
      <c r="P884" s="205">
        <f t="shared" si="443"/>
        <v>9.4496365524402908</v>
      </c>
      <c r="Q884" s="205">
        <f t="shared" si="443"/>
        <v>10.469011725293132</v>
      </c>
      <c r="R884" s="205">
        <f t="shared" si="443"/>
        <v>10.446343779677113</v>
      </c>
      <c r="S884" s="205">
        <f t="shared" si="443"/>
        <v>20.965058236272878</v>
      </c>
      <c r="T884" s="160"/>
      <c r="V884" s="156" t="s">
        <v>212</v>
      </c>
      <c r="AB884" s="204">
        <f t="shared" ref="AB884:AB890" si="444">M884</f>
        <v>252</v>
      </c>
      <c r="AC884" s="204">
        <f t="shared" ref="AC884:AC890" si="445">J884</f>
        <v>91</v>
      </c>
      <c r="AD884" s="253">
        <f t="shared" ref="AD884:AD890" si="446">L884</f>
        <v>110</v>
      </c>
      <c r="AE884" s="175">
        <f>S884</f>
        <v>20.965058236272878</v>
      </c>
      <c r="AF884" s="205">
        <f>P884</f>
        <v>9.4496365524402908</v>
      </c>
      <c r="AG884" s="205">
        <f>R884</f>
        <v>10.446343779677113</v>
      </c>
    </row>
    <row r="885" spans="1:33" ht="15" customHeight="1" x14ac:dyDescent="0.15">
      <c r="B885" s="156" t="s">
        <v>213</v>
      </c>
      <c r="H885" s="157">
        <v>386</v>
      </c>
      <c r="I885" s="157">
        <v>305</v>
      </c>
      <c r="J885" s="157">
        <v>81</v>
      </c>
      <c r="K885" s="157">
        <v>113</v>
      </c>
      <c r="L885" s="184">
        <v>88</v>
      </c>
      <c r="M885" s="157">
        <v>330</v>
      </c>
      <c r="N885" s="158">
        <f t="shared" ref="N885:N890" si="447">H885/N$883*100</f>
        <v>19.071146245059289</v>
      </c>
      <c r="O885" s="159">
        <f t="shared" si="443"/>
        <v>28.746465598491987</v>
      </c>
      <c r="P885" s="159">
        <f t="shared" si="443"/>
        <v>8.4112149532710276</v>
      </c>
      <c r="Q885" s="159">
        <f t="shared" si="443"/>
        <v>9.4639865996649917</v>
      </c>
      <c r="R885" s="159">
        <f t="shared" si="443"/>
        <v>8.3570750237416913</v>
      </c>
      <c r="S885" s="159">
        <f t="shared" si="443"/>
        <v>27.454242928452576</v>
      </c>
      <c r="T885" s="160"/>
      <c r="V885" s="156" t="s">
        <v>213</v>
      </c>
      <c r="AB885" s="157">
        <f t="shared" si="444"/>
        <v>330</v>
      </c>
      <c r="AC885" s="157">
        <f t="shared" si="445"/>
        <v>81</v>
      </c>
      <c r="AD885" s="184">
        <f t="shared" si="446"/>
        <v>88</v>
      </c>
      <c r="AE885" s="158">
        <f t="shared" ref="AE885:AE890" si="448">S885</f>
        <v>27.454242928452576</v>
      </c>
      <c r="AF885" s="159">
        <f t="shared" ref="AF885:AF890" si="449">P885</f>
        <v>8.4112149532710276</v>
      </c>
      <c r="AG885" s="159">
        <f t="shared" ref="AG885:AG890" si="450">R885</f>
        <v>8.3570750237416913</v>
      </c>
    </row>
    <row r="886" spans="1:33" ht="15" customHeight="1" x14ac:dyDescent="0.15">
      <c r="B886" s="156" t="s">
        <v>214</v>
      </c>
      <c r="H886" s="157">
        <v>21</v>
      </c>
      <c r="I886" s="157">
        <v>19</v>
      </c>
      <c r="J886" s="157">
        <v>2</v>
      </c>
      <c r="K886" s="157">
        <v>3</v>
      </c>
      <c r="L886" s="184">
        <v>2</v>
      </c>
      <c r="M886" s="157">
        <v>20</v>
      </c>
      <c r="N886" s="158">
        <f t="shared" si="447"/>
        <v>1.0375494071146245</v>
      </c>
      <c r="O886" s="159">
        <f t="shared" si="443"/>
        <v>1.7907634307257305</v>
      </c>
      <c r="P886" s="159">
        <f t="shared" si="443"/>
        <v>0.20768431983385255</v>
      </c>
      <c r="Q886" s="159">
        <f t="shared" si="443"/>
        <v>0.25125628140703515</v>
      </c>
      <c r="R886" s="159">
        <f t="shared" si="443"/>
        <v>0.18993352326685661</v>
      </c>
      <c r="S886" s="159">
        <f t="shared" si="443"/>
        <v>1.6638935108153077</v>
      </c>
      <c r="T886" s="160"/>
      <c r="V886" s="156" t="s">
        <v>214</v>
      </c>
      <c r="AB886" s="157">
        <f t="shared" si="444"/>
        <v>20</v>
      </c>
      <c r="AC886" s="157">
        <f t="shared" si="445"/>
        <v>2</v>
      </c>
      <c r="AD886" s="184">
        <f t="shared" si="446"/>
        <v>2</v>
      </c>
      <c r="AE886" s="158">
        <f t="shared" si="448"/>
        <v>1.6638935108153077</v>
      </c>
      <c r="AF886" s="159">
        <f t="shared" si="449"/>
        <v>0.20768431983385255</v>
      </c>
      <c r="AG886" s="159">
        <f t="shared" si="450"/>
        <v>0.18993352326685661</v>
      </c>
    </row>
    <row r="887" spans="1:33" ht="15" customHeight="1" x14ac:dyDescent="0.15">
      <c r="B887" s="156" t="s">
        <v>215</v>
      </c>
      <c r="H887" s="157">
        <v>1612</v>
      </c>
      <c r="I887" s="157">
        <v>863</v>
      </c>
      <c r="J887" s="157">
        <v>749</v>
      </c>
      <c r="K887" s="157">
        <v>935</v>
      </c>
      <c r="L887" s="184">
        <v>834</v>
      </c>
      <c r="M887" s="157">
        <v>964</v>
      </c>
      <c r="N887" s="158">
        <f t="shared" si="447"/>
        <v>79.644268774703548</v>
      </c>
      <c r="O887" s="159">
        <f t="shared" si="443"/>
        <v>81.338360037700284</v>
      </c>
      <c r="P887" s="159">
        <f t="shared" si="443"/>
        <v>77.777777777777786</v>
      </c>
      <c r="Q887" s="159">
        <f t="shared" si="443"/>
        <v>78.308207705192629</v>
      </c>
      <c r="R887" s="159">
        <f t="shared" si="443"/>
        <v>79.2022792022792</v>
      </c>
      <c r="S887" s="159">
        <f t="shared" si="443"/>
        <v>80.19966722129783</v>
      </c>
      <c r="T887" s="160"/>
      <c r="V887" s="156" t="s">
        <v>215</v>
      </c>
      <c r="AB887" s="157">
        <f t="shared" si="444"/>
        <v>964</v>
      </c>
      <c r="AC887" s="157">
        <f t="shared" si="445"/>
        <v>749</v>
      </c>
      <c r="AD887" s="184">
        <f t="shared" si="446"/>
        <v>834</v>
      </c>
      <c r="AE887" s="158">
        <f t="shared" si="448"/>
        <v>80.19966722129783</v>
      </c>
      <c r="AF887" s="159">
        <f t="shared" si="449"/>
        <v>77.777777777777786</v>
      </c>
      <c r="AG887" s="159">
        <f t="shared" si="450"/>
        <v>79.2022792022792</v>
      </c>
    </row>
    <row r="888" spans="1:33" ht="15" customHeight="1" x14ac:dyDescent="0.15">
      <c r="B888" s="156" t="s">
        <v>269</v>
      </c>
      <c r="H888" s="157">
        <v>215</v>
      </c>
      <c r="I888" s="157">
        <v>81</v>
      </c>
      <c r="J888" s="157">
        <v>134</v>
      </c>
      <c r="K888" s="157">
        <v>114</v>
      </c>
      <c r="L888" s="184">
        <v>103</v>
      </c>
      <c r="M888" s="157">
        <v>92</v>
      </c>
      <c r="N888" s="158">
        <f t="shared" si="447"/>
        <v>10.622529644268774</v>
      </c>
      <c r="O888" s="159">
        <f t="shared" si="443"/>
        <v>7.6343072573044308</v>
      </c>
      <c r="P888" s="159">
        <f t="shared" si="443"/>
        <v>13.91484942886812</v>
      </c>
      <c r="Q888" s="159">
        <f t="shared" si="443"/>
        <v>9.5477386934673358</v>
      </c>
      <c r="R888" s="159">
        <f t="shared" si="443"/>
        <v>9.7815764482431149</v>
      </c>
      <c r="S888" s="159">
        <f t="shared" si="443"/>
        <v>7.6539101497504163</v>
      </c>
      <c r="T888" s="160"/>
      <c r="V888" s="156" t="s">
        <v>269</v>
      </c>
      <c r="AB888" s="157">
        <f t="shared" si="444"/>
        <v>92</v>
      </c>
      <c r="AC888" s="157">
        <f t="shared" si="445"/>
        <v>134</v>
      </c>
      <c r="AD888" s="184">
        <f t="shared" si="446"/>
        <v>103</v>
      </c>
      <c r="AE888" s="158">
        <f t="shared" si="448"/>
        <v>7.6539101497504163</v>
      </c>
      <c r="AF888" s="159">
        <f t="shared" si="449"/>
        <v>13.91484942886812</v>
      </c>
      <c r="AG888" s="159">
        <f t="shared" si="450"/>
        <v>9.7815764482431149</v>
      </c>
    </row>
    <row r="889" spans="1:33" ht="15" customHeight="1" x14ac:dyDescent="0.15">
      <c r="B889" s="156" t="s">
        <v>51</v>
      </c>
      <c r="H889" s="157">
        <v>25</v>
      </c>
      <c r="I889" s="157">
        <v>7</v>
      </c>
      <c r="J889" s="157">
        <v>18</v>
      </c>
      <c r="K889" s="157">
        <v>10</v>
      </c>
      <c r="L889" s="184">
        <v>9</v>
      </c>
      <c r="M889" s="157">
        <v>8</v>
      </c>
      <c r="N889" s="158">
        <f t="shared" si="447"/>
        <v>1.2351778656126482</v>
      </c>
      <c r="O889" s="159">
        <f t="shared" si="443"/>
        <v>0.65975494816211122</v>
      </c>
      <c r="P889" s="159">
        <f t="shared" si="443"/>
        <v>1.8691588785046727</v>
      </c>
      <c r="Q889" s="159">
        <f t="shared" si="443"/>
        <v>0.83752093802345051</v>
      </c>
      <c r="R889" s="159">
        <f t="shared" si="443"/>
        <v>0.85470085470085477</v>
      </c>
      <c r="S889" s="159">
        <f t="shared" si="443"/>
        <v>0.66555740432612309</v>
      </c>
      <c r="T889" s="160"/>
      <c r="V889" s="156" t="s">
        <v>51</v>
      </c>
      <c r="AB889" s="157">
        <f t="shared" si="444"/>
        <v>8</v>
      </c>
      <c r="AC889" s="157">
        <f t="shared" si="445"/>
        <v>18</v>
      </c>
      <c r="AD889" s="184">
        <f t="shared" si="446"/>
        <v>9</v>
      </c>
      <c r="AE889" s="158">
        <f t="shared" si="448"/>
        <v>0.66555740432612309</v>
      </c>
      <c r="AF889" s="159">
        <f t="shared" si="449"/>
        <v>1.8691588785046727</v>
      </c>
      <c r="AG889" s="159">
        <f t="shared" si="450"/>
        <v>0.85470085470085477</v>
      </c>
    </row>
    <row r="890" spans="1:33" ht="15" customHeight="1" x14ac:dyDescent="0.15">
      <c r="B890" s="149" t="s">
        <v>0</v>
      </c>
      <c r="C890" s="151"/>
      <c r="D890" s="151"/>
      <c r="E890" s="151"/>
      <c r="F890" s="151"/>
      <c r="G890" s="151"/>
      <c r="H890" s="161">
        <v>37</v>
      </c>
      <c r="I890" s="161">
        <v>19</v>
      </c>
      <c r="J890" s="161">
        <v>18</v>
      </c>
      <c r="K890" s="161">
        <v>22</v>
      </c>
      <c r="L890" s="185">
        <v>21</v>
      </c>
      <c r="M890" s="161">
        <v>20</v>
      </c>
      <c r="N890" s="162">
        <f t="shared" si="447"/>
        <v>1.8280632411067192</v>
      </c>
      <c r="O890" s="163">
        <f t="shared" si="443"/>
        <v>1.7907634307257305</v>
      </c>
      <c r="P890" s="163">
        <f t="shared" si="443"/>
        <v>1.8691588785046727</v>
      </c>
      <c r="Q890" s="163">
        <f t="shared" si="443"/>
        <v>1.8425460636515913</v>
      </c>
      <c r="R890" s="163">
        <f t="shared" si="443"/>
        <v>1.9943019943019942</v>
      </c>
      <c r="S890" s="163">
        <f t="shared" si="443"/>
        <v>1.6638935108153077</v>
      </c>
      <c r="T890" s="160"/>
      <c r="V890" s="149" t="s">
        <v>0</v>
      </c>
      <c r="W890" s="151"/>
      <c r="X890" s="151"/>
      <c r="Y890" s="151"/>
      <c r="Z890" s="151"/>
      <c r="AA890" s="151"/>
      <c r="AB890" s="161">
        <f t="shared" si="444"/>
        <v>20</v>
      </c>
      <c r="AC890" s="161">
        <f t="shared" si="445"/>
        <v>18</v>
      </c>
      <c r="AD890" s="185">
        <f t="shared" si="446"/>
        <v>21</v>
      </c>
      <c r="AE890" s="162">
        <f t="shared" si="448"/>
        <v>1.6638935108153077</v>
      </c>
      <c r="AF890" s="163">
        <f t="shared" si="449"/>
        <v>1.8691588785046727</v>
      </c>
      <c r="AG890" s="163">
        <f t="shared" si="450"/>
        <v>1.9943019943019942</v>
      </c>
    </row>
    <row r="891" spans="1:33" ht="15" customHeight="1" x14ac:dyDescent="0.15">
      <c r="B891" s="165" t="s">
        <v>1</v>
      </c>
      <c r="C891" s="167"/>
      <c r="D891" s="167"/>
      <c r="E891" s="459"/>
      <c r="F891" s="167"/>
      <c r="G891" s="167"/>
      <c r="H891" s="168">
        <f t="shared" ref="H891:M891" si="451">SUM(H884:H890)</f>
        <v>2624</v>
      </c>
      <c r="I891" s="168">
        <f t="shared" si="451"/>
        <v>1531</v>
      </c>
      <c r="J891" s="168">
        <f t="shared" si="451"/>
        <v>1093</v>
      </c>
      <c r="K891" s="168">
        <f t="shared" si="451"/>
        <v>1322</v>
      </c>
      <c r="L891" s="186">
        <f t="shared" si="451"/>
        <v>1167</v>
      </c>
      <c r="M891" s="168">
        <f t="shared" si="451"/>
        <v>1686</v>
      </c>
      <c r="N891" s="169" t="str">
        <f>IF(SUM(N884:N890)&gt;100,"－",SUM(N884:N890))</f>
        <v>－</v>
      </c>
      <c r="O891" s="170" t="str">
        <f t="shared" ref="O891:R891" si="452">IF(SUM(O884:O890)&gt;100,"－",SUM(O884:O890))</f>
        <v>－</v>
      </c>
      <c r="P891" s="170" t="str">
        <f t="shared" si="452"/>
        <v>－</v>
      </c>
      <c r="Q891" s="170" t="str">
        <f t="shared" si="452"/>
        <v>－</v>
      </c>
      <c r="R891" s="170" t="str">
        <f t="shared" si="452"/>
        <v>－</v>
      </c>
      <c r="S891" s="170" t="str">
        <f t="shared" ref="S891" si="453">IF(SUM(S884:S890)&gt;100,"－",SUM(S884:S890))</f>
        <v>－</v>
      </c>
      <c r="T891" s="164"/>
      <c r="V891" s="165" t="s">
        <v>1</v>
      </c>
      <c r="W891" s="167"/>
      <c r="X891" s="167"/>
      <c r="Y891" s="167"/>
      <c r="Z891" s="167"/>
      <c r="AA891" s="167"/>
      <c r="AB891" s="168">
        <f t="shared" ref="AB891:AD891" si="454">SUM(AB884:AB890)</f>
        <v>1686</v>
      </c>
      <c r="AC891" s="168">
        <f t="shared" si="454"/>
        <v>1093</v>
      </c>
      <c r="AD891" s="186">
        <f t="shared" si="454"/>
        <v>1167</v>
      </c>
      <c r="AE891" s="169" t="str">
        <f>IF(SUM(AE884:AE890)&gt;100,"－",SUM(AE884:AE890))</f>
        <v>－</v>
      </c>
      <c r="AF891" s="170" t="str">
        <f t="shared" ref="AF891:AG891" si="455">IF(SUM(AF884:AF890)&gt;100,"－",SUM(AF884:AF890))</f>
        <v>－</v>
      </c>
      <c r="AG891" s="170" t="str">
        <f t="shared" si="455"/>
        <v>－</v>
      </c>
    </row>
    <row r="892" spans="1:33" ht="15" customHeight="1" x14ac:dyDescent="0.15">
      <c r="B892" s="137"/>
      <c r="V892" s="137"/>
    </row>
    <row r="893" spans="1:33" ht="15" customHeight="1" x14ac:dyDescent="0.15">
      <c r="A893" s="135" t="s">
        <v>435</v>
      </c>
      <c r="B893" s="137"/>
      <c r="V893" s="137"/>
    </row>
    <row r="894" spans="1:33" ht="13.7" customHeight="1" x14ac:dyDescent="0.15">
      <c r="B894" s="138"/>
      <c r="C894" s="139"/>
      <c r="D894" s="139"/>
      <c r="E894" s="139"/>
      <c r="F894" s="227"/>
      <c r="G894" s="228"/>
      <c r="H894" s="142" t="s">
        <v>2</v>
      </c>
      <c r="I894" s="142"/>
      <c r="J894" s="228"/>
      <c r="K894" s="228"/>
      <c r="L894" s="229"/>
      <c r="M894" s="228"/>
      <c r="N894" s="142" t="s">
        <v>3</v>
      </c>
      <c r="O894" s="142"/>
      <c r="P894" s="228"/>
      <c r="Q894" s="231"/>
      <c r="V894" s="138"/>
      <c r="W894" s="139"/>
      <c r="X894" s="139"/>
      <c r="Y894" s="139"/>
      <c r="Z894" s="140"/>
      <c r="AA894" s="141" t="s">
        <v>2</v>
      </c>
      <c r="AB894" s="142"/>
      <c r="AC894" s="143"/>
      <c r="AD894" s="141" t="s">
        <v>3</v>
      </c>
      <c r="AE894" s="144"/>
    </row>
    <row r="895" spans="1:33" ht="22.7" customHeight="1" x14ac:dyDescent="0.15">
      <c r="B895" s="156"/>
      <c r="E895" s="329"/>
      <c r="F895" s="146" t="s">
        <v>365</v>
      </c>
      <c r="G895" s="146" t="s">
        <v>170</v>
      </c>
      <c r="H895" s="146" t="s">
        <v>171</v>
      </c>
      <c r="I895" s="146" t="s">
        <v>366</v>
      </c>
      <c r="J895" s="182" t="s">
        <v>173</v>
      </c>
      <c r="K895" s="146" t="s">
        <v>529</v>
      </c>
      <c r="L895" s="147" t="s">
        <v>365</v>
      </c>
      <c r="M895" s="146" t="s">
        <v>170</v>
      </c>
      <c r="N895" s="146" t="s">
        <v>171</v>
      </c>
      <c r="O895" s="146" t="s">
        <v>366</v>
      </c>
      <c r="P895" s="146" t="s">
        <v>173</v>
      </c>
      <c r="Q895" s="146" t="s">
        <v>529</v>
      </c>
      <c r="V895" s="156"/>
      <c r="Y895" s="329"/>
      <c r="Z895" s="146" t="s">
        <v>474</v>
      </c>
      <c r="AA895" s="146" t="s">
        <v>171</v>
      </c>
      <c r="AB895" s="182" t="s">
        <v>173</v>
      </c>
      <c r="AC895" s="147" t="s">
        <v>474</v>
      </c>
      <c r="AD895" s="146" t="s">
        <v>171</v>
      </c>
      <c r="AE895" s="146" t="s">
        <v>173</v>
      </c>
    </row>
    <row r="896" spans="1:33" ht="12" customHeight="1" x14ac:dyDescent="0.15">
      <c r="B896" s="149"/>
      <c r="C896" s="151"/>
      <c r="D896" s="151"/>
      <c r="E896" s="220"/>
      <c r="F896" s="152"/>
      <c r="G896" s="152"/>
      <c r="H896" s="152"/>
      <c r="I896" s="152"/>
      <c r="J896" s="183"/>
      <c r="K896" s="152"/>
      <c r="L896" s="153">
        <f t="shared" ref="L896:Q896" si="456">F$13</f>
        <v>2024</v>
      </c>
      <c r="M896" s="154">
        <f t="shared" si="456"/>
        <v>1061</v>
      </c>
      <c r="N896" s="154">
        <f t="shared" si="456"/>
        <v>963</v>
      </c>
      <c r="O896" s="154">
        <f t="shared" si="456"/>
        <v>1194</v>
      </c>
      <c r="P896" s="154">
        <f t="shared" si="456"/>
        <v>1053</v>
      </c>
      <c r="Q896" s="154">
        <f t="shared" si="456"/>
        <v>1202</v>
      </c>
      <c r="V896" s="149"/>
      <c r="W896" s="151"/>
      <c r="X896" s="151"/>
      <c r="Y896" s="220"/>
      <c r="Z896" s="152"/>
      <c r="AA896" s="152"/>
      <c r="AB896" s="183"/>
      <c r="AC896" s="153">
        <f>Q896</f>
        <v>1202</v>
      </c>
      <c r="AD896" s="154">
        <f>N896</f>
        <v>963</v>
      </c>
      <c r="AE896" s="154">
        <f>P896</f>
        <v>1053</v>
      </c>
    </row>
    <row r="897" spans="1:36" ht="15" customHeight="1" x14ac:dyDescent="0.15">
      <c r="B897" s="156" t="s">
        <v>306</v>
      </c>
      <c r="F897" s="157">
        <v>245</v>
      </c>
      <c r="G897" s="157">
        <v>26</v>
      </c>
      <c r="H897" s="157">
        <v>219</v>
      </c>
      <c r="I897" s="157">
        <v>0</v>
      </c>
      <c r="J897" s="184">
        <v>0</v>
      </c>
      <c r="K897" s="157">
        <v>26</v>
      </c>
      <c r="L897" s="158">
        <f>F897/L$896*100</f>
        <v>12.104743083003951</v>
      </c>
      <c r="M897" s="436">
        <f t="shared" ref="M897:Q902" si="457">G897/M$896*100</f>
        <v>2.4505183788878417</v>
      </c>
      <c r="N897" s="159">
        <f t="shared" si="457"/>
        <v>22.741433021806852</v>
      </c>
      <c r="O897" s="159">
        <f t="shared" si="457"/>
        <v>0</v>
      </c>
      <c r="P897" s="159">
        <f t="shared" si="457"/>
        <v>0</v>
      </c>
      <c r="Q897" s="159">
        <f t="shared" si="457"/>
        <v>2.1630615640599005</v>
      </c>
      <c r="V897" s="156" t="s">
        <v>306</v>
      </c>
      <c r="Z897" s="157">
        <f>K897</f>
        <v>26</v>
      </c>
      <c r="AA897" s="157">
        <f t="shared" ref="AA897:AA902" si="458">H897</f>
        <v>219</v>
      </c>
      <c r="AB897" s="184">
        <f t="shared" ref="AB897:AB902" si="459">J897</f>
        <v>0</v>
      </c>
      <c r="AC897" s="158">
        <f>Q897</f>
        <v>2.1630615640599005</v>
      </c>
      <c r="AD897" s="159">
        <f>N897</f>
        <v>22.741433021806852</v>
      </c>
      <c r="AE897" s="159">
        <f>P897</f>
        <v>0</v>
      </c>
    </row>
    <row r="898" spans="1:36" ht="15" customHeight="1" x14ac:dyDescent="0.15">
      <c r="B898" s="156" t="s">
        <v>216</v>
      </c>
      <c r="F898" s="157">
        <v>665</v>
      </c>
      <c r="G898" s="157">
        <v>293</v>
      </c>
      <c r="H898" s="157">
        <v>372</v>
      </c>
      <c r="I898" s="157">
        <v>0</v>
      </c>
      <c r="J898" s="184">
        <v>0</v>
      </c>
      <c r="K898" s="157">
        <v>293</v>
      </c>
      <c r="L898" s="158">
        <f t="shared" ref="L898:L902" si="460">F898/L$896*100</f>
        <v>32.855731225296445</v>
      </c>
      <c r="M898" s="436">
        <f t="shared" si="457"/>
        <v>27.615457115928372</v>
      </c>
      <c r="N898" s="159">
        <f t="shared" si="457"/>
        <v>38.629283489096572</v>
      </c>
      <c r="O898" s="159">
        <f t="shared" si="457"/>
        <v>0</v>
      </c>
      <c r="P898" s="159">
        <f t="shared" si="457"/>
        <v>0</v>
      </c>
      <c r="Q898" s="159">
        <f t="shared" si="457"/>
        <v>24.376039933444261</v>
      </c>
      <c r="V898" s="156" t="s">
        <v>216</v>
      </c>
      <c r="Z898" s="157">
        <f t="shared" ref="Z898:Z902" si="461">K898</f>
        <v>293</v>
      </c>
      <c r="AA898" s="157">
        <f t="shared" si="458"/>
        <v>372</v>
      </c>
      <c r="AB898" s="184">
        <f t="shared" si="459"/>
        <v>0</v>
      </c>
      <c r="AC898" s="158">
        <f t="shared" ref="AC898:AC902" si="462">Q898</f>
        <v>24.376039933444261</v>
      </c>
      <c r="AD898" s="159">
        <f t="shared" ref="AD898:AD902" si="463">N898</f>
        <v>38.629283489096572</v>
      </c>
      <c r="AE898" s="159">
        <f t="shared" ref="AE898:AE902" si="464">P898</f>
        <v>0</v>
      </c>
    </row>
    <row r="899" spans="1:36" ht="15" customHeight="1" x14ac:dyDescent="0.15">
      <c r="B899" s="156" t="s">
        <v>217</v>
      </c>
      <c r="F899" s="157">
        <v>786</v>
      </c>
      <c r="G899" s="157">
        <v>614</v>
      </c>
      <c r="H899" s="157">
        <v>172</v>
      </c>
      <c r="I899" s="157">
        <v>815</v>
      </c>
      <c r="J899" s="184">
        <v>702</v>
      </c>
      <c r="K899" s="157">
        <v>727</v>
      </c>
      <c r="L899" s="158">
        <f t="shared" si="460"/>
        <v>38.833992094861657</v>
      </c>
      <c r="M899" s="436">
        <f t="shared" si="457"/>
        <v>57.869934024505184</v>
      </c>
      <c r="N899" s="159">
        <f t="shared" si="457"/>
        <v>17.86085150571132</v>
      </c>
      <c r="O899" s="159">
        <f t="shared" si="457"/>
        <v>68.25795644891123</v>
      </c>
      <c r="P899" s="159">
        <f t="shared" si="457"/>
        <v>66.666666666666657</v>
      </c>
      <c r="Q899" s="159">
        <f t="shared" si="457"/>
        <v>60.482529118136441</v>
      </c>
      <c r="V899" s="156" t="s">
        <v>217</v>
      </c>
      <c r="Z899" s="157">
        <f t="shared" si="461"/>
        <v>727</v>
      </c>
      <c r="AA899" s="157">
        <f t="shared" si="458"/>
        <v>172</v>
      </c>
      <c r="AB899" s="184">
        <f t="shared" si="459"/>
        <v>702</v>
      </c>
      <c r="AC899" s="158">
        <f t="shared" si="462"/>
        <v>60.482529118136441</v>
      </c>
      <c r="AD899" s="159">
        <f t="shared" si="463"/>
        <v>17.86085150571132</v>
      </c>
      <c r="AE899" s="159">
        <f t="shared" si="464"/>
        <v>66.666666666666657</v>
      </c>
    </row>
    <row r="900" spans="1:36" ht="15" customHeight="1" x14ac:dyDescent="0.15">
      <c r="B900" s="156" t="s">
        <v>218</v>
      </c>
      <c r="F900" s="157">
        <v>63</v>
      </c>
      <c r="G900" s="157">
        <v>36</v>
      </c>
      <c r="H900" s="157">
        <v>27</v>
      </c>
      <c r="I900" s="157">
        <v>185</v>
      </c>
      <c r="J900" s="184">
        <v>176</v>
      </c>
      <c r="K900" s="157">
        <v>45</v>
      </c>
      <c r="L900" s="158">
        <f t="shared" si="460"/>
        <v>3.1126482213438735</v>
      </c>
      <c r="M900" s="436">
        <f t="shared" si="457"/>
        <v>3.3930254476908575</v>
      </c>
      <c r="N900" s="159">
        <f t="shared" si="457"/>
        <v>2.8037383177570092</v>
      </c>
      <c r="O900" s="159">
        <f t="shared" si="457"/>
        <v>15.494137353433835</v>
      </c>
      <c r="P900" s="159">
        <f t="shared" si="457"/>
        <v>16.714150047483383</v>
      </c>
      <c r="Q900" s="159">
        <f t="shared" si="457"/>
        <v>3.7437603993344428</v>
      </c>
      <c r="V900" s="156" t="s">
        <v>218</v>
      </c>
      <c r="Z900" s="157">
        <f t="shared" si="461"/>
        <v>45</v>
      </c>
      <c r="AA900" s="157">
        <f t="shared" si="458"/>
        <v>27</v>
      </c>
      <c r="AB900" s="184">
        <f t="shared" si="459"/>
        <v>176</v>
      </c>
      <c r="AC900" s="158">
        <f t="shared" si="462"/>
        <v>3.7437603993344428</v>
      </c>
      <c r="AD900" s="159">
        <f t="shared" si="463"/>
        <v>2.8037383177570092</v>
      </c>
      <c r="AE900" s="159">
        <f t="shared" si="464"/>
        <v>16.714150047483383</v>
      </c>
    </row>
    <row r="901" spans="1:36" ht="15" customHeight="1" x14ac:dyDescent="0.15">
      <c r="B901" s="156" t="s">
        <v>219</v>
      </c>
      <c r="F901" s="157">
        <v>66</v>
      </c>
      <c r="G901" s="157">
        <v>44</v>
      </c>
      <c r="H901" s="157">
        <v>22</v>
      </c>
      <c r="I901" s="157">
        <v>89</v>
      </c>
      <c r="J901" s="184">
        <v>77</v>
      </c>
      <c r="K901" s="157">
        <v>56</v>
      </c>
      <c r="L901" s="158">
        <f t="shared" si="460"/>
        <v>3.2608695652173911</v>
      </c>
      <c r="M901" s="436">
        <f t="shared" si="457"/>
        <v>4.1470311027332709</v>
      </c>
      <c r="N901" s="159">
        <f t="shared" si="457"/>
        <v>2.2845275181723781</v>
      </c>
      <c r="O901" s="159">
        <f t="shared" si="457"/>
        <v>7.4539363484087104</v>
      </c>
      <c r="P901" s="159">
        <f t="shared" si="457"/>
        <v>7.3124406457739797</v>
      </c>
      <c r="Q901" s="159">
        <f t="shared" si="457"/>
        <v>4.6589018302828622</v>
      </c>
      <c r="V901" s="156" t="s">
        <v>219</v>
      </c>
      <c r="Z901" s="157">
        <f t="shared" si="461"/>
        <v>56</v>
      </c>
      <c r="AA901" s="157">
        <f t="shared" si="458"/>
        <v>22</v>
      </c>
      <c r="AB901" s="184">
        <f t="shared" si="459"/>
        <v>77</v>
      </c>
      <c r="AC901" s="158">
        <f t="shared" si="462"/>
        <v>4.6589018302828622</v>
      </c>
      <c r="AD901" s="159">
        <f t="shared" si="463"/>
        <v>2.2845275181723781</v>
      </c>
      <c r="AE901" s="159">
        <f t="shared" si="464"/>
        <v>7.3124406457739797</v>
      </c>
    </row>
    <row r="902" spans="1:36" ht="15" customHeight="1" x14ac:dyDescent="0.15">
      <c r="B902" s="149" t="s">
        <v>128</v>
      </c>
      <c r="C902" s="151"/>
      <c r="D902" s="151"/>
      <c r="E902" s="151"/>
      <c r="F902" s="161">
        <v>199</v>
      </c>
      <c r="G902" s="161">
        <v>48</v>
      </c>
      <c r="H902" s="161">
        <v>151</v>
      </c>
      <c r="I902" s="161">
        <v>105</v>
      </c>
      <c r="J902" s="185">
        <v>98</v>
      </c>
      <c r="K902" s="161">
        <v>55</v>
      </c>
      <c r="L902" s="162">
        <f t="shared" si="460"/>
        <v>9.8320158102766797</v>
      </c>
      <c r="M902" s="451">
        <f t="shared" si="457"/>
        <v>4.5240339302544772</v>
      </c>
      <c r="N902" s="163">
        <f t="shared" si="457"/>
        <v>15.680166147455868</v>
      </c>
      <c r="O902" s="163">
        <f t="shared" si="457"/>
        <v>8.7939698492462313</v>
      </c>
      <c r="P902" s="163">
        <f t="shared" si="457"/>
        <v>9.3067426400759743</v>
      </c>
      <c r="Q902" s="163">
        <f t="shared" si="457"/>
        <v>4.5757071547420969</v>
      </c>
      <c r="V902" s="149" t="s">
        <v>128</v>
      </c>
      <c r="W902" s="151"/>
      <c r="X902" s="151"/>
      <c r="Y902" s="151"/>
      <c r="Z902" s="161">
        <f t="shared" si="461"/>
        <v>55</v>
      </c>
      <c r="AA902" s="161">
        <f t="shared" si="458"/>
        <v>151</v>
      </c>
      <c r="AB902" s="185">
        <f t="shared" si="459"/>
        <v>98</v>
      </c>
      <c r="AC902" s="162">
        <f t="shared" si="462"/>
        <v>4.5757071547420969</v>
      </c>
      <c r="AD902" s="163">
        <f t="shared" si="463"/>
        <v>15.680166147455868</v>
      </c>
      <c r="AE902" s="163">
        <f t="shared" si="464"/>
        <v>9.3067426400759743</v>
      </c>
    </row>
    <row r="903" spans="1:36" ht="15" customHeight="1" x14ac:dyDescent="0.15">
      <c r="B903" s="165" t="s">
        <v>1</v>
      </c>
      <c r="C903" s="167"/>
      <c r="D903" s="167"/>
      <c r="E903" s="176"/>
      <c r="F903" s="168">
        <f t="shared" ref="F903:K903" si="465">SUM(F897:F902)</f>
        <v>2024</v>
      </c>
      <c r="G903" s="168">
        <f t="shared" si="465"/>
        <v>1061</v>
      </c>
      <c r="H903" s="168">
        <f t="shared" si="465"/>
        <v>963</v>
      </c>
      <c r="I903" s="168">
        <f t="shared" si="465"/>
        <v>1194</v>
      </c>
      <c r="J903" s="186">
        <f t="shared" si="465"/>
        <v>1053</v>
      </c>
      <c r="K903" s="168">
        <f t="shared" si="465"/>
        <v>1202</v>
      </c>
      <c r="L903" s="169">
        <f t="shared" ref="L903:Q903" si="466">SUM(L897:L902)</f>
        <v>100</v>
      </c>
      <c r="M903" s="452">
        <f t="shared" si="466"/>
        <v>100</v>
      </c>
      <c r="N903" s="170">
        <f t="shared" si="466"/>
        <v>100</v>
      </c>
      <c r="O903" s="170">
        <f t="shared" si="466"/>
        <v>100</v>
      </c>
      <c r="P903" s="170">
        <f t="shared" si="466"/>
        <v>100</v>
      </c>
      <c r="Q903" s="170">
        <f t="shared" si="466"/>
        <v>100</v>
      </c>
      <c r="V903" s="165" t="s">
        <v>1</v>
      </c>
      <c r="W903" s="167"/>
      <c r="X903" s="167"/>
      <c r="Y903" s="176"/>
      <c r="Z903" s="168">
        <f t="shared" ref="Z903:AE903" si="467">SUM(Z897:Z902)</f>
        <v>1202</v>
      </c>
      <c r="AA903" s="168">
        <f t="shared" si="467"/>
        <v>963</v>
      </c>
      <c r="AB903" s="186">
        <f t="shared" si="467"/>
        <v>1053</v>
      </c>
      <c r="AC903" s="169">
        <f t="shared" si="467"/>
        <v>100</v>
      </c>
      <c r="AD903" s="170">
        <f t="shared" si="467"/>
        <v>100</v>
      </c>
      <c r="AE903" s="170">
        <f t="shared" si="467"/>
        <v>100</v>
      </c>
    </row>
    <row r="904" spans="1:36" ht="15" customHeight="1" x14ac:dyDescent="0.15">
      <c r="B904" s="165" t="s">
        <v>220</v>
      </c>
      <c r="C904" s="167"/>
      <c r="D904" s="167"/>
      <c r="E904" s="176"/>
      <c r="F904" s="453">
        <v>17.397422410958914</v>
      </c>
      <c r="G904" s="453">
        <v>19.033923988154022</v>
      </c>
      <c r="H904" s="453">
        <v>15.35582623152712</v>
      </c>
      <c r="I904" s="453">
        <v>21.781554637281925</v>
      </c>
      <c r="J904" s="453">
        <v>21.863343455497407</v>
      </c>
      <c r="K904" s="453">
        <v>19.286822144725427</v>
      </c>
      <c r="V904" s="165" t="s">
        <v>220</v>
      </c>
      <c r="W904" s="167"/>
      <c r="X904" s="167"/>
      <c r="Y904" s="176"/>
      <c r="Z904" s="453">
        <f>K904</f>
        <v>19.286822144725427</v>
      </c>
      <c r="AA904" s="453">
        <f>H904</f>
        <v>15.35582623152712</v>
      </c>
      <c r="AB904" s="453">
        <f>J904</f>
        <v>21.863343455497407</v>
      </c>
    </row>
    <row r="905" spans="1:36" ht="15" customHeight="1" x14ac:dyDescent="0.15">
      <c r="B905" s="165" t="s">
        <v>221</v>
      </c>
      <c r="C905" s="167"/>
      <c r="D905" s="167"/>
      <c r="E905" s="176"/>
      <c r="F905" s="178">
        <v>76.5</v>
      </c>
      <c r="G905" s="178">
        <v>76.5</v>
      </c>
      <c r="H905" s="178">
        <v>58.16</v>
      </c>
      <c r="I905" s="178">
        <v>69.08</v>
      </c>
      <c r="J905" s="178">
        <v>69.08</v>
      </c>
      <c r="K905" s="178">
        <v>76.5</v>
      </c>
      <c r="V905" s="165" t="s">
        <v>221</v>
      </c>
      <c r="W905" s="167"/>
      <c r="X905" s="167"/>
      <c r="Y905" s="176"/>
      <c r="Z905" s="178">
        <f t="shared" ref="Z905:Z906" si="468">K905</f>
        <v>76.5</v>
      </c>
      <c r="AA905" s="178">
        <f>H905</f>
        <v>58.16</v>
      </c>
      <c r="AB905" s="178">
        <f>J905</f>
        <v>69.08</v>
      </c>
    </row>
    <row r="906" spans="1:36" ht="15" customHeight="1" x14ac:dyDescent="0.15">
      <c r="B906" s="165" t="s">
        <v>222</v>
      </c>
      <c r="C906" s="167"/>
      <c r="D906" s="167"/>
      <c r="E906" s="176"/>
      <c r="F906" s="178">
        <v>5.76</v>
      </c>
      <c r="G906" s="178">
        <v>8</v>
      </c>
      <c r="H906" s="178">
        <v>5.76</v>
      </c>
      <c r="I906" s="178">
        <v>18</v>
      </c>
      <c r="J906" s="178">
        <v>18</v>
      </c>
      <c r="K906" s="178">
        <v>8</v>
      </c>
      <c r="V906" s="165" t="s">
        <v>222</v>
      </c>
      <c r="W906" s="167"/>
      <c r="X906" s="167"/>
      <c r="Y906" s="176"/>
      <c r="Z906" s="178">
        <f t="shared" si="468"/>
        <v>8</v>
      </c>
      <c r="AA906" s="178">
        <f>H906</f>
        <v>5.76</v>
      </c>
      <c r="AB906" s="178">
        <f>J906</f>
        <v>18</v>
      </c>
    </row>
    <row r="907" spans="1:36" ht="15" customHeight="1" x14ac:dyDescent="0.15">
      <c r="B907" s="171"/>
      <c r="C907" s="172"/>
      <c r="D907" s="172"/>
      <c r="E907" s="172"/>
      <c r="F907" s="181"/>
      <c r="I907" s="181"/>
      <c r="K907" s="181"/>
      <c r="M907" s="181"/>
      <c r="P907" s="181"/>
      <c r="Q907" s="181"/>
      <c r="V907" s="171"/>
      <c r="W907" s="172"/>
      <c r="X907" s="172"/>
      <c r="Y907" s="172"/>
      <c r="Z907" s="181"/>
      <c r="AE907" s="181"/>
      <c r="AG907" s="327"/>
      <c r="AH907" s="327"/>
      <c r="AI907" s="327"/>
      <c r="AJ907" s="327"/>
    </row>
    <row r="908" spans="1:36" ht="15" customHeight="1" x14ac:dyDescent="0.15">
      <c r="A908" s="135" t="s">
        <v>436</v>
      </c>
      <c r="B908" s="137"/>
      <c r="V908" s="137"/>
      <c r="AG908" s="327"/>
      <c r="AH908" s="327"/>
      <c r="AI908" s="327"/>
      <c r="AJ908" s="327"/>
    </row>
    <row r="909" spans="1:36" ht="13.7" customHeight="1" x14ac:dyDescent="0.15">
      <c r="B909" s="138"/>
      <c r="C909" s="139"/>
      <c r="D909" s="139"/>
      <c r="E909" s="139"/>
      <c r="F909" s="227"/>
      <c r="G909" s="228"/>
      <c r="H909" s="142" t="s">
        <v>2</v>
      </c>
      <c r="I909" s="142"/>
      <c r="J909" s="228"/>
      <c r="K909" s="228"/>
      <c r="L909" s="229"/>
      <c r="M909" s="228"/>
      <c r="N909" s="142" t="s">
        <v>3</v>
      </c>
      <c r="O909" s="142"/>
      <c r="P909" s="228"/>
      <c r="Q909" s="231"/>
      <c r="V909" s="138"/>
      <c r="W909" s="139"/>
      <c r="X909" s="139"/>
      <c r="Y909" s="139"/>
      <c r="Z909" s="140"/>
      <c r="AA909" s="141" t="s">
        <v>2</v>
      </c>
      <c r="AB909" s="142"/>
      <c r="AC909" s="143"/>
      <c r="AD909" s="141" t="s">
        <v>3</v>
      </c>
      <c r="AE909" s="144"/>
      <c r="AG909" s="327"/>
      <c r="AH909" s="327"/>
      <c r="AI909" s="327"/>
      <c r="AJ909" s="327"/>
    </row>
    <row r="910" spans="1:36" ht="22.7" customHeight="1" x14ac:dyDescent="0.15">
      <c r="B910" s="156"/>
      <c r="E910" s="329"/>
      <c r="F910" s="146" t="s">
        <v>365</v>
      </c>
      <c r="G910" s="146" t="s">
        <v>170</v>
      </c>
      <c r="H910" s="146" t="s">
        <v>171</v>
      </c>
      <c r="I910" s="146" t="s">
        <v>366</v>
      </c>
      <c r="J910" s="182" t="s">
        <v>173</v>
      </c>
      <c r="K910" s="146" t="s">
        <v>529</v>
      </c>
      <c r="L910" s="147" t="s">
        <v>365</v>
      </c>
      <c r="M910" s="146" t="s">
        <v>170</v>
      </c>
      <c r="N910" s="146" t="s">
        <v>171</v>
      </c>
      <c r="O910" s="146" t="s">
        <v>366</v>
      </c>
      <c r="P910" s="146" t="s">
        <v>173</v>
      </c>
      <c r="Q910" s="146" t="s">
        <v>529</v>
      </c>
      <c r="V910" s="156"/>
      <c r="Y910" s="329"/>
      <c r="Z910" s="146" t="s">
        <v>474</v>
      </c>
      <c r="AA910" s="146" t="s">
        <v>171</v>
      </c>
      <c r="AB910" s="182" t="s">
        <v>173</v>
      </c>
      <c r="AC910" s="147" t="s">
        <v>474</v>
      </c>
      <c r="AD910" s="146" t="s">
        <v>171</v>
      </c>
      <c r="AE910" s="146" t="s">
        <v>173</v>
      </c>
    </row>
    <row r="911" spans="1:36" ht="12" customHeight="1" x14ac:dyDescent="0.15">
      <c r="B911" s="149"/>
      <c r="C911" s="151"/>
      <c r="D911" s="151"/>
      <c r="E911" s="220"/>
      <c r="F911" s="152"/>
      <c r="G911" s="152"/>
      <c r="H911" s="152"/>
      <c r="I911" s="152"/>
      <c r="J911" s="183"/>
      <c r="K911" s="152"/>
      <c r="L911" s="153">
        <f t="shared" ref="L911:Q911" si="469">F$922</f>
        <v>2024</v>
      </c>
      <c r="M911" s="154">
        <f t="shared" si="469"/>
        <v>1061</v>
      </c>
      <c r="N911" s="154">
        <f t="shared" si="469"/>
        <v>963</v>
      </c>
      <c r="O911" s="154">
        <f t="shared" si="469"/>
        <v>1194</v>
      </c>
      <c r="P911" s="154">
        <f t="shared" si="469"/>
        <v>1053</v>
      </c>
      <c r="Q911" s="154">
        <f t="shared" si="469"/>
        <v>1202</v>
      </c>
      <c r="V911" s="149"/>
      <c r="W911" s="151"/>
      <c r="X911" s="151"/>
      <c r="Y911" s="220"/>
      <c r="Z911" s="152"/>
      <c r="AA911" s="152"/>
      <c r="AB911" s="183"/>
      <c r="AC911" s="153">
        <f>Q911</f>
        <v>1202</v>
      </c>
      <c r="AD911" s="154">
        <f>N911</f>
        <v>963</v>
      </c>
      <c r="AE911" s="154">
        <f>P911</f>
        <v>1053</v>
      </c>
    </row>
    <row r="912" spans="1:36" ht="15" customHeight="1" x14ac:dyDescent="0.15">
      <c r="B912" s="156" t="s">
        <v>249</v>
      </c>
      <c r="F912" s="204">
        <v>215</v>
      </c>
      <c r="G912" s="204">
        <v>19</v>
      </c>
      <c r="H912" s="204">
        <v>196</v>
      </c>
      <c r="I912" s="204">
        <v>35</v>
      </c>
      <c r="J912" s="253">
        <v>34</v>
      </c>
      <c r="K912" s="204">
        <v>20</v>
      </c>
      <c r="L912" s="175">
        <f t="shared" ref="L912:L921" si="470">F912/L$911*100</f>
        <v>10.622529644268774</v>
      </c>
      <c r="M912" s="488">
        <f t="shared" ref="M912:M921" si="471">G912/M$911*100</f>
        <v>1.7907634307257305</v>
      </c>
      <c r="N912" s="205">
        <f t="shared" ref="N912:N921" si="472">H912/N$911*100</f>
        <v>20.353063343717551</v>
      </c>
      <c r="O912" s="205">
        <f t="shared" ref="O912:O921" si="473">I912/O$911*100</f>
        <v>2.9313232830820772</v>
      </c>
      <c r="P912" s="205">
        <f t="shared" ref="P912:P921" si="474">J912/P$911*100</f>
        <v>3.2288698955365627</v>
      </c>
      <c r="Q912" s="205">
        <f t="shared" ref="Q912:Q921" si="475">K912/Q$911*100</f>
        <v>1.6638935108153077</v>
      </c>
      <c r="V912" s="156" t="s">
        <v>249</v>
      </c>
      <c r="Z912" s="204">
        <f>K912</f>
        <v>20</v>
      </c>
      <c r="AA912" s="204">
        <f t="shared" ref="AA912:AA921" si="476">H912</f>
        <v>196</v>
      </c>
      <c r="AB912" s="253">
        <f t="shared" ref="AB912:AB921" si="477">J912</f>
        <v>34</v>
      </c>
      <c r="AC912" s="175">
        <f>Q912</f>
        <v>1.6638935108153077</v>
      </c>
      <c r="AD912" s="205">
        <f>N912</f>
        <v>20.353063343717551</v>
      </c>
      <c r="AE912" s="205">
        <f>P912</f>
        <v>3.2288698955365627</v>
      </c>
    </row>
    <row r="913" spans="1:36" ht="15" customHeight="1" x14ac:dyDescent="0.15">
      <c r="B913" s="156" t="s">
        <v>251</v>
      </c>
      <c r="F913" s="157">
        <v>170</v>
      </c>
      <c r="G913" s="157">
        <v>22</v>
      </c>
      <c r="H913" s="157">
        <v>148</v>
      </c>
      <c r="I913" s="157">
        <v>77</v>
      </c>
      <c r="J913" s="184">
        <v>75</v>
      </c>
      <c r="K913" s="157">
        <v>24</v>
      </c>
      <c r="L913" s="158">
        <f t="shared" si="470"/>
        <v>8.3992094861660078</v>
      </c>
      <c r="M913" s="436">
        <f t="shared" si="471"/>
        <v>2.0735155513666355</v>
      </c>
      <c r="N913" s="159">
        <f t="shared" si="472"/>
        <v>15.368639667705089</v>
      </c>
      <c r="O913" s="159">
        <f t="shared" si="473"/>
        <v>6.4489112227805689</v>
      </c>
      <c r="P913" s="159">
        <f t="shared" si="474"/>
        <v>7.1225071225071224</v>
      </c>
      <c r="Q913" s="159">
        <f t="shared" si="475"/>
        <v>1.9966722129783694</v>
      </c>
      <c r="V913" s="156" t="s">
        <v>251</v>
      </c>
      <c r="Z913" s="157">
        <f t="shared" ref="Z913:Z921" si="478">K913</f>
        <v>24</v>
      </c>
      <c r="AA913" s="157">
        <f t="shared" si="476"/>
        <v>148</v>
      </c>
      <c r="AB913" s="184">
        <f t="shared" si="477"/>
        <v>75</v>
      </c>
      <c r="AC913" s="158">
        <f t="shared" ref="AC913:AC921" si="479">Q913</f>
        <v>1.9966722129783694</v>
      </c>
      <c r="AD913" s="159">
        <f t="shared" ref="AD913:AD921" si="480">N913</f>
        <v>15.368639667705089</v>
      </c>
      <c r="AE913" s="159">
        <f t="shared" ref="AE913:AE921" si="481">P913</f>
        <v>7.1225071225071224</v>
      </c>
    </row>
    <row r="914" spans="1:36" ht="15" customHeight="1" x14ac:dyDescent="0.15">
      <c r="B914" s="156" t="s">
        <v>252</v>
      </c>
      <c r="F914" s="157">
        <v>143</v>
      </c>
      <c r="G914" s="157">
        <v>39</v>
      </c>
      <c r="H914" s="157">
        <v>104</v>
      </c>
      <c r="I914" s="157">
        <v>165</v>
      </c>
      <c r="J914" s="184">
        <v>155</v>
      </c>
      <c r="K914" s="157">
        <v>49</v>
      </c>
      <c r="L914" s="158">
        <f t="shared" si="470"/>
        <v>7.0652173913043477</v>
      </c>
      <c r="M914" s="436">
        <f t="shared" si="471"/>
        <v>3.6757775683317626</v>
      </c>
      <c r="N914" s="159">
        <f t="shared" si="472"/>
        <v>10.799584631360332</v>
      </c>
      <c r="O914" s="159">
        <f t="shared" si="473"/>
        <v>13.819095477386934</v>
      </c>
      <c r="P914" s="159">
        <f t="shared" si="474"/>
        <v>14.719848053181387</v>
      </c>
      <c r="Q914" s="159">
        <f t="shared" si="475"/>
        <v>4.0765391014975041</v>
      </c>
      <c r="V914" s="156" t="s">
        <v>252</v>
      </c>
      <c r="Z914" s="157">
        <f t="shared" si="478"/>
        <v>49</v>
      </c>
      <c r="AA914" s="157">
        <f t="shared" si="476"/>
        <v>104</v>
      </c>
      <c r="AB914" s="184">
        <f t="shared" si="477"/>
        <v>155</v>
      </c>
      <c r="AC914" s="158">
        <f t="shared" si="479"/>
        <v>4.0765391014975041</v>
      </c>
      <c r="AD914" s="159">
        <f t="shared" si="480"/>
        <v>10.799584631360332</v>
      </c>
      <c r="AE914" s="159">
        <f t="shared" si="481"/>
        <v>14.719848053181387</v>
      </c>
    </row>
    <row r="915" spans="1:36" ht="15" customHeight="1" x14ac:dyDescent="0.15">
      <c r="B915" s="156" t="s">
        <v>253</v>
      </c>
      <c r="F915" s="157">
        <v>118</v>
      </c>
      <c r="G915" s="157">
        <v>55</v>
      </c>
      <c r="H915" s="157">
        <v>63</v>
      </c>
      <c r="I915" s="157">
        <v>145</v>
      </c>
      <c r="J915" s="184">
        <v>126</v>
      </c>
      <c r="K915" s="157">
        <v>74</v>
      </c>
      <c r="L915" s="158">
        <f t="shared" si="470"/>
        <v>5.8300395256917001</v>
      </c>
      <c r="M915" s="436">
        <f t="shared" si="471"/>
        <v>5.1837888784165882</v>
      </c>
      <c r="N915" s="159">
        <f t="shared" si="472"/>
        <v>6.5420560747663545</v>
      </c>
      <c r="O915" s="159">
        <f t="shared" si="473"/>
        <v>12.144053601340033</v>
      </c>
      <c r="P915" s="159">
        <f t="shared" si="474"/>
        <v>11.965811965811966</v>
      </c>
      <c r="Q915" s="159">
        <f t="shared" si="475"/>
        <v>6.1564059900166388</v>
      </c>
      <c r="V915" s="156" t="s">
        <v>253</v>
      </c>
      <c r="Z915" s="157">
        <f t="shared" si="478"/>
        <v>74</v>
      </c>
      <c r="AA915" s="157">
        <f t="shared" si="476"/>
        <v>63</v>
      </c>
      <c r="AB915" s="184">
        <f t="shared" si="477"/>
        <v>126</v>
      </c>
      <c r="AC915" s="158">
        <f t="shared" si="479"/>
        <v>6.1564059900166388</v>
      </c>
      <c r="AD915" s="159">
        <f t="shared" si="480"/>
        <v>6.5420560747663545</v>
      </c>
      <c r="AE915" s="159">
        <f t="shared" si="481"/>
        <v>11.965811965811966</v>
      </c>
    </row>
    <row r="916" spans="1:36" ht="15" customHeight="1" x14ac:dyDescent="0.15">
      <c r="B916" s="156" t="s">
        <v>254</v>
      </c>
      <c r="F916" s="157">
        <v>90</v>
      </c>
      <c r="G916" s="157">
        <v>65</v>
      </c>
      <c r="H916" s="157">
        <v>25</v>
      </c>
      <c r="I916" s="157">
        <v>110</v>
      </c>
      <c r="J916" s="184">
        <v>96</v>
      </c>
      <c r="K916" s="157">
        <v>79</v>
      </c>
      <c r="L916" s="158">
        <f t="shared" si="470"/>
        <v>4.4466403162055332</v>
      </c>
      <c r="M916" s="436">
        <f t="shared" si="471"/>
        <v>6.1262959472196048</v>
      </c>
      <c r="N916" s="159">
        <f t="shared" si="472"/>
        <v>2.5960539979231569</v>
      </c>
      <c r="O916" s="159">
        <f t="shared" si="473"/>
        <v>9.2127303182579574</v>
      </c>
      <c r="P916" s="159">
        <f t="shared" si="474"/>
        <v>9.116809116809117</v>
      </c>
      <c r="Q916" s="159">
        <f t="shared" si="475"/>
        <v>6.5723793677204654</v>
      </c>
      <c r="V916" s="156" t="s">
        <v>254</v>
      </c>
      <c r="Z916" s="157">
        <f t="shared" si="478"/>
        <v>79</v>
      </c>
      <c r="AA916" s="157">
        <f t="shared" si="476"/>
        <v>25</v>
      </c>
      <c r="AB916" s="184">
        <f t="shared" si="477"/>
        <v>96</v>
      </c>
      <c r="AC916" s="158">
        <f t="shared" si="479"/>
        <v>6.5723793677204654</v>
      </c>
      <c r="AD916" s="159">
        <f t="shared" si="480"/>
        <v>2.5960539979231569</v>
      </c>
      <c r="AE916" s="159">
        <f t="shared" si="481"/>
        <v>9.116809116809117</v>
      </c>
    </row>
    <row r="917" spans="1:36" ht="15" customHeight="1" x14ac:dyDescent="0.15">
      <c r="B917" s="156" t="s">
        <v>255</v>
      </c>
      <c r="F917" s="157">
        <v>92</v>
      </c>
      <c r="G917" s="157">
        <v>81</v>
      </c>
      <c r="H917" s="157">
        <v>11</v>
      </c>
      <c r="I917" s="157">
        <v>65</v>
      </c>
      <c r="J917" s="184">
        <v>55</v>
      </c>
      <c r="K917" s="157">
        <v>91</v>
      </c>
      <c r="L917" s="158">
        <f t="shared" si="470"/>
        <v>4.5454545454545459</v>
      </c>
      <c r="M917" s="436">
        <f t="shared" si="471"/>
        <v>7.6343072573044308</v>
      </c>
      <c r="N917" s="159">
        <f t="shared" si="472"/>
        <v>1.142263759086189</v>
      </c>
      <c r="O917" s="159">
        <f t="shared" si="473"/>
        <v>5.4438860971524292</v>
      </c>
      <c r="P917" s="159">
        <f t="shared" si="474"/>
        <v>5.2231718898385564</v>
      </c>
      <c r="Q917" s="159">
        <f t="shared" si="475"/>
        <v>7.570715474209651</v>
      </c>
      <c r="V917" s="156" t="s">
        <v>255</v>
      </c>
      <c r="Z917" s="157">
        <f t="shared" si="478"/>
        <v>91</v>
      </c>
      <c r="AA917" s="157">
        <f t="shared" si="476"/>
        <v>11</v>
      </c>
      <c r="AB917" s="184">
        <f t="shared" si="477"/>
        <v>55</v>
      </c>
      <c r="AC917" s="158">
        <f t="shared" si="479"/>
        <v>7.570715474209651</v>
      </c>
      <c r="AD917" s="159">
        <f t="shared" si="480"/>
        <v>1.142263759086189</v>
      </c>
      <c r="AE917" s="159">
        <f t="shared" si="481"/>
        <v>5.2231718898385564</v>
      </c>
    </row>
    <row r="918" spans="1:36" ht="15" customHeight="1" x14ac:dyDescent="0.15">
      <c r="B918" s="156" t="s">
        <v>256</v>
      </c>
      <c r="F918" s="157">
        <v>137</v>
      </c>
      <c r="G918" s="157">
        <v>122</v>
      </c>
      <c r="H918" s="157">
        <v>15</v>
      </c>
      <c r="I918" s="157">
        <v>95</v>
      </c>
      <c r="J918" s="184">
        <v>78</v>
      </c>
      <c r="K918" s="157">
        <v>139</v>
      </c>
      <c r="L918" s="158">
        <f t="shared" si="470"/>
        <v>6.7687747035573125</v>
      </c>
      <c r="M918" s="436">
        <f t="shared" si="471"/>
        <v>11.498586239396795</v>
      </c>
      <c r="N918" s="159">
        <f t="shared" si="472"/>
        <v>1.557632398753894</v>
      </c>
      <c r="O918" s="159">
        <f t="shared" si="473"/>
        <v>7.9564489112227816</v>
      </c>
      <c r="P918" s="159">
        <f t="shared" si="474"/>
        <v>7.4074074074074066</v>
      </c>
      <c r="Q918" s="159">
        <f t="shared" si="475"/>
        <v>11.564059900166388</v>
      </c>
      <c r="V918" s="156" t="s">
        <v>256</v>
      </c>
      <c r="Z918" s="157">
        <f t="shared" si="478"/>
        <v>139</v>
      </c>
      <c r="AA918" s="157">
        <f t="shared" si="476"/>
        <v>15</v>
      </c>
      <c r="AB918" s="184">
        <f t="shared" si="477"/>
        <v>78</v>
      </c>
      <c r="AC918" s="158">
        <f t="shared" si="479"/>
        <v>11.564059900166388</v>
      </c>
      <c r="AD918" s="159">
        <f t="shared" si="480"/>
        <v>1.557632398753894</v>
      </c>
      <c r="AE918" s="159">
        <f t="shared" si="481"/>
        <v>7.4074074074074066</v>
      </c>
    </row>
    <row r="919" spans="1:36" ht="15" customHeight="1" x14ac:dyDescent="0.15">
      <c r="B919" s="156" t="s">
        <v>257</v>
      </c>
      <c r="F919" s="157">
        <v>100</v>
      </c>
      <c r="G919" s="157">
        <v>96</v>
      </c>
      <c r="H919" s="157">
        <v>4</v>
      </c>
      <c r="I919" s="157">
        <v>16</v>
      </c>
      <c r="J919" s="184">
        <v>13</v>
      </c>
      <c r="K919" s="157">
        <v>99</v>
      </c>
      <c r="L919" s="158">
        <f t="shared" si="470"/>
        <v>4.9407114624505928</v>
      </c>
      <c r="M919" s="436">
        <f t="shared" si="471"/>
        <v>9.0480678605089544</v>
      </c>
      <c r="N919" s="159">
        <f t="shared" si="472"/>
        <v>0.4153686396677051</v>
      </c>
      <c r="O919" s="159">
        <f t="shared" si="473"/>
        <v>1.340033500837521</v>
      </c>
      <c r="P919" s="159">
        <f t="shared" si="474"/>
        <v>1.2345679012345678</v>
      </c>
      <c r="Q919" s="159">
        <f t="shared" si="475"/>
        <v>8.2362728785357735</v>
      </c>
      <c r="V919" s="156" t="s">
        <v>257</v>
      </c>
      <c r="Z919" s="157">
        <f t="shared" si="478"/>
        <v>99</v>
      </c>
      <c r="AA919" s="157">
        <f t="shared" si="476"/>
        <v>4</v>
      </c>
      <c r="AB919" s="184">
        <f t="shared" si="477"/>
        <v>13</v>
      </c>
      <c r="AC919" s="158">
        <f t="shared" si="479"/>
        <v>8.2362728785357735</v>
      </c>
      <c r="AD919" s="159">
        <f t="shared" si="480"/>
        <v>0.4153686396677051</v>
      </c>
      <c r="AE919" s="159">
        <f t="shared" si="481"/>
        <v>1.2345679012345678</v>
      </c>
    </row>
    <row r="920" spans="1:36" ht="15" customHeight="1" x14ac:dyDescent="0.15">
      <c r="B920" s="156" t="s">
        <v>250</v>
      </c>
      <c r="F920" s="157">
        <v>317</v>
      </c>
      <c r="G920" s="157">
        <v>296</v>
      </c>
      <c r="H920" s="157">
        <v>21</v>
      </c>
      <c r="I920" s="157">
        <v>12</v>
      </c>
      <c r="J920" s="184">
        <v>7</v>
      </c>
      <c r="K920" s="157">
        <v>301</v>
      </c>
      <c r="L920" s="158">
        <f t="shared" si="470"/>
        <v>15.662055335968381</v>
      </c>
      <c r="M920" s="436">
        <f t="shared" si="471"/>
        <v>27.898209236569276</v>
      </c>
      <c r="N920" s="159">
        <f t="shared" si="472"/>
        <v>2.1806853582554515</v>
      </c>
      <c r="O920" s="159">
        <f t="shared" si="473"/>
        <v>1.0050251256281406</v>
      </c>
      <c r="P920" s="159">
        <f t="shared" si="474"/>
        <v>0.66476733143399813</v>
      </c>
      <c r="Q920" s="159">
        <f t="shared" si="475"/>
        <v>25.041597337770384</v>
      </c>
      <c r="V920" s="156" t="s">
        <v>250</v>
      </c>
      <c r="Z920" s="157">
        <f t="shared" si="478"/>
        <v>301</v>
      </c>
      <c r="AA920" s="157">
        <f t="shared" si="476"/>
        <v>21</v>
      </c>
      <c r="AB920" s="184">
        <f t="shared" si="477"/>
        <v>7</v>
      </c>
      <c r="AC920" s="158">
        <f t="shared" si="479"/>
        <v>25.041597337770384</v>
      </c>
      <c r="AD920" s="159">
        <f t="shared" si="480"/>
        <v>2.1806853582554515</v>
      </c>
      <c r="AE920" s="159">
        <f t="shared" si="481"/>
        <v>0.66476733143399813</v>
      </c>
    </row>
    <row r="921" spans="1:36" ht="15" customHeight="1" x14ac:dyDescent="0.15">
      <c r="B921" s="156" t="s">
        <v>128</v>
      </c>
      <c r="F921" s="157">
        <v>642</v>
      </c>
      <c r="G921" s="157">
        <v>266</v>
      </c>
      <c r="H921" s="157">
        <v>376</v>
      </c>
      <c r="I921" s="157">
        <v>474</v>
      </c>
      <c r="J921" s="184">
        <v>414</v>
      </c>
      <c r="K921" s="157">
        <v>326</v>
      </c>
      <c r="L921" s="158">
        <f t="shared" si="470"/>
        <v>31.719367588932805</v>
      </c>
      <c r="M921" s="436">
        <f t="shared" si="471"/>
        <v>25.070688030160227</v>
      </c>
      <c r="N921" s="159">
        <f t="shared" si="472"/>
        <v>39.044652128764277</v>
      </c>
      <c r="O921" s="159">
        <f t="shared" si="473"/>
        <v>39.698492462311556</v>
      </c>
      <c r="P921" s="159">
        <f t="shared" si="474"/>
        <v>39.316239316239319</v>
      </c>
      <c r="Q921" s="159">
        <f t="shared" si="475"/>
        <v>27.121464226289515</v>
      </c>
      <c r="V921" s="156" t="s">
        <v>128</v>
      </c>
      <c r="Z921" s="157">
        <f t="shared" si="478"/>
        <v>326</v>
      </c>
      <c r="AA921" s="157">
        <f t="shared" si="476"/>
        <v>376</v>
      </c>
      <c r="AB921" s="184">
        <f t="shared" si="477"/>
        <v>414</v>
      </c>
      <c r="AC921" s="158">
        <f t="shared" si="479"/>
        <v>27.121464226289515</v>
      </c>
      <c r="AD921" s="159">
        <f t="shared" si="480"/>
        <v>39.044652128764277</v>
      </c>
      <c r="AE921" s="159">
        <f t="shared" si="481"/>
        <v>39.316239316239319</v>
      </c>
    </row>
    <row r="922" spans="1:36" ht="15" customHeight="1" x14ac:dyDescent="0.15">
      <c r="B922" s="165" t="s">
        <v>1</v>
      </c>
      <c r="C922" s="167"/>
      <c r="D922" s="167"/>
      <c r="E922" s="176"/>
      <c r="F922" s="168">
        <f t="shared" ref="F922:K922" si="482">SUM(F912:F921)</f>
        <v>2024</v>
      </c>
      <c r="G922" s="168">
        <f t="shared" si="482"/>
        <v>1061</v>
      </c>
      <c r="H922" s="168">
        <f t="shared" si="482"/>
        <v>963</v>
      </c>
      <c r="I922" s="168">
        <f t="shared" si="482"/>
        <v>1194</v>
      </c>
      <c r="J922" s="186">
        <f t="shared" si="482"/>
        <v>1053</v>
      </c>
      <c r="K922" s="168">
        <f t="shared" si="482"/>
        <v>1202</v>
      </c>
      <c r="L922" s="169">
        <f t="shared" ref="L922:Q922" si="483">SUM(L912:L921)</f>
        <v>100</v>
      </c>
      <c r="M922" s="452">
        <f t="shared" si="483"/>
        <v>100</v>
      </c>
      <c r="N922" s="170">
        <f t="shared" si="483"/>
        <v>100</v>
      </c>
      <c r="O922" s="170">
        <f t="shared" si="483"/>
        <v>100</v>
      </c>
      <c r="P922" s="170">
        <f t="shared" si="483"/>
        <v>100</v>
      </c>
      <c r="Q922" s="170">
        <f t="shared" si="483"/>
        <v>100</v>
      </c>
      <c r="V922" s="165" t="s">
        <v>1</v>
      </c>
      <c r="W922" s="167"/>
      <c r="X922" s="167"/>
      <c r="Y922" s="176"/>
      <c r="Z922" s="168">
        <f t="shared" ref="Z922:AE922" si="484">SUM(Z912:Z921)</f>
        <v>1202</v>
      </c>
      <c r="AA922" s="168">
        <f t="shared" si="484"/>
        <v>963</v>
      </c>
      <c r="AB922" s="186">
        <f t="shared" si="484"/>
        <v>1053</v>
      </c>
      <c r="AC922" s="169">
        <f t="shared" si="484"/>
        <v>100</v>
      </c>
      <c r="AD922" s="170">
        <f t="shared" si="484"/>
        <v>100</v>
      </c>
      <c r="AE922" s="170">
        <f t="shared" si="484"/>
        <v>100</v>
      </c>
    </row>
    <row r="923" spans="1:36" ht="15" customHeight="1" x14ac:dyDescent="0.15">
      <c r="B923" s="165" t="s">
        <v>242</v>
      </c>
      <c r="C923" s="167"/>
      <c r="D923" s="167"/>
      <c r="E923" s="176"/>
      <c r="F923" s="168">
        <v>220115.12216361286</v>
      </c>
      <c r="G923" s="168">
        <v>285432.59255609702</v>
      </c>
      <c r="H923" s="168">
        <v>131652.79003069142</v>
      </c>
      <c r="I923" s="168">
        <v>160922.87554878852</v>
      </c>
      <c r="J923" s="168">
        <v>157284.56104262732</v>
      </c>
      <c r="K923" s="168">
        <v>276573.68375683343</v>
      </c>
      <c r="V923" s="165" t="s">
        <v>242</v>
      </c>
      <c r="W923" s="167"/>
      <c r="X923" s="167"/>
      <c r="Y923" s="176"/>
      <c r="Z923" s="168">
        <f>K923</f>
        <v>276573.68375683343</v>
      </c>
      <c r="AA923" s="168">
        <f>H923</f>
        <v>131652.79003069142</v>
      </c>
      <c r="AB923" s="168">
        <f>J923</f>
        <v>157284.56104262732</v>
      </c>
    </row>
    <row r="924" spans="1:36" ht="15" customHeight="1" x14ac:dyDescent="0.15">
      <c r="B924" s="165" t="s">
        <v>315</v>
      </c>
      <c r="C924" s="167"/>
      <c r="D924" s="167"/>
      <c r="E924" s="176"/>
      <c r="F924" s="168">
        <v>203503.24428204101</v>
      </c>
      <c r="G924" s="168">
        <v>270279.81317376444</v>
      </c>
      <c r="H924" s="168">
        <v>118020.074984247</v>
      </c>
      <c r="I924" s="168">
        <v>156710.37493948196</v>
      </c>
      <c r="J924" s="168">
        <v>153961.81275699189</v>
      </c>
      <c r="K924" s="168">
        <v>261510.24295503547</v>
      </c>
      <c r="V924" s="165" t="s">
        <v>315</v>
      </c>
      <c r="W924" s="167"/>
      <c r="X924" s="167"/>
      <c r="Y924" s="176"/>
      <c r="Z924" s="168">
        <f t="shared" ref="Z924:Z926" si="485">K924</f>
        <v>261510.24295503547</v>
      </c>
      <c r="AA924" s="168">
        <f>H924</f>
        <v>118020.074984247</v>
      </c>
      <c r="AB924" s="168">
        <f>J924</f>
        <v>153961.81275699189</v>
      </c>
    </row>
    <row r="925" spans="1:36" ht="15" customHeight="1" x14ac:dyDescent="0.15">
      <c r="B925" s="165" t="s">
        <v>243</v>
      </c>
      <c r="C925" s="167"/>
      <c r="D925" s="167"/>
      <c r="E925" s="176"/>
      <c r="F925" s="531">
        <v>1250663.3333333335</v>
      </c>
      <c r="G925" s="531">
        <v>1250663.3333333335</v>
      </c>
      <c r="H925" s="531">
        <v>1230441.111111111</v>
      </c>
      <c r="I925" s="531">
        <v>610600</v>
      </c>
      <c r="J925" s="531">
        <v>610600</v>
      </c>
      <c r="K925" s="531">
        <v>1250663.3333333335</v>
      </c>
      <c r="V925" s="165" t="s">
        <v>243</v>
      </c>
      <c r="W925" s="167"/>
      <c r="X925" s="167"/>
      <c r="Y925" s="176"/>
      <c r="Z925" s="531">
        <f t="shared" si="485"/>
        <v>1250663.3333333335</v>
      </c>
      <c r="AA925" s="531">
        <f>H925</f>
        <v>1230441.111111111</v>
      </c>
      <c r="AB925" s="531">
        <f>J925</f>
        <v>610600</v>
      </c>
    </row>
    <row r="926" spans="1:36" ht="15" customHeight="1" x14ac:dyDescent="0.15">
      <c r="B926" s="165" t="s">
        <v>244</v>
      </c>
      <c r="C926" s="167"/>
      <c r="D926" s="167"/>
      <c r="E926" s="176"/>
      <c r="F926" s="168">
        <v>50000</v>
      </c>
      <c r="G926" s="168">
        <v>64800</v>
      </c>
      <c r="H926" s="168">
        <v>50000</v>
      </c>
      <c r="I926" s="168">
        <v>45300</v>
      </c>
      <c r="J926" s="168">
        <v>45300</v>
      </c>
      <c r="K926" s="168">
        <v>64800</v>
      </c>
      <c r="V926" s="165" t="s">
        <v>244</v>
      </c>
      <c r="W926" s="167"/>
      <c r="X926" s="167"/>
      <c r="Y926" s="176"/>
      <c r="Z926" s="168">
        <f t="shared" si="485"/>
        <v>64800</v>
      </c>
      <c r="AA926" s="168">
        <f>H926</f>
        <v>50000</v>
      </c>
      <c r="AB926" s="168">
        <f>J926</f>
        <v>45300</v>
      </c>
    </row>
    <row r="927" spans="1:36" ht="15" customHeight="1" x14ac:dyDescent="0.15">
      <c r="B927" s="171"/>
      <c r="C927" s="172"/>
      <c r="D927" s="172"/>
      <c r="E927" s="172"/>
      <c r="F927" s="181"/>
      <c r="I927" s="181"/>
      <c r="K927" s="181"/>
      <c r="M927" s="181"/>
      <c r="P927" s="181"/>
      <c r="Q927" s="181"/>
      <c r="V927" s="171"/>
      <c r="W927" s="172"/>
      <c r="X927" s="172"/>
      <c r="Y927" s="172"/>
      <c r="Z927" s="181"/>
      <c r="AE927" s="181"/>
      <c r="AG927" s="181"/>
      <c r="AH927" s="181"/>
      <c r="AI927" s="181"/>
      <c r="AJ927" s="181"/>
    </row>
    <row r="928" spans="1:36" ht="15" customHeight="1" x14ac:dyDescent="0.15">
      <c r="A928" s="135" t="s">
        <v>507</v>
      </c>
      <c r="B928" s="137"/>
      <c r="V928" s="137"/>
    </row>
    <row r="929" spans="2:41" ht="13.7" customHeight="1" x14ac:dyDescent="0.15">
      <c r="B929" s="138"/>
      <c r="C929" s="139"/>
      <c r="D929" s="139"/>
      <c r="E929" s="139"/>
      <c r="F929" s="227"/>
      <c r="G929" s="228"/>
      <c r="H929" s="142" t="s">
        <v>2</v>
      </c>
      <c r="I929" s="142"/>
      <c r="J929" s="228"/>
      <c r="K929" s="228"/>
      <c r="L929" s="229"/>
      <c r="M929" s="228"/>
      <c r="N929" s="142" t="s">
        <v>3</v>
      </c>
      <c r="O929" s="142"/>
      <c r="P929" s="228"/>
      <c r="Q929" s="231"/>
      <c r="V929" s="138"/>
      <c r="W929" s="139"/>
      <c r="X929" s="139"/>
      <c r="Y929" s="139"/>
      <c r="Z929" s="140"/>
      <c r="AA929" s="141" t="s">
        <v>2</v>
      </c>
      <c r="AB929" s="142"/>
      <c r="AC929" s="143"/>
      <c r="AD929" s="141" t="s">
        <v>3</v>
      </c>
      <c r="AE929" s="144"/>
    </row>
    <row r="930" spans="2:41" ht="22.7" customHeight="1" x14ac:dyDescent="0.15">
      <c r="B930" s="156"/>
      <c r="E930" s="329"/>
      <c r="F930" s="146" t="s">
        <v>365</v>
      </c>
      <c r="G930" s="146" t="s">
        <v>170</v>
      </c>
      <c r="H930" s="146" t="s">
        <v>171</v>
      </c>
      <c r="I930" s="146" t="s">
        <v>366</v>
      </c>
      <c r="J930" s="182" t="s">
        <v>173</v>
      </c>
      <c r="K930" s="146" t="s">
        <v>529</v>
      </c>
      <c r="L930" s="147" t="s">
        <v>365</v>
      </c>
      <c r="M930" s="146" t="s">
        <v>170</v>
      </c>
      <c r="N930" s="146" t="s">
        <v>171</v>
      </c>
      <c r="O930" s="146" t="s">
        <v>366</v>
      </c>
      <c r="P930" s="146" t="s">
        <v>173</v>
      </c>
      <c r="Q930" s="146" t="s">
        <v>529</v>
      </c>
      <c r="V930" s="156"/>
      <c r="Y930" s="329"/>
      <c r="Z930" s="146" t="s">
        <v>474</v>
      </c>
      <c r="AA930" s="146" t="s">
        <v>171</v>
      </c>
      <c r="AB930" s="182" t="s">
        <v>173</v>
      </c>
      <c r="AC930" s="147" t="s">
        <v>474</v>
      </c>
      <c r="AD930" s="146" t="s">
        <v>171</v>
      </c>
      <c r="AE930" s="146" t="s">
        <v>173</v>
      </c>
    </row>
    <row r="931" spans="2:41" ht="12" customHeight="1" x14ac:dyDescent="0.15">
      <c r="B931" s="149"/>
      <c r="C931" s="151"/>
      <c r="D931" s="151"/>
      <c r="E931" s="220"/>
      <c r="F931" s="152"/>
      <c r="G931" s="152"/>
      <c r="H931" s="152"/>
      <c r="I931" s="152"/>
      <c r="J931" s="183"/>
      <c r="K931" s="152"/>
      <c r="L931" s="153">
        <f t="shared" ref="L931:Q931" si="486">F$13</f>
        <v>2024</v>
      </c>
      <c r="M931" s="154">
        <f t="shared" si="486"/>
        <v>1061</v>
      </c>
      <c r="N931" s="154">
        <f t="shared" si="486"/>
        <v>963</v>
      </c>
      <c r="O931" s="154">
        <f t="shared" si="486"/>
        <v>1194</v>
      </c>
      <c r="P931" s="154">
        <f t="shared" si="486"/>
        <v>1053</v>
      </c>
      <c r="Q931" s="154">
        <f t="shared" si="486"/>
        <v>1202</v>
      </c>
      <c r="V931" s="149"/>
      <c r="W931" s="151"/>
      <c r="X931" s="151"/>
      <c r="Y931" s="220"/>
      <c r="Z931" s="152"/>
      <c r="AA931" s="152"/>
      <c r="AB931" s="183"/>
      <c r="AC931" s="153">
        <f>Q931</f>
        <v>1202</v>
      </c>
      <c r="AD931" s="154">
        <f>N931</f>
        <v>963</v>
      </c>
      <c r="AE931" s="154">
        <f>P931</f>
        <v>1053</v>
      </c>
    </row>
    <row r="932" spans="2:41" ht="15" customHeight="1" x14ac:dyDescent="0.15">
      <c r="B932" s="156" t="s">
        <v>258</v>
      </c>
      <c r="F932" s="157">
        <v>575</v>
      </c>
      <c r="G932" s="157">
        <v>81</v>
      </c>
      <c r="H932" s="157">
        <v>494</v>
      </c>
      <c r="I932" s="157">
        <v>301</v>
      </c>
      <c r="J932" s="184">
        <v>282</v>
      </c>
      <c r="K932" s="157">
        <v>100</v>
      </c>
      <c r="L932" s="158">
        <f>F932/L$931*100</f>
        <v>28.40909090909091</v>
      </c>
      <c r="M932" s="436">
        <f t="shared" ref="M932:Q939" si="487">G932/M$931*100</f>
        <v>7.6343072573044308</v>
      </c>
      <c r="N932" s="159">
        <f t="shared" si="487"/>
        <v>51.298026998961575</v>
      </c>
      <c r="O932" s="159">
        <f t="shared" si="487"/>
        <v>25.209380234505861</v>
      </c>
      <c r="P932" s="159">
        <f t="shared" si="487"/>
        <v>26.780626780626783</v>
      </c>
      <c r="Q932" s="159">
        <f t="shared" si="487"/>
        <v>8.3194675540765388</v>
      </c>
      <c r="V932" s="156" t="s">
        <v>258</v>
      </c>
      <c r="Z932" s="157">
        <f>K932</f>
        <v>100</v>
      </c>
      <c r="AA932" s="157">
        <f t="shared" ref="AA932:AA939" si="488">H932</f>
        <v>494</v>
      </c>
      <c r="AB932" s="184">
        <f t="shared" ref="AB932:AB939" si="489">J932</f>
        <v>282</v>
      </c>
      <c r="AC932" s="158">
        <f>Q932</f>
        <v>8.3194675540765388</v>
      </c>
      <c r="AD932" s="159">
        <f>N932</f>
        <v>51.298026998961575</v>
      </c>
      <c r="AE932" s="159">
        <f>P932</f>
        <v>26.780626780626783</v>
      </c>
      <c r="AK932" s="181"/>
      <c r="AL932" s="181"/>
      <c r="AM932" s="181"/>
      <c r="AN932" s="181"/>
      <c r="AO932" s="181"/>
    </row>
    <row r="933" spans="2:41" ht="15" customHeight="1" x14ac:dyDescent="0.15">
      <c r="B933" s="156" t="s">
        <v>229</v>
      </c>
      <c r="F933" s="157">
        <v>356</v>
      </c>
      <c r="G933" s="157">
        <v>181</v>
      </c>
      <c r="H933" s="157">
        <v>175</v>
      </c>
      <c r="I933" s="157">
        <v>344</v>
      </c>
      <c r="J933" s="184">
        <v>303</v>
      </c>
      <c r="K933" s="157">
        <v>222</v>
      </c>
      <c r="L933" s="158">
        <f t="shared" ref="L933:L939" si="490">F933/L$931*100</f>
        <v>17.588932806324113</v>
      </c>
      <c r="M933" s="436">
        <f t="shared" si="487"/>
        <v>17.059377945334589</v>
      </c>
      <c r="N933" s="159">
        <f t="shared" si="487"/>
        <v>18.172377985462099</v>
      </c>
      <c r="O933" s="159">
        <f t="shared" si="487"/>
        <v>28.810720268006701</v>
      </c>
      <c r="P933" s="159">
        <f t="shared" si="487"/>
        <v>28.774928774928775</v>
      </c>
      <c r="Q933" s="159">
        <f t="shared" si="487"/>
        <v>18.469217970049918</v>
      </c>
      <c r="V933" s="156" t="s">
        <v>229</v>
      </c>
      <c r="Z933" s="157">
        <f t="shared" ref="Z933:Z939" si="491">K933</f>
        <v>222</v>
      </c>
      <c r="AA933" s="157">
        <f t="shared" si="488"/>
        <v>175</v>
      </c>
      <c r="AB933" s="184">
        <f t="shared" si="489"/>
        <v>303</v>
      </c>
      <c r="AC933" s="158">
        <f t="shared" ref="AC933:AC939" si="492">Q933</f>
        <v>18.469217970049918</v>
      </c>
      <c r="AD933" s="159">
        <f t="shared" ref="AD933:AD939" si="493">N933</f>
        <v>18.172377985462099</v>
      </c>
      <c r="AE933" s="159">
        <f t="shared" ref="AE933:AE939" si="494">P933</f>
        <v>28.774928774928775</v>
      </c>
      <c r="AK933" s="181"/>
      <c r="AL933" s="181"/>
      <c r="AM933" s="181"/>
      <c r="AN933" s="181"/>
      <c r="AO933" s="181"/>
    </row>
    <row r="934" spans="2:41" ht="15" customHeight="1" x14ac:dyDescent="0.15">
      <c r="B934" s="156" t="s">
        <v>230</v>
      </c>
      <c r="F934" s="157">
        <v>368</v>
      </c>
      <c r="G934" s="157">
        <v>277</v>
      </c>
      <c r="H934" s="157">
        <v>91</v>
      </c>
      <c r="I934" s="157">
        <v>352</v>
      </c>
      <c r="J934" s="184">
        <v>315</v>
      </c>
      <c r="K934" s="157">
        <v>314</v>
      </c>
      <c r="L934" s="158">
        <f t="shared" si="490"/>
        <v>18.181818181818183</v>
      </c>
      <c r="M934" s="436">
        <f t="shared" si="487"/>
        <v>26.107445805843543</v>
      </c>
      <c r="N934" s="159">
        <f t="shared" si="487"/>
        <v>9.4496365524402908</v>
      </c>
      <c r="O934" s="159">
        <f t="shared" si="487"/>
        <v>29.480737018425462</v>
      </c>
      <c r="P934" s="159">
        <f t="shared" si="487"/>
        <v>29.914529914529915</v>
      </c>
      <c r="Q934" s="159">
        <f t="shared" si="487"/>
        <v>26.123128119800331</v>
      </c>
      <c r="V934" s="156" t="s">
        <v>230</v>
      </c>
      <c r="Z934" s="157">
        <f t="shared" si="491"/>
        <v>314</v>
      </c>
      <c r="AA934" s="157">
        <f t="shared" si="488"/>
        <v>91</v>
      </c>
      <c r="AB934" s="184">
        <f t="shared" si="489"/>
        <v>315</v>
      </c>
      <c r="AC934" s="158">
        <f t="shared" si="492"/>
        <v>26.123128119800331</v>
      </c>
      <c r="AD934" s="159">
        <f t="shared" si="493"/>
        <v>9.4496365524402908</v>
      </c>
      <c r="AE934" s="159">
        <f t="shared" si="494"/>
        <v>29.914529914529915</v>
      </c>
      <c r="AK934" s="181"/>
      <c r="AL934" s="181"/>
      <c r="AM934" s="181"/>
      <c r="AN934" s="181"/>
      <c r="AO934" s="181"/>
    </row>
    <row r="935" spans="2:41" ht="15" customHeight="1" x14ac:dyDescent="0.15">
      <c r="B935" s="156" t="s">
        <v>247</v>
      </c>
      <c r="F935" s="157">
        <v>172</v>
      </c>
      <c r="G935" s="157">
        <v>155</v>
      </c>
      <c r="H935" s="157">
        <v>17</v>
      </c>
      <c r="I935" s="157">
        <v>16</v>
      </c>
      <c r="J935" s="184">
        <v>7</v>
      </c>
      <c r="K935" s="157">
        <v>164</v>
      </c>
      <c r="L935" s="158">
        <f t="shared" si="490"/>
        <v>8.4980237154150196</v>
      </c>
      <c r="M935" s="436">
        <f t="shared" si="487"/>
        <v>14.60885956644675</v>
      </c>
      <c r="N935" s="159">
        <f t="shared" si="487"/>
        <v>1.7653167185877467</v>
      </c>
      <c r="O935" s="159">
        <f t="shared" si="487"/>
        <v>1.340033500837521</v>
      </c>
      <c r="P935" s="159">
        <f t="shared" si="487"/>
        <v>0.66476733143399813</v>
      </c>
      <c r="Q935" s="159">
        <f t="shared" si="487"/>
        <v>13.643926788685523</v>
      </c>
      <c r="V935" s="156" t="s">
        <v>247</v>
      </c>
      <c r="Z935" s="157">
        <f t="shared" si="491"/>
        <v>164</v>
      </c>
      <c r="AA935" s="157">
        <f t="shared" si="488"/>
        <v>17</v>
      </c>
      <c r="AB935" s="184">
        <f t="shared" si="489"/>
        <v>7</v>
      </c>
      <c r="AC935" s="158">
        <f t="shared" si="492"/>
        <v>13.643926788685523</v>
      </c>
      <c r="AD935" s="159">
        <f t="shared" si="493"/>
        <v>1.7653167185877467</v>
      </c>
      <c r="AE935" s="159">
        <f t="shared" si="494"/>
        <v>0.66476733143399813</v>
      </c>
      <c r="AK935" s="181"/>
      <c r="AL935" s="181"/>
      <c r="AM935" s="181"/>
      <c r="AN935" s="181"/>
      <c r="AO935" s="181"/>
    </row>
    <row r="936" spans="2:41" ht="15" customHeight="1" x14ac:dyDescent="0.15">
      <c r="B936" s="156" t="s">
        <v>259</v>
      </c>
      <c r="F936" s="157">
        <v>134</v>
      </c>
      <c r="G936" s="157">
        <v>124</v>
      </c>
      <c r="H936" s="157">
        <v>10</v>
      </c>
      <c r="I936" s="157">
        <v>3</v>
      </c>
      <c r="J936" s="184">
        <v>1</v>
      </c>
      <c r="K936" s="157">
        <v>126</v>
      </c>
      <c r="L936" s="158">
        <f t="shared" si="490"/>
        <v>6.6205533596837949</v>
      </c>
      <c r="M936" s="436">
        <f t="shared" si="487"/>
        <v>11.687087653157398</v>
      </c>
      <c r="N936" s="159">
        <f t="shared" si="487"/>
        <v>1.0384215991692627</v>
      </c>
      <c r="O936" s="159">
        <f t="shared" si="487"/>
        <v>0.25125628140703515</v>
      </c>
      <c r="P936" s="159">
        <f t="shared" si="487"/>
        <v>9.4966761633428307E-2</v>
      </c>
      <c r="Q936" s="159">
        <f t="shared" si="487"/>
        <v>10.482529118136439</v>
      </c>
      <c r="V936" s="156" t="s">
        <v>259</v>
      </c>
      <c r="Z936" s="157">
        <f t="shared" si="491"/>
        <v>126</v>
      </c>
      <c r="AA936" s="157">
        <f t="shared" si="488"/>
        <v>10</v>
      </c>
      <c r="AB936" s="184">
        <f t="shared" si="489"/>
        <v>1</v>
      </c>
      <c r="AC936" s="158">
        <f t="shared" si="492"/>
        <v>10.482529118136439</v>
      </c>
      <c r="AD936" s="159">
        <f t="shared" si="493"/>
        <v>1.0384215991692627</v>
      </c>
      <c r="AE936" s="159">
        <f t="shared" si="494"/>
        <v>9.4966761633428307E-2</v>
      </c>
      <c r="AK936" s="181"/>
      <c r="AL936" s="181"/>
      <c r="AM936" s="181"/>
      <c r="AN936" s="181"/>
      <c r="AO936" s="181"/>
    </row>
    <row r="937" spans="2:41" ht="15" customHeight="1" x14ac:dyDescent="0.15">
      <c r="B937" s="156" t="s">
        <v>260</v>
      </c>
      <c r="F937" s="157">
        <v>65</v>
      </c>
      <c r="G937" s="157">
        <v>63</v>
      </c>
      <c r="H937" s="157">
        <v>2</v>
      </c>
      <c r="I937" s="157">
        <v>0</v>
      </c>
      <c r="J937" s="184">
        <v>0</v>
      </c>
      <c r="K937" s="157">
        <v>63</v>
      </c>
      <c r="L937" s="158">
        <f t="shared" si="490"/>
        <v>3.2114624505928857</v>
      </c>
      <c r="M937" s="436">
        <f t="shared" si="487"/>
        <v>5.9377945334590008</v>
      </c>
      <c r="N937" s="159">
        <f t="shared" si="487"/>
        <v>0.20768431983385255</v>
      </c>
      <c r="O937" s="159">
        <f t="shared" si="487"/>
        <v>0</v>
      </c>
      <c r="P937" s="159">
        <f t="shared" si="487"/>
        <v>0</v>
      </c>
      <c r="Q937" s="159">
        <f t="shared" si="487"/>
        <v>5.2412645590682194</v>
      </c>
      <c r="V937" s="156" t="s">
        <v>260</v>
      </c>
      <c r="Z937" s="157">
        <f t="shared" si="491"/>
        <v>63</v>
      </c>
      <c r="AA937" s="157">
        <f t="shared" si="488"/>
        <v>2</v>
      </c>
      <c r="AB937" s="184">
        <f t="shared" si="489"/>
        <v>0</v>
      </c>
      <c r="AC937" s="158">
        <f t="shared" si="492"/>
        <v>5.2412645590682194</v>
      </c>
      <c r="AD937" s="159">
        <f t="shared" si="493"/>
        <v>0.20768431983385255</v>
      </c>
      <c r="AE937" s="159">
        <f t="shared" si="494"/>
        <v>0</v>
      </c>
      <c r="AK937" s="181"/>
      <c r="AL937" s="181"/>
      <c r="AM937" s="181"/>
      <c r="AN937" s="181"/>
      <c r="AO937" s="181"/>
    </row>
    <row r="938" spans="2:41" ht="15" customHeight="1" x14ac:dyDescent="0.15">
      <c r="B938" s="156" t="s">
        <v>261</v>
      </c>
      <c r="F938" s="157">
        <v>29</v>
      </c>
      <c r="G938" s="157">
        <v>26</v>
      </c>
      <c r="H938" s="157">
        <v>3</v>
      </c>
      <c r="I938" s="157">
        <v>1</v>
      </c>
      <c r="J938" s="184">
        <v>0</v>
      </c>
      <c r="K938" s="157">
        <v>27</v>
      </c>
      <c r="L938" s="158">
        <f t="shared" si="490"/>
        <v>1.4328063241106719</v>
      </c>
      <c r="M938" s="436">
        <f t="shared" si="487"/>
        <v>2.4505183788878417</v>
      </c>
      <c r="N938" s="159">
        <f t="shared" si="487"/>
        <v>0.3115264797507788</v>
      </c>
      <c r="O938" s="159">
        <f t="shared" si="487"/>
        <v>8.3752093802345065E-2</v>
      </c>
      <c r="P938" s="159">
        <f t="shared" si="487"/>
        <v>0</v>
      </c>
      <c r="Q938" s="159">
        <f t="shared" si="487"/>
        <v>2.2462562396006658</v>
      </c>
      <c r="V938" s="156" t="s">
        <v>261</v>
      </c>
      <c r="Z938" s="157">
        <f t="shared" si="491"/>
        <v>27</v>
      </c>
      <c r="AA938" s="157">
        <f t="shared" si="488"/>
        <v>3</v>
      </c>
      <c r="AB938" s="184">
        <f t="shared" si="489"/>
        <v>0</v>
      </c>
      <c r="AC938" s="158">
        <f t="shared" si="492"/>
        <v>2.2462562396006658</v>
      </c>
      <c r="AD938" s="159">
        <f t="shared" si="493"/>
        <v>0.3115264797507788</v>
      </c>
      <c r="AE938" s="159">
        <f t="shared" si="494"/>
        <v>0</v>
      </c>
      <c r="AK938" s="181"/>
      <c r="AL938" s="181"/>
      <c r="AM938" s="181"/>
      <c r="AN938" s="181"/>
      <c r="AO938" s="181"/>
    </row>
    <row r="939" spans="2:41" ht="15" customHeight="1" x14ac:dyDescent="0.15">
      <c r="B939" s="156" t="s">
        <v>0</v>
      </c>
      <c r="C939" s="151"/>
      <c r="D939" s="151"/>
      <c r="E939" s="151"/>
      <c r="F939" s="161">
        <v>325</v>
      </c>
      <c r="G939" s="161">
        <v>154</v>
      </c>
      <c r="H939" s="161">
        <v>171</v>
      </c>
      <c r="I939" s="161">
        <v>177</v>
      </c>
      <c r="J939" s="185">
        <v>145</v>
      </c>
      <c r="K939" s="161">
        <v>186</v>
      </c>
      <c r="L939" s="162">
        <f t="shared" si="490"/>
        <v>16.057312252964426</v>
      </c>
      <c r="M939" s="451">
        <f t="shared" si="487"/>
        <v>14.514608859566447</v>
      </c>
      <c r="N939" s="163">
        <f t="shared" si="487"/>
        <v>17.75700934579439</v>
      </c>
      <c r="O939" s="163">
        <f t="shared" si="487"/>
        <v>14.824120603015075</v>
      </c>
      <c r="P939" s="163">
        <f t="shared" si="487"/>
        <v>13.770180436847104</v>
      </c>
      <c r="Q939" s="163">
        <f t="shared" si="487"/>
        <v>15.474209650582363</v>
      </c>
      <c r="V939" s="156" t="s">
        <v>0</v>
      </c>
      <c r="W939" s="151"/>
      <c r="X939" s="151"/>
      <c r="Y939" s="151"/>
      <c r="Z939" s="161">
        <f t="shared" si="491"/>
        <v>186</v>
      </c>
      <c r="AA939" s="161">
        <f t="shared" si="488"/>
        <v>171</v>
      </c>
      <c r="AB939" s="185">
        <f t="shared" si="489"/>
        <v>145</v>
      </c>
      <c r="AC939" s="162">
        <f t="shared" si="492"/>
        <v>15.474209650582363</v>
      </c>
      <c r="AD939" s="163">
        <f t="shared" si="493"/>
        <v>17.75700934579439</v>
      </c>
      <c r="AE939" s="163">
        <f t="shared" si="494"/>
        <v>13.770180436847104</v>
      </c>
    </row>
    <row r="940" spans="2:41" ht="15" customHeight="1" x14ac:dyDescent="0.15">
      <c r="B940" s="165" t="s">
        <v>1</v>
      </c>
      <c r="C940" s="167"/>
      <c r="D940" s="167"/>
      <c r="E940" s="176"/>
      <c r="F940" s="168">
        <f t="shared" ref="F940:K940" si="495">SUM(F932:F939)</f>
        <v>2024</v>
      </c>
      <c r="G940" s="168">
        <f t="shared" si="495"/>
        <v>1061</v>
      </c>
      <c r="H940" s="168">
        <f t="shared" si="495"/>
        <v>963</v>
      </c>
      <c r="I940" s="168">
        <f t="shared" si="495"/>
        <v>1194</v>
      </c>
      <c r="J940" s="186">
        <f t="shared" si="495"/>
        <v>1053</v>
      </c>
      <c r="K940" s="168">
        <f t="shared" si="495"/>
        <v>1202</v>
      </c>
      <c r="L940" s="169">
        <f t="shared" ref="L940:Q940" si="496">SUM(L932:L939)</f>
        <v>100</v>
      </c>
      <c r="M940" s="452">
        <f t="shared" si="496"/>
        <v>99.999999999999986</v>
      </c>
      <c r="N940" s="170">
        <f t="shared" si="496"/>
        <v>100.00000000000001</v>
      </c>
      <c r="O940" s="170">
        <f t="shared" si="496"/>
        <v>100</v>
      </c>
      <c r="P940" s="170">
        <f t="shared" si="496"/>
        <v>100</v>
      </c>
      <c r="Q940" s="170">
        <f t="shared" si="496"/>
        <v>100</v>
      </c>
      <c r="V940" s="165" t="s">
        <v>1</v>
      </c>
      <c r="W940" s="167"/>
      <c r="X940" s="167"/>
      <c r="Y940" s="176"/>
      <c r="Z940" s="168">
        <f t="shared" ref="Z940:AE940" si="497">SUM(Z932:Z939)</f>
        <v>1202</v>
      </c>
      <c r="AA940" s="168">
        <f t="shared" si="497"/>
        <v>963</v>
      </c>
      <c r="AB940" s="186">
        <f t="shared" si="497"/>
        <v>1053</v>
      </c>
      <c r="AC940" s="169">
        <f t="shared" si="497"/>
        <v>100</v>
      </c>
      <c r="AD940" s="170">
        <f t="shared" si="497"/>
        <v>100.00000000000001</v>
      </c>
      <c r="AE940" s="170">
        <f t="shared" si="497"/>
        <v>100</v>
      </c>
    </row>
    <row r="941" spans="2:41" ht="15" customHeight="1" x14ac:dyDescent="0.15">
      <c r="B941" s="165" t="s">
        <v>242</v>
      </c>
      <c r="C941" s="167"/>
      <c r="D941" s="167"/>
      <c r="E941" s="176"/>
      <c r="F941" s="168">
        <v>118122.08416715715</v>
      </c>
      <c r="G941" s="168">
        <v>150711.11356119075</v>
      </c>
      <c r="H941" s="168">
        <v>80801.061868686869</v>
      </c>
      <c r="I941" s="168">
        <v>93260.041297935109</v>
      </c>
      <c r="J941" s="168">
        <v>91646.846916299561</v>
      </c>
      <c r="K941" s="168">
        <v>145989.27657480314</v>
      </c>
      <c r="V941" s="165" t="s">
        <v>242</v>
      </c>
      <c r="W941" s="167"/>
      <c r="X941" s="167"/>
      <c r="Y941" s="176"/>
      <c r="Z941" s="168">
        <f>K941</f>
        <v>145989.27657480314</v>
      </c>
      <c r="AA941" s="168">
        <f>H941</f>
        <v>80801.061868686869</v>
      </c>
      <c r="AB941" s="168">
        <f>J941</f>
        <v>91646.846916299561</v>
      </c>
      <c r="AK941" s="181"/>
      <c r="AL941" s="181"/>
      <c r="AM941" s="181"/>
      <c r="AN941" s="181"/>
      <c r="AO941" s="181"/>
    </row>
    <row r="942" spans="2:41" ht="15" customHeight="1" x14ac:dyDescent="0.15">
      <c r="B942" s="165" t="s">
        <v>315</v>
      </c>
      <c r="C942" s="167"/>
      <c r="D942" s="167"/>
      <c r="E942" s="176"/>
      <c r="F942" s="168">
        <v>111988.64141084258</v>
      </c>
      <c r="G942" s="168">
        <v>146087.14810281518</v>
      </c>
      <c r="H942" s="168">
        <v>76858.532212885155</v>
      </c>
      <c r="I942" s="168">
        <v>92359.608505997821</v>
      </c>
      <c r="J942" s="168">
        <v>91240.416870415647</v>
      </c>
      <c r="K942" s="168">
        <v>141108.0655021834</v>
      </c>
      <c r="V942" s="165" t="s">
        <v>315</v>
      </c>
      <c r="W942" s="167"/>
      <c r="X942" s="167"/>
      <c r="Y942" s="176"/>
      <c r="Z942" s="168">
        <f t="shared" ref="Z942:Z944" si="498">K942</f>
        <v>141108.0655021834</v>
      </c>
      <c r="AA942" s="168">
        <f>H942</f>
        <v>76858.532212885155</v>
      </c>
      <c r="AB942" s="168">
        <f>J942</f>
        <v>91240.416870415647</v>
      </c>
      <c r="AK942" s="181"/>
      <c r="AL942" s="181"/>
      <c r="AM942" s="181"/>
      <c r="AN942" s="181"/>
      <c r="AO942" s="181"/>
    </row>
    <row r="943" spans="2:41" ht="15" customHeight="1" x14ac:dyDescent="0.15">
      <c r="B943" s="165" t="s">
        <v>243</v>
      </c>
      <c r="C943" s="167"/>
      <c r="D943" s="167"/>
      <c r="E943" s="176"/>
      <c r="F943" s="168">
        <v>522330</v>
      </c>
      <c r="G943" s="168">
        <v>522330</v>
      </c>
      <c r="H943" s="168">
        <v>393740</v>
      </c>
      <c r="I943" s="168">
        <v>305590</v>
      </c>
      <c r="J943" s="168">
        <v>209100</v>
      </c>
      <c r="K943" s="168">
        <v>522330</v>
      </c>
      <c r="V943" s="165" t="s">
        <v>243</v>
      </c>
      <c r="W943" s="167"/>
      <c r="X943" s="167"/>
      <c r="Y943" s="176"/>
      <c r="Z943" s="168">
        <f t="shared" si="498"/>
        <v>522330</v>
      </c>
      <c r="AA943" s="168">
        <f>H943</f>
        <v>393740</v>
      </c>
      <c r="AB943" s="168">
        <f>J943</f>
        <v>209100</v>
      </c>
      <c r="AK943" s="181"/>
      <c r="AL943" s="181"/>
      <c r="AM943" s="181"/>
      <c r="AN943" s="181"/>
      <c r="AO943" s="181"/>
    </row>
    <row r="944" spans="2:41" ht="15" customHeight="1" x14ac:dyDescent="0.15">
      <c r="B944" s="165" t="s">
        <v>244</v>
      </c>
      <c r="C944" s="167"/>
      <c r="D944" s="167"/>
      <c r="E944" s="176"/>
      <c r="F944" s="168">
        <v>12100</v>
      </c>
      <c r="G944" s="168">
        <v>36000</v>
      </c>
      <c r="H944" s="168">
        <v>12100</v>
      </c>
      <c r="I944" s="168">
        <v>3000</v>
      </c>
      <c r="J944" s="168">
        <v>3000</v>
      </c>
      <c r="K944" s="168">
        <v>36000</v>
      </c>
      <c r="V944" s="165" t="s">
        <v>244</v>
      </c>
      <c r="W944" s="167"/>
      <c r="X944" s="167"/>
      <c r="Y944" s="176"/>
      <c r="Z944" s="168">
        <f t="shared" si="498"/>
        <v>36000</v>
      </c>
      <c r="AA944" s="168">
        <f>H944</f>
        <v>12100</v>
      </c>
      <c r="AB944" s="168">
        <f>J944</f>
        <v>3000</v>
      </c>
      <c r="AK944" s="181"/>
      <c r="AL944" s="181"/>
      <c r="AM944" s="181"/>
      <c r="AN944" s="181"/>
      <c r="AO944" s="181"/>
    </row>
    <row r="945" spans="1:41" ht="15" customHeight="1" x14ac:dyDescent="0.15">
      <c r="B945" s="171"/>
      <c r="C945" s="172"/>
      <c r="D945" s="172"/>
      <c r="E945" s="172"/>
      <c r="F945" s="181"/>
      <c r="I945" s="181"/>
      <c r="K945" s="181"/>
      <c r="M945" s="181"/>
      <c r="P945" s="181"/>
      <c r="Q945" s="181"/>
      <c r="V945" s="171"/>
      <c r="W945" s="172"/>
      <c r="X945" s="172"/>
      <c r="Y945" s="172"/>
      <c r="Z945" s="181"/>
      <c r="AE945" s="181"/>
    </row>
    <row r="946" spans="1:41" ht="15" customHeight="1" x14ac:dyDescent="0.15">
      <c r="A946" s="135" t="s">
        <v>508</v>
      </c>
      <c r="B946" s="137"/>
      <c r="V946" s="137"/>
    </row>
    <row r="947" spans="1:41" ht="13.7" customHeight="1" x14ac:dyDescent="0.15">
      <c r="B947" s="138"/>
      <c r="C947" s="139"/>
      <c r="D947" s="139"/>
      <c r="E947" s="139"/>
      <c r="F947" s="227"/>
      <c r="G947" s="228"/>
      <c r="H947" s="142" t="s">
        <v>2</v>
      </c>
      <c r="I947" s="142"/>
      <c r="J947" s="228"/>
      <c r="K947" s="228"/>
      <c r="L947" s="229"/>
      <c r="M947" s="228"/>
      <c r="N947" s="142" t="s">
        <v>3</v>
      </c>
      <c r="O947" s="142"/>
      <c r="P947" s="228"/>
      <c r="Q947" s="231"/>
      <c r="V947" s="138"/>
      <c r="W947" s="139"/>
      <c r="X947" s="139"/>
      <c r="Y947" s="139"/>
      <c r="Z947" s="140"/>
      <c r="AA947" s="141" t="s">
        <v>2</v>
      </c>
      <c r="AB947" s="142"/>
      <c r="AC947" s="143"/>
      <c r="AD947" s="141" t="s">
        <v>3</v>
      </c>
      <c r="AE947" s="144"/>
    </row>
    <row r="948" spans="1:41" ht="22.7" customHeight="1" x14ac:dyDescent="0.15">
      <c r="B948" s="156"/>
      <c r="E948" s="329"/>
      <c r="F948" s="146" t="s">
        <v>365</v>
      </c>
      <c r="G948" s="146" t="s">
        <v>170</v>
      </c>
      <c r="H948" s="146" t="s">
        <v>171</v>
      </c>
      <c r="I948" s="146" t="s">
        <v>366</v>
      </c>
      <c r="J948" s="182" t="s">
        <v>173</v>
      </c>
      <c r="K948" s="146" t="s">
        <v>529</v>
      </c>
      <c r="L948" s="147" t="s">
        <v>365</v>
      </c>
      <c r="M948" s="146" t="s">
        <v>170</v>
      </c>
      <c r="N948" s="146" t="s">
        <v>171</v>
      </c>
      <c r="O948" s="146" t="s">
        <v>366</v>
      </c>
      <c r="P948" s="146" t="s">
        <v>173</v>
      </c>
      <c r="Q948" s="146" t="s">
        <v>529</v>
      </c>
      <c r="V948" s="156"/>
      <c r="Y948" s="329"/>
      <c r="Z948" s="146" t="s">
        <v>474</v>
      </c>
      <c r="AA948" s="146" t="s">
        <v>171</v>
      </c>
      <c r="AB948" s="182" t="s">
        <v>173</v>
      </c>
      <c r="AC948" s="147" t="s">
        <v>474</v>
      </c>
      <c r="AD948" s="146" t="s">
        <v>171</v>
      </c>
      <c r="AE948" s="146" t="s">
        <v>173</v>
      </c>
    </row>
    <row r="949" spans="1:41" ht="12" customHeight="1" x14ac:dyDescent="0.15">
      <c r="B949" s="149"/>
      <c r="C949" s="151"/>
      <c r="D949" s="151"/>
      <c r="E949" s="220"/>
      <c r="F949" s="152"/>
      <c r="G949" s="152"/>
      <c r="H949" s="152"/>
      <c r="I949" s="152"/>
      <c r="J949" s="183"/>
      <c r="K949" s="152"/>
      <c r="L949" s="153">
        <f t="shared" ref="L949:Q949" si="499">F$13</f>
        <v>2024</v>
      </c>
      <c r="M949" s="154">
        <f t="shared" si="499"/>
        <v>1061</v>
      </c>
      <c r="N949" s="154">
        <f t="shared" si="499"/>
        <v>963</v>
      </c>
      <c r="O949" s="154">
        <f t="shared" si="499"/>
        <v>1194</v>
      </c>
      <c r="P949" s="154">
        <f t="shared" si="499"/>
        <v>1053</v>
      </c>
      <c r="Q949" s="154">
        <f t="shared" si="499"/>
        <v>1202</v>
      </c>
      <c r="V949" s="149"/>
      <c r="W949" s="151"/>
      <c r="X949" s="151"/>
      <c r="Y949" s="220"/>
      <c r="Z949" s="152"/>
      <c r="AA949" s="152"/>
      <c r="AB949" s="183"/>
      <c r="AC949" s="153">
        <f>Q949</f>
        <v>1202</v>
      </c>
      <c r="AD949" s="154">
        <f>N949</f>
        <v>963</v>
      </c>
      <c r="AE949" s="154">
        <f>P949</f>
        <v>1053</v>
      </c>
    </row>
    <row r="950" spans="1:41" ht="14.65" customHeight="1" x14ac:dyDescent="0.15">
      <c r="B950" s="156" t="s">
        <v>231</v>
      </c>
      <c r="F950" s="157">
        <v>117</v>
      </c>
      <c r="G950" s="157">
        <v>18</v>
      </c>
      <c r="H950" s="157">
        <v>99</v>
      </c>
      <c r="I950" s="157">
        <v>13</v>
      </c>
      <c r="J950" s="184">
        <v>12</v>
      </c>
      <c r="K950" s="157">
        <v>19</v>
      </c>
      <c r="L950" s="158">
        <f>F950/L$949*100</f>
        <v>5.7806324110671934</v>
      </c>
      <c r="M950" s="436">
        <f t="shared" ref="M950:Q958" si="500">G950/M$949*100</f>
        <v>1.6965127238454287</v>
      </c>
      <c r="N950" s="159">
        <f t="shared" si="500"/>
        <v>10.2803738317757</v>
      </c>
      <c r="O950" s="159">
        <f t="shared" si="500"/>
        <v>1.0887772194304857</v>
      </c>
      <c r="P950" s="159">
        <f t="shared" si="500"/>
        <v>1.1396011396011396</v>
      </c>
      <c r="Q950" s="159">
        <f t="shared" si="500"/>
        <v>1.5806988352745424</v>
      </c>
      <c r="V950" s="156" t="s">
        <v>231</v>
      </c>
      <c r="Z950" s="157">
        <f>K950</f>
        <v>19</v>
      </c>
      <c r="AA950" s="157">
        <f t="shared" ref="AA950:AA958" si="501">H950</f>
        <v>99</v>
      </c>
      <c r="AB950" s="184">
        <f t="shared" ref="AB950:AB958" si="502">J950</f>
        <v>12</v>
      </c>
      <c r="AC950" s="158">
        <f>Q950</f>
        <v>1.5806988352745424</v>
      </c>
      <c r="AD950" s="159">
        <f>N950</f>
        <v>10.2803738317757</v>
      </c>
      <c r="AE950" s="159">
        <f>P950</f>
        <v>1.1396011396011396</v>
      </c>
      <c r="AK950" s="181"/>
      <c r="AL950" s="181"/>
      <c r="AM950" s="181"/>
      <c r="AN950" s="181"/>
      <c r="AO950" s="181"/>
    </row>
    <row r="951" spans="1:41" ht="14.65" customHeight="1" x14ac:dyDescent="0.15">
      <c r="B951" s="156" t="s">
        <v>232</v>
      </c>
      <c r="F951" s="157">
        <v>232</v>
      </c>
      <c r="G951" s="157">
        <v>39</v>
      </c>
      <c r="H951" s="157">
        <v>193</v>
      </c>
      <c r="I951" s="157">
        <v>80</v>
      </c>
      <c r="J951" s="184">
        <v>76</v>
      </c>
      <c r="K951" s="157">
        <v>43</v>
      </c>
      <c r="L951" s="158">
        <f t="shared" ref="L951:L958" si="503">F951/L$949*100</f>
        <v>11.462450592885375</v>
      </c>
      <c r="M951" s="436">
        <f t="shared" si="500"/>
        <v>3.6757775683317626</v>
      </c>
      <c r="N951" s="159">
        <f t="shared" si="500"/>
        <v>20.041536863966773</v>
      </c>
      <c r="O951" s="159">
        <f t="shared" si="500"/>
        <v>6.7001675041876041</v>
      </c>
      <c r="P951" s="159">
        <f t="shared" si="500"/>
        <v>7.2174738841405501</v>
      </c>
      <c r="Q951" s="159">
        <f t="shared" si="500"/>
        <v>3.5773710482529122</v>
      </c>
      <c r="V951" s="156" t="s">
        <v>232</v>
      </c>
      <c r="Z951" s="157">
        <f t="shared" ref="Z951:Z958" si="504">K951</f>
        <v>43</v>
      </c>
      <c r="AA951" s="157">
        <f t="shared" si="501"/>
        <v>193</v>
      </c>
      <c r="AB951" s="184">
        <f t="shared" si="502"/>
        <v>76</v>
      </c>
      <c r="AC951" s="158">
        <f t="shared" ref="AC951:AC958" si="505">Q951</f>
        <v>3.5773710482529122</v>
      </c>
      <c r="AD951" s="159">
        <f t="shared" ref="AD951:AD958" si="506">N951</f>
        <v>20.041536863966773</v>
      </c>
      <c r="AE951" s="159">
        <f t="shared" ref="AE951:AE958" si="507">P951</f>
        <v>7.2174738841405501</v>
      </c>
      <c r="AK951" s="181"/>
      <c r="AL951" s="181"/>
      <c r="AM951" s="181"/>
      <c r="AN951" s="181"/>
      <c r="AO951" s="181"/>
    </row>
    <row r="952" spans="1:41" ht="14.65" customHeight="1" x14ac:dyDescent="0.15">
      <c r="B952" s="156" t="s">
        <v>233</v>
      </c>
      <c r="F952" s="157">
        <v>271</v>
      </c>
      <c r="G952" s="157">
        <v>68</v>
      </c>
      <c r="H952" s="157">
        <v>203</v>
      </c>
      <c r="I952" s="157">
        <v>201</v>
      </c>
      <c r="J952" s="184">
        <v>175</v>
      </c>
      <c r="K952" s="157">
        <v>94</v>
      </c>
      <c r="L952" s="158">
        <f t="shared" si="503"/>
        <v>13.389328063241107</v>
      </c>
      <c r="M952" s="436">
        <f t="shared" si="500"/>
        <v>6.4090480678605095</v>
      </c>
      <c r="N952" s="159">
        <f t="shared" si="500"/>
        <v>21.079958463136034</v>
      </c>
      <c r="O952" s="159">
        <f t="shared" si="500"/>
        <v>16.834170854271356</v>
      </c>
      <c r="P952" s="159">
        <f t="shared" si="500"/>
        <v>16.619183285849953</v>
      </c>
      <c r="Q952" s="159">
        <f t="shared" si="500"/>
        <v>7.8202995008319469</v>
      </c>
      <c r="V952" s="156" t="s">
        <v>233</v>
      </c>
      <c r="Z952" s="157">
        <f t="shared" si="504"/>
        <v>94</v>
      </c>
      <c r="AA952" s="157">
        <f t="shared" si="501"/>
        <v>203</v>
      </c>
      <c r="AB952" s="184">
        <f t="shared" si="502"/>
        <v>175</v>
      </c>
      <c r="AC952" s="158">
        <f t="shared" si="505"/>
        <v>7.8202995008319469</v>
      </c>
      <c r="AD952" s="159">
        <f t="shared" si="506"/>
        <v>21.079958463136034</v>
      </c>
      <c r="AE952" s="159">
        <f t="shared" si="507"/>
        <v>16.619183285849953</v>
      </c>
      <c r="AK952" s="181"/>
      <c r="AL952" s="181"/>
      <c r="AM952" s="181"/>
      <c r="AN952" s="181"/>
      <c r="AO952" s="181"/>
    </row>
    <row r="953" spans="1:41" ht="14.65" customHeight="1" x14ac:dyDescent="0.15">
      <c r="B953" s="156" t="s">
        <v>224</v>
      </c>
      <c r="F953" s="157">
        <v>309</v>
      </c>
      <c r="G953" s="157">
        <v>112</v>
      </c>
      <c r="H953" s="157">
        <v>197</v>
      </c>
      <c r="I953" s="157">
        <v>285</v>
      </c>
      <c r="J953" s="184">
        <v>265</v>
      </c>
      <c r="K953" s="157">
        <v>132</v>
      </c>
      <c r="L953" s="158">
        <f t="shared" si="503"/>
        <v>15.266798418972332</v>
      </c>
      <c r="M953" s="436">
        <f t="shared" si="500"/>
        <v>10.55607917059378</v>
      </c>
      <c r="N953" s="159">
        <f t="shared" si="500"/>
        <v>20.456905503634477</v>
      </c>
      <c r="O953" s="159">
        <f t="shared" si="500"/>
        <v>23.869346733668344</v>
      </c>
      <c r="P953" s="159">
        <f t="shared" si="500"/>
        <v>25.166191832858498</v>
      </c>
      <c r="Q953" s="159">
        <f t="shared" si="500"/>
        <v>10.981697171381031</v>
      </c>
      <c r="V953" s="156" t="s">
        <v>224</v>
      </c>
      <c r="Z953" s="157">
        <f t="shared" si="504"/>
        <v>132</v>
      </c>
      <c r="AA953" s="157">
        <f t="shared" si="501"/>
        <v>197</v>
      </c>
      <c r="AB953" s="184">
        <f t="shared" si="502"/>
        <v>265</v>
      </c>
      <c r="AC953" s="158">
        <f t="shared" si="505"/>
        <v>10.981697171381031</v>
      </c>
      <c r="AD953" s="159">
        <f t="shared" si="506"/>
        <v>20.456905503634477</v>
      </c>
      <c r="AE953" s="159">
        <f t="shared" si="507"/>
        <v>25.166191832858498</v>
      </c>
      <c r="AK953" s="181"/>
      <c r="AL953" s="181"/>
      <c r="AM953" s="181"/>
      <c r="AN953" s="181"/>
      <c r="AO953" s="181"/>
    </row>
    <row r="954" spans="1:41" ht="14.65" customHeight="1" x14ac:dyDescent="0.15">
      <c r="B954" s="156" t="s">
        <v>225</v>
      </c>
      <c r="F954" s="157">
        <v>227</v>
      </c>
      <c r="G954" s="157">
        <v>131</v>
      </c>
      <c r="H954" s="157">
        <v>96</v>
      </c>
      <c r="I954" s="157">
        <v>241</v>
      </c>
      <c r="J954" s="184">
        <v>213</v>
      </c>
      <c r="K954" s="157">
        <v>159</v>
      </c>
      <c r="L954" s="158">
        <f t="shared" si="503"/>
        <v>11.215415019762846</v>
      </c>
      <c r="M954" s="436">
        <f t="shared" si="500"/>
        <v>12.34684260131951</v>
      </c>
      <c r="N954" s="159">
        <f t="shared" si="500"/>
        <v>9.9688473520249214</v>
      </c>
      <c r="O954" s="159">
        <f t="shared" si="500"/>
        <v>20.184254606365158</v>
      </c>
      <c r="P954" s="159">
        <f t="shared" si="500"/>
        <v>20.227920227920229</v>
      </c>
      <c r="Q954" s="159">
        <f t="shared" si="500"/>
        <v>13.227953410981696</v>
      </c>
      <c r="V954" s="156" t="s">
        <v>225</v>
      </c>
      <c r="Z954" s="157">
        <f t="shared" si="504"/>
        <v>159</v>
      </c>
      <c r="AA954" s="157">
        <f t="shared" si="501"/>
        <v>96</v>
      </c>
      <c r="AB954" s="184">
        <f t="shared" si="502"/>
        <v>213</v>
      </c>
      <c r="AC954" s="158">
        <f t="shared" si="505"/>
        <v>13.227953410981696</v>
      </c>
      <c r="AD954" s="159">
        <f t="shared" si="506"/>
        <v>9.9688473520249214</v>
      </c>
      <c r="AE954" s="159">
        <f t="shared" si="507"/>
        <v>20.227920227920229</v>
      </c>
      <c r="AK954" s="181"/>
      <c r="AL954" s="181"/>
      <c r="AM954" s="181"/>
      <c r="AN954" s="181"/>
      <c r="AO954" s="181"/>
    </row>
    <row r="955" spans="1:41" ht="14.65" customHeight="1" x14ac:dyDescent="0.15">
      <c r="B955" s="156" t="s">
        <v>262</v>
      </c>
      <c r="F955" s="157">
        <v>233</v>
      </c>
      <c r="G955" s="157">
        <v>164</v>
      </c>
      <c r="H955" s="157">
        <v>69</v>
      </c>
      <c r="I955" s="157">
        <v>269</v>
      </c>
      <c r="J955" s="184">
        <v>227</v>
      </c>
      <c r="K955" s="157">
        <v>206</v>
      </c>
      <c r="L955" s="158">
        <f t="shared" si="503"/>
        <v>11.511857707509881</v>
      </c>
      <c r="M955" s="436">
        <f t="shared" si="500"/>
        <v>15.457115928369463</v>
      </c>
      <c r="N955" s="159">
        <f t="shared" si="500"/>
        <v>7.1651090342679122</v>
      </c>
      <c r="O955" s="159">
        <f t="shared" si="500"/>
        <v>22.529313232830823</v>
      </c>
      <c r="P955" s="159">
        <f t="shared" si="500"/>
        <v>21.557454890788225</v>
      </c>
      <c r="Q955" s="159">
        <f t="shared" si="500"/>
        <v>17.13810316139767</v>
      </c>
      <c r="V955" s="156" t="s">
        <v>262</v>
      </c>
      <c r="Z955" s="157">
        <f t="shared" si="504"/>
        <v>206</v>
      </c>
      <c r="AA955" s="157">
        <f t="shared" si="501"/>
        <v>69</v>
      </c>
      <c r="AB955" s="184">
        <f t="shared" si="502"/>
        <v>227</v>
      </c>
      <c r="AC955" s="158">
        <f t="shared" si="505"/>
        <v>17.13810316139767</v>
      </c>
      <c r="AD955" s="159">
        <f t="shared" si="506"/>
        <v>7.1651090342679122</v>
      </c>
      <c r="AE955" s="159">
        <f t="shared" si="507"/>
        <v>21.557454890788225</v>
      </c>
      <c r="AK955" s="181"/>
      <c r="AL955" s="181"/>
      <c r="AM955" s="181"/>
      <c r="AN955" s="181"/>
      <c r="AO955" s="181"/>
    </row>
    <row r="956" spans="1:41" ht="14.65" customHeight="1" x14ac:dyDescent="0.15">
      <c r="B956" s="156" t="s">
        <v>263</v>
      </c>
      <c r="F956" s="157">
        <v>140</v>
      </c>
      <c r="G956" s="157">
        <v>119</v>
      </c>
      <c r="H956" s="157">
        <v>21</v>
      </c>
      <c r="I956" s="157">
        <v>60</v>
      </c>
      <c r="J956" s="184">
        <v>54</v>
      </c>
      <c r="K956" s="157">
        <v>125</v>
      </c>
      <c r="L956" s="158">
        <f t="shared" si="503"/>
        <v>6.9169960474308301</v>
      </c>
      <c r="M956" s="436">
        <f t="shared" si="500"/>
        <v>11.215834118755891</v>
      </c>
      <c r="N956" s="159">
        <f t="shared" si="500"/>
        <v>2.1806853582554515</v>
      </c>
      <c r="O956" s="159">
        <f t="shared" si="500"/>
        <v>5.025125628140704</v>
      </c>
      <c r="P956" s="159">
        <f t="shared" si="500"/>
        <v>5.1282051282051277</v>
      </c>
      <c r="Q956" s="159">
        <f t="shared" si="500"/>
        <v>10.399334442595674</v>
      </c>
      <c r="V956" s="156" t="s">
        <v>263</v>
      </c>
      <c r="Z956" s="157">
        <f t="shared" si="504"/>
        <v>125</v>
      </c>
      <c r="AA956" s="157">
        <f t="shared" si="501"/>
        <v>21</v>
      </c>
      <c r="AB956" s="184">
        <f t="shared" si="502"/>
        <v>54</v>
      </c>
      <c r="AC956" s="158">
        <f t="shared" si="505"/>
        <v>10.399334442595674</v>
      </c>
      <c r="AD956" s="159">
        <f t="shared" si="506"/>
        <v>2.1806853582554515</v>
      </c>
      <c r="AE956" s="159">
        <f t="shared" si="507"/>
        <v>5.1282051282051277</v>
      </c>
      <c r="AK956" s="181"/>
      <c r="AL956" s="181"/>
      <c r="AM956" s="181"/>
      <c r="AN956" s="181"/>
      <c r="AO956" s="181"/>
    </row>
    <row r="957" spans="1:41" ht="14.65" customHeight="1" x14ac:dyDescent="0.15">
      <c r="B957" s="156" t="s">
        <v>235</v>
      </c>
      <c r="F957" s="157">
        <v>407</v>
      </c>
      <c r="G957" s="157">
        <v>382</v>
      </c>
      <c r="H957" s="157">
        <v>25</v>
      </c>
      <c r="I957" s="157">
        <v>17</v>
      </c>
      <c r="J957" s="184">
        <v>6</v>
      </c>
      <c r="K957" s="157">
        <v>393</v>
      </c>
      <c r="L957" s="158">
        <f t="shared" si="503"/>
        <v>20.108695652173914</v>
      </c>
      <c r="M957" s="436">
        <f t="shared" si="500"/>
        <v>36.003770028275213</v>
      </c>
      <c r="N957" s="159">
        <f t="shared" si="500"/>
        <v>2.5960539979231569</v>
      </c>
      <c r="O957" s="159">
        <f t="shared" si="500"/>
        <v>1.4237855946398659</v>
      </c>
      <c r="P957" s="159">
        <f t="shared" si="500"/>
        <v>0.56980056980056981</v>
      </c>
      <c r="Q957" s="159">
        <f t="shared" si="500"/>
        <v>32.6955074875208</v>
      </c>
      <c r="V957" s="156" t="s">
        <v>235</v>
      </c>
      <c r="Z957" s="157">
        <f t="shared" si="504"/>
        <v>393</v>
      </c>
      <c r="AA957" s="157">
        <f t="shared" si="501"/>
        <v>25</v>
      </c>
      <c r="AB957" s="184">
        <f t="shared" si="502"/>
        <v>6</v>
      </c>
      <c r="AC957" s="158">
        <f t="shared" si="505"/>
        <v>32.6955074875208</v>
      </c>
      <c r="AD957" s="159">
        <f t="shared" si="506"/>
        <v>2.5960539979231569</v>
      </c>
      <c r="AE957" s="159">
        <f t="shared" si="507"/>
        <v>0.56980056980056981</v>
      </c>
      <c r="AK957" s="181"/>
      <c r="AL957" s="181"/>
      <c r="AM957" s="181"/>
      <c r="AN957" s="181"/>
      <c r="AO957" s="181"/>
    </row>
    <row r="958" spans="1:41" ht="14.65" customHeight="1" x14ac:dyDescent="0.15">
      <c r="B958" s="156" t="s">
        <v>0</v>
      </c>
      <c r="C958" s="151"/>
      <c r="D958" s="151"/>
      <c r="E958" s="151"/>
      <c r="F958" s="161">
        <v>88</v>
      </c>
      <c r="G958" s="161">
        <v>28</v>
      </c>
      <c r="H958" s="161">
        <v>60</v>
      </c>
      <c r="I958" s="161">
        <v>28</v>
      </c>
      <c r="J958" s="185">
        <v>25</v>
      </c>
      <c r="K958" s="161">
        <v>31</v>
      </c>
      <c r="L958" s="162">
        <f t="shared" si="503"/>
        <v>4.3478260869565215</v>
      </c>
      <c r="M958" s="451">
        <f t="shared" si="500"/>
        <v>2.6390197926484449</v>
      </c>
      <c r="N958" s="163">
        <f t="shared" si="500"/>
        <v>6.2305295950155761</v>
      </c>
      <c r="O958" s="163">
        <f t="shared" si="500"/>
        <v>2.3450586264656614</v>
      </c>
      <c r="P958" s="163">
        <f t="shared" si="500"/>
        <v>2.3741690408357075</v>
      </c>
      <c r="Q958" s="163">
        <f t="shared" si="500"/>
        <v>2.5790349417637271</v>
      </c>
      <c r="V958" s="156" t="s">
        <v>0</v>
      </c>
      <c r="W958" s="151"/>
      <c r="X958" s="151"/>
      <c r="Y958" s="151"/>
      <c r="Z958" s="161">
        <f t="shared" si="504"/>
        <v>31</v>
      </c>
      <c r="AA958" s="161">
        <f t="shared" si="501"/>
        <v>60</v>
      </c>
      <c r="AB958" s="185">
        <f t="shared" si="502"/>
        <v>25</v>
      </c>
      <c r="AC958" s="162">
        <f t="shared" si="505"/>
        <v>2.5790349417637271</v>
      </c>
      <c r="AD958" s="163">
        <f t="shared" si="506"/>
        <v>6.2305295950155761</v>
      </c>
      <c r="AE958" s="163">
        <f t="shared" si="507"/>
        <v>2.3741690408357075</v>
      </c>
      <c r="AK958" s="181"/>
      <c r="AL958" s="181"/>
      <c r="AM958" s="181"/>
      <c r="AN958" s="181"/>
      <c r="AO958" s="181"/>
    </row>
    <row r="959" spans="1:41" ht="15" customHeight="1" x14ac:dyDescent="0.15">
      <c r="B959" s="165" t="s">
        <v>1</v>
      </c>
      <c r="C959" s="167"/>
      <c r="D959" s="167"/>
      <c r="E959" s="176"/>
      <c r="F959" s="168">
        <f t="shared" ref="F959:K959" si="508">SUM(F950:F958)</f>
        <v>2024</v>
      </c>
      <c r="G959" s="168">
        <f t="shared" si="508"/>
        <v>1061</v>
      </c>
      <c r="H959" s="168">
        <f t="shared" si="508"/>
        <v>963</v>
      </c>
      <c r="I959" s="168">
        <f t="shared" si="508"/>
        <v>1194</v>
      </c>
      <c r="J959" s="186">
        <f t="shared" si="508"/>
        <v>1053</v>
      </c>
      <c r="K959" s="168">
        <f t="shared" si="508"/>
        <v>1202</v>
      </c>
      <c r="L959" s="169">
        <f t="shared" ref="L959:Q959" si="509">SUM(L950:L958)</f>
        <v>99.999999999999986</v>
      </c>
      <c r="M959" s="452">
        <f t="shared" si="509"/>
        <v>100</v>
      </c>
      <c r="N959" s="170">
        <f t="shared" si="509"/>
        <v>100</v>
      </c>
      <c r="O959" s="170">
        <f t="shared" si="509"/>
        <v>100</v>
      </c>
      <c r="P959" s="170">
        <f t="shared" si="509"/>
        <v>100</v>
      </c>
      <c r="Q959" s="170">
        <f t="shared" si="509"/>
        <v>100</v>
      </c>
      <c r="V959" s="165" t="s">
        <v>1</v>
      </c>
      <c r="W959" s="167"/>
      <c r="X959" s="167"/>
      <c r="Y959" s="176"/>
      <c r="Z959" s="168">
        <f t="shared" ref="Z959:AE959" si="510">SUM(Z950:Z958)</f>
        <v>1202</v>
      </c>
      <c r="AA959" s="168">
        <f t="shared" si="510"/>
        <v>963</v>
      </c>
      <c r="AB959" s="186">
        <f t="shared" si="510"/>
        <v>1053</v>
      </c>
      <c r="AC959" s="169">
        <f t="shared" si="510"/>
        <v>100</v>
      </c>
      <c r="AD959" s="170">
        <f t="shared" si="510"/>
        <v>100</v>
      </c>
      <c r="AE959" s="170">
        <f t="shared" si="510"/>
        <v>100</v>
      </c>
    </row>
    <row r="960" spans="1:41" ht="15" customHeight="1" x14ac:dyDescent="0.15">
      <c r="B960" s="165" t="s">
        <v>242</v>
      </c>
      <c r="C960" s="167"/>
      <c r="D960" s="167"/>
      <c r="E960" s="176"/>
      <c r="F960" s="168">
        <v>63811.457128099173</v>
      </c>
      <c r="G960" s="168">
        <v>91479.876089060985</v>
      </c>
      <c r="H960" s="168">
        <v>32159.766334440752</v>
      </c>
      <c r="I960" s="168">
        <v>42015.981989708402</v>
      </c>
      <c r="J960" s="168">
        <v>40801.929961089496</v>
      </c>
      <c r="K960" s="168">
        <v>86716.450042698547</v>
      </c>
      <c r="V960" s="165" t="s">
        <v>242</v>
      </c>
      <c r="W960" s="167"/>
      <c r="X960" s="167"/>
      <c r="Y960" s="176"/>
      <c r="Z960" s="168">
        <f>K960</f>
        <v>86716.450042698547</v>
      </c>
      <c r="AA960" s="168">
        <f>H960</f>
        <v>32159.766334440752</v>
      </c>
      <c r="AB960" s="168">
        <f>J960</f>
        <v>40801.929961089496</v>
      </c>
      <c r="AK960" s="181"/>
      <c r="AL960" s="181"/>
      <c r="AM960" s="181"/>
      <c r="AN960" s="181"/>
      <c r="AO960" s="181"/>
    </row>
    <row r="961" spans="1:41" ht="15" customHeight="1" x14ac:dyDescent="0.15">
      <c r="B961" s="165" t="s">
        <v>315</v>
      </c>
      <c r="C961" s="167"/>
      <c r="D961" s="167"/>
      <c r="E961" s="176"/>
      <c r="F961" s="168">
        <v>56752.033256880735</v>
      </c>
      <c r="G961" s="168">
        <v>85474.919441460792</v>
      </c>
      <c r="H961" s="168">
        <v>28254.232472324722</v>
      </c>
      <c r="I961" s="168">
        <v>40708.47714285714</v>
      </c>
      <c r="J961" s="168">
        <v>39990.092872570196</v>
      </c>
      <c r="K961" s="168">
        <v>80427.536492890998</v>
      </c>
      <c r="V961" s="165" t="s">
        <v>315</v>
      </c>
      <c r="W961" s="167"/>
      <c r="X961" s="167"/>
      <c r="Y961" s="176"/>
      <c r="Z961" s="168">
        <f t="shared" ref="Z961:Z963" si="511">K961</f>
        <v>80427.536492890998</v>
      </c>
      <c r="AA961" s="168">
        <f>H961</f>
        <v>28254.232472324722</v>
      </c>
      <c r="AB961" s="168">
        <f>J961</f>
        <v>39990.092872570196</v>
      </c>
      <c r="AK961" s="181"/>
      <c r="AL961" s="181"/>
      <c r="AM961" s="181"/>
      <c r="AN961" s="181"/>
      <c r="AO961" s="181"/>
    </row>
    <row r="962" spans="1:41" ht="15" customHeight="1" x14ac:dyDescent="0.15">
      <c r="B962" s="165" t="s">
        <v>243</v>
      </c>
      <c r="C962" s="167"/>
      <c r="D962" s="167"/>
      <c r="E962" s="176"/>
      <c r="F962" s="168">
        <v>483450</v>
      </c>
      <c r="G962" s="168">
        <v>483450</v>
      </c>
      <c r="H962" s="168">
        <v>350000</v>
      </c>
      <c r="I962" s="168">
        <v>263500</v>
      </c>
      <c r="J962" s="168">
        <v>153000</v>
      </c>
      <c r="K962" s="168">
        <v>483450</v>
      </c>
      <c r="V962" s="165" t="s">
        <v>243</v>
      </c>
      <c r="W962" s="167"/>
      <c r="X962" s="167"/>
      <c r="Y962" s="176"/>
      <c r="Z962" s="168">
        <f t="shared" si="511"/>
        <v>483450</v>
      </c>
      <c r="AA962" s="168">
        <f>H962</f>
        <v>350000</v>
      </c>
      <c r="AB962" s="168">
        <f>J962</f>
        <v>153000</v>
      </c>
      <c r="AK962" s="181"/>
      <c r="AL962" s="181"/>
      <c r="AM962" s="181"/>
      <c r="AN962" s="181"/>
      <c r="AO962" s="181"/>
    </row>
    <row r="963" spans="1:41" ht="15" customHeight="1" x14ac:dyDescent="0.15">
      <c r="B963" s="165" t="s">
        <v>244</v>
      </c>
      <c r="C963" s="167"/>
      <c r="D963" s="167"/>
      <c r="E963" s="176"/>
      <c r="F963" s="168">
        <v>1000</v>
      </c>
      <c r="G963" s="168">
        <v>3000</v>
      </c>
      <c r="H963" s="168">
        <v>1000</v>
      </c>
      <c r="I963" s="168">
        <v>2000</v>
      </c>
      <c r="J963" s="168">
        <v>2000</v>
      </c>
      <c r="K963" s="168">
        <v>3000</v>
      </c>
      <c r="V963" s="165" t="s">
        <v>244</v>
      </c>
      <c r="W963" s="167"/>
      <c r="X963" s="167"/>
      <c r="Y963" s="176"/>
      <c r="Z963" s="168">
        <f t="shared" si="511"/>
        <v>3000</v>
      </c>
      <c r="AA963" s="168">
        <f>H963</f>
        <v>1000</v>
      </c>
      <c r="AB963" s="168">
        <f>J963</f>
        <v>2000</v>
      </c>
      <c r="AK963" s="181"/>
      <c r="AL963" s="181"/>
      <c r="AM963" s="181"/>
      <c r="AN963" s="181"/>
      <c r="AO963" s="181"/>
    </row>
    <row r="964" spans="1:41" ht="12" customHeight="1" x14ac:dyDescent="0.15">
      <c r="B964" s="532" t="s">
        <v>75</v>
      </c>
      <c r="C964" s="172"/>
      <c r="D964" s="172"/>
      <c r="E964" s="172"/>
      <c r="F964" s="252"/>
      <c r="G964" s="252"/>
      <c r="H964" s="252"/>
      <c r="I964" s="173"/>
      <c r="J964" s="252"/>
      <c r="K964" s="252"/>
      <c r="L964" s="252"/>
      <c r="M964" s="148"/>
      <c r="O964" s="252"/>
      <c r="V964" s="532" t="s">
        <v>75</v>
      </c>
      <c r="W964" s="172"/>
      <c r="X964" s="172"/>
      <c r="Y964" s="172"/>
      <c r="Z964" s="252"/>
      <c r="AA964" s="252"/>
      <c r="AB964" s="252"/>
      <c r="AC964" s="252"/>
    </row>
    <row r="965" spans="1:41" ht="13.15" customHeight="1" x14ac:dyDescent="0.15">
      <c r="B965" s="171"/>
      <c r="C965" s="172"/>
      <c r="D965" s="172"/>
      <c r="E965" s="172"/>
      <c r="F965" s="252"/>
      <c r="G965" s="252"/>
      <c r="H965" s="252"/>
      <c r="I965" s="173"/>
      <c r="J965" s="252"/>
      <c r="K965" s="252"/>
      <c r="L965" s="252"/>
      <c r="M965" s="148"/>
      <c r="O965" s="252"/>
      <c r="V965" s="171"/>
      <c r="W965" s="172"/>
      <c r="X965" s="172"/>
      <c r="Y965" s="172"/>
      <c r="Z965" s="252"/>
      <c r="AA965" s="252"/>
      <c r="AB965" s="252"/>
      <c r="AC965" s="252"/>
    </row>
    <row r="966" spans="1:41" ht="15" customHeight="1" x14ac:dyDescent="0.15">
      <c r="A966" s="135" t="s">
        <v>438</v>
      </c>
      <c r="B966" s="137"/>
      <c r="V966" s="137"/>
    </row>
    <row r="967" spans="1:41" ht="13.7" customHeight="1" x14ac:dyDescent="0.15">
      <c r="B967" s="138"/>
      <c r="C967" s="139"/>
      <c r="D967" s="139"/>
      <c r="E967" s="139"/>
      <c r="F967" s="227"/>
      <c r="G967" s="228"/>
      <c r="H967" s="142" t="s">
        <v>2</v>
      </c>
      <c r="I967" s="142"/>
      <c r="J967" s="228"/>
      <c r="K967" s="228"/>
      <c r="L967" s="229"/>
      <c r="M967" s="228"/>
      <c r="N967" s="142" t="s">
        <v>3</v>
      </c>
      <c r="O967" s="142"/>
      <c r="P967" s="228"/>
      <c r="Q967" s="231"/>
      <c r="V967" s="138"/>
      <c r="W967" s="139"/>
      <c r="X967" s="139"/>
      <c r="Y967" s="139"/>
      <c r="Z967" s="140"/>
      <c r="AA967" s="141" t="s">
        <v>2</v>
      </c>
      <c r="AB967" s="142"/>
      <c r="AC967" s="143"/>
      <c r="AD967" s="141" t="s">
        <v>3</v>
      </c>
      <c r="AE967" s="144"/>
    </row>
    <row r="968" spans="1:41" ht="22.7" customHeight="1" x14ac:dyDescent="0.15">
      <c r="B968" s="156"/>
      <c r="E968" s="329"/>
      <c r="F968" s="146" t="s">
        <v>365</v>
      </c>
      <c r="G968" s="146" t="s">
        <v>170</v>
      </c>
      <c r="H968" s="146" t="s">
        <v>171</v>
      </c>
      <c r="I968" s="146" t="s">
        <v>366</v>
      </c>
      <c r="J968" s="182" t="s">
        <v>173</v>
      </c>
      <c r="K968" s="146" t="s">
        <v>529</v>
      </c>
      <c r="L968" s="147" t="s">
        <v>365</v>
      </c>
      <c r="M968" s="146" t="s">
        <v>170</v>
      </c>
      <c r="N968" s="146" t="s">
        <v>171</v>
      </c>
      <c r="O968" s="146" t="s">
        <v>366</v>
      </c>
      <c r="P968" s="146" t="s">
        <v>173</v>
      </c>
      <c r="Q968" s="146" t="s">
        <v>529</v>
      </c>
      <c r="V968" s="156"/>
      <c r="Y968" s="329"/>
      <c r="Z968" s="146" t="s">
        <v>474</v>
      </c>
      <c r="AA968" s="146" t="s">
        <v>171</v>
      </c>
      <c r="AB968" s="182" t="s">
        <v>173</v>
      </c>
      <c r="AC968" s="147" t="s">
        <v>474</v>
      </c>
      <c r="AD968" s="146" t="s">
        <v>171</v>
      </c>
      <c r="AE968" s="146" t="s">
        <v>173</v>
      </c>
    </row>
    <row r="969" spans="1:41" ht="12" customHeight="1" x14ac:dyDescent="0.15">
      <c r="B969" s="149"/>
      <c r="C969" s="151"/>
      <c r="D969" s="151"/>
      <c r="E969" s="220"/>
      <c r="F969" s="152"/>
      <c r="G969" s="152"/>
      <c r="H969" s="152"/>
      <c r="I969" s="152"/>
      <c r="J969" s="183"/>
      <c r="K969" s="152"/>
      <c r="L969" s="153">
        <f t="shared" ref="L969:Q969" si="512">F$13</f>
        <v>2024</v>
      </c>
      <c r="M969" s="154">
        <f t="shared" si="512"/>
        <v>1061</v>
      </c>
      <c r="N969" s="154">
        <f t="shared" si="512"/>
        <v>963</v>
      </c>
      <c r="O969" s="154">
        <f t="shared" si="512"/>
        <v>1194</v>
      </c>
      <c r="P969" s="154">
        <f t="shared" si="512"/>
        <v>1053</v>
      </c>
      <c r="Q969" s="154">
        <f t="shared" si="512"/>
        <v>1202</v>
      </c>
      <c r="V969" s="149"/>
      <c r="W969" s="151"/>
      <c r="X969" s="151"/>
      <c r="Y969" s="220"/>
      <c r="Z969" s="152"/>
      <c r="AA969" s="152"/>
      <c r="AB969" s="183"/>
      <c r="AC969" s="153">
        <f>Q969</f>
        <v>1202</v>
      </c>
      <c r="AD969" s="154">
        <f>N969</f>
        <v>963</v>
      </c>
      <c r="AE969" s="154">
        <f>P969</f>
        <v>1053</v>
      </c>
    </row>
    <row r="970" spans="1:41" ht="14.65" customHeight="1" x14ac:dyDescent="0.15">
      <c r="B970" s="156" t="s">
        <v>223</v>
      </c>
      <c r="F970" s="157">
        <v>50</v>
      </c>
      <c r="G970" s="157">
        <v>12</v>
      </c>
      <c r="H970" s="157">
        <v>38</v>
      </c>
      <c r="I970" s="157">
        <v>14</v>
      </c>
      <c r="J970" s="184">
        <v>14</v>
      </c>
      <c r="K970" s="157">
        <v>12</v>
      </c>
      <c r="L970" s="158">
        <f>F970/L$969*100</f>
        <v>2.4703557312252964</v>
      </c>
      <c r="M970" s="436">
        <f t="shared" ref="M970:Q980" si="513">G970/M$969*100</f>
        <v>1.1310084825636193</v>
      </c>
      <c r="N970" s="159">
        <f t="shared" si="513"/>
        <v>3.9460020768431985</v>
      </c>
      <c r="O970" s="159">
        <f t="shared" si="513"/>
        <v>1.1725293132328307</v>
      </c>
      <c r="P970" s="159">
        <f t="shared" si="513"/>
        <v>1.3295346628679963</v>
      </c>
      <c r="Q970" s="159">
        <f t="shared" si="513"/>
        <v>0.99833610648918469</v>
      </c>
      <c r="V970" s="156" t="s">
        <v>223</v>
      </c>
      <c r="Z970" s="157">
        <f>K970</f>
        <v>12</v>
      </c>
      <c r="AA970" s="157">
        <f t="shared" ref="AA970:AA980" si="514">H970</f>
        <v>38</v>
      </c>
      <c r="AB970" s="184">
        <f t="shared" ref="AB970:AB980" si="515">J970</f>
        <v>14</v>
      </c>
      <c r="AC970" s="158">
        <f>Q970</f>
        <v>0.99833610648918469</v>
      </c>
      <c r="AD970" s="159">
        <f>N970</f>
        <v>3.9460020768431985</v>
      </c>
      <c r="AE970" s="159">
        <f>P970</f>
        <v>1.3295346628679963</v>
      </c>
      <c r="AK970" s="181"/>
      <c r="AL970" s="181"/>
      <c r="AM970" s="181"/>
      <c r="AN970" s="181"/>
      <c r="AO970" s="181"/>
    </row>
    <row r="971" spans="1:41" ht="14.65" customHeight="1" x14ac:dyDescent="0.15">
      <c r="B971" s="156" t="s">
        <v>231</v>
      </c>
      <c r="F971" s="157">
        <v>120</v>
      </c>
      <c r="G971" s="157">
        <v>16</v>
      </c>
      <c r="H971" s="157">
        <v>104</v>
      </c>
      <c r="I971" s="157">
        <v>63</v>
      </c>
      <c r="J971" s="184">
        <v>61</v>
      </c>
      <c r="K971" s="157">
        <v>18</v>
      </c>
      <c r="L971" s="158">
        <f t="shared" ref="L971:L980" si="516">F971/L$969*100</f>
        <v>5.928853754940711</v>
      </c>
      <c r="M971" s="436">
        <f t="shared" si="513"/>
        <v>1.5080113100848256</v>
      </c>
      <c r="N971" s="159">
        <f t="shared" si="513"/>
        <v>10.799584631360332</v>
      </c>
      <c r="O971" s="159">
        <f t="shared" si="513"/>
        <v>5.2763819095477382</v>
      </c>
      <c r="P971" s="159">
        <f t="shared" si="513"/>
        <v>5.7929724596391265</v>
      </c>
      <c r="Q971" s="159">
        <f t="shared" si="513"/>
        <v>1.497504159733777</v>
      </c>
      <c r="V971" s="156" t="s">
        <v>231</v>
      </c>
      <c r="Z971" s="157">
        <f t="shared" ref="Z971:Z980" si="517">K971</f>
        <v>18</v>
      </c>
      <c r="AA971" s="157">
        <f t="shared" si="514"/>
        <v>104</v>
      </c>
      <c r="AB971" s="184">
        <f t="shared" si="515"/>
        <v>61</v>
      </c>
      <c r="AC971" s="158">
        <f t="shared" ref="AC971:AC980" si="518">Q971</f>
        <v>1.497504159733777</v>
      </c>
      <c r="AD971" s="159">
        <f t="shared" ref="AD971:AD980" si="519">N971</f>
        <v>10.799584631360332</v>
      </c>
      <c r="AE971" s="159">
        <f t="shared" ref="AE971:AE980" si="520">P971</f>
        <v>5.7929724596391265</v>
      </c>
      <c r="AK971" s="181"/>
      <c r="AL971" s="181"/>
      <c r="AM971" s="181"/>
      <c r="AN971" s="181"/>
      <c r="AO971" s="181"/>
    </row>
    <row r="972" spans="1:41" ht="14.65" customHeight="1" x14ac:dyDescent="0.15">
      <c r="B972" s="156" t="s">
        <v>232</v>
      </c>
      <c r="F972" s="157">
        <v>280</v>
      </c>
      <c r="G972" s="157">
        <v>42</v>
      </c>
      <c r="H972" s="157">
        <v>238</v>
      </c>
      <c r="I972" s="157">
        <v>357</v>
      </c>
      <c r="J972" s="184">
        <v>347</v>
      </c>
      <c r="K972" s="157">
        <v>52</v>
      </c>
      <c r="L972" s="158">
        <f t="shared" si="516"/>
        <v>13.83399209486166</v>
      </c>
      <c r="M972" s="436">
        <f t="shared" si="513"/>
        <v>3.9585296889726673</v>
      </c>
      <c r="N972" s="159">
        <f t="shared" si="513"/>
        <v>24.714434060228452</v>
      </c>
      <c r="O972" s="159">
        <f t="shared" si="513"/>
        <v>29.899497487437188</v>
      </c>
      <c r="P972" s="159">
        <f t="shared" si="513"/>
        <v>32.953466286799618</v>
      </c>
      <c r="Q972" s="159">
        <f t="shared" si="513"/>
        <v>4.3261231281198009</v>
      </c>
      <c r="V972" s="156" t="s">
        <v>232</v>
      </c>
      <c r="Z972" s="157">
        <f t="shared" si="517"/>
        <v>52</v>
      </c>
      <c r="AA972" s="157">
        <f t="shared" si="514"/>
        <v>238</v>
      </c>
      <c r="AB972" s="184">
        <f t="shared" si="515"/>
        <v>347</v>
      </c>
      <c r="AC972" s="158">
        <f t="shared" si="518"/>
        <v>4.3261231281198009</v>
      </c>
      <c r="AD972" s="159">
        <f t="shared" si="519"/>
        <v>24.714434060228452</v>
      </c>
      <c r="AE972" s="159">
        <f t="shared" si="520"/>
        <v>32.953466286799618</v>
      </c>
      <c r="AK972" s="181"/>
      <c r="AL972" s="181"/>
      <c r="AM972" s="181"/>
      <c r="AN972" s="181"/>
      <c r="AO972" s="181"/>
    </row>
    <row r="973" spans="1:41" ht="14.65" customHeight="1" x14ac:dyDescent="0.15">
      <c r="B973" s="156" t="s">
        <v>233</v>
      </c>
      <c r="F973" s="157">
        <v>300</v>
      </c>
      <c r="G973" s="157">
        <v>74</v>
      </c>
      <c r="H973" s="157">
        <v>226</v>
      </c>
      <c r="I973" s="157">
        <v>437</v>
      </c>
      <c r="J973" s="184">
        <v>399</v>
      </c>
      <c r="K973" s="157">
        <v>112</v>
      </c>
      <c r="L973" s="158">
        <f t="shared" si="516"/>
        <v>14.822134387351779</v>
      </c>
      <c r="M973" s="436">
        <f t="shared" si="513"/>
        <v>6.9745523091423189</v>
      </c>
      <c r="N973" s="159">
        <f t="shared" si="513"/>
        <v>23.468328141225335</v>
      </c>
      <c r="O973" s="159">
        <f t="shared" si="513"/>
        <v>36.599664991624792</v>
      </c>
      <c r="P973" s="159">
        <f t="shared" si="513"/>
        <v>37.89173789173789</v>
      </c>
      <c r="Q973" s="159">
        <f t="shared" si="513"/>
        <v>9.3178036605657244</v>
      </c>
      <c r="V973" s="156" t="s">
        <v>233</v>
      </c>
      <c r="Z973" s="157">
        <f t="shared" si="517"/>
        <v>112</v>
      </c>
      <c r="AA973" s="157">
        <f t="shared" si="514"/>
        <v>226</v>
      </c>
      <c r="AB973" s="184">
        <f t="shared" si="515"/>
        <v>399</v>
      </c>
      <c r="AC973" s="158">
        <f t="shared" si="518"/>
        <v>9.3178036605657244</v>
      </c>
      <c r="AD973" s="159">
        <f t="shared" si="519"/>
        <v>23.468328141225335</v>
      </c>
      <c r="AE973" s="159">
        <f t="shared" si="520"/>
        <v>37.89173789173789</v>
      </c>
      <c r="AK973" s="181"/>
      <c r="AL973" s="181"/>
      <c r="AM973" s="181"/>
      <c r="AN973" s="181"/>
      <c r="AO973" s="181"/>
    </row>
    <row r="974" spans="1:41" ht="14.65" customHeight="1" x14ac:dyDescent="0.15">
      <c r="B974" s="156" t="s">
        <v>224</v>
      </c>
      <c r="F974" s="157">
        <v>286</v>
      </c>
      <c r="G974" s="157">
        <v>114</v>
      </c>
      <c r="H974" s="157">
        <v>172</v>
      </c>
      <c r="I974" s="157">
        <v>179</v>
      </c>
      <c r="J974" s="184">
        <v>151</v>
      </c>
      <c r="K974" s="157">
        <v>142</v>
      </c>
      <c r="L974" s="158">
        <f t="shared" si="516"/>
        <v>14.130434782608695</v>
      </c>
      <c r="M974" s="436">
        <f t="shared" si="513"/>
        <v>10.744580584354383</v>
      </c>
      <c r="N974" s="159">
        <f t="shared" si="513"/>
        <v>17.86085150571132</v>
      </c>
      <c r="O974" s="159">
        <f t="shared" si="513"/>
        <v>14.991624790619765</v>
      </c>
      <c r="P974" s="159">
        <f t="shared" si="513"/>
        <v>14.339981006647673</v>
      </c>
      <c r="Q974" s="159">
        <f t="shared" si="513"/>
        <v>11.813643926788686</v>
      </c>
      <c r="V974" s="156" t="s">
        <v>224</v>
      </c>
      <c r="Z974" s="157">
        <f t="shared" si="517"/>
        <v>142</v>
      </c>
      <c r="AA974" s="157">
        <f t="shared" si="514"/>
        <v>172</v>
      </c>
      <c r="AB974" s="184">
        <f t="shared" si="515"/>
        <v>151</v>
      </c>
      <c r="AC974" s="158">
        <f t="shared" si="518"/>
        <v>11.813643926788686</v>
      </c>
      <c r="AD974" s="159">
        <f t="shared" si="519"/>
        <v>17.86085150571132</v>
      </c>
      <c r="AE974" s="159">
        <f t="shared" si="520"/>
        <v>14.339981006647673</v>
      </c>
      <c r="AK974" s="181"/>
      <c r="AL974" s="181"/>
      <c r="AM974" s="181"/>
      <c r="AN974" s="181"/>
      <c r="AO974" s="181"/>
    </row>
    <row r="975" spans="1:41" ht="14.65" customHeight="1" x14ac:dyDescent="0.15">
      <c r="B975" s="156" t="s">
        <v>225</v>
      </c>
      <c r="F975" s="157">
        <v>210</v>
      </c>
      <c r="G975" s="157">
        <v>142</v>
      </c>
      <c r="H975" s="157">
        <v>68</v>
      </c>
      <c r="I975" s="157">
        <v>58</v>
      </c>
      <c r="J975" s="184">
        <v>36</v>
      </c>
      <c r="K975" s="157">
        <v>164</v>
      </c>
      <c r="L975" s="158">
        <f t="shared" si="516"/>
        <v>10.375494071146244</v>
      </c>
      <c r="M975" s="436">
        <f t="shared" si="513"/>
        <v>13.383600377002827</v>
      </c>
      <c r="N975" s="159">
        <f t="shared" si="513"/>
        <v>7.061266874350987</v>
      </c>
      <c r="O975" s="159">
        <f t="shared" si="513"/>
        <v>4.857621440536013</v>
      </c>
      <c r="P975" s="159">
        <f t="shared" si="513"/>
        <v>3.4188034188034191</v>
      </c>
      <c r="Q975" s="159">
        <f t="shared" si="513"/>
        <v>13.643926788685523</v>
      </c>
      <c r="V975" s="156" t="s">
        <v>225</v>
      </c>
      <c r="Z975" s="157">
        <f t="shared" si="517"/>
        <v>164</v>
      </c>
      <c r="AA975" s="157">
        <f t="shared" si="514"/>
        <v>68</v>
      </c>
      <c r="AB975" s="184">
        <f t="shared" si="515"/>
        <v>36</v>
      </c>
      <c r="AC975" s="158">
        <f t="shared" si="518"/>
        <v>13.643926788685523</v>
      </c>
      <c r="AD975" s="159">
        <f t="shared" si="519"/>
        <v>7.061266874350987</v>
      </c>
      <c r="AE975" s="159">
        <f t="shared" si="520"/>
        <v>3.4188034188034191</v>
      </c>
      <c r="AK975" s="181"/>
      <c r="AL975" s="181"/>
      <c r="AM975" s="181"/>
      <c r="AN975" s="181"/>
      <c r="AO975" s="181"/>
    </row>
    <row r="976" spans="1:41" ht="14.65" customHeight="1" x14ac:dyDescent="0.15">
      <c r="B976" s="156" t="s">
        <v>226</v>
      </c>
      <c r="F976" s="157">
        <v>160</v>
      </c>
      <c r="G976" s="157">
        <v>137</v>
      </c>
      <c r="H976" s="157">
        <v>23</v>
      </c>
      <c r="I976" s="157">
        <v>32</v>
      </c>
      <c r="J976" s="184">
        <v>12</v>
      </c>
      <c r="K976" s="157">
        <v>157</v>
      </c>
      <c r="L976" s="158">
        <f t="shared" si="516"/>
        <v>7.9051383399209492</v>
      </c>
      <c r="M976" s="436">
        <f t="shared" si="513"/>
        <v>12.91234684260132</v>
      </c>
      <c r="N976" s="159">
        <f t="shared" si="513"/>
        <v>2.3883696780893042</v>
      </c>
      <c r="O976" s="159">
        <f t="shared" si="513"/>
        <v>2.6800670016750421</v>
      </c>
      <c r="P976" s="159">
        <f t="shared" si="513"/>
        <v>1.1396011396011396</v>
      </c>
      <c r="Q976" s="159">
        <f t="shared" si="513"/>
        <v>13.061564059900165</v>
      </c>
      <c r="V976" s="156" t="s">
        <v>226</v>
      </c>
      <c r="Z976" s="157">
        <f t="shared" si="517"/>
        <v>157</v>
      </c>
      <c r="AA976" s="157">
        <f t="shared" si="514"/>
        <v>23</v>
      </c>
      <c r="AB976" s="184">
        <f t="shared" si="515"/>
        <v>12</v>
      </c>
      <c r="AC976" s="158">
        <f t="shared" si="518"/>
        <v>13.061564059900165</v>
      </c>
      <c r="AD976" s="159">
        <f t="shared" si="519"/>
        <v>2.3883696780893042</v>
      </c>
      <c r="AE976" s="159">
        <f t="shared" si="520"/>
        <v>1.1396011396011396</v>
      </c>
      <c r="AK976" s="181"/>
      <c r="AL976" s="181"/>
      <c r="AM976" s="181"/>
      <c r="AN976" s="181"/>
      <c r="AO976" s="181"/>
    </row>
    <row r="977" spans="1:41" ht="14.65" customHeight="1" x14ac:dyDescent="0.15">
      <c r="B977" s="156" t="s">
        <v>234</v>
      </c>
      <c r="F977" s="157">
        <v>133</v>
      </c>
      <c r="G977" s="157">
        <v>120</v>
      </c>
      <c r="H977" s="157">
        <v>13</v>
      </c>
      <c r="I977" s="157">
        <v>18</v>
      </c>
      <c r="J977" s="184">
        <v>5</v>
      </c>
      <c r="K977" s="157">
        <v>133</v>
      </c>
      <c r="L977" s="158">
        <f t="shared" si="516"/>
        <v>6.5711462450592881</v>
      </c>
      <c r="M977" s="436">
        <f t="shared" si="513"/>
        <v>11.310084825636192</v>
      </c>
      <c r="N977" s="159">
        <f t="shared" si="513"/>
        <v>1.3499480789200415</v>
      </c>
      <c r="O977" s="159">
        <f t="shared" si="513"/>
        <v>1.5075376884422109</v>
      </c>
      <c r="P977" s="159">
        <f t="shared" si="513"/>
        <v>0.47483380816714149</v>
      </c>
      <c r="Q977" s="159">
        <f t="shared" si="513"/>
        <v>11.064891846921796</v>
      </c>
      <c r="V977" s="156" t="s">
        <v>234</v>
      </c>
      <c r="Z977" s="157">
        <f t="shared" si="517"/>
        <v>133</v>
      </c>
      <c r="AA977" s="157">
        <f t="shared" si="514"/>
        <v>13</v>
      </c>
      <c r="AB977" s="184">
        <f t="shared" si="515"/>
        <v>5</v>
      </c>
      <c r="AC977" s="158">
        <f t="shared" si="518"/>
        <v>11.064891846921796</v>
      </c>
      <c r="AD977" s="159">
        <f t="shared" si="519"/>
        <v>1.3499480789200415</v>
      </c>
      <c r="AE977" s="159">
        <f t="shared" si="520"/>
        <v>0.47483380816714149</v>
      </c>
      <c r="AK977" s="181"/>
      <c r="AL977" s="181"/>
      <c r="AM977" s="181"/>
      <c r="AN977" s="181"/>
      <c r="AO977" s="181"/>
    </row>
    <row r="978" spans="1:41" ht="14.65" customHeight="1" x14ac:dyDescent="0.15">
      <c r="B978" s="156" t="s">
        <v>229</v>
      </c>
      <c r="F978" s="157">
        <v>74</v>
      </c>
      <c r="G978" s="157">
        <v>66</v>
      </c>
      <c r="H978" s="157">
        <v>8</v>
      </c>
      <c r="I978" s="157">
        <v>3</v>
      </c>
      <c r="J978" s="184">
        <v>2</v>
      </c>
      <c r="K978" s="157">
        <v>67</v>
      </c>
      <c r="L978" s="158">
        <f t="shared" si="516"/>
        <v>3.6561264822134385</v>
      </c>
      <c r="M978" s="436">
        <f t="shared" si="513"/>
        <v>6.2205466540999055</v>
      </c>
      <c r="N978" s="159">
        <f t="shared" si="513"/>
        <v>0.83073727933541019</v>
      </c>
      <c r="O978" s="159">
        <f t="shared" si="513"/>
        <v>0.25125628140703515</v>
      </c>
      <c r="P978" s="159">
        <f t="shared" si="513"/>
        <v>0.18993352326685661</v>
      </c>
      <c r="Q978" s="159">
        <f t="shared" si="513"/>
        <v>5.5740432612312807</v>
      </c>
      <c r="V978" s="156" t="s">
        <v>229</v>
      </c>
      <c r="Z978" s="157">
        <f t="shared" si="517"/>
        <v>67</v>
      </c>
      <c r="AA978" s="157">
        <f t="shared" si="514"/>
        <v>8</v>
      </c>
      <c r="AB978" s="184">
        <f t="shared" si="515"/>
        <v>2</v>
      </c>
      <c r="AC978" s="158">
        <f t="shared" si="518"/>
        <v>5.5740432612312807</v>
      </c>
      <c r="AD978" s="159">
        <f t="shared" si="519"/>
        <v>0.83073727933541019</v>
      </c>
      <c r="AE978" s="159">
        <f t="shared" si="520"/>
        <v>0.18993352326685661</v>
      </c>
      <c r="AK978" s="181"/>
      <c r="AL978" s="181"/>
      <c r="AM978" s="181"/>
      <c r="AN978" s="181"/>
      <c r="AO978" s="181"/>
    </row>
    <row r="979" spans="1:41" ht="14.65" customHeight="1" x14ac:dyDescent="0.15">
      <c r="B979" s="156" t="s">
        <v>235</v>
      </c>
      <c r="F979" s="157">
        <v>330</v>
      </c>
      <c r="G979" s="157">
        <v>312</v>
      </c>
      <c r="H979" s="157">
        <v>18</v>
      </c>
      <c r="I979" s="157">
        <v>6</v>
      </c>
      <c r="J979" s="184">
        <v>1</v>
      </c>
      <c r="K979" s="157">
        <v>317</v>
      </c>
      <c r="L979" s="158">
        <f t="shared" si="516"/>
        <v>16.304347826086957</v>
      </c>
      <c r="M979" s="436">
        <f t="shared" si="513"/>
        <v>29.406220546654101</v>
      </c>
      <c r="N979" s="159">
        <f t="shared" si="513"/>
        <v>1.8691588785046727</v>
      </c>
      <c r="O979" s="159">
        <f t="shared" si="513"/>
        <v>0.50251256281407031</v>
      </c>
      <c r="P979" s="159">
        <f t="shared" si="513"/>
        <v>9.4966761633428307E-2</v>
      </c>
      <c r="Q979" s="159">
        <f t="shared" si="513"/>
        <v>26.372712146422629</v>
      </c>
      <c r="V979" s="156" t="s">
        <v>235</v>
      </c>
      <c r="Z979" s="157">
        <f t="shared" si="517"/>
        <v>317</v>
      </c>
      <c r="AA979" s="157">
        <f t="shared" si="514"/>
        <v>18</v>
      </c>
      <c r="AB979" s="184">
        <f t="shared" si="515"/>
        <v>1</v>
      </c>
      <c r="AC979" s="158">
        <f t="shared" si="518"/>
        <v>26.372712146422629</v>
      </c>
      <c r="AD979" s="159">
        <f t="shared" si="519"/>
        <v>1.8691588785046727</v>
      </c>
      <c r="AE979" s="159">
        <f t="shared" si="520"/>
        <v>9.4966761633428307E-2</v>
      </c>
      <c r="AK979" s="181"/>
      <c r="AL979" s="181"/>
      <c r="AM979" s="181"/>
      <c r="AN979" s="181"/>
      <c r="AO979" s="181"/>
    </row>
    <row r="980" spans="1:41" ht="14.65" customHeight="1" x14ac:dyDescent="0.15">
      <c r="B980" s="156" t="s">
        <v>0</v>
      </c>
      <c r="C980" s="151"/>
      <c r="D980" s="151"/>
      <c r="E980" s="151"/>
      <c r="F980" s="161">
        <v>81</v>
      </c>
      <c r="G980" s="161">
        <v>26</v>
      </c>
      <c r="H980" s="161">
        <v>55</v>
      </c>
      <c r="I980" s="161">
        <v>27</v>
      </c>
      <c r="J980" s="185">
        <v>25</v>
      </c>
      <c r="K980" s="161">
        <v>28</v>
      </c>
      <c r="L980" s="162">
        <f t="shared" si="516"/>
        <v>4.0019762845849804</v>
      </c>
      <c r="M980" s="451">
        <f t="shared" si="513"/>
        <v>2.4505183788878417</v>
      </c>
      <c r="N980" s="163">
        <f t="shared" si="513"/>
        <v>5.7113187954309446</v>
      </c>
      <c r="O980" s="163">
        <f t="shared" si="513"/>
        <v>2.2613065326633168</v>
      </c>
      <c r="P980" s="163">
        <f t="shared" si="513"/>
        <v>2.3741690408357075</v>
      </c>
      <c r="Q980" s="163">
        <f t="shared" si="513"/>
        <v>2.3294509151414311</v>
      </c>
      <c r="V980" s="156" t="s">
        <v>0</v>
      </c>
      <c r="W980" s="151"/>
      <c r="X980" s="151"/>
      <c r="Y980" s="151"/>
      <c r="Z980" s="161">
        <f t="shared" si="517"/>
        <v>28</v>
      </c>
      <c r="AA980" s="161">
        <f t="shared" si="514"/>
        <v>55</v>
      </c>
      <c r="AB980" s="185">
        <f t="shared" si="515"/>
        <v>25</v>
      </c>
      <c r="AC980" s="162">
        <f t="shared" si="518"/>
        <v>2.3294509151414311</v>
      </c>
      <c r="AD980" s="163">
        <f t="shared" si="519"/>
        <v>5.7113187954309446</v>
      </c>
      <c r="AE980" s="163">
        <f t="shared" si="520"/>
        <v>2.3741690408357075</v>
      </c>
      <c r="AK980" s="181"/>
      <c r="AL980" s="181"/>
      <c r="AM980" s="181"/>
      <c r="AN980" s="181"/>
      <c r="AO980" s="181"/>
    </row>
    <row r="981" spans="1:41" ht="15" customHeight="1" x14ac:dyDescent="0.15">
      <c r="B981" s="165" t="s">
        <v>1</v>
      </c>
      <c r="C981" s="167"/>
      <c r="D981" s="167"/>
      <c r="E981" s="176"/>
      <c r="F981" s="168">
        <f t="shared" ref="F981:K981" si="521">SUM(F970:F980)</f>
        <v>2024</v>
      </c>
      <c r="G981" s="168">
        <f t="shared" si="521"/>
        <v>1061</v>
      </c>
      <c r="H981" s="168">
        <f t="shared" si="521"/>
        <v>963</v>
      </c>
      <c r="I981" s="168">
        <f t="shared" si="521"/>
        <v>1194</v>
      </c>
      <c r="J981" s="186">
        <f t="shared" si="521"/>
        <v>1053</v>
      </c>
      <c r="K981" s="168">
        <f t="shared" si="521"/>
        <v>1202</v>
      </c>
      <c r="L981" s="169">
        <f t="shared" ref="L981:Q981" si="522">SUM(L970:L980)</f>
        <v>99.999999999999986</v>
      </c>
      <c r="M981" s="452">
        <f t="shared" si="522"/>
        <v>100</v>
      </c>
      <c r="N981" s="170">
        <f t="shared" si="522"/>
        <v>100</v>
      </c>
      <c r="O981" s="170">
        <f t="shared" si="522"/>
        <v>100</v>
      </c>
      <c r="P981" s="170">
        <f t="shared" si="522"/>
        <v>100.00000000000001</v>
      </c>
      <c r="Q981" s="170">
        <f t="shared" si="522"/>
        <v>100</v>
      </c>
      <c r="V981" s="165" t="s">
        <v>1</v>
      </c>
      <c r="W981" s="167"/>
      <c r="X981" s="167"/>
      <c r="Y981" s="176"/>
      <c r="Z981" s="168">
        <f t="shared" ref="Z981:AE981" si="523">SUM(Z970:Z980)</f>
        <v>1202</v>
      </c>
      <c r="AA981" s="168">
        <f t="shared" si="523"/>
        <v>963</v>
      </c>
      <c r="AB981" s="186">
        <f t="shared" si="523"/>
        <v>1053</v>
      </c>
      <c r="AC981" s="169">
        <f t="shared" si="523"/>
        <v>100</v>
      </c>
      <c r="AD981" s="170">
        <f t="shared" si="523"/>
        <v>100</v>
      </c>
      <c r="AE981" s="170">
        <f t="shared" si="523"/>
        <v>100.00000000000001</v>
      </c>
      <c r="AK981" s="181"/>
      <c r="AL981" s="181"/>
      <c r="AM981" s="181"/>
      <c r="AN981" s="181"/>
      <c r="AO981" s="181"/>
    </row>
    <row r="982" spans="1:41" ht="15" customHeight="1" x14ac:dyDescent="0.15">
      <c r="B982" s="165" t="s">
        <v>974</v>
      </c>
      <c r="C982" s="167"/>
      <c r="D982" s="167"/>
      <c r="E982" s="176"/>
      <c r="F982" s="168">
        <v>53510.103448275862</v>
      </c>
      <c r="G982" s="168">
        <v>77055.95845410628</v>
      </c>
      <c r="H982" s="168">
        <v>26670.940528634361</v>
      </c>
      <c r="I982" s="168">
        <v>24076.402229845626</v>
      </c>
      <c r="J982" s="168">
        <v>21887.986381322957</v>
      </c>
      <c r="K982" s="168">
        <v>72740.965046888319</v>
      </c>
      <c r="V982" s="165" t="s">
        <v>974</v>
      </c>
      <c r="W982" s="167"/>
      <c r="X982" s="167"/>
      <c r="Y982" s="176"/>
      <c r="Z982" s="168">
        <f>K982</f>
        <v>72740.965046888319</v>
      </c>
      <c r="AA982" s="168">
        <f>H982</f>
        <v>26670.940528634361</v>
      </c>
      <c r="AB982" s="168">
        <f>J982</f>
        <v>21887.986381322957</v>
      </c>
      <c r="AK982" s="181"/>
      <c r="AL982" s="181"/>
      <c r="AM982" s="181"/>
      <c r="AN982" s="181"/>
      <c r="AO982" s="181"/>
    </row>
    <row r="983" spans="1:41" ht="15" customHeight="1" x14ac:dyDescent="0.15">
      <c r="B983" s="165" t="s">
        <v>397</v>
      </c>
      <c r="C983" s="167"/>
      <c r="D983" s="167"/>
      <c r="E983" s="176"/>
      <c r="F983" s="168">
        <v>54923.471209720024</v>
      </c>
      <c r="G983" s="168">
        <v>77959.840664711635</v>
      </c>
      <c r="H983" s="168">
        <v>27835.878160919539</v>
      </c>
      <c r="I983" s="168">
        <v>24368.997395833332</v>
      </c>
      <c r="J983" s="168">
        <v>22190.187376725837</v>
      </c>
      <c r="K983" s="168">
        <v>73492.809646856156</v>
      </c>
      <c r="V983" s="165" t="s">
        <v>397</v>
      </c>
      <c r="W983" s="167"/>
      <c r="X983" s="167"/>
      <c r="Y983" s="176"/>
      <c r="Z983" s="168">
        <f>K983</f>
        <v>73492.809646856156</v>
      </c>
      <c r="AA983" s="168">
        <f>H983</f>
        <v>27835.878160919539</v>
      </c>
      <c r="AB983" s="168">
        <f>J983</f>
        <v>22190.187376725837</v>
      </c>
      <c r="AK983" s="181"/>
      <c r="AL983" s="181"/>
      <c r="AM983" s="181"/>
      <c r="AN983" s="181"/>
      <c r="AO983" s="181"/>
    </row>
    <row r="984" spans="1:41" ht="15" customHeight="1" x14ac:dyDescent="0.15">
      <c r="B984" s="165" t="s">
        <v>315</v>
      </c>
      <c r="C984" s="167"/>
      <c r="D984" s="167"/>
      <c r="E984" s="176"/>
      <c r="F984" s="168">
        <v>48749.614636935388</v>
      </c>
      <c r="G984" s="168">
        <v>73656.547695605579</v>
      </c>
      <c r="H984" s="168">
        <v>23337.156479217603</v>
      </c>
      <c r="I984" s="168">
        <v>22807.466666666667</v>
      </c>
      <c r="J984" s="168">
        <v>21200.03455723542</v>
      </c>
      <c r="K984" s="168">
        <v>69036.990539262057</v>
      </c>
      <c r="V984" s="165" t="s">
        <v>315</v>
      </c>
      <c r="W984" s="167"/>
      <c r="X984" s="167"/>
      <c r="Y984" s="176"/>
      <c r="Z984" s="168">
        <f t="shared" ref="Z984:Z986" si="524">K984</f>
        <v>69036.990539262057</v>
      </c>
      <c r="AA984" s="168">
        <f>H984</f>
        <v>23337.156479217603</v>
      </c>
      <c r="AB984" s="168">
        <f>J984</f>
        <v>21200.03455723542</v>
      </c>
      <c r="AK984" s="181"/>
      <c r="AL984" s="181"/>
      <c r="AM984" s="181"/>
      <c r="AN984" s="181"/>
      <c r="AO984" s="181"/>
    </row>
    <row r="985" spans="1:41" ht="15" customHeight="1" x14ac:dyDescent="0.15">
      <c r="B985" s="165" t="s">
        <v>243</v>
      </c>
      <c r="C985" s="167"/>
      <c r="D985" s="167"/>
      <c r="E985" s="176"/>
      <c r="F985" s="168">
        <v>389950</v>
      </c>
      <c r="G985" s="168">
        <v>389950</v>
      </c>
      <c r="H985" s="168">
        <v>305250</v>
      </c>
      <c r="I985" s="168">
        <v>247000</v>
      </c>
      <c r="J985" s="168">
        <v>136950</v>
      </c>
      <c r="K985" s="168">
        <v>389950</v>
      </c>
      <c r="V985" s="165" t="s">
        <v>243</v>
      </c>
      <c r="W985" s="167"/>
      <c r="X985" s="167"/>
      <c r="Y985" s="176"/>
      <c r="Z985" s="168">
        <f t="shared" si="524"/>
        <v>389950</v>
      </c>
      <c r="AA985" s="168">
        <f>H985</f>
        <v>305250</v>
      </c>
      <c r="AB985" s="168">
        <f>J985</f>
        <v>136950</v>
      </c>
      <c r="AK985" s="181"/>
      <c r="AL985" s="181"/>
      <c r="AM985" s="181"/>
      <c r="AN985" s="181"/>
      <c r="AO985" s="181"/>
    </row>
    <row r="986" spans="1:41" ht="15" customHeight="1" x14ac:dyDescent="0.15">
      <c r="B986" s="165" t="s">
        <v>244</v>
      </c>
      <c r="C986" s="167"/>
      <c r="D986" s="167"/>
      <c r="E986" s="176"/>
      <c r="F986" s="168">
        <v>300</v>
      </c>
      <c r="G986" s="168">
        <v>2000</v>
      </c>
      <c r="H986" s="168">
        <v>300</v>
      </c>
      <c r="I986" s="168">
        <v>400</v>
      </c>
      <c r="J986" s="168">
        <v>400</v>
      </c>
      <c r="K986" s="168">
        <v>2000</v>
      </c>
      <c r="V986" s="165" t="s">
        <v>244</v>
      </c>
      <c r="W986" s="167"/>
      <c r="X986" s="167"/>
      <c r="Y986" s="176"/>
      <c r="Z986" s="168">
        <f t="shared" si="524"/>
        <v>2000</v>
      </c>
      <c r="AA986" s="168">
        <f>H986</f>
        <v>300</v>
      </c>
      <c r="AB986" s="168">
        <f>J986</f>
        <v>400</v>
      </c>
      <c r="AK986" s="181"/>
      <c r="AL986" s="181"/>
      <c r="AM986" s="181"/>
      <c r="AN986" s="181"/>
      <c r="AO986" s="181"/>
    </row>
    <row r="987" spans="1:41" ht="12" customHeight="1" x14ac:dyDescent="0.15">
      <c r="B987" s="532" t="s">
        <v>75</v>
      </c>
      <c r="C987" s="172"/>
      <c r="D987" s="172"/>
      <c r="E987" s="172"/>
      <c r="F987" s="252"/>
      <c r="G987" s="252"/>
      <c r="H987" s="252"/>
      <c r="I987" s="173"/>
      <c r="J987" s="252"/>
      <c r="K987" s="252"/>
      <c r="L987" s="252"/>
      <c r="M987" s="148"/>
      <c r="O987" s="252"/>
      <c r="V987" s="532" t="s">
        <v>75</v>
      </c>
      <c r="W987" s="172"/>
      <c r="X987" s="172"/>
      <c r="Y987" s="172"/>
      <c r="Z987" s="252"/>
      <c r="AA987" s="252"/>
      <c r="AB987" s="252"/>
      <c r="AC987" s="252"/>
    </row>
    <row r="988" spans="1:41" ht="13.15" customHeight="1" x14ac:dyDescent="0.15">
      <c r="B988" s="171"/>
      <c r="C988" s="172"/>
      <c r="D988" s="172"/>
      <c r="E988" s="172"/>
      <c r="F988" s="252"/>
      <c r="G988" s="252"/>
      <c r="H988" s="252"/>
      <c r="I988" s="173"/>
      <c r="J988" s="252"/>
      <c r="K988" s="252"/>
      <c r="L988" s="252"/>
      <c r="M988" s="148"/>
      <c r="O988" s="252"/>
      <c r="V988" s="171"/>
      <c r="W988" s="172"/>
      <c r="X988" s="172"/>
      <c r="Y988" s="172"/>
      <c r="Z988" s="252"/>
      <c r="AA988" s="252"/>
      <c r="AB988" s="252"/>
      <c r="AC988" s="252"/>
    </row>
    <row r="989" spans="1:41" ht="15" customHeight="1" x14ac:dyDescent="0.15">
      <c r="A989" s="135" t="s">
        <v>439</v>
      </c>
      <c r="B989" s="137"/>
      <c r="O989" s="252"/>
      <c r="V989" s="137"/>
    </row>
    <row r="990" spans="1:41" ht="13.7" customHeight="1" x14ac:dyDescent="0.15">
      <c r="B990" s="138"/>
      <c r="C990" s="139"/>
      <c r="D990" s="139"/>
      <c r="E990" s="139"/>
      <c r="F990" s="227"/>
      <c r="G990" s="228"/>
      <c r="H990" s="142" t="s">
        <v>2</v>
      </c>
      <c r="I990" s="142"/>
      <c r="J990" s="228"/>
      <c r="K990" s="228"/>
      <c r="L990" s="229"/>
      <c r="M990" s="228"/>
      <c r="N990" s="142" t="s">
        <v>3</v>
      </c>
      <c r="O990" s="142"/>
      <c r="P990" s="228"/>
      <c r="Q990" s="231"/>
      <c r="V990" s="138"/>
      <c r="W990" s="139"/>
      <c r="X990" s="139"/>
      <c r="Y990" s="139"/>
      <c r="Z990" s="140"/>
      <c r="AA990" s="141" t="s">
        <v>2</v>
      </c>
      <c r="AB990" s="142"/>
      <c r="AC990" s="143"/>
      <c r="AD990" s="141" t="s">
        <v>3</v>
      </c>
      <c r="AE990" s="144"/>
    </row>
    <row r="991" spans="1:41" ht="22.7" customHeight="1" x14ac:dyDescent="0.15">
      <c r="B991" s="156"/>
      <c r="E991" s="329"/>
      <c r="F991" s="146" t="s">
        <v>365</v>
      </c>
      <c r="G991" s="146" t="s">
        <v>170</v>
      </c>
      <c r="H991" s="146" t="s">
        <v>171</v>
      </c>
      <c r="I991" s="146" t="s">
        <v>366</v>
      </c>
      <c r="J991" s="182" t="s">
        <v>173</v>
      </c>
      <c r="K991" s="146" t="s">
        <v>529</v>
      </c>
      <c r="L991" s="147" t="s">
        <v>365</v>
      </c>
      <c r="M991" s="146" t="s">
        <v>170</v>
      </c>
      <c r="N991" s="146" t="s">
        <v>171</v>
      </c>
      <c r="O991" s="146" t="s">
        <v>366</v>
      </c>
      <c r="P991" s="146" t="s">
        <v>173</v>
      </c>
      <c r="Q991" s="146" t="s">
        <v>529</v>
      </c>
      <c r="V991" s="156"/>
      <c r="Y991" s="329"/>
      <c r="Z991" s="146" t="s">
        <v>474</v>
      </c>
      <c r="AA991" s="146" t="s">
        <v>171</v>
      </c>
      <c r="AB991" s="182" t="s">
        <v>173</v>
      </c>
      <c r="AC991" s="147" t="s">
        <v>474</v>
      </c>
      <c r="AD991" s="146" t="s">
        <v>171</v>
      </c>
      <c r="AE991" s="146" t="s">
        <v>173</v>
      </c>
    </row>
    <row r="992" spans="1:41" ht="12" customHeight="1" x14ac:dyDescent="0.15">
      <c r="B992" s="149"/>
      <c r="C992" s="151"/>
      <c r="D992" s="151"/>
      <c r="E992" s="220"/>
      <c r="F992" s="152"/>
      <c r="G992" s="152"/>
      <c r="H992" s="152"/>
      <c r="I992" s="152"/>
      <c r="J992" s="183"/>
      <c r="K992" s="152"/>
      <c r="L992" s="153">
        <f t="shared" ref="L992:Q992" si="525">F$13</f>
        <v>2024</v>
      </c>
      <c r="M992" s="154">
        <f t="shared" si="525"/>
        <v>1061</v>
      </c>
      <c r="N992" s="154">
        <f t="shared" si="525"/>
        <v>963</v>
      </c>
      <c r="O992" s="154">
        <f t="shared" si="525"/>
        <v>1194</v>
      </c>
      <c r="P992" s="154">
        <f t="shared" si="525"/>
        <v>1053</v>
      </c>
      <c r="Q992" s="154">
        <f t="shared" si="525"/>
        <v>1202</v>
      </c>
      <c r="V992" s="149"/>
      <c r="W992" s="151"/>
      <c r="X992" s="151"/>
      <c r="Y992" s="220"/>
      <c r="Z992" s="152"/>
      <c r="AA992" s="152"/>
      <c r="AB992" s="183"/>
      <c r="AC992" s="153">
        <f>Q992</f>
        <v>1202</v>
      </c>
      <c r="AD992" s="154">
        <f>N992</f>
        <v>963</v>
      </c>
      <c r="AE992" s="154">
        <f>P992</f>
        <v>1053</v>
      </c>
    </row>
    <row r="993" spans="2:41" ht="14.65" customHeight="1" x14ac:dyDescent="0.15">
      <c r="B993" s="156" t="s">
        <v>223</v>
      </c>
      <c r="F993" s="157">
        <v>1449</v>
      </c>
      <c r="G993" s="157">
        <v>775</v>
      </c>
      <c r="H993" s="157">
        <v>674</v>
      </c>
      <c r="I993" s="157">
        <v>283</v>
      </c>
      <c r="J993" s="184">
        <v>192</v>
      </c>
      <c r="K993" s="157">
        <v>866</v>
      </c>
      <c r="L993" s="158">
        <f>F993/L$992*100</f>
        <v>71.590909090909093</v>
      </c>
      <c r="M993" s="436">
        <f t="shared" ref="M993:Q1001" si="526">G993/M$992*100</f>
        <v>73.044297832233738</v>
      </c>
      <c r="N993" s="159">
        <f t="shared" si="526"/>
        <v>69.989615784008308</v>
      </c>
      <c r="O993" s="159">
        <f t="shared" si="526"/>
        <v>23.701842546063652</v>
      </c>
      <c r="P993" s="159">
        <f t="shared" si="526"/>
        <v>18.233618233618234</v>
      </c>
      <c r="Q993" s="159">
        <f t="shared" si="526"/>
        <v>72.046589018302825</v>
      </c>
      <c r="V993" s="156" t="s">
        <v>223</v>
      </c>
      <c r="Z993" s="157">
        <f>K993</f>
        <v>866</v>
      </c>
      <c r="AA993" s="157">
        <f t="shared" ref="AA993:AA1001" si="527">H993</f>
        <v>674</v>
      </c>
      <c r="AB993" s="184">
        <f t="shared" ref="AB993:AB1001" si="528">J993</f>
        <v>192</v>
      </c>
      <c r="AC993" s="158">
        <f>Q993</f>
        <v>72.046589018302825</v>
      </c>
      <c r="AD993" s="159">
        <f>N993</f>
        <v>69.989615784008308</v>
      </c>
      <c r="AE993" s="159">
        <f>P993</f>
        <v>18.233618233618234</v>
      </c>
      <c r="AK993" s="181"/>
      <c r="AL993" s="181"/>
      <c r="AM993" s="181"/>
      <c r="AN993" s="181"/>
      <c r="AO993" s="181"/>
    </row>
    <row r="994" spans="2:41" ht="14.65" customHeight="1" x14ac:dyDescent="0.15">
      <c r="B994" s="156" t="s">
        <v>231</v>
      </c>
      <c r="F994" s="157">
        <v>99</v>
      </c>
      <c r="G994" s="157">
        <v>35</v>
      </c>
      <c r="H994" s="157">
        <v>64</v>
      </c>
      <c r="I994" s="157">
        <v>105</v>
      </c>
      <c r="J994" s="184">
        <v>100</v>
      </c>
      <c r="K994" s="157">
        <v>40</v>
      </c>
      <c r="L994" s="158">
        <f t="shared" ref="L994:L1001" si="529">F994/L$992*100</f>
        <v>4.8913043478260869</v>
      </c>
      <c r="M994" s="436">
        <f t="shared" si="526"/>
        <v>3.2987747408105559</v>
      </c>
      <c r="N994" s="159">
        <f t="shared" si="526"/>
        <v>6.6458982346832816</v>
      </c>
      <c r="O994" s="159">
        <f t="shared" si="526"/>
        <v>8.7939698492462313</v>
      </c>
      <c r="P994" s="159">
        <f t="shared" si="526"/>
        <v>9.4966761633428298</v>
      </c>
      <c r="Q994" s="159">
        <f t="shared" si="526"/>
        <v>3.3277870216306153</v>
      </c>
      <c r="V994" s="156" t="s">
        <v>231</v>
      </c>
      <c r="Z994" s="157">
        <f t="shared" ref="Z994:Z1001" si="530">K994</f>
        <v>40</v>
      </c>
      <c r="AA994" s="157">
        <f t="shared" si="527"/>
        <v>64</v>
      </c>
      <c r="AB994" s="184">
        <f t="shared" si="528"/>
        <v>100</v>
      </c>
      <c r="AC994" s="158">
        <f t="shared" ref="AC994:AC1001" si="531">Q994</f>
        <v>3.3277870216306153</v>
      </c>
      <c r="AD994" s="159">
        <f t="shared" ref="AD994:AD1001" si="532">N994</f>
        <v>6.6458982346832816</v>
      </c>
      <c r="AE994" s="159">
        <f t="shared" ref="AE994:AE1001" si="533">P994</f>
        <v>9.4966761633428298</v>
      </c>
      <c r="AK994" s="181"/>
      <c r="AL994" s="181"/>
      <c r="AM994" s="181"/>
      <c r="AN994" s="181"/>
      <c r="AO994" s="181"/>
    </row>
    <row r="995" spans="2:41" ht="14.65" customHeight="1" x14ac:dyDescent="0.15">
      <c r="B995" s="156" t="s">
        <v>232</v>
      </c>
      <c r="F995" s="157">
        <v>109</v>
      </c>
      <c r="G995" s="157">
        <v>25</v>
      </c>
      <c r="H995" s="157">
        <v>84</v>
      </c>
      <c r="I995" s="157">
        <v>291</v>
      </c>
      <c r="J995" s="184">
        <v>282</v>
      </c>
      <c r="K995" s="157">
        <v>34</v>
      </c>
      <c r="L995" s="158">
        <f t="shared" si="529"/>
        <v>5.3853754940711465</v>
      </c>
      <c r="M995" s="436">
        <f t="shared" si="526"/>
        <v>2.3562676720075402</v>
      </c>
      <c r="N995" s="159">
        <f t="shared" si="526"/>
        <v>8.722741433021806</v>
      </c>
      <c r="O995" s="159">
        <f t="shared" si="526"/>
        <v>24.371859296482413</v>
      </c>
      <c r="P995" s="159">
        <f t="shared" si="526"/>
        <v>26.780626780626783</v>
      </c>
      <c r="Q995" s="159">
        <f t="shared" si="526"/>
        <v>2.828618968386023</v>
      </c>
      <c r="V995" s="156" t="s">
        <v>232</v>
      </c>
      <c r="Z995" s="157">
        <f t="shared" si="530"/>
        <v>34</v>
      </c>
      <c r="AA995" s="157">
        <f t="shared" si="527"/>
        <v>84</v>
      </c>
      <c r="AB995" s="184">
        <f t="shared" si="528"/>
        <v>282</v>
      </c>
      <c r="AC995" s="158">
        <f t="shared" si="531"/>
        <v>2.828618968386023</v>
      </c>
      <c r="AD995" s="159">
        <f t="shared" si="532"/>
        <v>8.722741433021806</v>
      </c>
      <c r="AE995" s="159">
        <f t="shared" si="533"/>
        <v>26.780626780626783</v>
      </c>
      <c r="AK995" s="181"/>
      <c r="AL995" s="181"/>
      <c r="AM995" s="181"/>
      <c r="AN995" s="181"/>
      <c r="AO995" s="181"/>
    </row>
    <row r="996" spans="2:41" ht="14.65" customHeight="1" x14ac:dyDescent="0.15">
      <c r="B996" s="156" t="s">
        <v>233</v>
      </c>
      <c r="F996" s="157">
        <v>72</v>
      </c>
      <c r="G996" s="157">
        <v>24</v>
      </c>
      <c r="H996" s="157">
        <v>48</v>
      </c>
      <c r="I996" s="157">
        <v>196</v>
      </c>
      <c r="J996" s="184">
        <v>180</v>
      </c>
      <c r="K996" s="157">
        <v>40</v>
      </c>
      <c r="L996" s="158">
        <f t="shared" si="529"/>
        <v>3.5573122529644272</v>
      </c>
      <c r="M996" s="436">
        <f t="shared" si="526"/>
        <v>2.2620169651272386</v>
      </c>
      <c r="N996" s="159">
        <f t="shared" si="526"/>
        <v>4.9844236760124607</v>
      </c>
      <c r="O996" s="159">
        <f t="shared" si="526"/>
        <v>16.415410385259634</v>
      </c>
      <c r="P996" s="159">
        <f t="shared" si="526"/>
        <v>17.094017094017094</v>
      </c>
      <c r="Q996" s="159">
        <f t="shared" si="526"/>
        <v>3.3277870216306153</v>
      </c>
      <c r="V996" s="156" t="s">
        <v>233</v>
      </c>
      <c r="Z996" s="157">
        <f t="shared" si="530"/>
        <v>40</v>
      </c>
      <c r="AA996" s="157">
        <f t="shared" si="527"/>
        <v>48</v>
      </c>
      <c r="AB996" s="184">
        <f t="shared" si="528"/>
        <v>180</v>
      </c>
      <c r="AC996" s="158">
        <f t="shared" si="531"/>
        <v>3.3277870216306153</v>
      </c>
      <c r="AD996" s="159">
        <f t="shared" si="532"/>
        <v>4.9844236760124607</v>
      </c>
      <c r="AE996" s="159">
        <f t="shared" si="533"/>
        <v>17.094017094017094</v>
      </c>
      <c r="AK996" s="181"/>
      <c r="AL996" s="181"/>
      <c r="AM996" s="181"/>
      <c r="AN996" s="181"/>
      <c r="AO996" s="181"/>
    </row>
    <row r="997" spans="2:41" ht="14.65" customHeight="1" x14ac:dyDescent="0.15">
      <c r="B997" s="156" t="s">
        <v>224</v>
      </c>
      <c r="F997" s="157">
        <v>62</v>
      </c>
      <c r="G997" s="157">
        <v>39</v>
      </c>
      <c r="H997" s="157">
        <v>23</v>
      </c>
      <c r="I997" s="157">
        <v>217</v>
      </c>
      <c r="J997" s="184">
        <v>207</v>
      </c>
      <c r="K997" s="157">
        <v>49</v>
      </c>
      <c r="L997" s="158">
        <f t="shared" si="529"/>
        <v>3.0632411067193677</v>
      </c>
      <c r="M997" s="436">
        <f t="shared" si="526"/>
        <v>3.6757775683317626</v>
      </c>
      <c r="N997" s="159">
        <f t="shared" si="526"/>
        <v>2.3883696780893042</v>
      </c>
      <c r="O997" s="159">
        <f t="shared" si="526"/>
        <v>18.174204355108877</v>
      </c>
      <c r="P997" s="159">
        <f t="shared" si="526"/>
        <v>19.658119658119659</v>
      </c>
      <c r="Q997" s="159">
        <f t="shared" si="526"/>
        <v>4.0765391014975041</v>
      </c>
      <c r="V997" s="156" t="s">
        <v>224</v>
      </c>
      <c r="Z997" s="157">
        <f t="shared" si="530"/>
        <v>49</v>
      </c>
      <c r="AA997" s="157">
        <f t="shared" si="527"/>
        <v>23</v>
      </c>
      <c r="AB997" s="184">
        <f t="shared" si="528"/>
        <v>207</v>
      </c>
      <c r="AC997" s="158">
        <f t="shared" si="531"/>
        <v>4.0765391014975041</v>
      </c>
      <c r="AD997" s="159">
        <f t="shared" si="532"/>
        <v>2.3883696780893042</v>
      </c>
      <c r="AE997" s="159">
        <f t="shared" si="533"/>
        <v>19.658119658119659</v>
      </c>
      <c r="AK997" s="181"/>
      <c r="AL997" s="181"/>
      <c r="AM997" s="181"/>
      <c r="AN997" s="181"/>
      <c r="AO997" s="181"/>
    </row>
    <row r="998" spans="2:41" ht="14.65" customHeight="1" x14ac:dyDescent="0.15">
      <c r="B998" s="156" t="s">
        <v>225</v>
      </c>
      <c r="F998" s="157">
        <v>20</v>
      </c>
      <c r="G998" s="157">
        <v>8</v>
      </c>
      <c r="H998" s="157">
        <v>12</v>
      </c>
      <c r="I998" s="157">
        <v>51</v>
      </c>
      <c r="J998" s="184">
        <v>47</v>
      </c>
      <c r="K998" s="157">
        <v>12</v>
      </c>
      <c r="L998" s="158">
        <f t="shared" si="529"/>
        <v>0.98814229249011865</v>
      </c>
      <c r="M998" s="436">
        <f t="shared" si="526"/>
        <v>0.75400565504241279</v>
      </c>
      <c r="N998" s="159">
        <f t="shared" si="526"/>
        <v>1.2461059190031152</v>
      </c>
      <c r="O998" s="159">
        <f t="shared" si="526"/>
        <v>4.2713567839195976</v>
      </c>
      <c r="P998" s="159">
        <f t="shared" si="526"/>
        <v>4.4634377967711298</v>
      </c>
      <c r="Q998" s="159">
        <f t="shared" si="526"/>
        <v>0.99833610648918469</v>
      </c>
      <c r="V998" s="156" t="s">
        <v>225</v>
      </c>
      <c r="Z998" s="157">
        <f t="shared" si="530"/>
        <v>12</v>
      </c>
      <c r="AA998" s="157">
        <f t="shared" si="527"/>
        <v>12</v>
      </c>
      <c r="AB998" s="184">
        <f t="shared" si="528"/>
        <v>47</v>
      </c>
      <c r="AC998" s="158">
        <f t="shared" si="531"/>
        <v>0.99833610648918469</v>
      </c>
      <c r="AD998" s="159">
        <f t="shared" si="532"/>
        <v>1.2461059190031152</v>
      </c>
      <c r="AE998" s="159">
        <f t="shared" si="533"/>
        <v>4.4634377967711298</v>
      </c>
      <c r="AK998" s="181"/>
      <c r="AL998" s="181"/>
      <c r="AM998" s="181"/>
      <c r="AN998" s="181"/>
      <c r="AO998" s="181"/>
    </row>
    <row r="999" spans="2:41" ht="14.65" customHeight="1" x14ac:dyDescent="0.15">
      <c r="B999" s="156" t="s">
        <v>264</v>
      </c>
      <c r="F999" s="157">
        <v>123</v>
      </c>
      <c r="G999" s="157">
        <v>115</v>
      </c>
      <c r="H999" s="157">
        <v>8</v>
      </c>
      <c r="I999" s="157">
        <v>28</v>
      </c>
      <c r="J999" s="184">
        <v>25</v>
      </c>
      <c r="K999" s="157">
        <v>118</v>
      </c>
      <c r="L999" s="158">
        <f t="shared" si="529"/>
        <v>6.0770750988142295</v>
      </c>
      <c r="M999" s="436">
        <f t="shared" si="526"/>
        <v>10.838831291234683</v>
      </c>
      <c r="N999" s="159">
        <f t="shared" si="526"/>
        <v>0.83073727933541019</v>
      </c>
      <c r="O999" s="159">
        <f t="shared" si="526"/>
        <v>2.3450586264656614</v>
      </c>
      <c r="P999" s="159">
        <f t="shared" si="526"/>
        <v>2.3741690408357075</v>
      </c>
      <c r="Q999" s="159">
        <f t="shared" si="526"/>
        <v>9.8169717138103163</v>
      </c>
      <c r="V999" s="156" t="s">
        <v>264</v>
      </c>
      <c r="Z999" s="157">
        <f t="shared" si="530"/>
        <v>118</v>
      </c>
      <c r="AA999" s="157">
        <f t="shared" si="527"/>
        <v>8</v>
      </c>
      <c r="AB999" s="184">
        <f t="shared" si="528"/>
        <v>25</v>
      </c>
      <c r="AC999" s="158">
        <f t="shared" si="531"/>
        <v>9.8169717138103163</v>
      </c>
      <c r="AD999" s="159">
        <f t="shared" si="532"/>
        <v>0.83073727933541019</v>
      </c>
      <c r="AE999" s="159">
        <f t="shared" si="533"/>
        <v>2.3741690408357075</v>
      </c>
      <c r="AK999" s="181"/>
      <c r="AL999" s="181"/>
      <c r="AM999" s="181"/>
      <c r="AN999" s="181"/>
      <c r="AO999" s="181"/>
    </row>
    <row r="1000" spans="2:41" ht="14.65" customHeight="1" x14ac:dyDescent="0.15">
      <c r="B1000" s="156" t="s">
        <v>235</v>
      </c>
      <c r="F1000" s="157">
        <v>22</v>
      </c>
      <c r="G1000" s="157">
        <v>19</v>
      </c>
      <c r="H1000" s="157">
        <v>3</v>
      </c>
      <c r="I1000" s="157">
        <v>2</v>
      </c>
      <c r="J1000" s="184">
        <v>1</v>
      </c>
      <c r="K1000" s="157">
        <v>20</v>
      </c>
      <c r="L1000" s="158">
        <f t="shared" si="529"/>
        <v>1.0869565217391304</v>
      </c>
      <c r="M1000" s="436">
        <f t="shared" si="526"/>
        <v>1.7907634307257305</v>
      </c>
      <c r="N1000" s="159">
        <f t="shared" si="526"/>
        <v>0.3115264797507788</v>
      </c>
      <c r="O1000" s="159">
        <f t="shared" si="526"/>
        <v>0.16750418760469013</v>
      </c>
      <c r="P1000" s="159">
        <f t="shared" si="526"/>
        <v>9.4966761633428307E-2</v>
      </c>
      <c r="Q1000" s="159">
        <f t="shared" si="526"/>
        <v>1.6638935108153077</v>
      </c>
      <c r="V1000" s="156" t="s">
        <v>235</v>
      </c>
      <c r="Z1000" s="157">
        <f t="shared" si="530"/>
        <v>20</v>
      </c>
      <c r="AA1000" s="157">
        <f t="shared" si="527"/>
        <v>3</v>
      </c>
      <c r="AB1000" s="184">
        <f t="shared" si="528"/>
        <v>1</v>
      </c>
      <c r="AC1000" s="158">
        <f t="shared" si="531"/>
        <v>1.6638935108153077</v>
      </c>
      <c r="AD1000" s="159">
        <f t="shared" si="532"/>
        <v>0.3115264797507788</v>
      </c>
      <c r="AE1000" s="159">
        <f t="shared" si="533"/>
        <v>9.4966761633428307E-2</v>
      </c>
      <c r="AK1000" s="181"/>
      <c r="AL1000" s="181"/>
      <c r="AM1000" s="181"/>
      <c r="AN1000" s="181"/>
      <c r="AO1000" s="181"/>
    </row>
    <row r="1001" spans="2:41" ht="14.65" customHeight="1" x14ac:dyDescent="0.15">
      <c r="B1001" s="156" t="s">
        <v>0</v>
      </c>
      <c r="C1001" s="151"/>
      <c r="D1001" s="151"/>
      <c r="E1001" s="151"/>
      <c r="F1001" s="161">
        <v>68</v>
      </c>
      <c r="G1001" s="161">
        <v>21</v>
      </c>
      <c r="H1001" s="161">
        <v>47</v>
      </c>
      <c r="I1001" s="161">
        <v>21</v>
      </c>
      <c r="J1001" s="185">
        <v>19</v>
      </c>
      <c r="K1001" s="161">
        <v>23</v>
      </c>
      <c r="L1001" s="162">
        <f t="shared" si="529"/>
        <v>3.3596837944664033</v>
      </c>
      <c r="M1001" s="451">
        <f t="shared" si="526"/>
        <v>1.9792648444863337</v>
      </c>
      <c r="N1001" s="163">
        <f t="shared" si="526"/>
        <v>4.8805815160955346</v>
      </c>
      <c r="O1001" s="163">
        <f t="shared" si="526"/>
        <v>1.7587939698492463</v>
      </c>
      <c r="P1001" s="163">
        <f t="shared" si="526"/>
        <v>1.8043684710351375</v>
      </c>
      <c r="Q1001" s="163">
        <f t="shared" si="526"/>
        <v>1.9134775374376041</v>
      </c>
      <c r="V1001" s="156" t="s">
        <v>0</v>
      </c>
      <c r="W1001" s="151"/>
      <c r="X1001" s="151"/>
      <c r="Y1001" s="151"/>
      <c r="Z1001" s="161">
        <f t="shared" si="530"/>
        <v>23</v>
      </c>
      <c r="AA1001" s="161">
        <f t="shared" si="527"/>
        <v>47</v>
      </c>
      <c r="AB1001" s="185">
        <f t="shared" si="528"/>
        <v>19</v>
      </c>
      <c r="AC1001" s="162">
        <f t="shared" si="531"/>
        <v>1.9134775374376041</v>
      </c>
      <c r="AD1001" s="163">
        <f t="shared" si="532"/>
        <v>4.8805815160955346</v>
      </c>
      <c r="AE1001" s="163">
        <f t="shared" si="533"/>
        <v>1.8043684710351375</v>
      </c>
      <c r="AK1001" s="181"/>
      <c r="AL1001" s="181"/>
      <c r="AM1001" s="181"/>
      <c r="AN1001" s="181"/>
      <c r="AO1001" s="181"/>
    </row>
    <row r="1002" spans="2:41" ht="15" customHeight="1" x14ac:dyDescent="0.15">
      <c r="B1002" s="165" t="s">
        <v>1</v>
      </c>
      <c r="C1002" s="167"/>
      <c r="D1002" s="167"/>
      <c r="E1002" s="176"/>
      <c r="F1002" s="168">
        <f t="shared" ref="F1002:K1002" si="534">SUM(F993:F1001)</f>
        <v>2024</v>
      </c>
      <c r="G1002" s="168">
        <f t="shared" si="534"/>
        <v>1061</v>
      </c>
      <c r="H1002" s="168">
        <f t="shared" si="534"/>
        <v>963</v>
      </c>
      <c r="I1002" s="168">
        <f t="shared" si="534"/>
        <v>1194</v>
      </c>
      <c r="J1002" s="186">
        <f t="shared" si="534"/>
        <v>1053</v>
      </c>
      <c r="K1002" s="168">
        <f t="shared" si="534"/>
        <v>1202</v>
      </c>
      <c r="L1002" s="169">
        <f t="shared" ref="L1002:Q1002" si="535">SUM(L993:L1001)</f>
        <v>100.00000000000001</v>
      </c>
      <c r="M1002" s="452">
        <f t="shared" si="535"/>
        <v>100.00000000000003</v>
      </c>
      <c r="N1002" s="170">
        <f t="shared" si="535"/>
        <v>100</v>
      </c>
      <c r="O1002" s="170">
        <f t="shared" si="535"/>
        <v>100</v>
      </c>
      <c r="P1002" s="170">
        <f t="shared" si="535"/>
        <v>100</v>
      </c>
      <c r="Q1002" s="170">
        <f t="shared" si="535"/>
        <v>100</v>
      </c>
      <c r="V1002" s="165" t="s">
        <v>1</v>
      </c>
      <c r="W1002" s="167"/>
      <c r="X1002" s="167"/>
      <c r="Y1002" s="176"/>
      <c r="Z1002" s="168">
        <f t="shared" ref="Z1002:AE1002" si="536">SUM(Z993:Z1001)</f>
        <v>1202</v>
      </c>
      <c r="AA1002" s="168">
        <f t="shared" si="536"/>
        <v>963</v>
      </c>
      <c r="AB1002" s="186">
        <f t="shared" si="536"/>
        <v>1053</v>
      </c>
      <c r="AC1002" s="169">
        <f t="shared" si="536"/>
        <v>100</v>
      </c>
      <c r="AD1002" s="170">
        <f t="shared" si="536"/>
        <v>100</v>
      </c>
      <c r="AE1002" s="170">
        <f t="shared" si="536"/>
        <v>100</v>
      </c>
    </row>
    <row r="1003" spans="2:41" ht="15" customHeight="1" x14ac:dyDescent="0.15">
      <c r="B1003" s="165" t="s">
        <v>974</v>
      </c>
      <c r="C1003" s="167"/>
      <c r="D1003" s="167"/>
      <c r="E1003" s="176"/>
      <c r="F1003" s="168">
        <v>10004.5245398773</v>
      </c>
      <c r="G1003" s="168">
        <v>14178.649038461539</v>
      </c>
      <c r="H1003" s="168">
        <v>5265.3438864628824</v>
      </c>
      <c r="I1003" s="168">
        <v>17832.523444160273</v>
      </c>
      <c r="J1003" s="168">
        <v>18804.191489361703</v>
      </c>
      <c r="K1003" s="168">
        <v>13757.261238337574</v>
      </c>
      <c r="V1003" s="165" t="s">
        <v>974</v>
      </c>
      <c r="W1003" s="167"/>
      <c r="X1003" s="167"/>
      <c r="Y1003" s="176"/>
      <c r="Z1003" s="168">
        <f>K1003</f>
        <v>13757.261238337574</v>
      </c>
      <c r="AA1003" s="168">
        <f>H1003</f>
        <v>5265.3438864628824</v>
      </c>
      <c r="AB1003" s="168">
        <f>J1003</f>
        <v>18804.191489361703</v>
      </c>
      <c r="AK1003" s="181"/>
      <c r="AL1003" s="181"/>
      <c r="AM1003" s="181"/>
      <c r="AN1003" s="181"/>
      <c r="AO1003" s="181"/>
    </row>
    <row r="1004" spans="2:41" ht="15" customHeight="1" x14ac:dyDescent="0.15">
      <c r="B1004" s="165" t="s">
        <v>397</v>
      </c>
      <c r="C1004" s="167"/>
      <c r="D1004" s="167"/>
      <c r="E1004" s="176"/>
      <c r="F1004" s="168">
        <v>38597.337278106512</v>
      </c>
      <c r="G1004" s="168">
        <v>55644.509433962266</v>
      </c>
      <c r="H1004" s="168">
        <v>19929.979338842975</v>
      </c>
      <c r="I1004" s="168">
        <v>23502.865168539327</v>
      </c>
      <c r="J1004" s="168">
        <v>23092.083135391924</v>
      </c>
      <c r="K1004" s="168">
        <v>51820.482428115014</v>
      </c>
      <c r="V1004" s="165" t="s">
        <v>397</v>
      </c>
      <c r="W1004" s="167"/>
      <c r="X1004" s="167"/>
      <c r="Y1004" s="176"/>
      <c r="Z1004" s="168">
        <f>K1004</f>
        <v>51820.482428115014</v>
      </c>
      <c r="AA1004" s="168">
        <f>H1004</f>
        <v>19929.979338842975</v>
      </c>
      <c r="AB1004" s="168">
        <f>J1004</f>
        <v>23092.083135391924</v>
      </c>
      <c r="AK1004" s="181"/>
      <c r="AL1004" s="181"/>
      <c r="AM1004" s="181"/>
      <c r="AN1004" s="181"/>
      <c r="AO1004" s="181"/>
    </row>
    <row r="1005" spans="2:41" ht="15" customHeight="1" x14ac:dyDescent="0.15">
      <c r="B1005" s="165" t="s">
        <v>315</v>
      </c>
      <c r="C1005" s="167"/>
      <c r="D1005" s="167"/>
      <c r="E1005" s="176"/>
      <c r="F1005" s="168">
        <v>5617.7809307604994</v>
      </c>
      <c r="G1005" s="168">
        <v>9912.2809829059825</v>
      </c>
      <c r="H1005" s="168">
        <v>3106.1343825665858</v>
      </c>
      <c r="I1005" s="168">
        <v>16697.469252601702</v>
      </c>
      <c r="J1005" s="168">
        <v>17935.181330472104</v>
      </c>
      <c r="K1005" s="168">
        <v>9537</v>
      </c>
      <c r="V1005" s="165" t="s">
        <v>315</v>
      </c>
      <c r="W1005" s="167"/>
      <c r="X1005" s="167"/>
      <c r="Y1005" s="176"/>
      <c r="Z1005" s="168">
        <f t="shared" ref="Z1005:Z1007" si="537">K1005</f>
        <v>9537</v>
      </c>
      <c r="AA1005" s="168">
        <f>H1005</f>
        <v>3106.1343825665858</v>
      </c>
      <c r="AB1005" s="168">
        <f>J1005</f>
        <v>17935.181330472104</v>
      </c>
      <c r="AK1005" s="181"/>
      <c r="AL1005" s="181"/>
      <c r="AM1005" s="181"/>
      <c r="AN1005" s="181"/>
      <c r="AO1005" s="181"/>
    </row>
    <row r="1006" spans="2:41" ht="15" customHeight="1" x14ac:dyDescent="0.15">
      <c r="B1006" s="165" t="s">
        <v>243</v>
      </c>
      <c r="C1006" s="167"/>
      <c r="D1006" s="167"/>
      <c r="E1006" s="176"/>
      <c r="F1006" s="168">
        <v>330000</v>
      </c>
      <c r="G1006" s="168">
        <v>209000</v>
      </c>
      <c r="H1006" s="168">
        <v>330000</v>
      </c>
      <c r="I1006" s="168">
        <v>163080</v>
      </c>
      <c r="J1006" s="168">
        <v>112504</v>
      </c>
      <c r="K1006" s="168">
        <v>209000</v>
      </c>
      <c r="V1006" s="165" t="s">
        <v>243</v>
      </c>
      <c r="W1006" s="167"/>
      <c r="X1006" s="167"/>
      <c r="Y1006" s="176"/>
      <c r="Z1006" s="168">
        <f t="shared" si="537"/>
        <v>209000</v>
      </c>
      <c r="AA1006" s="168">
        <f>H1006</f>
        <v>330000</v>
      </c>
      <c r="AB1006" s="168">
        <f>J1006</f>
        <v>112504</v>
      </c>
      <c r="AK1006" s="181"/>
      <c r="AL1006" s="181"/>
      <c r="AM1006" s="181"/>
      <c r="AN1006" s="181"/>
      <c r="AO1006" s="181"/>
    </row>
    <row r="1007" spans="2:41" ht="15" customHeight="1" x14ac:dyDescent="0.15">
      <c r="B1007" s="165" t="s">
        <v>244</v>
      </c>
      <c r="C1007" s="167"/>
      <c r="D1007" s="167"/>
      <c r="E1007" s="176"/>
      <c r="F1007" s="168">
        <v>500</v>
      </c>
      <c r="G1007" s="168">
        <v>1000</v>
      </c>
      <c r="H1007" s="168">
        <v>500</v>
      </c>
      <c r="I1007" s="168">
        <v>1000</v>
      </c>
      <c r="J1007" s="168">
        <v>1000</v>
      </c>
      <c r="K1007" s="168">
        <v>1000</v>
      </c>
      <c r="V1007" s="165" t="s">
        <v>244</v>
      </c>
      <c r="W1007" s="167"/>
      <c r="X1007" s="167"/>
      <c r="Y1007" s="176"/>
      <c r="Z1007" s="168">
        <f t="shared" si="537"/>
        <v>1000</v>
      </c>
      <c r="AA1007" s="168">
        <f>H1007</f>
        <v>500</v>
      </c>
      <c r="AB1007" s="168">
        <f>J1007</f>
        <v>1000</v>
      </c>
      <c r="AK1007" s="181"/>
      <c r="AL1007" s="181"/>
      <c r="AM1007" s="181"/>
      <c r="AN1007" s="181"/>
      <c r="AO1007" s="181"/>
    </row>
    <row r="1008" spans="2:41" ht="12" customHeight="1" x14ac:dyDescent="0.15">
      <c r="B1008" s="532" t="s">
        <v>75</v>
      </c>
      <c r="C1008" s="172"/>
      <c r="D1008" s="172"/>
      <c r="E1008" s="172"/>
      <c r="F1008" s="252"/>
      <c r="G1008" s="252"/>
      <c r="H1008" s="252"/>
      <c r="I1008" s="173"/>
      <c r="J1008" s="252"/>
      <c r="K1008" s="252"/>
      <c r="L1008" s="252"/>
      <c r="M1008" s="148"/>
      <c r="O1008" s="252"/>
      <c r="V1008" s="532" t="s">
        <v>75</v>
      </c>
      <c r="W1008" s="172"/>
      <c r="X1008" s="172"/>
      <c r="Y1008" s="172"/>
      <c r="Z1008" s="252"/>
      <c r="AA1008" s="252"/>
      <c r="AB1008" s="252"/>
      <c r="AC1008" s="252"/>
    </row>
    <row r="1009" spans="1:41" ht="13.15" customHeight="1" x14ac:dyDescent="0.15">
      <c r="B1009" s="171"/>
      <c r="C1009" s="172"/>
      <c r="D1009" s="172"/>
      <c r="E1009" s="172"/>
      <c r="F1009" s="252"/>
      <c r="G1009" s="252"/>
      <c r="H1009" s="252"/>
      <c r="I1009" s="173"/>
      <c r="J1009" s="252"/>
      <c r="K1009" s="252"/>
      <c r="L1009" s="252"/>
      <c r="M1009" s="148"/>
      <c r="O1009" s="252"/>
      <c r="V1009" s="171"/>
      <c r="W1009" s="172"/>
      <c r="X1009" s="172"/>
      <c r="Y1009" s="172"/>
      <c r="Z1009" s="252"/>
      <c r="AA1009" s="252"/>
      <c r="AB1009" s="252"/>
      <c r="AC1009" s="252"/>
    </row>
    <row r="1010" spans="1:41" ht="15" customHeight="1" x14ac:dyDescent="0.15">
      <c r="A1010" s="135" t="s">
        <v>440</v>
      </c>
      <c r="B1010" s="137"/>
      <c r="O1010" s="252"/>
      <c r="V1010" s="137"/>
    </row>
    <row r="1011" spans="1:41" ht="13.7" customHeight="1" x14ac:dyDescent="0.15">
      <c r="B1011" s="138"/>
      <c r="C1011" s="139"/>
      <c r="D1011" s="139"/>
      <c r="E1011" s="139"/>
      <c r="F1011" s="227"/>
      <c r="G1011" s="228"/>
      <c r="H1011" s="142" t="s">
        <v>2</v>
      </c>
      <c r="I1011" s="142"/>
      <c r="J1011" s="228"/>
      <c r="K1011" s="228"/>
      <c r="L1011" s="229"/>
      <c r="M1011" s="228"/>
      <c r="N1011" s="142" t="s">
        <v>3</v>
      </c>
      <c r="O1011" s="142"/>
      <c r="P1011" s="228"/>
      <c r="Q1011" s="231"/>
      <c r="V1011" s="138"/>
      <c r="W1011" s="139"/>
      <c r="X1011" s="139"/>
      <c r="Y1011" s="139"/>
      <c r="Z1011" s="140"/>
      <c r="AA1011" s="141" t="s">
        <v>2</v>
      </c>
      <c r="AB1011" s="142"/>
      <c r="AC1011" s="143"/>
      <c r="AD1011" s="141" t="s">
        <v>3</v>
      </c>
      <c r="AE1011" s="144"/>
    </row>
    <row r="1012" spans="1:41" ht="22.7" customHeight="1" x14ac:dyDescent="0.15">
      <c r="B1012" s="156"/>
      <c r="E1012" s="329"/>
      <c r="F1012" s="146" t="s">
        <v>365</v>
      </c>
      <c r="G1012" s="146" t="s">
        <v>170</v>
      </c>
      <c r="H1012" s="146" t="s">
        <v>171</v>
      </c>
      <c r="I1012" s="146" t="s">
        <v>366</v>
      </c>
      <c r="J1012" s="182" t="s">
        <v>173</v>
      </c>
      <c r="K1012" s="146" t="s">
        <v>529</v>
      </c>
      <c r="L1012" s="147" t="s">
        <v>365</v>
      </c>
      <c r="M1012" s="146" t="s">
        <v>170</v>
      </c>
      <c r="N1012" s="146" t="s">
        <v>171</v>
      </c>
      <c r="O1012" s="146" t="s">
        <v>366</v>
      </c>
      <c r="P1012" s="146" t="s">
        <v>173</v>
      </c>
      <c r="Q1012" s="146" t="s">
        <v>529</v>
      </c>
      <c r="V1012" s="156"/>
      <c r="Y1012" s="329"/>
      <c r="Z1012" s="146" t="s">
        <v>474</v>
      </c>
      <c r="AA1012" s="146" t="s">
        <v>171</v>
      </c>
      <c r="AB1012" s="182" t="s">
        <v>173</v>
      </c>
      <c r="AC1012" s="147" t="s">
        <v>474</v>
      </c>
      <c r="AD1012" s="146" t="s">
        <v>171</v>
      </c>
      <c r="AE1012" s="146" t="s">
        <v>173</v>
      </c>
    </row>
    <row r="1013" spans="1:41" ht="12" customHeight="1" x14ac:dyDescent="0.15">
      <c r="B1013" s="149"/>
      <c r="C1013" s="151"/>
      <c r="D1013" s="151"/>
      <c r="E1013" s="220"/>
      <c r="F1013" s="152"/>
      <c r="G1013" s="152"/>
      <c r="H1013" s="152"/>
      <c r="I1013" s="152"/>
      <c r="J1013" s="183"/>
      <c r="K1013" s="152"/>
      <c r="L1013" s="153">
        <f t="shared" ref="L1013:Q1013" si="538">F$13</f>
        <v>2024</v>
      </c>
      <c r="M1013" s="154">
        <f t="shared" si="538"/>
        <v>1061</v>
      </c>
      <c r="N1013" s="154">
        <f t="shared" si="538"/>
        <v>963</v>
      </c>
      <c r="O1013" s="154">
        <f t="shared" si="538"/>
        <v>1194</v>
      </c>
      <c r="P1013" s="154">
        <f t="shared" si="538"/>
        <v>1053</v>
      </c>
      <c r="Q1013" s="154">
        <f t="shared" si="538"/>
        <v>1202</v>
      </c>
      <c r="V1013" s="149"/>
      <c r="W1013" s="151"/>
      <c r="X1013" s="151"/>
      <c r="Y1013" s="220"/>
      <c r="Z1013" s="152"/>
      <c r="AA1013" s="152"/>
      <c r="AB1013" s="183"/>
      <c r="AC1013" s="153">
        <f>Q1013</f>
        <v>1202</v>
      </c>
      <c r="AD1013" s="154">
        <f>N1013</f>
        <v>963</v>
      </c>
      <c r="AE1013" s="154">
        <f>P1013</f>
        <v>1053</v>
      </c>
    </row>
    <row r="1014" spans="1:41" ht="14.65" customHeight="1" x14ac:dyDescent="0.15">
      <c r="B1014" s="156" t="s">
        <v>223</v>
      </c>
      <c r="F1014" s="157">
        <v>4</v>
      </c>
      <c r="G1014" s="157">
        <v>0</v>
      </c>
      <c r="H1014" s="157">
        <v>4</v>
      </c>
      <c r="I1014" s="157">
        <v>16</v>
      </c>
      <c r="J1014" s="184">
        <v>16</v>
      </c>
      <c r="K1014" s="157">
        <v>0</v>
      </c>
      <c r="L1014" s="158">
        <f>F1014/L$1013*100</f>
        <v>0.19762845849802371</v>
      </c>
      <c r="M1014" s="436">
        <f t="shared" ref="M1014:Q1022" si="539">G1014/M$1013*100</f>
        <v>0</v>
      </c>
      <c r="N1014" s="159">
        <f t="shared" si="539"/>
        <v>0.4153686396677051</v>
      </c>
      <c r="O1014" s="159">
        <f t="shared" si="539"/>
        <v>1.340033500837521</v>
      </c>
      <c r="P1014" s="159">
        <f t="shared" si="539"/>
        <v>1.5194681861348529</v>
      </c>
      <c r="Q1014" s="159">
        <f t="shared" si="539"/>
        <v>0</v>
      </c>
      <c r="V1014" s="156" t="s">
        <v>223</v>
      </c>
      <c r="Z1014" s="157">
        <f>K1014</f>
        <v>0</v>
      </c>
      <c r="AA1014" s="157">
        <f t="shared" ref="AA1014:AA1022" si="540">H1014</f>
        <v>4</v>
      </c>
      <c r="AB1014" s="184">
        <f t="shared" ref="AB1014:AB1022" si="541">J1014</f>
        <v>16</v>
      </c>
      <c r="AC1014" s="158">
        <f>Q1014</f>
        <v>0</v>
      </c>
      <c r="AD1014" s="159">
        <f>N1014</f>
        <v>0.4153686396677051</v>
      </c>
      <c r="AE1014" s="159">
        <f>P1014</f>
        <v>1.5194681861348529</v>
      </c>
      <c r="AK1014" s="181"/>
      <c r="AL1014" s="181"/>
      <c r="AM1014" s="181"/>
      <c r="AN1014" s="181"/>
      <c r="AO1014" s="181"/>
    </row>
    <row r="1015" spans="1:41" ht="14.65" customHeight="1" x14ac:dyDescent="0.15">
      <c r="B1015" s="156" t="s">
        <v>231</v>
      </c>
      <c r="F1015" s="157">
        <v>0</v>
      </c>
      <c r="G1015" s="157">
        <v>0</v>
      </c>
      <c r="H1015" s="157">
        <v>0</v>
      </c>
      <c r="I1015" s="157">
        <v>2</v>
      </c>
      <c r="J1015" s="184">
        <v>2</v>
      </c>
      <c r="K1015" s="157">
        <v>0</v>
      </c>
      <c r="L1015" s="158">
        <f t="shared" ref="L1015:L1022" si="542">F1015/L$1013*100</f>
        <v>0</v>
      </c>
      <c r="M1015" s="436">
        <f t="shared" si="539"/>
        <v>0</v>
      </c>
      <c r="N1015" s="159">
        <f t="shared" si="539"/>
        <v>0</v>
      </c>
      <c r="O1015" s="159">
        <f t="shared" si="539"/>
        <v>0.16750418760469013</v>
      </c>
      <c r="P1015" s="159">
        <f t="shared" si="539"/>
        <v>0.18993352326685661</v>
      </c>
      <c r="Q1015" s="159">
        <f t="shared" si="539"/>
        <v>0</v>
      </c>
      <c r="V1015" s="156" t="s">
        <v>231</v>
      </c>
      <c r="Z1015" s="157">
        <f t="shared" ref="Z1015:Z1022" si="543">K1015</f>
        <v>0</v>
      </c>
      <c r="AA1015" s="157">
        <f t="shared" si="540"/>
        <v>0</v>
      </c>
      <c r="AB1015" s="184">
        <f t="shared" si="541"/>
        <v>2</v>
      </c>
      <c r="AC1015" s="158">
        <f t="shared" ref="AC1015:AC1022" si="544">Q1015</f>
        <v>0</v>
      </c>
      <c r="AD1015" s="159">
        <f t="shared" ref="AD1015:AD1022" si="545">N1015</f>
        <v>0</v>
      </c>
      <c r="AE1015" s="159">
        <f t="shared" ref="AE1015:AE1022" si="546">P1015</f>
        <v>0.18993352326685661</v>
      </c>
      <c r="AK1015" s="181"/>
      <c r="AL1015" s="181"/>
      <c r="AM1015" s="181"/>
      <c r="AN1015" s="181"/>
      <c r="AO1015" s="181"/>
    </row>
    <row r="1016" spans="1:41" ht="14.65" customHeight="1" x14ac:dyDescent="0.15">
      <c r="B1016" s="156" t="s">
        <v>232</v>
      </c>
      <c r="F1016" s="157">
        <v>7</v>
      </c>
      <c r="G1016" s="157">
        <v>2</v>
      </c>
      <c r="H1016" s="157">
        <v>5</v>
      </c>
      <c r="I1016" s="157">
        <v>1</v>
      </c>
      <c r="J1016" s="184">
        <v>1</v>
      </c>
      <c r="K1016" s="157">
        <v>2</v>
      </c>
      <c r="L1016" s="158">
        <f t="shared" si="542"/>
        <v>0.3458498023715415</v>
      </c>
      <c r="M1016" s="436">
        <f t="shared" si="539"/>
        <v>0.1885014137606032</v>
      </c>
      <c r="N1016" s="159">
        <f t="shared" si="539"/>
        <v>0.51921079958463134</v>
      </c>
      <c r="O1016" s="159">
        <f t="shared" si="539"/>
        <v>8.3752093802345065E-2</v>
      </c>
      <c r="P1016" s="159">
        <f t="shared" si="539"/>
        <v>9.4966761633428307E-2</v>
      </c>
      <c r="Q1016" s="159">
        <f t="shared" si="539"/>
        <v>0.16638935108153077</v>
      </c>
      <c r="V1016" s="156" t="s">
        <v>232</v>
      </c>
      <c r="Z1016" s="157">
        <f t="shared" si="543"/>
        <v>2</v>
      </c>
      <c r="AA1016" s="157">
        <f t="shared" si="540"/>
        <v>5</v>
      </c>
      <c r="AB1016" s="184">
        <f t="shared" si="541"/>
        <v>1</v>
      </c>
      <c r="AC1016" s="158">
        <f t="shared" si="544"/>
        <v>0.16638935108153077</v>
      </c>
      <c r="AD1016" s="159">
        <f t="shared" si="545"/>
        <v>0.51921079958463134</v>
      </c>
      <c r="AE1016" s="159">
        <f t="shared" si="546"/>
        <v>9.4966761633428307E-2</v>
      </c>
      <c r="AK1016" s="181"/>
      <c r="AL1016" s="181"/>
      <c r="AM1016" s="181"/>
      <c r="AN1016" s="181"/>
      <c r="AO1016" s="181"/>
    </row>
    <row r="1017" spans="1:41" ht="14.65" customHeight="1" x14ac:dyDescent="0.15">
      <c r="B1017" s="156" t="s">
        <v>233</v>
      </c>
      <c r="F1017" s="157">
        <v>144</v>
      </c>
      <c r="G1017" s="157">
        <v>102</v>
      </c>
      <c r="H1017" s="157">
        <v>42</v>
      </c>
      <c r="I1017" s="157">
        <v>15</v>
      </c>
      <c r="J1017" s="184">
        <v>11</v>
      </c>
      <c r="K1017" s="157">
        <v>106</v>
      </c>
      <c r="L1017" s="158">
        <f t="shared" si="542"/>
        <v>7.1146245059288544</v>
      </c>
      <c r="M1017" s="436">
        <f t="shared" si="539"/>
        <v>9.6135721017907638</v>
      </c>
      <c r="N1017" s="159">
        <f t="shared" si="539"/>
        <v>4.361370716510903</v>
      </c>
      <c r="O1017" s="159">
        <f t="shared" si="539"/>
        <v>1.256281407035176</v>
      </c>
      <c r="P1017" s="159">
        <f t="shared" si="539"/>
        <v>1.0446343779677114</v>
      </c>
      <c r="Q1017" s="159">
        <f t="shared" si="539"/>
        <v>8.8186356073211325</v>
      </c>
      <c r="V1017" s="156" t="s">
        <v>233</v>
      </c>
      <c r="Z1017" s="157">
        <f t="shared" si="543"/>
        <v>106</v>
      </c>
      <c r="AA1017" s="157">
        <f t="shared" si="540"/>
        <v>42</v>
      </c>
      <c r="AB1017" s="184">
        <f t="shared" si="541"/>
        <v>11</v>
      </c>
      <c r="AC1017" s="158">
        <f t="shared" si="544"/>
        <v>8.8186356073211325</v>
      </c>
      <c r="AD1017" s="159">
        <f t="shared" si="545"/>
        <v>4.361370716510903</v>
      </c>
      <c r="AE1017" s="159">
        <f t="shared" si="546"/>
        <v>1.0446343779677114</v>
      </c>
      <c r="AK1017" s="181"/>
      <c r="AL1017" s="181"/>
      <c r="AM1017" s="181"/>
      <c r="AN1017" s="181"/>
      <c r="AO1017" s="181"/>
    </row>
    <row r="1018" spans="1:41" ht="14.65" customHeight="1" x14ac:dyDescent="0.15">
      <c r="B1018" s="156" t="s">
        <v>224</v>
      </c>
      <c r="F1018" s="157">
        <v>391</v>
      </c>
      <c r="G1018" s="157">
        <v>140</v>
      </c>
      <c r="H1018" s="157">
        <v>251</v>
      </c>
      <c r="I1018" s="157">
        <v>97</v>
      </c>
      <c r="J1018" s="184">
        <v>94</v>
      </c>
      <c r="K1018" s="157">
        <v>143</v>
      </c>
      <c r="L1018" s="158">
        <f t="shared" si="542"/>
        <v>19.318181818181817</v>
      </c>
      <c r="M1018" s="436">
        <f t="shared" si="539"/>
        <v>13.195098963242224</v>
      </c>
      <c r="N1018" s="159">
        <f t="shared" si="539"/>
        <v>26.064382139148496</v>
      </c>
      <c r="O1018" s="159">
        <f t="shared" si="539"/>
        <v>8.1239530988274709</v>
      </c>
      <c r="P1018" s="159">
        <f t="shared" si="539"/>
        <v>8.9268755935422597</v>
      </c>
      <c r="Q1018" s="159">
        <f t="shared" si="539"/>
        <v>11.896838602329451</v>
      </c>
      <c r="V1018" s="156" t="s">
        <v>224</v>
      </c>
      <c r="Z1018" s="157">
        <f t="shared" si="543"/>
        <v>143</v>
      </c>
      <c r="AA1018" s="157">
        <f t="shared" si="540"/>
        <v>251</v>
      </c>
      <c r="AB1018" s="184">
        <f t="shared" si="541"/>
        <v>94</v>
      </c>
      <c r="AC1018" s="158">
        <f t="shared" si="544"/>
        <v>11.896838602329451</v>
      </c>
      <c r="AD1018" s="159">
        <f t="shared" si="545"/>
        <v>26.064382139148496</v>
      </c>
      <c r="AE1018" s="159">
        <f t="shared" si="546"/>
        <v>8.9268755935422597</v>
      </c>
      <c r="AK1018" s="181"/>
      <c r="AL1018" s="181"/>
      <c r="AM1018" s="181"/>
      <c r="AN1018" s="181"/>
      <c r="AO1018" s="181"/>
    </row>
    <row r="1019" spans="1:41" ht="14.65" customHeight="1" x14ac:dyDescent="0.15">
      <c r="B1019" s="156" t="s">
        <v>225</v>
      </c>
      <c r="F1019" s="157">
        <v>675</v>
      </c>
      <c r="G1019" s="157">
        <v>237</v>
      </c>
      <c r="H1019" s="157">
        <v>438</v>
      </c>
      <c r="I1019" s="157">
        <v>526</v>
      </c>
      <c r="J1019" s="184">
        <v>485</v>
      </c>
      <c r="K1019" s="157">
        <v>278</v>
      </c>
      <c r="L1019" s="158">
        <f t="shared" si="542"/>
        <v>33.3498023715415</v>
      </c>
      <c r="M1019" s="436">
        <f t="shared" si="539"/>
        <v>22.33741753063148</v>
      </c>
      <c r="N1019" s="159">
        <f t="shared" si="539"/>
        <v>45.482866043613704</v>
      </c>
      <c r="O1019" s="159">
        <f t="shared" si="539"/>
        <v>44.053601340033502</v>
      </c>
      <c r="P1019" s="159">
        <f t="shared" si="539"/>
        <v>46.058879392212724</v>
      </c>
      <c r="Q1019" s="159">
        <f t="shared" si="539"/>
        <v>23.128119800332776</v>
      </c>
      <c r="V1019" s="156" t="s">
        <v>225</v>
      </c>
      <c r="Z1019" s="157">
        <f t="shared" si="543"/>
        <v>278</v>
      </c>
      <c r="AA1019" s="157">
        <f t="shared" si="540"/>
        <v>438</v>
      </c>
      <c r="AB1019" s="184">
        <f t="shared" si="541"/>
        <v>485</v>
      </c>
      <c r="AC1019" s="158">
        <f t="shared" si="544"/>
        <v>23.128119800332776</v>
      </c>
      <c r="AD1019" s="159">
        <f t="shared" si="545"/>
        <v>45.482866043613704</v>
      </c>
      <c r="AE1019" s="159">
        <f t="shared" si="546"/>
        <v>46.058879392212724</v>
      </c>
      <c r="AK1019" s="181"/>
      <c r="AL1019" s="181"/>
      <c r="AM1019" s="181"/>
      <c r="AN1019" s="181"/>
      <c r="AO1019" s="181"/>
    </row>
    <row r="1020" spans="1:41" ht="14.65" customHeight="1" x14ac:dyDescent="0.15">
      <c r="B1020" s="156" t="s">
        <v>226</v>
      </c>
      <c r="F1020" s="157">
        <v>430</v>
      </c>
      <c r="G1020" s="157">
        <v>270</v>
      </c>
      <c r="H1020" s="157">
        <v>160</v>
      </c>
      <c r="I1020" s="157">
        <v>422</v>
      </c>
      <c r="J1020" s="184">
        <v>356</v>
      </c>
      <c r="K1020" s="157">
        <v>336</v>
      </c>
      <c r="L1020" s="158">
        <f t="shared" si="542"/>
        <v>21.245059288537547</v>
      </c>
      <c r="M1020" s="436">
        <f t="shared" si="539"/>
        <v>25.447690857681433</v>
      </c>
      <c r="N1020" s="159">
        <f t="shared" si="539"/>
        <v>16.614745586708203</v>
      </c>
      <c r="O1020" s="159">
        <f t="shared" si="539"/>
        <v>35.343383584589617</v>
      </c>
      <c r="P1020" s="159">
        <f t="shared" si="539"/>
        <v>33.808167141500469</v>
      </c>
      <c r="Q1020" s="159">
        <f t="shared" si="539"/>
        <v>27.953410981697168</v>
      </c>
      <c r="V1020" s="156" t="s">
        <v>226</v>
      </c>
      <c r="Z1020" s="157">
        <f t="shared" si="543"/>
        <v>336</v>
      </c>
      <c r="AA1020" s="157">
        <f t="shared" si="540"/>
        <v>160</v>
      </c>
      <c r="AB1020" s="184">
        <f t="shared" si="541"/>
        <v>356</v>
      </c>
      <c r="AC1020" s="158">
        <f t="shared" si="544"/>
        <v>27.953410981697168</v>
      </c>
      <c r="AD1020" s="159">
        <f t="shared" si="545"/>
        <v>16.614745586708203</v>
      </c>
      <c r="AE1020" s="159">
        <f t="shared" si="546"/>
        <v>33.808167141500469</v>
      </c>
      <c r="AK1020" s="181"/>
      <c r="AL1020" s="181"/>
      <c r="AM1020" s="181"/>
      <c r="AN1020" s="181"/>
      <c r="AO1020" s="181"/>
    </row>
    <row r="1021" spans="1:41" ht="14.65" customHeight="1" x14ac:dyDescent="0.15">
      <c r="B1021" s="156" t="s">
        <v>236</v>
      </c>
      <c r="F1021" s="157">
        <v>326</v>
      </c>
      <c r="G1021" s="157">
        <v>292</v>
      </c>
      <c r="H1021" s="157">
        <v>34</v>
      </c>
      <c r="I1021" s="157">
        <v>86</v>
      </c>
      <c r="J1021" s="184">
        <v>62</v>
      </c>
      <c r="K1021" s="157">
        <v>316</v>
      </c>
      <c r="L1021" s="158">
        <f t="shared" si="542"/>
        <v>16.106719367588934</v>
      </c>
      <c r="M1021" s="436">
        <f t="shared" si="539"/>
        <v>27.521206409048066</v>
      </c>
      <c r="N1021" s="159">
        <f t="shared" si="539"/>
        <v>3.5306334371754935</v>
      </c>
      <c r="O1021" s="159">
        <f t="shared" si="539"/>
        <v>7.2026800670016753</v>
      </c>
      <c r="P1021" s="159">
        <f t="shared" si="539"/>
        <v>5.8879392212725552</v>
      </c>
      <c r="Q1021" s="159">
        <f t="shared" si="539"/>
        <v>26.289517470881862</v>
      </c>
      <c r="V1021" s="156" t="s">
        <v>236</v>
      </c>
      <c r="Z1021" s="157">
        <f t="shared" si="543"/>
        <v>316</v>
      </c>
      <c r="AA1021" s="157">
        <f t="shared" si="540"/>
        <v>34</v>
      </c>
      <c r="AB1021" s="184">
        <f t="shared" si="541"/>
        <v>62</v>
      </c>
      <c r="AC1021" s="158">
        <f t="shared" si="544"/>
        <v>26.289517470881862</v>
      </c>
      <c r="AD1021" s="159">
        <f t="shared" si="545"/>
        <v>3.5306334371754935</v>
      </c>
      <c r="AE1021" s="159">
        <f t="shared" si="546"/>
        <v>5.8879392212725552</v>
      </c>
      <c r="AK1021" s="181"/>
      <c r="AL1021" s="181"/>
      <c r="AM1021" s="181"/>
      <c r="AN1021" s="181"/>
      <c r="AO1021" s="181"/>
    </row>
    <row r="1022" spans="1:41" ht="14.65" customHeight="1" x14ac:dyDescent="0.15">
      <c r="B1022" s="156" t="s">
        <v>0</v>
      </c>
      <c r="C1022" s="151"/>
      <c r="D1022" s="151"/>
      <c r="E1022" s="151"/>
      <c r="F1022" s="161">
        <v>47</v>
      </c>
      <c r="G1022" s="161">
        <v>18</v>
      </c>
      <c r="H1022" s="161">
        <v>29</v>
      </c>
      <c r="I1022" s="161">
        <v>29</v>
      </c>
      <c r="J1022" s="185">
        <v>26</v>
      </c>
      <c r="K1022" s="161">
        <v>21</v>
      </c>
      <c r="L1022" s="162">
        <f t="shared" si="542"/>
        <v>2.3221343873517788</v>
      </c>
      <c r="M1022" s="451">
        <f t="shared" si="539"/>
        <v>1.6965127238454287</v>
      </c>
      <c r="N1022" s="163">
        <f t="shared" si="539"/>
        <v>3.0114226375908619</v>
      </c>
      <c r="O1022" s="163">
        <f t="shared" si="539"/>
        <v>2.4288107202680065</v>
      </c>
      <c r="P1022" s="163">
        <f t="shared" si="539"/>
        <v>2.4691358024691357</v>
      </c>
      <c r="Q1022" s="163">
        <f t="shared" si="539"/>
        <v>1.747088186356073</v>
      </c>
      <c r="V1022" s="156" t="s">
        <v>0</v>
      </c>
      <c r="W1022" s="151"/>
      <c r="X1022" s="151"/>
      <c r="Y1022" s="151"/>
      <c r="Z1022" s="161">
        <f t="shared" si="543"/>
        <v>21</v>
      </c>
      <c r="AA1022" s="161">
        <f t="shared" si="540"/>
        <v>29</v>
      </c>
      <c r="AB1022" s="185">
        <f t="shared" si="541"/>
        <v>26</v>
      </c>
      <c r="AC1022" s="162">
        <f t="shared" si="544"/>
        <v>1.747088186356073</v>
      </c>
      <c r="AD1022" s="163">
        <f t="shared" si="545"/>
        <v>3.0114226375908619</v>
      </c>
      <c r="AE1022" s="163">
        <f t="shared" si="546"/>
        <v>2.4691358024691357</v>
      </c>
      <c r="AK1022" s="181"/>
      <c r="AL1022" s="181"/>
      <c r="AM1022" s="181"/>
      <c r="AN1022" s="181"/>
      <c r="AO1022" s="181"/>
    </row>
    <row r="1023" spans="1:41" ht="15" customHeight="1" x14ac:dyDescent="0.15">
      <c r="B1023" s="165" t="s">
        <v>1</v>
      </c>
      <c r="C1023" s="167"/>
      <c r="D1023" s="167"/>
      <c r="E1023" s="176"/>
      <c r="F1023" s="168">
        <f t="shared" ref="F1023:K1023" si="547">SUM(F1014:F1022)</f>
        <v>2024</v>
      </c>
      <c r="G1023" s="168">
        <f t="shared" si="547"/>
        <v>1061</v>
      </c>
      <c r="H1023" s="168">
        <f t="shared" si="547"/>
        <v>963</v>
      </c>
      <c r="I1023" s="168">
        <f t="shared" si="547"/>
        <v>1194</v>
      </c>
      <c r="J1023" s="186">
        <f t="shared" si="547"/>
        <v>1053</v>
      </c>
      <c r="K1023" s="168">
        <f t="shared" si="547"/>
        <v>1202</v>
      </c>
      <c r="L1023" s="169">
        <f t="shared" ref="L1023:Q1023" si="548">SUM(L1014:L1022)</f>
        <v>100</v>
      </c>
      <c r="M1023" s="452">
        <f t="shared" si="548"/>
        <v>100</v>
      </c>
      <c r="N1023" s="170">
        <f t="shared" si="548"/>
        <v>100.00000000000001</v>
      </c>
      <c r="O1023" s="170">
        <f t="shared" si="548"/>
        <v>100</v>
      </c>
      <c r="P1023" s="170">
        <f t="shared" si="548"/>
        <v>100</v>
      </c>
      <c r="Q1023" s="170">
        <f t="shared" si="548"/>
        <v>99.999999999999986</v>
      </c>
      <c r="V1023" s="165" t="s">
        <v>1</v>
      </c>
      <c r="W1023" s="167"/>
      <c r="X1023" s="167"/>
      <c r="Y1023" s="176"/>
      <c r="Z1023" s="168">
        <f t="shared" ref="Z1023:AE1023" si="549">SUM(Z1014:Z1022)</f>
        <v>1202</v>
      </c>
      <c r="AA1023" s="168">
        <f t="shared" si="549"/>
        <v>963</v>
      </c>
      <c r="AB1023" s="186">
        <f t="shared" si="549"/>
        <v>1053</v>
      </c>
      <c r="AC1023" s="169">
        <f t="shared" si="549"/>
        <v>99.999999999999986</v>
      </c>
      <c r="AD1023" s="170">
        <f t="shared" si="549"/>
        <v>100.00000000000001</v>
      </c>
      <c r="AE1023" s="170">
        <f t="shared" si="549"/>
        <v>100</v>
      </c>
    </row>
    <row r="1024" spans="1:41" ht="15" customHeight="1" x14ac:dyDescent="0.15">
      <c r="B1024" s="165" t="s">
        <v>974</v>
      </c>
      <c r="C1024" s="167"/>
      <c r="D1024" s="167"/>
      <c r="E1024" s="176"/>
      <c r="F1024" s="168">
        <v>48064.553363682346</v>
      </c>
      <c r="G1024" s="168">
        <v>52221.320230105463</v>
      </c>
      <c r="H1024" s="168">
        <v>43422.682012847967</v>
      </c>
      <c r="I1024" s="168">
        <v>48757.19484978541</v>
      </c>
      <c r="J1024" s="168">
        <v>48175.560856864657</v>
      </c>
      <c r="K1024" s="168">
        <v>52322.326841659611</v>
      </c>
      <c r="V1024" s="165" t="s">
        <v>974</v>
      </c>
      <c r="W1024" s="167"/>
      <c r="X1024" s="167"/>
      <c r="Y1024" s="176"/>
      <c r="Z1024" s="168">
        <f>K1024</f>
        <v>52322.326841659611</v>
      </c>
      <c r="AA1024" s="168">
        <f>H1024</f>
        <v>43422.682012847967</v>
      </c>
      <c r="AB1024" s="168">
        <f>J1024</f>
        <v>48175.560856864657</v>
      </c>
      <c r="AK1024" s="181"/>
      <c r="AL1024" s="181"/>
      <c r="AM1024" s="181"/>
      <c r="AN1024" s="181"/>
      <c r="AO1024" s="181"/>
    </row>
    <row r="1025" spans="1:41" ht="15" customHeight="1" x14ac:dyDescent="0.15">
      <c r="B1025" s="165" t="s">
        <v>397</v>
      </c>
      <c r="C1025" s="167"/>
      <c r="D1025" s="167"/>
      <c r="E1025" s="176"/>
      <c r="F1025" s="168">
        <v>48161.99797263051</v>
      </c>
      <c r="G1025" s="168">
        <v>52221.320230105463</v>
      </c>
      <c r="H1025" s="168">
        <v>43609.446236559139</v>
      </c>
      <c r="I1025" s="168">
        <v>49436.146214099215</v>
      </c>
      <c r="J1025" s="168">
        <v>48937.983184965378</v>
      </c>
      <c r="K1025" s="168">
        <v>52322.326841659611</v>
      </c>
      <c r="V1025" s="165" t="s">
        <v>397</v>
      </c>
      <c r="W1025" s="167"/>
      <c r="X1025" s="167"/>
      <c r="Y1025" s="176"/>
      <c r="Z1025" s="168">
        <f>K1025</f>
        <v>52322.326841659611</v>
      </c>
      <c r="AA1025" s="168">
        <f>H1025</f>
        <v>43609.446236559139</v>
      </c>
      <c r="AB1025" s="168">
        <f>J1025</f>
        <v>48937.983184965378</v>
      </c>
      <c r="AK1025" s="181"/>
      <c r="AL1025" s="181"/>
      <c r="AM1025" s="181"/>
      <c r="AN1025" s="181"/>
      <c r="AO1025" s="181"/>
    </row>
    <row r="1026" spans="1:41" ht="15" customHeight="1" x14ac:dyDescent="0.15">
      <c r="B1026" s="165" t="s">
        <v>315</v>
      </c>
      <c r="C1026" s="167"/>
      <c r="D1026" s="167"/>
      <c r="E1026" s="176"/>
      <c r="F1026" s="168">
        <v>47570.418304323415</v>
      </c>
      <c r="G1026" s="168">
        <v>51949.63471778488</v>
      </c>
      <c r="H1026" s="168">
        <v>43409.121140142517</v>
      </c>
      <c r="I1026" s="168">
        <v>49332.509056244045</v>
      </c>
      <c r="J1026" s="168">
        <v>48855.810810810814</v>
      </c>
      <c r="K1026" s="168">
        <v>52077.373471307619</v>
      </c>
      <c r="V1026" s="165" t="s">
        <v>315</v>
      </c>
      <c r="W1026" s="167"/>
      <c r="X1026" s="167"/>
      <c r="Y1026" s="176"/>
      <c r="Z1026" s="168">
        <f t="shared" ref="Z1026:Z1028" si="550">K1026</f>
        <v>52077.373471307619</v>
      </c>
      <c r="AA1026" s="168">
        <f>H1026</f>
        <v>43409.121140142517</v>
      </c>
      <c r="AB1026" s="168">
        <f>J1026</f>
        <v>48855.810810810814</v>
      </c>
      <c r="AK1026" s="181"/>
      <c r="AL1026" s="181"/>
      <c r="AM1026" s="181"/>
      <c r="AN1026" s="181"/>
      <c r="AO1026" s="181"/>
    </row>
    <row r="1027" spans="1:41" ht="15" customHeight="1" x14ac:dyDescent="0.15">
      <c r="B1027" s="165" t="s">
        <v>243</v>
      </c>
      <c r="C1027" s="167"/>
      <c r="D1027" s="167"/>
      <c r="E1027" s="176"/>
      <c r="F1027" s="168">
        <v>131970</v>
      </c>
      <c r="G1027" s="168">
        <v>131970</v>
      </c>
      <c r="H1027" s="168">
        <v>106590</v>
      </c>
      <c r="I1027" s="168">
        <v>87120</v>
      </c>
      <c r="J1027" s="168">
        <v>78000</v>
      </c>
      <c r="K1027" s="168">
        <v>131970</v>
      </c>
      <c r="V1027" s="165" t="s">
        <v>243</v>
      </c>
      <c r="W1027" s="167"/>
      <c r="X1027" s="167"/>
      <c r="Y1027" s="176"/>
      <c r="Z1027" s="168">
        <f t="shared" si="550"/>
        <v>131970</v>
      </c>
      <c r="AA1027" s="168">
        <f>H1027</f>
        <v>106590</v>
      </c>
      <c r="AB1027" s="168">
        <f>J1027</f>
        <v>78000</v>
      </c>
      <c r="AK1027" s="181"/>
      <c r="AL1027" s="181"/>
      <c r="AM1027" s="181"/>
      <c r="AN1027" s="181"/>
      <c r="AO1027" s="181"/>
    </row>
    <row r="1028" spans="1:41" ht="15" customHeight="1" x14ac:dyDescent="0.15">
      <c r="B1028" s="165" t="s">
        <v>244</v>
      </c>
      <c r="C1028" s="167"/>
      <c r="D1028" s="167"/>
      <c r="E1028" s="176"/>
      <c r="F1028" s="168">
        <v>10800</v>
      </c>
      <c r="G1028" s="168">
        <v>14450</v>
      </c>
      <c r="H1028" s="168">
        <v>10800</v>
      </c>
      <c r="I1028" s="168">
        <v>4800</v>
      </c>
      <c r="J1028" s="168">
        <v>4800</v>
      </c>
      <c r="K1028" s="168">
        <v>14450</v>
      </c>
      <c r="V1028" s="165" t="s">
        <v>244</v>
      </c>
      <c r="W1028" s="167"/>
      <c r="X1028" s="167"/>
      <c r="Y1028" s="176"/>
      <c r="Z1028" s="168">
        <f t="shared" si="550"/>
        <v>14450</v>
      </c>
      <c r="AA1028" s="168">
        <f>H1028</f>
        <v>10800</v>
      </c>
      <c r="AB1028" s="168">
        <f>J1028</f>
        <v>4800</v>
      </c>
      <c r="AK1028" s="181"/>
      <c r="AL1028" s="181"/>
      <c r="AM1028" s="181"/>
      <c r="AN1028" s="181"/>
      <c r="AO1028" s="181"/>
    </row>
    <row r="1029" spans="1:41" ht="12" customHeight="1" x14ac:dyDescent="0.15">
      <c r="B1029" s="532" t="s">
        <v>75</v>
      </c>
      <c r="C1029" s="172"/>
      <c r="D1029" s="172"/>
      <c r="E1029" s="172"/>
      <c r="F1029" s="252"/>
      <c r="G1029" s="252"/>
      <c r="H1029" s="252"/>
      <c r="I1029" s="173"/>
      <c r="J1029" s="252"/>
      <c r="K1029" s="252"/>
      <c r="L1029" s="252"/>
      <c r="M1029" s="148"/>
      <c r="O1029" s="252"/>
      <c r="V1029" s="532" t="s">
        <v>75</v>
      </c>
      <c r="W1029" s="172"/>
      <c r="X1029" s="172"/>
      <c r="Y1029" s="172"/>
      <c r="Z1029" s="252"/>
      <c r="AA1029" s="252"/>
      <c r="AB1029" s="252"/>
      <c r="AC1029" s="252"/>
    </row>
    <row r="1030" spans="1:41" ht="10.15" customHeight="1" x14ac:dyDescent="0.15">
      <c r="B1030" s="171"/>
      <c r="C1030" s="172"/>
      <c r="D1030" s="172"/>
      <c r="E1030" s="172"/>
      <c r="F1030" s="252"/>
      <c r="G1030" s="252"/>
      <c r="H1030" s="252"/>
      <c r="I1030" s="173"/>
      <c r="J1030" s="252"/>
      <c r="K1030" s="252"/>
      <c r="L1030" s="252"/>
      <c r="M1030" s="148"/>
      <c r="O1030" s="252"/>
      <c r="V1030" s="171"/>
      <c r="W1030" s="172"/>
      <c r="X1030" s="172"/>
      <c r="Y1030" s="172"/>
      <c r="Z1030" s="252"/>
      <c r="AA1030" s="252"/>
      <c r="AB1030" s="252"/>
      <c r="AC1030" s="252"/>
    </row>
    <row r="1031" spans="1:41" ht="15" customHeight="1" x14ac:dyDescent="0.15">
      <c r="A1031" s="135" t="s">
        <v>441</v>
      </c>
      <c r="B1031" s="137"/>
      <c r="O1031" s="252"/>
      <c r="V1031" s="137"/>
    </row>
    <row r="1032" spans="1:41" ht="13.7" customHeight="1" x14ac:dyDescent="0.15">
      <c r="B1032" s="138"/>
      <c r="C1032" s="139"/>
      <c r="D1032" s="139"/>
      <c r="E1032" s="139"/>
      <c r="F1032" s="227"/>
      <c r="G1032" s="228"/>
      <c r="H1032" s="142" t="s">
        <v>2</v>
      </c>
      <c r="I1032" s="142"/>
      <c r="J1032" s="228"/>
      <c r="K1032" s="228"/>
      <c r="L1032" s="229"/>
      <c r="M1032" s="228"/>
      <c r="N1032" s="142" t="s">
        <v>3</v>
      </c>
      <c r="O1032" s="142"/>
      <c r="P1032" s="228"/>
      <c r="Q1032" s="231"/>
      <c r="V1032" s="138"/>
      <c r="W1032" s="139"/>
      <c r="X1032" s="139"/>
      <c r="Y1032" s="139"/>
      <c r="Z1032" s="140"/>
      <c r="AA1032" s="141" t="s">
        <v>2</v>
      </c>
      <c r="AB1032" s="142"/>
      <c r="AC1032" s="143"/>
      <c r="AD1032" s="141" t="s">
        <v>3</v>
      </c>
      <c r="AE1032" s="144"/>
    </row>
    <row r="1033" spans="1:41" ht="22.7" customHeight="1" x14ac:dyDescent="0.15">
      <c r="B1033" s="156"/>
      <c r="E1033" s="329"/>
      <c r="F1033" s="146" t="s">
        <v>365</v>
      </c>
      <c r="G1033" s="146" t="s">
        <v>170</v>
      </c>
      <c r="H1033" s="146" t="s">
        <v>171</v>
      </c>
      <c r="I1033" s="146" t="s">
        <v>366</v>
      </c>
      <c r="J1033" s="182" t="s">
        <v>173</v>
      </c>
      <c r="K1033" s="146" t="s">
        <v>529</v>
      </c>
      <c r="L1033" s="147" t="s">
        <v>365</v>
      </c>
      <c r="M1033" s="146" t="s">
        <v>170</v>
      </c>
      <c r="N1033" s="146" t="s">
        <v>171</v>
      </c>
      <c r="O1033" s="146" t="s">
        <v>366</v>
      </c>
      <c r="P1033" s="146" t="s">
        <v>173</v>
      </c>
      <c r="Q1033" s="146" t="s">
        <v>529</v>
      </c>
      <c r="V1033" s="156"/>
      <c r="Y1033" s="329"/>
      <c r="Z1033" s="146" t="s">
        <v>474</v>
      </c>
      <c r="AA1033" s="146" t="s">
        <v>171</v>
      </c>
      <c r="AB1033" s="182" t="s">
        <v>173</v>
      </c>
      <c r="AC1033" s="147" t="s">
        <v>474</v>
      </c>
      <c r="AD1033" s="146" t="s">
        <v>171</v>
      </c>
      <c r="AE1033" s="146" t="s">
        <v>173</v>
      </c>
    </row>
    <row r="1034" spans="1:41" ht="12" customHeight="1" x14ac:dyDescent="0.15">
      <c r="B1034" s="149"/>
      <c r="C1034" s="151"/>
      <c r="D1034" s="151"/>
      <c r="E1034" s="220"/>
      <c r="F1034" s="152"/>
      <c r="G1034" s="152"/>
      <c r="H1034" s="152"/>
      <c r="I1034" s="152"/>
      <c r="J1034" s="183"/>
      <c r="K1034" s="152"/>
      <c r="L1034" s="153">
        <f t="shared" ref="L1034:Q1034" si="551">F$13</f>
        <v>2024</v>
      </c>
      <c r="M1034" s="154">
        <f t="shared" si="551"/>
        <v>1061</v>
      </c>
      <c r="N1034" s="154">
        <f t="shared" si="551"/>
        <v>963</v>
      </c>
      <c r="O1034" s="154">
        <f t="shared" si="551"/>
        <v>1194</v>
      </c>
      <c r="P1034" s="154">
        <f t="shared" si="551"/>
        <v>1053</v>
      </c>
      <c r="Q1034" s="154">
        <f t="shared" si="551"/>
        <v>1202</v>
      </c>
      <c r="V1034" s="149"/>
      <c r="W1034" s="151"/>
      <c r="X1034" s="151"/>
      <c r="Y1034" s="220"/>
      <c r="Z1034" s="152"/>
      <c r="AA1034" s="152"/>
      <c r="AB1034" s="183"/>
      <c r="AC1034" s="153">
        <f>Q1034</f>
        <v>1202</v>
      </c>
      <c r="AD1034" s="154">
        <f>N1034</f>
        <v>963</v>
      </c>
      <c r="AE1034" s="154">
        <f>P1034</f>
        <v>1053</v>
      </c>
    </row>
    <row r="1035" spans="1:41" ht="15" customHeight="1" x14ac:dyDescent="0.15">
      <c r="B1035" s="156" t="s">
        <v>223</v>
      </c>
      <c r="F1035" s="157">
        <v>1056</v>
      </c>
      <c r="G1035" s="157">
        <v>632</v>
      </c>
      <c r="H1035" s="157">
        <v>424</v>
      </c>
      <c r="I1035" s="157">
        <v>742</v>
      </c>
      <c r="J1035" s="184">
        <v>662</v>
      </c>
      <c r="K1035" s="157">
        <v>712</v>
      </c>
      <c r="L1035" s="158">
        <f>F1035/L$1034*100</f>
        <v>52.173913043478258</v>
      </c>
      <c r="M1035" s="436">
        <f t="shared" ref="M1035:Q1043" si="552">G1035/M$1034*100</f>
        <v>59.566446748350607</v>
      </c>
      <c r="N1035" s="159">
        <f t="shared" si="552"/>
        <v>44.029075804776738</v>
      </c>
      <c r="O1035" s="159">
        <f t="shared" si="552"/>
        <v>62.144053601340033</v>
      </c>
      <c r="P1035" s="159">
        <f t="shared" si="552"/>
        <v>62.867996201329532</v>
      </c>
      <c r="Q1035" s="159">
        <f t="shared" si="552"/>
        <v>59.234608985024963</v>
      </c>
      <c r="V1035" s="156" t="s">
        <v>223</v>
      </c>
      <c r="Z1035" s="157">
        <f>K1035</f>
        <v>712</v>
      </c>
      <c r="AA1035" s="157">
        <f t="shared" ref="AA1035:AA1043" si="553">H1035</f>
        <v>424</v>
      </c>
      <c r="AB1035" s="184">
        <f t="shared" ref="AB1035:AB1043" si="554">J1035</f>
        <v>662</v>
      </c>
      <c r="AC1035" s="158">
        <f>Q1035</f>
        <v>59.234608985024963</v>
      </c>
      <c r="AD1035" s="159">
        <f>N1035</f>
        <v>44.029075804776738</v>
      </c>
      <c r="AE1035" s="159">
        <f>P1035</f>
        <v>62.867996201329532</v>
      </c>
      <c r="AK1035" s="181"/>
      <c r="AL1035" s="181"/>
      <c r="AM1035" s="181"/>
      <c r="AN1035" s="181"/>
      <c r="AO1035" s="181"/>
    </row>
    <row r="1036" spans="1:41" ht="15" customHeight="1" x14ac:dyDescent="0.15">
      <c r="B1036" s="156" t="s">
        <v>237</v>
      </c>
      <c r="F1036" s="157">
        <v>104</v>
      </c>
      <c r="G1036" s="157">
        <v>37</v>
      </c>
      <c r="H1036" s="157">
        <v>67</v>
      </c>
      <c r="I1036" s="157">
        <v>90</v>
      </c>
      <c r="J1036" s="184">
        <v>84</v>
      </c>
      <c r="K1036" s="157">
        <v>43</v>
      </c>
      <c r="L1036" s="158">
        <f t="shared" ref="L1036:L1043" si="555">F1036/L$1034*100</f>
        <v>5.1383399209486171</v>
      </c>
      <c r="M1036" s="436">
        <f t="shared" si="552"/>
        <v>3.4872761545711595</v>
      </c>
      <c r="N1036" s="159">
        <f t="shared" si="552"/>
        <v>6.95742471443406</v>
      </c>
      <c r="O1036" s="159">
        <f t="shared" si="552"/>
        <v>7.5376884422110546</v>
      </c>
      <c r="P1036" s="159">
        <f t="shared" si="552"/>
        <v>7.9772079772079767</v>
      </c>
      <c r="Q1036" s="159">
        <f t="shared" si="552"/>
        <v>3.5773710482529122</v>
      </c>
      <c r="V1036" s="156" t="s">
        <v>237</v>
      </c>
      <c r="Z1036" s="157">
        <f t="shared" ref="Z1036:Z1043" si="556">K1036</f>
        <v>43</v>
      </c>
      <c r="AA1036" s="157">
        <f t="shared" si="553"/>
        <v>67</v>
      </c>
      <c r="AB1036" s="184">
        <f t="shared" si="554"/>
        <v>84</v>
      </c>
      <c r="AC1036" s="158">
        <f t="shared" ref="AC1036:AC1043" si="557">Q1036</f>
        <v>3.5773710482529122</v>
      </c>
      <c r="AD1036" s="159">
        <f t="shared" ref="AD1036:AD1043" si="558">N1036</f>
        <v>6.95742471443406</v>
      </c>
      <c r="AE1036" s="159">
        <f t="shared" ref="AE1036:AE1043" si="559">P1036</f>
        <v>7.9772079772079767</v>
      </c>
      <c r="AK1036" s="181"/>
      <c r="AL1036" s="181"/>
      <c r="AM1036" s="181"/>
      <c r="AN1036" s="181"/>
      <c r="AO1036" s="181"/>
    </row>
    <row r="1037" spans="1:41" ht="15" customHeight="1" x14ac:dyDescent="0.15">
      <c r="B1037" s="156" t="s">
        <v>238</v>
      </c>
      <c r="F1037" s="157">
        <v>220</v>
      </c>
      <c r="G1037" s="157">
        <v>99</v>
      </c>
      <c r="H1037" s="157">
        <v>121</v>
      </c>
      <c r="I1037" s="157">
        <v>70</v>
      </c>
      <c r="J1037" s="184">
        <v>62</v>
      </c>
      <c r="K1037" s="157">
        <v>107</v>
      </c>
      <c r="L1037" s="158">
        <f t="shared" si="555"/>
        <v>10.869565217391305</v>
      </c>
      <c r="M1037" s="436">
        <f t="shared" si="552"/>
        <v>9.3308199811498582</v>
      </c>
      <c r="N1037" s="159">
        <f t="shared" si="552"/>
        <v>12.56490134994808</v>
      </c>
      <c r="O1037" s="159">
        <f t="shared" si="552"/>
        <v>5.8626465661641545</v>
      </c>
      <c r="P1037" s="159">
        <f t="shared" si="552"/>
        <v>5.8879392212725552</v>
      </c>
      <c r="Q1037" s="159">
        <f t="shared" si="552"/>
        <v>8.9018302828618978</v>
      </c>
      <c r="V1037" s="156" t="s">
        <v>238</v>
      </c>
      <c r="Z1037" s="157">
        <f t="shared" si="556"/>
        <v>107</v>
      </c>
      <c r="AA1037" s="157">
        <f t="shared" si="553"/>
        <v>121</v>
      </c>
      <c r="AB1037" s="184">
        <f t="shared" si="554"/>
        <v>62</v>
      </c>
      <c r="AC1037" s="158">
        <f t="shared" si="557"/>
        <v>8.9018302828618978</v>
      </c>
      <c r="AD1037" s="159">
        <f t="shared" si="558"/>
        <v>12.56490134994808</v>
      </c>
      <c r="AE1037" s="159">
        <f t="shared" si="559"/>
        <v>5.8879392212725552</v>
      </c>
      <c r="AK1037" s="181"/>
      <c r="AL1037" s="181"/>
      <c r="AM1037" s="181"/>
      <c r="AN1037" s="181"/>
      <c r="AO1037" s="181"/>
    </row>
    <row r="1038" spans="1:41" ht="15" customHeight="1" x14ac:dyDescent="0.15">
      <c r="B1038" s="156" t="s">
        <v>239</v>
      </c>
      <c r="F1038" s="157">
        <v>139</v>
      </c>
      <c r="G1038" s="157">
        <v>38</v>
      </c>
      <c r="H1038" s="157">
        <v>101</v>
      </c>
      <c r="I1038" s="157">
        <v>63</v>
      </c>
      <c r="J1038" s="184">
        <v>58</v>
      </c>
      <c r="K1038" s="157">
        <v>43</v>
      </c>
      <c r="L1038" s="158">
        <f t="shared" si="555"/>
        <v>6.8675889328063251</v>
      </c>
      <c r="M1038" s="436">
        <f t="shared" si="552"/>
        <v>3.581526861451461</v>
      </c>
      <c r="N1038" s="159">
        <f t="shared" si="552"/>
        <v>10.488058151609552</v>
      </c>
      <c r="O1038" s="159">
        <f t="shared" si="552"/>
        <v>5.2763819095477382</v>
      </c>
      <c r="P1038" s="159">
        <f t="shared" si="552"/>
        <v>5.5080721747388415</v>
      </c>
      <c r="Q1038" s="159">
        <f t="shared" si="552"/>
        <v>3.5773710482529122</v>
      </c>
      <c r="V1038" s="156" t="s">
        <v>239</v>
      </c>
      <c r="Z1038" s="157">
        <f t="shared" si="556"/>
        <v>43</v>
      </c>
      <c r="AA1038" s="157">
        <f t="shared" si="553"/>
        <v>101</v>
      </c>
      <c r="AB1038" s="184">
        <f t="shared" si="554"/>
        <v>58</v>
      </c>
      <c r="AC1038" s="158">
        <f t="shared" si="557"/>
        <v>3.5773710482529122</v>
      </c>
      <c r="AD1038" s="159">
        <f t="shared" si="558"/>
        <v>10.488058151609552</v>
      </c>
      <c r="AE1038" s="159">
        <f t="shared" si="559"/>
        <v>5.5080721747388415</v>
      </c>
      <c r="AK1038" s="181"/>
      <c r="AL1038" s="181"/>
      <c r="AM1038" s="181"/>
      <c r="AN1038" s="181"/>
      <c r="AO1038" s="181"/>
    </row>
    <row r="1039" spans="1:41" ht="15" customHeight="1" x14ac:dyDescent="0.15">
      <c r="B1039" s="156" t="s">
        <v>240</v>
      </c>
      <c r="F1039" s="157">
        <v>126</v>
      </c>
      <c r="G1039" s="157">
        <v>53</v>
      </c>
      <c r="H1039" s="157">
        <v>73</v>
      </c>
      <c r="I1039" s="157">
        <v>33</v>
      </c>
      <c r="J1039" s="184">
        <v>29</v>
      </c>
      <c r="K1039" s="157">
        <v>57</v>
      </c>
      <c r="L1039" s="158">
        <f t="shared" si="555"/>
        <v>6.2252964426877471</v>
      </c>
      <c r="M1039" s="436">
        <f t="shared" si="552"/>
        <v>4.9952874646559851</v>
      </c>
      <c r="N1039" s="159">
        <f t="shared" si="552"/>
        <v>7.5804776739356177</v>
      </c>
      <c r="O1039" s="159">
        <f t="shared" si="552"/>
        <v>2.7638190954773871</v>
      </c>
      <c r="P1039" s="159">
        <f t="shared" si="552"/>
        <v>2.7540360873694207</v>
      </c>
      <c r="Q1039" s="159">
        <f t="shared" si="552"/>
        <v>4.7420965058236275</v>
      </c>
      <c r="V1039" s="156" t="s">
        <v>240</v>
      </c>
      <c r="Z1039" s="157">
        <f t="shared" si="556"/>
        <v>57</v>
      </c>
      <c r="AA1039" s="157">
        <f t="shared" si="553"/>
        <v>73</v>
      </c>
      <c r="AB1039" s="184">
        <f t="shared" si="554"/>
        <v>29</v>
      </c>
      <c r="AC1039" s="158">
        <f t="shared" si="557"/>
        <v>4.7420965058236275</v>
      </c>
      <c r="AD1039" s="159">
        <f t="shared" si="558"/>
        <v>7.5804776739356177</v>
      </c>
      <c r="AE1039" s="159">
        <f t="shared" si="559"/>
        <v>2.7540360873694207</v>
      </c>
      <c r="AK1039" s="181"/>
      <c r="AL1039" s="181"/>
      <c r="AM1039" s="181"/>
      <c r="AN1039" s="181"/>
      <c r="AO1039" s="181"/>
    </row>
    <row r="1040" spans="1:41" ht="15" customHeight="1" x14ac:dyDescent="0.15">
      <c r="B1040" s="156" t="s">
        <v>233</v>
      </c>
      <c r="F1040" s="157">
        <v>78</v>
      </c>
      <c r="G1040" s="157">
        <v>46</v>
      </c>
      <c r="H1040" s="157">
        <v>32</v>
      </c>
      <c r="I1040" s="157">
        <v>26</v>
      </c>
      <c r="J1040" s="184">
        <v>21</v>
      </c>
      <c r="K1040" s="157">
        <v>51</v>
      </c>
      <c r="L1040" s="158">
        <f t="shared" si="555"/>
        <v>3.8537549407114624</v>
      </c>
      <c r="M1040" s="436">
        <f t="shared" si="552"/>
        <v>4.3355325164938741</v>
      </c>
      <c r="N1040" s="159">
        <f t="shared" si="552"/>
        <v>3.3229491173416408</v>
      </c>
      <c r="O1040" s="159">
        <f t="shared" si="552"/>
        <v>2.1775544388609713</v>
      </c>
      <c r="P1040" s="159">
        <f t="shared" si="552"/>
        <v>1.9943019943019942</v>
      </c>
      <c r="Q1040" s="159">
        <f t="shared" si="552"/>
        <v>4.2429284525790347</v>
      </c>
      <c r="V1040" s="156" t="s">
        <v>233</v>
      </c>
      <c r="Z1040" s="157">
        <f t="shared" si="556"/>
        <v>51</v>
      </c>
      <c r="AA1040" s="157">
        <f t="shared" si="553"/>
        <v>32</v>
      </c>
      <c r="AB1040" s="184">
        <f t="shared" si="554"/>
        <v>21</v>
      </c>
      <c r="AC1040" s="158">
        <f t="shared" si="557"/>
        <v>4.2429284525790347</v>
      </c>
      <c r="AD1040" s="159">
        <f t="shared" si="558"/>
        <v>3.3229491173416408</v>
      </c>
      <c r="AE1040" s="159">
        <f t="shared" si="559"/>
        <v>1.9943019943019942</v>
      </c>
      <c r="AK1040" s="181"/>
      <c r="AL1040" s="181"/>
      <c r="AM1040" s="181"/>
      <c r="AN1040" s="181"/>
      <c r="AO1040" s="181"/>
    </row>
    <row r="1041" spans="1:41" ht="15" customHeight="1" x14ac:dyDescent="0.15">
      <c r="B1041" s="156" t="s">
        <v>224</v>
      </c>
      <c r="F1041" s="157">
        <v>26</v>
      </c>
      <c r="G1041" s="157">
        <v>16</v>
      </c>
      <c r="H1041" s="157">
        <v>10</v>
      </c>
      <c r="I1041" s="157">
        <v>6</v>
      </c>
      <c r="J1041" s="184">
        <v>5</v>
      </c>
      <c r="K1041" s="157">
        <v>17</v>
      </c>
      <c r="L1041" s="158">
        <f t="shared" si="555"/>
        <v>1.2845849802371543</v>
      </c>
      <c r="M1041" s="436">
        <f t="shared" si="552"/>
        <v>1.5080113100848256</v>
      </c>
      <c r="N1041" s="159">
        <f t="shared" si="552"/>
        <v>1.0384215991692627</v>
      </c>
      <c r="O1041" s="159">
        <f t="shared" si="552"/>
        <v>0.50251256281407031</v>
      </c>
      <c r="P1041" s="159">
        <f t="shared" si="552"/>
        <v>0.47483380816714149</v>
      </c>
      <c r="Q1041" s="159">
        <f t="shared" si="552"/>
        <v>1.4143094841930115</v>
      </c>
      <c r="V1041" s="156" t="s">
        <v>224</v>
      </c>
      <c r="Z1041" s="157">
        <f t="shared" si="556"/>
        <v>17</v>
      </c>
      <c r="AA1041" s="157">
        <f t="shared" si="553"/>
        <v>10</v>
      </c>
      <c r="AB1041" s="184">
        <f t="shared" si="554"/>
        <v>5</v>
      </c>
      <c r="AC1041" s="158">
        <f t="shared" si="557"/>
        <v>1.4143094841930115</v>
      </c>
      <c r="AD1041" s="159">
        <f t="shared" si="558"/>
        <v>1.0384215991692627</v>
      </c>
      <c r="AE1041" s="159">
        <f t="shared" si="559"/>
        <v>0.47483380816714149</v>
      </c>
      <c r="AK1041" s="181"/>
      <c r="AL1041" s="181"/>
      <c r="AM1041" s="181"/>
      <c r="AN1041" s="181"/>
      <c r="AO1041" s="181"/>
    </row>
    <row r="1042" spans="1:41" ht="15" customHeight="1" x14ac:dyDescent="0.15">
      <c r="B1042" s="156" t="s">
        <v>241</v>
      </c>
      <c r="F1042" s="157">
        <v>5</v>
      </c>
      <c r="G1042" s="157">
        <v>2</v>
      </c>
      <c r="H1042" s="157">
        <v>3</v>
      </c>
      <c r="I1042" s="157">
        <v>2</v>
      </c>
      <c r="J1042" s="184">
        <v>1</v>
      </c>
      <c r="K1042" s="157">
        <v>3</v>
      </c>
      <c r="L1042" s="158">
        <f t="shared" si="555"/>
        <v>0.24703557312252966</v>
      </c>
      <c r="M1042" s="436">
        <f t="shared" si="552"/>
        <v>0.1885014137606032</v>
      </c>
      <c r="N1042" s="159">
        <f t="shared" si="552"/>
        <v>0.3115264797507788</v>
      </c>
      <c r="O1042" s="159">
        <f t="shared" si="552"/>
        <v>0.16750418760469013</v>
      </c>
      <c r="P1042" s="159">
        <f t="shared" si="552"/>
        <v>9.4966761633428307E-2</v>
      </c>
      <c r="Q1042" s="159">
        <f t="shared" si="552"/>
        <v>0.24958402662229617</v>
      </c>
      <c r="V1042" s="156" t="s">
        <v>241</v>
      </c>
      <c r="Z1042" s="157">
        <f t="shared" si="556"/>
        <v>3</v>
      </c>
      <c r="AA1042" s="157">
        <f t="shared" si="553"/>
        <v>3</v>
      </c>
      <c r="AB1042" s="184">
        <f t="shared" si="554"/>
        <v>1</v>
      </c>
      <c r="AC1042" s="158">
        <f t="shared" si="557"/>
        <v>0.24958402662229617</v>
      </c>
      <c r="AD1042" s="159">
        <f t="shared" si="558"/>
        <v>0.3115264797507788</v>
      </c>
      <c r="AE1042" s="159">
        <f t="shared" si="559"/>
        <v>9.4966761633428307E-2</v>
      </c>
      <c r="AK1042" s="181"/>
      <c r="AL1042" s="181"/>
      <c r="AM1042" s="181"/>
      <c r="AN1042" s="181"/>
      <c r="AO1042" s="181"/>
    </row>
    <row r="1043" spans="1:41" ht="15" customHeight="1" x14ac:dyDescent="0.15">
      <c r="B1043" s="156" t="s">
        <v>0</v>
      </c>
      <c r="C1043" s="151"/>
      <c r="D1043" s="151"/>
      <c r="E1043" s="151"/>
      <c r="F1043" s="161">
        <v>270</v>
      </c>
      <c r="G1043" s="161">
        <v>138</v>
      </c>
      <c r="H1043" s="161">
        <v>132</v>
      </c>
      <c r="I1043" s="161">
        <v>162</v>
      </c>
      <c r="J1043" s="185">
        <v>131</v>
      </c>
      <c r="K1043" s="161">
        <v>169</v>
      </c>
      <c r="L1043" s="162">
        <f t="shared" si="555"/>
        <v>13.339920948616601</v>
      </c>
      <c r="M1043" s="451">
        <f t="shared" si="552"/>
        <v>13.006597549481622</v>
      </c>
      <c r="N1043" s="163">
        <f t="shared" si="552"/>
        <v>13.707165109034266</v>
      </c>
      <c r="O1043" s="163">
        <f t="shared" si="552"/>
        <v>13.5678391959799</v>
      </c>
      <c r="P1043" s="163">
        <f t="shared" si="552"/>
        <v>12.440645773979107</v>
      </c>
      <c r="Q1043" s="163">
        <f t="shared" si="552"/>
        <v>14.059900166389349</v>
      </c>
      <c r="V1043" s="156" t="s">
        <v>0</v>
      </c>
      <c r="W1043" s="151"/>
      <c r="X1043" s="151"/>
      <c r="Y1043" s="151"/>
      <c r="Z1043" s="161">
        <f t="shared" si="556"/>
        <v>169</v>
      </c>
      <c r="AA1043" s="161">
        <f t="shared" si="553"/>
        <v>132</v>
      </c>
      <c r="AB1043" s="185">
        <f t="shared" si="554"/>
        <v>131</v>
      </c>
      <c r="AC1043" s="162">
        <f t="shared" si="557"/>
        <v>14.059900166389349</v>
      </c>
      <c r="AD1043" s="163">
        <f t="shared" si="558"/>
        <v>13.707165109034266</v>
      </c>
      <c r="AE1043" s="163">
        <f t="shared" si="559"/>
        <v>12.440645773979107</v>
      </c>
      <c r="AK1043" s="181"/>
      <c r="AL1043" s="181"/>
      <c r="AM1043" s="181"/>
      <c r="AN1043" s="181"/>
      <c r="AO1043" s="181"/>
    </row>
    <row r="1044" spans="1:41" ht="15" customHeight="1" x14ac:dyDescent="0.15">
      <c r="B1044" s="165" t="s">
        <v>1</v>
      </c>
      <c r="C1044" s="167"/>
      <c r="D1044" s="167"/>
      <c r="E1044" s="176"/>
      <c r="F1044" s="168">
        <f t="shared" ref="F1044:K1044" si="560">SUM(F1035:F1043)</f>
        <v>2024</v>
      </c>
      <c r="G1044" s="168">
        <f t="shared" si="560"/>
        <v>1061</v>
      </c>
      <c r="H1044" s="168">
        <f t="shared" si="560"/>
        <v>963</v>
      </c>
      <c r="I1044" s="168">
        <f t="shared" si="560"/>
        <v>1194</v>
      </c>
      <c r="J1044" s="186">
        <f t="shared" si="560"/>
        <v>1053</v>
      </c>
      <c r="K1044" s="168">
        <f t="shared" si="560"/>
        <v>1202</v>
      </c>
      <c r="L1044" s="169">
        <f t="shared" ref="L1044:Q1044" si="561">SUM(L1035:L1043)</f>
        <v>100.00000000000003</v>
      </c>
      <c r="M1044" s="452">
        <f t="shared" si="561"/>
        <v>100.00000000000001</v>
      </c>
      <c r="N1044" s="170">
        <f t="shared" si="561"/>
        <v>100</v>
      </c>
      <c r="O1044" s="170">
        <f t="shared" si="561"/>
        <v>100</v>
      </c>
      <c r="P1044" s="170">
        <f t="shared" si="561"/>
        <v>100</v>
      </c>
      <c r="Q1044" s="170">
        <f t="shared" si="561"/>
        <v>100.00000000000001</v>
      </c>
      <c r="V1044" s="165" t="s">
        <v>1</v>
      </c>
      <c r="W1044" s="167"/>
      <c r="X1044" s="167"/>
      <c r="Y1044" s="176"/>
      <c r="Z1044" s="168">
        <f t="shared" ref="Z1044:AE1044" si="562">SUM(Z1035:Z1043)</f>
        <v>1202</v>
      </c>
      <c r="AA1044" s="168">
        <f t="shared" si="562"/>
        <v>963</v>
      </c>
      <c r="AB1044" s="186">
        <f t="shared" si="562"/>
        <v>1053</v>
      </c>
      <c r="AC1044" s="169">
        <f t="shared" si="562"/>
        <v>100.00000000000001</v>
      </c>
      <c r="AD1044" s="170">
        <f t="shared" si="562"/>
        <v>100</v>
      </c>
      <c r="AE1044" s="170">
        <f t="shared" si="562"/>
        <v>100</v>
      </c>
    </row>
    <row r="1045" spans="1:41" ht="15" customHeight="1" x14ac:dyDescent="0.15">
      <c r="B1045" s="165" t="s">
        <v>974</v>
      </c>
      <c r="C1045" s="167"/>
      <c r="D1045" s="167"/>
      <c r="E1045" s="176"/>
      <c r="F1045" s="168">
        <v>4726.94070695553</v>
      </c>
      <c r="G1045" s="168">
        <v>4107.2351029252441</v>
      </c>
      <c r="H1045" s="168">
        <v>5415.2539109506615</v>
      </c>
      <c r="I1045" s="168">
        <v>2823.3875968992247</v>
      </c>
      <c r="J1045" s="168">
        <v>2735.2689804772235</v>
      </c>
      <c r="K1045" s="168">
        <v>4049.1732817037755</v>
      </c>
      <c r="V1045" s="165" t="s">
        <v>974</v>
      </c>
      <c r="W1045" s="167"/>
      <c r="X1045" s="167"/>
      <c r="Y1045" s="176"/>
      <c r="Z1045" s="168">
        <f>K1045</f>
        <v>4049.1732817037755</v>
      </c>
      <c r="AA1045" s="168">
        <f>H1045</f>
        <v>5415.2539109506615</v>
      </c>
      <c r="AB1045" s="168">
        <f>J1045</f>
        <v>2735.2689804772235</v>
      </c>
      <c r="AK1045" s="181"/>
      <c r="AL1045" s="181"/>
      <c r="AM1045" s="181"/>
      <c r="AN1045" s="181"/>
      <c r="AO1045" s="181"/>
    </row>
    <row r="1046" spans="1:41" ht="15" customHeight="1" x14ac:dyDescent="0.15">
      <c r="B1046" s="165" t="s">
        <v>397</v>
      </c>
      <c r="C1046" s="167"/>
      <c r="D1046" s="167"/>
      <c r="E1046" s="176"/>
      <c r="F1046" s="168">
        <v>11878.300859598854</v>
      </c>
      <c r="G1046" s="168">
        <v>13027.415807560137</v>
      </c>
      <c r="H1046" s="168">
        <v>11056.697788697789</v>
      </c>
      <c r="I1046" s="168">
        <v>10047.36551724138</v>
      </c>
      <c r="J1046" s="168">
        <v>9699.6846153846145</v>
      </c>
      <c r="K1046" s="168">
        <v>13030.517133956386</v>
      </c>
      <c r="V1046" s="165" t="s">
        <v>397</v>
      </c>
      <c r="W1046" s="167"/>
      <c r="X1046" s="167"/>
      <c r="Y1046" s="176"/>
      <c r="Z1046" s="168">
        <f>K1046</f>
        <v>13030.517133956386</v>
      </c>
      <c r="AA1046" s="168">
        <f>H1046</f>
        <v>11056.697788697789</v>
      </c>
      <c r="AB1046" s="168">
        <f>J1046</f>
        <v>9699.6846153846145</v>
      </c>
      <c r="AK1046" s="181"/>
      <c r="AL1046" s="181"/>
      <c r="AM1046" s="181"/>
      <c r="AN1046" s="181"/>
      <c r="AO1046" s="181"/>
    </row>
    <row r="1047" spans="1:41" ht="15" customHeight="1" x14ac:dyDescent="0.15">
      <c r="B1047" s="165" t="s">
        <v>315</v>
      </c>
      <c r="C1047" s="167"/>
      <c r="D1047" s="167"/>
      <c r="E1047" s="176"/>
      <c r="F1047" s="168">
        <v>3678.8708860759493</v>
      </c>
      <c r="G1047" s="168">
        <v>2931.135980746089</v>
      </c>
      <c r="H1047" s="168">
        <v>4527.58611481976</v>
      </c>
      <c r="I1047" s="168">
        <v>1830.6763440860216</v>
      </c>
      <c r="J1047" s="168">
        <v>1789.4108433734939</v>
      </c>
      <c r="K1047" s="168">
        <v>2865.0730397422126</v>
      </c>
      <c r="V1047" s="165" t="s">
        <v>315</v>
      </c>
      <c r="W1047" s="167"/>
      <c r="X1047" s="167"/>
      <c r="Y1047" s="176"/>
      <c r="Z1047" s="168">
        <f t="shared" ref="Z1047:Z1049" si="563">K1047</f>
        <v>2865.0730397422126</v>
      </c>
      <c r="AA1047" s="168">
        <f>H1047</f>
        <v>4527.58611481976</v>
      </c>
      <c r="AB1047" s="168">
        <f>J1047</f>
        <v>1789.4108433734939</v>
      </c>
      <c r="AK1047" s="181"/>
      <c r="AL1047" s="181"/>
      <c r="AM1047" s="181"/>
      <c r="AN1047" s="181"/>
      <c r="AO1047" s="181"/>
    </row>
    <row r="1048" spans="1:41" ht="15" customHeight="1" x14ac:dyDescent="0.15">
      <c r="B1048" s="165" t="s">
        <v>243</v>
      </c>
      <c r="C1048" s="167"/>
      <c r="D1048" s="167"/>
      <c r="E1048" s="176"/>
      <c r="F1048" s="168">
        <v>55000</v>
      </c>
      <c r="G1048" s="168">
        <v>50000</v>
      </c>
      <c r="H1048" s="168">
        <v>55000</v>
      </c>
      <c r="I1048" s="168">
        <v>58500</v>
      </c>
      <c r="J1048" s="168">
        <v>51000</v>
      </c>
      <c r="K1048" s="168">
        <v>58500</v>
      </c>
      <c r="V1048" s="165" t="s">
        <v>243</v>
      </c>
      <c r="W1048" s="167"/>
      <c r="X1048" s="167"/>
      <c r="Y1048" s="176"/>
      <c r="Z1048" s="168">
        <f t="shared" si="563"/>
        <v>58500</v>
      </c>
      <c r="AA1048" s="168">
        <f>H1048</f>
        <v>55000</v>
      </c>
      <c r="AB1048" s="168">
        <f>J1048</f>
        <v>51000</v>
      </c>
      <c r="AK1048" s="181"/>
      <c r="AL1048" s="181"/>
      <c r="AM1048" s="181"/>
      <c r="AN1048" s="181"/>
      <c r="AO1048" s="181"/>
    </row>
    <row r="1049" spans="1:41" ht="15" customHeight="1" x14ac:dyDescent="0.15">
      <c r="B1049" s="165" t="s">
        <v>244</v>
      </c>
      <c r="C1049" s="167"/>
      <c r="D1049" s="167"/>
      <c r="E1049" s="176"/>
      <c r="F1049" s="168">
        <v>900</v>
      </c>
      <c r="G1049" s="168">
        <v>1120</v>
      </c>
      <c r="H1049" s="168">
        <v>900</v>
      </c>
      <c r="I1049" s="168">
        <v>600</v>
      </c>
      <c r="J1049" s="168">
        <v>600</v>
      </c>
      <c r="K1049" s="168">
        <v>1100</v>
      </c>
      <c r="V1049" s="165" t="s">
        <v>244</v>
      </c>
      <c r="W1049" s="167"/>
      <c r="X1049" s="167"/>
      <c r="Y1049" s="176"/>
      <c r="Z1049" s="168">
        <f t="shared" si="563"/>
        <v>1100</v>
      </c>
      <c r="AA1049" s="168">
        <f>H1049</f>
        <v>900</v>
      </c>
      <c r="AB1049" s="168">
        <f>J1049</f>
        <v>600</v>
      </c>
      <c r="AK1049" s="181"/>
      <c r="AL1049" s="181"/>
      <c r="AM1049" s="181"/>
      <c r="AN1049" s="181"/>
      <c r="AO1049" s="181"/>
    </row>
    <row r="1050" spans="1:41" ht="12" customHeight="1" x14ac:dyDescent="0.15">
      <c r="B1050" s="532" t="s">
        <v>75</v>
      </c>
      <c r="C1050" s="172"/>
      <c r="D1050" s="172"/>
      <c r="E1050" s="172"/>
      <c r="F1050" s="252"/>
      <c r="G1050" s="252"/>
      <c r="H1050" s="252"/>
      <c r="I1050" s="173"/>
      <c r="J1050" s="252"/>
      <c r="K1050" s="252"/>
      <c r="L1050" s="252"/>
      <c r="M1050" s="148"/>
      <c r="O1050" s="252"/>
      <c r="V1050" s="532" t="s">
        <v>75</v>
      </c>
      <c r="W1050" s="172"/>
      <c r="X1050" s="172"/>
      <c r="Y1050" s="172"/>
      <c r="Z1050" s="252"/>
      <c r="AA1050" s="252"/>
      <c r="AB1050" s="252"/>
      <c r="AC1050" s="252"/>
    </row>
    <row r="1051" spans="1:41" ht="15" customHeight="1" x14ac:dyDescent="0.15">
      <c r="B1051" s="171"/>
      <c r="C1051" s="172"/>
      <c r="D1051" s="172"/>
      <c r="E1051" s="172"/>
      <c r="F1051" s="252"/>
      <c r="G1051" s="252"/>
      <c r="H1051" s="252"/>
      <c r="I1051" s="173"/>
      <c r="J1051" s="252"/>
      <c r="K1051" s="252"/>
      <c r="L1051" s="252"/>
      <c r="M1051" s="148"/>
      <c r="O1051" s="252"/>
      <c r="V1051" s="171"/>
      <c r="W1051" s="172"/>
      <c r="X1051" s="172"/>
      <c r="Y1051" s="172"/>
      <c r="Z1051" s="252"/>
      <c r="AA1051" s="252"/>
      <c r="AB1051" s="252"/>
      <c r="AC1051" s="252"/>
    </row>
    <row r="1052" spans="1:41" ht="15" customHeight="1" x14ac:dyDescent="0.15">
      <c r="A1052" s="135" t="s">
        <v>509</v>
      </c>
      <c r="B1052" s="273"/>
      <c r="C1052" s="136"/>
      <c r="D1052" s="136"/>
      <c r="E1052" s="136"/>
      <c r="V1052" s="273"/>
      <c r="W1052" s="136"/>
      <c r="X1052" s="136"/>
      <c r="Y1052" s="136"/>
      <c r="AG1052" s="181"/>
      <c r="AH1052" s="181"/>
      <c r="AI1052" s="181"/>
      <c r="AJ1052" s="181"/>
    </row>
    <row r="1053" spans="1:41" ht="13.7" customHeight="1" x14ac:dyDescent="0.15">
      <c r="B1053" s="138"/>
      <c r="C1053" s="139"/>
      <c r="D1053" s="139"/>
      <c r="E1053" s="139"/>
      <c r="F1053" s="227"/>
      <c r="G1053" s="228"/>
      <c r="H1053" s="142" t="s">
        <v>2</v>
      </c>
      <c r="I1053" s="142"/>
      <c r="J1053" s="228"/>
      <c r="K1053" s="228"/>
      <c r="L1053" s="229"/>
      <c r="M1053" s="228"/>
      <c r="N1053" s="142" t="s">
        <v>3</v>
      </c>
      <c r="O1053" s="142"/>
      <c r="P1053" s="228"/>
      <c r="Q1053" s="231"/>
      <c r="V1053" s="138"/>
      <c r="W1053" s="139"/>
      <c r="X1053" s="139"/>
      <c r="Y1053" s="139"/>
      <c r="Z1053" s="140"/>
      <c r="AA1053" s="141" t="s">
        <v>2</v>
      </c>
      <c r="AB1053" s="142"/>
      <c r="AC1053" s="143"/>
      <c r="AD1053" s="141" t="s">
        <v>3</v>
      </c>
      <c r="AE1053" s="144"/>
      <c r="AG1053" s="181"/>
      <c r="AH1053" s="181"/>
      <c r="AI1053" s="181"/>
      <c r="AJ1053" s="181"/>
    </row>
    <row r="1054" spans="1:41" ht="22.7" customHeight="1" x14ac:dyDescent="0.15">
      <c r="B1054" s="156"/>
      <c r="E1054" s="329"/>
      <c r="F1054" s="146" t="s">
        <v>365</v>
      </c>
      <c r="G1054" s="146" t="s">
        <v>170</v>
      </c>
      <c r="H1054" s="146" t="s">
        <v>171</v>
      </c>
      <c r="I1054" s="146" t="s">
        <v>366</v>
      </c>
      <c r="J1054" s="182" t="s">
        <v>173</v>
      </c>
      <c r="K1054" s="146" t="s">
        <v>529</v>
      </c>
      <c r="L1054" s="147" t="s">
        <v>365</v>
      </c>
      <c r="M1054" s="146" t="s">
        <v>170</v>
      </c>
      <c r="N1054" s="146" t="s">
        <v>171</v>
      </c>
      <c r="O1054" s="146" t="s">
        <v>366</v>
      </c>
      <c r="P1054" s="146" t="s">
        <v>173</v>
      </c>
      <c r="Q1054" s="146" t="s">
        <v>529</v>
      </c>
      <c r="V1054" s="156"/>
      <c r="Y1054" s="329"/>
      <c r="Z1054" s="146" t="s">
        <v>474</v>
      </c>
      <c r="AA1054" s="146" t="s">
        <v>171</v>
      </c>
      <c r="AB1054" s="182" t="s">
        <v>173</v>
      </c>
      <c r="AC1054" s="147" t="s">
        <v>474</v>
      </c>
      <c r="AD1054" s="146" t="s">
        <v>171</v>
      </c>
      <c r="AE1054" s="146" t="s">
        <v>173</v>
      </c>
      <c r="AG1054" s="181"/>
      <c r="AH1054" s="181"/>
      <c r="AI1054" s="181"/>
      <c r="AJ1054" s="181"/>
    </row>
    <row r="1055" spans="1:41" ht="12" customHeight="1" x14ac:dyDescent="0.15">
      <c r="B1055" s="149"/>
      <c r="C1055" s="151"/>
      <c r="D1055" s="151"/>
      <c r="E1055" s="220"/>
      <c r="F1055" s="152"/>
      <c r="G1055" s="152"/>
      <c r="H1055" s="152"/>
      <c r="I1055" s="152"/>
      <c r="J1055" s="183"/>
      <c r="K1055" s="152"/>
      <c r="L1055" s="153">
        <f t="shared" ref="L1055:Q1055" si="564">F$922</f>
        <v>2024</v>
      </c>
      <c r="M1055" s="154">
        <f t="shared" si="564"/>
        <v>1061</v>
      </c>
      <c r="N1055" s="154">
        <f t="shared" si="564"/>
        <v>963</v>
      </c>
      <c r="O1055" s="154">
        <f t="shared" si="564"/>
        <v>1194</v>
      </c>
      <c r="P1055" s="154">
        <f t="shared" si="564"/>
        <v>1053</v>
      </c>
      <c r="Q1055" s="154">
        <f t="shared" si="564"/>
        <v>1202</v>
      </c>
      <c r="V1055" s="149"/>
      <c r="W1055" s="151"/>
      <c r="X1055" s="151"/>
      <c r="Y1055" s="220"/>
      <c r="Z1055" s="152"/>
      <c r="AA1055" s="152"/>
      <c r="AB1055" s="183"/>
      <c r="AC1055" s="153">
        <f>Q1055</f>
        <v>1202</v>
      </c>
      <c r="AD1055" s="154">
        <f>N1055</f>
        <v>963</v>
      </c>
      <c r="AE1055" s="154">
        <f>P1055</f>
        <v>1053</v>
      </c>
    </row>
    <row r="1056" spans="1:41" ht="15" customHeight="1" x14ac:dyDescent="0.15">
      <c r="B1056" s="156" t="s">
        <v>246</v>
      </c>
      <c r="F1056" s="204">
        <v>156</v>
      </c>
      <c r="G1056" s="204">
        <v>23</v>
      </c>
      <c r="H1056" s="204">
        <v>133</v>
      </c>
      <c r="I1056" s="204">
        <v>11</v>
      </c>
      <c r="J1056" s="253">
        <v>10</v>
      </c>
      <c r="K1056" s="204">
        <v>24</v>
      </c>
      <c r="L1056" s="175">
        <f t="shared" ref="L1056:L1066" si="565">F1056/L$1055*100</f>
        <v>7.7075098814229248</v>
      </c>
      <c r="M1056" s="488">
        <f t="shared" ref="M1056:M1066" si="566">G1056/M$1055*100</f>
        <v>2.167766258246937</v>
      </c>
      <c r="N1056" s="205">
        <f t="shared" ref="N1056:N1066" si="567">H1056/N$1055*100</f>
        <v>13.811007268951196</v>
      </c>
      <c r="O1056" s="205">
        <f t="shared" ref="O1056:O1066" si="568">I1056/O$1055*100</f>
        <v>0.92127303182579567</v>
      </c>
      <c r="P1056" s="205">
        <f t="shared" ref="P1056:P1066" si="569">J1056/P$1055*100</f>
        <v>0.94966761633428298</v>
      </c>
      <c r="Q1056" s="205">
        <f t="shared" ref="Q1056:Q1066" si="570">K1056/Q$1055*100</f>
        <v>1.9966722129783694</v>
      </c>
      <c r="V1056" s="156" t="s">
        <v>246</v>
      </c>
      <c r="Z1056" s="204">
        <f>K1056</f>
        <v>24</v>
      </c>
      <c r="AA1056" s="204">
        <f t="shared" ref="AA1056:AA1066" si="571">H1056</f>
        <v>133</v>
      </c>
      <c r="AB1056" s="253">
        <f t="shared" ref="AB1056:AB1066" si="572">J1056</f>
        <v>10</v>
      </c>
      <c r="AC1056" s="175">
        <f>Q1056</f>
        <v>1.9966722129783694</v>
      </c>
      <c r="AD1056" s="205">
        <f>N1056</f>
        <v>13.811007268951196</v>
      </c>
      <c r="AE1056" s="205">
        <f>P1056</f>
        <v>0.94966761633428298</v>
      </c>
    </row>
    <row r="1057" spans="2:31" ht="15" customHeight="1" x14ac:dyDescent="0.15">
      <c r="B1057" s="156" t="s">
        <v>224</v>
      </c>
      <c r="F1057" s="157">
        <v>239</v>
      </c>
      <c r="G1057" s="157">
        <v>29</v>
      </c>
      <c r="H1057" s="157">
        <v>210</v>
      </c>
      <c r="I1057" s="157">
        <v>68</v>
      </c>
      <c r="J1057" s="184">
        <v>66</v>
      </c>
      <c r="K1057" s="157">
        <v>31</v>
      </c>
      <c r="L1057" s="158">
        <f t="shared" si="565"/>
        <v>11.808300395256916</v>
      </c>
      <c r="M1057" s="436">
        <f t="shared" si="566"/>
        <v>2.7332704995287465</v>
      </c>
      <c r="N1057" s="159">
        <f t="shared" si="567"/>
        <v>21.806853582554517</v>
      </c>
      <c r="O1057" s="159">
        <f t="shared" si="568"/>
        <v>5.6951423785594635</v>
      </c>
      <c r="P1057" s="159">
        <f t="shared" si="569"/>
        <v>6.267806267806268</v>
      </c>
      <c r="Q1057" s="159">
        <f t="shared" si="570"/>
        <v>2.5790349417637271</v>
      </c>
      <c r="V1057" s="156" t="s">
        <v>224</v>
      </c>
      <c r="Z1057" s="157">
        <f t="shared" ref="Z1057:Z1066" si="573">K1057</f>
        <v>31</v>
      </c>
      <c r="AA1057" s="157">
        <f t="shared" si="571"/>
        <v>210</v>
      </c>
      <c r="AB1057" s="184">
        <f t="shared" si="572"/>
        <v>66</v>
      </c>
      <c r="AC1057" s="158">
        <f t="shared" ref="AC1057:AC1066" si="574">Q1057</f>
        <v>2.5790349417637271</v>
      </c>
      <c r="AD1057" s="159">
        <f t="shared" ref="AD1057:AD1066" si="575">N1057</f>
        <v>21.806853582554517</v>
      </c>
      <c r="AE1057" s="159">
        <f t="shared" ref="AE1057:AE1066" si="576">P1057</f>
        <v>6.267806267806268</v>
      </c>
    </row>
    <row r="1058" spans="2:31" ht="15" customHeight="1" x14ac:dyDescent="0.15">
      <c r="B1058" s="156" t="s">
        <v>225</v>
      </c>
      <c r="F1058" s="157">
        <v>158</v>
      </c>
      <c r="G1058" s="157">
        <v>41</v>
      </c>
      <c r="H1058" s="157">
        <v>117</v>
      </c>
      <c r="I1058" s="157">
        <v>146</v>
      </c>
      <c r="J1058" s="184">
        <v>140</v>
      </c>
      <c r="K1058" s="157">
        <v>47</v>
      </c>
      <c r="L1058" s="158">
        <f t="shared" si="565"/>
        <v>7.8063241106719357</v>
      </c>
      <c r="M1058" s="436">
        <f t="shared" si="566"/>
        <v>3.8642789820923658</v>
      </c>
      <c r="N1058" s="159">
        <f t="shared" si="567"/>
        <v>12.149532710280374</v>
      </c>
      <c r="O1058" s="159">
        <f t="shared" si="568"/>
        <v>12.227805695142377</v>
      </c>
      <c r="P1058" s="159">
        <f t="shared" si="569"/>
        <v>13.295346628679964</v>
      </c>
      <c r="Q1058" s="159">
        <f t="shared" si="570"/>
        <v>3.9101497504159735</v>
      </c>
      <c r="V1058" s="156" t="s">
        <v>225</v>
      </c>
      <c r="Z1058" s="157">
        <f t="shared" si="573"/>
        <v>47</v>
      </c>
      <c r="AA1058" s="157">
        <f t="shared" si="571"/>
        <v>117</v>
      </c>
      <c r="AB1058" s="184">
        <f t="shared" si="572"/>
        <v>140</v>
      </c>
      <c r="AC1058" s="158">
        <f t="shared" si="574"/>
        <v>3.9101497504159735</v>
      </c>
      <c r="AD1058" s="159">
        <f t="shared" si="575"/>
        <v>12.149532710280374</v>
      </c>
      <c r="AE1058" s="159">
        <f t="shared" si="576"/>
        <v>13.295346628679964</v>
      </c>
    </row>
    <row r="1059" spans="2:31" ht="15" customHeight="1" x14ac:dyDescent="0.15">
      <c r="B1059" s="156" t="s">
        <v>226</v>
      </c>
      <c r="F1059" s="157">
        <v>143</v>
      </c>
      <c r="G1059" s="157">
        <v>70</v>
      </c>
      <c r="H1059" s="157">
        <v>73</v>
      </c>
      <c r="I1059" s="157">
        <v>183</v>
      </c>
      <c r="J1059" s="184">
        <v>166</v>
      </c>
      <c r="K1059" s="157">
        <v>87</v>
      </c>
      <c r="L1059" s="158">
        <f t="shared" si="565"/>
        <v>7.0652173913043477</v>
      </c>
      <c r="M1059" s="436">
        <f t="shared" si="566"/>
        <v>6.5975494816211118</v>
      </c>
      <c r="N1059" s="159">
        <f t="shared" si="567"/>
        <v>7.5804776739356177</v>
      </c>
      <c r="O1059" s="159">
        <f t="shared" si="568"/>
        <v>15.326633165829145</v>
      </c>
      <c r="P1059" s="159">
        <f t="shared" si="569"/>
        <v>15.7644824311491</v>
      </c>
      <c r="Q1059" s="159">
        <f t="shared" si="570"/>
        <v>7.2379367720465897</v>
      </c>
      <c r="V1059" s="156" t="s">
        <v>226</v>
      </c>
      <c r="Z1059" s="157">
        <f t="shared" si="573"/>
        <v>87</v>
      </c>
      <c r="AA1059" s="157">
        <f t="shared" si="571"/>
        <v>73</v>
      </c>
      <c r="AB1059" s="184">
        <f t="shared" si="572"/>
        <v>166</v>
      </c>
      <c r="AC1059" s="158">
        <f t="shared" si="574"/>
        <v>7.2379367720465897</v>
      </c>
      <c r="AD1059" s="159">
        <f t="shared" si="575"/>
        <v>7.5804776739356177</v>
      </c>
      <c r="AE1059" s="159">
        <f t="shared" si="576"/>
        <v>15.7644824311491</v>
      </c>
    </row>
    <row r="1060" spans="2:31" ht="15" customHeight="1" x14ac:dyDescent="0.15">
      <c r="B1060" s="156" t="s">
        <v>227</v>
      </c>
      <c r="F1060" s="157">
        <v>115</v>
      </c>
      <c r="G1060" s="157">
        <v>70</v>
      </c>
      <c r="H1060" s="157">
        <v>45</v>
      </c>
      <c r="I1060" s="157">
        <v>137</v>
      </c>
      <c r="J1060" s="184">
        <v>112</v>
      </c>
      <c r="K1060" s="157">
        <v>95</v>
      </c>
      <c r="L1060" s="158">
        <f t="shared" si="565"/>
        <v>5.6818181818181817</v>
      </c>
      <c r="M1060" s="436">
        <f t="shared" si="566"/>
        <v>6.5975494816211118</v>
      </c>
      <c r="N1060" s="159">
        <f t="shared" si="567"/>
        <v>4.6728971962616823</v>
      </c>
      <c r="O1060" s="159">
        <f t="shared" si="568"/>
        <v>11.474036850921273</v>
      </c>
      <c r="P1060" s="159">
        <f t="shared" si="569"/>
        <v>10.63627730294397</v>
      </c>
      <c r="Q1060" s="159">
        <f t="shared" si="570"/>
        <v>7.9034941763727122</v>
      </c>
      <c r="V1060" s="156" t="s">
        <v>227</v>
      </c>
      <c r="Z1060" s="157">
        <f t="shared" si="573"/>
        <v>95</v>
      </c>
      <c r="AA1060" s="157">
        <f t="shared" si="571"/>
        <v>45</v>
      </c>
      <c r="AB1060" s="184">
        <f t="shared" si="572"/>
        <v>112</v>
      </c>
      <c r="AC1060" s="158">
        <f t="shared" si="574"/>
        <v>7.9034941763727122</v>
      </c>
      <c r="AD1060" s="159">
        <f t="shared" si="575"/>
        <v>4.6728971962616823</v>
      </c>
      <c r="AE1060" s="159">
        <f t="shared" si="576"/>
        <v>10.63627730294397</v>
      </c>
    </row>
    <row r="1061" spans="2:31" ht="15" customHeight="1" x14ac:dyDescent="0.15">
      <c r="B1061" s="156" t="s">
        <v>228</v>
      </c>
      <c r="F1061" s="157">
        <v>92</v>
      </c>
      <c r="G1061" s="157">
        <v>70</v>
      </c>
      <c r="H1061" s="157">
        <v>22</v>
      </c>
      <c r="I1061" s="157">
        <v>72</v>
      </c>
      <c r="J1061" s="184">
        <v>66</v>
      </c>
      <c r="K1061" s="157">
        <v>76</v>
      </c>
      <c r="L1061" s="158">
        <f t="shared" si="565"/>
        <v>4.5454545454545459</v>
      </c>
      <c r="M1061" s="436">
        <f t="shared" si="566"/>
        <v>6.5975494816211118</v>
      </c>
      <c r="N1061" s="159">
        <f t="shared" si="567"/>
        <v>2.2845275181723781</v>
      </c>
      <c r="O1061" s="159">
        <f t="shared" si="568"/>
        <v>6.0301507537688437</v>
      </c>
      <c r="P1061" s="159">
        <f t="shared" si="569"/>
        <v>6.267806267806268</v>
      </c>
      <c r="Q1061" s="159">
        <f t="shared" si="570"/>
        <v>6.3227953410981694</v>
      </c>
      <c r="V1061" s="156" t="s">
        <v>228</v>
      </c>
      <c r="Z1061" s="157">
        <f t="shared" si="573"/>
        <v>76</v>
      </c>
      <c r="AA1061" s="157">
        <f t="shared" si="571"/>
        <v>22</v>
      </c>
      <c r="AB1061" s="184">
        <f t="shared" si="572"/>
        <v>66</v>
      </c>
      <c r="AC1061" s="158">
        <f t="shared" si="574"/>
        <v>6.3227953410981694</v>
      </c>
      <c r="AD1061" s="159">
        <f t="shared" si="575"/>
        <v>2.2845275181723781</v>
      </c>
      <c r="AE1061" s="159">
        <f t="shared" si="576"/>
        <v>6.267806267806268</v>
      </c>
    </row>
    <row r="1062" spans="2:31" ht="15" customHeight="1" x14ac:dyDescent="0.15">
      <c r="B1062" s="156" t="s">
        <v>229</v>
      </c>
      <c r="F1062" s="157">
        <v>118</v>
      </c>
      <c r="G1062" s="157">
        <v>105</v>
      </c>
      <c r="H1062" s="157">
        <v>13</v>
      </c>
      <c r="I1062" s="157">
        <v>75</v>
      </c>
      <c r="J1062" s="184">
        <v>59</v>
      </c>
      <c r="K1062" s="157">
        <v>121</v>
      </c>
      <c r="L1062" s="158">
        <f t="shared" si="565"/>
        <v>5.8300395256917001</v>
      </c>
      <c r="M1062" s="436">
        <f t="shared" si="566"/>
        <v>9.8963242224316676</v>
      </c>
      <c r="N1062" s="159">
        <f t="shared" si="567"/>
        <v>1.3499480789200415</v>
      </c>
      <c r="O1062" s="159">
        <f t="shared" si="568"/>
        <v>6.2814070351758788</v>
      </c>
      <c r="P1062" s="159">
        <f t="shared" si="569"/>
        <v>5.6030389363722701</v>
      </c>
      <c r="Q1062" s="159">
        <f t="shared" si="570"/>
        <v>10.066555740432612</v>
      </c>
      <c r="V1062" s="156" t="s">
        <v>229</v>
      </c>
      <c r="Z1062" s="157">
        <f t="shared" si="573"/>
        <v>121</v>
      </c>
      <c r="AA1062" s="157">
        <f t="shared" si="571"/>
        <v>13</v>
      </c>
      <c r="AB1062" s="184">
        <f t="shared" si="572"/>
        <v>59</v>
      </c>
      <c r="AC1062" s="158">
        <f t="shared" si="574"/>
        <v>10.066555740432612</v>
      </c>
      <c r="AD1062" s="159">
        <f t="shared" si="575"/>
        <v>1.3499480789200415</v>
      </c>
      <c r="AE1062" s="159">
        <f t="shared" si="576"/>
        <v>5.6030389363722701</v>
      </c>
    </row>
    <row r="1063" spans="2:31" ht="15" customHeight="1" x14ac:dyDescent="0.15">
      <c r="B1063" s="156" t="s">
        <v>230</v>
      </c>
      <c r="F1063" s="157">
        <v>211</v>
      </c>
      <c r="G1063" s="157">
        <v>200</v>
      </c>
      <c r="H1063" s="157">
        <v>11</v>
      </c>
      <c r="I1063" s="157">
        <v>60</v>
      </c>
      <c r="J1063" s="184">
        <v>52</v>
      </c>
      <c r="K1063" s="157">
        <v>208</v>
      </c>
      <c r="L1063" s="158">
        <f t="shared" si="565"/>
        <v>10.42490118577075</v>
      </c>
      <c r="M1063" s="436">
        <f t="shared" si="566"/>
        <v>18.850141376060321</v>
      </c>
      <c r="N1063" s="159">
        <f t="shared" si="567"/>
        <v>1.142263759086189</v>
      </c>
      <c r="O1063" s="159">
        <f t="shared" si="568"/>
        <v>5.025125628140704</v>
      </c>
      <c r="P1063" s="159">
        <f t="shared" si="569"/>
        <v>4.9382716049382713</v>
      </c>
      <c r="Q1063" s="159">
        <f t="shared" si="570"/>
        <v>17.304492512479204</v>
      </c>
      <c r="V1063" s="156" t="s">
        <v>230</v>
      </c>
      <c r="Z1063" s="157">
        <f t="shared" si="573"/>
        <v>208</v>
      </c>
      <c r="AA1063" s="157">
        <f t="shared" si="571"/>
        <v>11</v>
      </c>
      <c r="AB1063" s="184">
        <f t="shared" si="572"/>
        <v>52</v>
      </c>
      <c r="AC1063" s="158">
        <f t="shared" si="574"/>
        <v>17.304492512479204</v>
      </c>
      <c r="AD1063" s="159">
        <f t="shared" si="575"/>
        <v>1.142263759086189</v>
      </c>
      <c r="AE1063" s="159">
        <f t="shared" si="576"/>
        <v>4.9382716049382713</v>
      </c>
    </row>
    <row r="1064" spans="2:31" ht="15" customHeight="1" x14ac:dyDescent="0.15">
      <c r="B1064" s="156" t="s">
        <v>247</v>
      </c>
      <c r="F1064" s="157">
        <v>112</v>
      </c>
      <c r="G1064" s="157">
        <v>107</v>
      </c>
      <c r="H1064" s="157">
        <v>5</v>
      </c>
      <c r="I1064" s="157">
        <v>9</v>
      </c>
      <c r="J1064" s="184">
        <v>8</v>
      </c>
      <c r="K1064" s="157">
        <v>108</v>
      </c>
      <c r="L1064" s="158">
        <f t="shared" si="565"/>
        <v>5.5335968379446641</v>
      </c>
      <c r="M1064" s="436">
        <f t="shared" si="566"/>
        <v>10.084825636192271</v>
      </c>
      <c r="N1064" s="159">
        <f t="shared" si="567"/>
        <v>0.51921079958463134</v>
      </c>
      <c r="O1064" s="159">
        <f t="shared" si="568"/>
        <v>0.75376884422110546</v>
      </c>
      <c r="P1064" s="159">
        <f t="shared" si="569"/>
        <v>0.75973409306742645</v>
      </c>
      <c r="Q1064" s="159">
        <f t="shared" si="570"/>
        <v>8.9850249584026631</v>
      </c>
      <c r="V1064" s="156" t="s">
        <v>247</v>
      </c>
      <c r="Z1064" s="157">
        <f t="shared" si="573"/>
        <v>108</v>
      </c>
      <c r="AA1064" s="157">
        <f t="shared" si="571"/>
        <v>5</v>
      </c>
      <c r="AB1064" s="184">
        <f t="shared" si="572"/>
        <v>8</v>
      </c>
      <c r="AC1064" s="158">
        <f t="shared" si="574"/>
        <v>8.9850249584026631</v>
      </c>
      <c r="AD1064" s="159">
        <f t="shared" si="575"/>
        <v>0.51921079958463134</v>
      </c>
      <c r="AE1064" s="159">
        <f t="shared" si="576"/>
        <v>0.75973409306742645</v>
      </c>
    </row>
    <row r="1065" spans="2:31" ht="15" customHeight="1" x14ac:dyDescent="0.15">
      <c r="B1065" s="156" t="s">
        <v>248</v>
      </c>
      <c r="F1065" s="157">
        <v>157</v>
      </c>
      <c r="G1065" s="157">
        <v>139</v>
      </c>
      <c r="H1065" s="157">
        <v>18</v>
      </c>
      <c r="I1065" s="157">
        <v>11</v>
      </c>
      <c r="J1065" s="184">
        <v>7</v>
      </c>
      <c r="K1065" s="157">
        <v>143</v>
      </c>
      <c r="L1065" s="158">
        <f t="shared" si="565"/>
        <v>7.7569169960474307</v>
      </c>
      <c r="M1065" s="436">
        <f t="shared" si="566"/>
        <v>13.100848256361921</v>
      </c>
      <c r="N1065" s="159">
        <f t="shared" si="567"/>
        <v>1.8691588785046727</v>
      </c>
      <c r="O1065" s="159">
        <f t="shared" si="568"/>
        <v>0.92127303182579567</v>
      </c>
      <c r="P1065" s="159">
        <f t="shared" si="569"/>
        <v>0.66476733143399813</v>
      </c>
      <c r="Q1065" s="159">
        <f t="shared" si="570"/>
        <v>11.896838602329451</v>
      </c>
      <c r="V1065" s="156" t="s">
        <v>248</v>
      </c>
      <c r="Z1065" s="157">
        <f t="shared" si="573"/>
        <v>143</v>
      </c>
      <c r="AA1065" s="157">
        <f t="shared" si="571"/>
        <v>18</v>
      </c>
      <c r="AB1065" s="184">
        <f t="shared" si="572"/>
        <v>7</v>
      </c>
      <c r="AC1065" s="158">
        <f t="shared" si="574"/>
        <v>11.896838602329451</v>
      </c>
      <c r="AD1065" s="159">
        <f t="shared" si="575"/>
        <v>1.8691588785046727</v>
      </c>
      <c r="AE1065" s="159">
        <f t="shared" si="576"/>
        <v>0.66476733143399813</v>
      </c>
    </row>
    <row r="1066" spans="2:31" ht="15" customHeight="1" x14ac:dyDescent="0.15">
      <c r="B1066" s="156" t="s">
        <v>128</v>
      </c>
      <c r="F1066" s="157">
        <v>523</v>
      </c>
      <c r="G1066" s="157">
        <v>207</v>
      </c>
      <c r="H1066" s="157">
        <v>316</v>
      </c>
      <c r="I1066" s="157">
        <v>422</v>
      </c>
      <c r="J1066" s="184">
        <v>367</v>
      </c>
      <c r="K1066" s="157">
        <v>262</v>
      </c>
      <c r="L1066" s="158">
        <f t="shared" si="565"/>
        <v>25.839920948616601</v>
      </c>
      <c r="M1066" s="436">
        <f t="shared" si="566"/>
        <v>19.509896324222431</v>
      </c>
      <c r="N1066" s="159">
        <f t="shared" si="567"/>
        <v>32.814122533748701</v>
      </c>
      <c r="O1066" s="159">
        <f t="shared" si="568"/>
        <v>35.343383584589617</v>
      </c>
      <c r="P1066" s="159">
        <f t="shared" si="569"/>
        <v>34.852801519468187</v>
      </c>
      <c r="Q1066" s="159">
        <f t="shared" si="570"/>
        <v>21.797004991680531</v>
      </c>
      <c r="V1066" s="156" t="s">
        <v>128</v>
      </c>
      <c r="Z1066" s="157">
        <f t="shared" si="573"/>
        <v>262</v>
      </c>
      <c r="AA1066" s="157">
        <f t="shared" si="571"/>
        <v>316</v>
      </c>
      <c r="AB1066" s="184">
        <f t="shared" si="572"/>
        <v>367</v>
      </c>
      <c r="AC1066" s="158">
        <f t="shared" si="574"/>
        <v>21.797004991680531</v>
      </c>
      <c r="AD1066" s="159">
        <f t="shared" si="575"/>
        <v>32.814122533748701</v>
      </c>
      <c r="AE1066" s="159">
        <f t="shared" si="576"/>
        <v>34.852801519468187</v>
      </c>
    </row>
    <row r="1067" spans="2:31" ht="15" customHeight="1" x14ac:dyDescent="0.15">
      <c r="B1067" s="165" t="s">
        <v>1</v>
      </c>
      <c r="C1067" s="167"/>
      <c r="D1067" s="167"/>
      <c r="E1067" s="176"/>
      <c r="F1067" s="168">
        <f>SUM(F1056:F1066)</f>
        <v>2024</v>
      </c>
      <c r="G1067" s="168">
        <f t="shared" ref="G1067:K1067" si="577">SUM(G1056:G1066)</f>
        <v>1061</v>
      </c>
      <c r="H1067" s="168">
        <f t="shared" si="577"/>
        <v>963</v>
      </c>
      <c r="I1067" s="168">
        <f t="shared" si="577"/>
        <v>1194</v>
      </c>
      <c r="J1067" s="168">
        <f t="shared" si="577"/>
        <v>1053</v>
      </c>
      <c r="K1067" s="168">
        <f t="shared" si="577"/>
        <v>1202</v>
      </c>
      <c r="L1067" s="169">
        <f t="shared" ref="L1067:P1067" si="578">SUM(L1056:L1066)</f>
        <v>100</v>
      </c>
      <c r="M1067" s="452">
        <f t="shared" si="578"/>
        <v>100</v>
      </c>
      <c r="N1067" s="170">
        <f t="shared" si="578"/>
        <v>100</v>
      </c>
      <c r="O1067" s="170">
        <f t="shared" si="578"/>
        <v>100</v>
      </c>
      <c r="P1067" s="170">
        <f t="shared" si="578"/>
        <v>100</v>
      </c>
      <c r="Q1067" s="170">
        <f t="shared" ref="Q1067" si="579">SUM(Q1056:Q1066)</f>
        <v>100</v>
      </c>
      <c r="V1067" s="165" t="s">
        <v>1</v>
      </c>
      <c r="W1067" s="167"/>
      <c r="X1067" s="167"/>
      <c r="Y1067" s="176"/>
      <c r="Z1067" s="168">
        <f t="shared" ref="Z1067:AE1067" si="580">SUM(Z1056:Z1066)</f>
        <v>1202</v>
      </c>
      <c r="AA1067" s="168">
        <f t="shared" si="580"/>
        <v>963</v>
      </c>
      <c r="AB1067" s="186">
        <f t="shared" si="580"/>
        <v>1053</v>
      </c>
      <c r="AC1067" s="169">
        <f t="shared" si="580"/>
        <v>100</v>
      </c>
      <c r="AD1067" s="170">
        <f t="shared" si="580"/>
        <v>100</v>
      </c>
      <c r="AE1067" s="170">
        <f t="shared" si="580"/>
        <v>100</v>
      </c>
    </row>
    <row r="1068" spans="2:31" ht="15" customHeight="1" x14ac:dyDescent="0.15">
      <c r="B1068" s="165" t="s">
        <v>242</v>
      </c>
      <c r="C1068" s="167"/>
      <c r="D1068" s="167"/>
      <c r="E1068" s="176"/>
      <c r="F1068" s="168">
        <v>96080.845002277885</v>
      </c>
      <c r="G1068" s="168">
        <v>130433.06042201782</v>
      </c>
      <c r="H1068" s="168">
        <v>50738.044432791146</v>
      </c>
      <c r="I1068" s="168">
        <v>65869.501807160283</v>
      </c>
      <c r="J1068" s="168">
        <v>64193.58091288463</v>
      </c>
      <c r="K1068" s="168">
        <v>125749.24732903413</v>
      </c>
      <c r="V1068" s="165" t="s">
        <v>242</v>
      </c>
      <c r="W1068" s="167"/>
      <c r="X1068" s="167"/>
      <c r="Y1068" s="176"/>
      <c r="Z1068" s="168">
        <f>K1068</f>
        <v>125749.24732903413</v>
      </c>
      <c r="AA1068" s="168">
        <f>H1068</f>
        <v>50738.044432791146</v>
      </c>
      <c r="AB1068" s="168">
        <f>J1068</f>
        <v>64193.58091288463</v>
      </c>
    </row>
    <row r="1069" spans="2:31" ht="15" customHeight="1" x14ac:dyDescent="0.15">
      <c r="B1069" s="165" t="s">
        <v>315</v>
      </c>
      <c r="C1069" s="167"/>
      <c r="D1069" s="167"/>
      <c r="E1069" s="176"/>
      <c r="F1069" s="168">
        <v>83346.963827183601</v>
      </c>
      <c r="G1069" s="168">
        <v>118021.84595388744</v>
      </c>
      <c r="H1069" s="168">
        <v>41764.213836477989</v>
      </c>
      <c r="I1069" s="168">
        <v>61701.956840207349</v>
      </c>
      <c r="J1069" s="168">
        <v>60390.035535249699</v>
      </c>
      <c r="K1069" s="168">
        <v>113479.25170218546</v>
      </c>
      <c r="V1069" s="165" t="s">
        <v>315</v>
      </c>
      <c r="W1069" s="167"/>
      <c r="X1069" s="167"/>
      <c r="Y1069" s="176"/>
      <c r="Z1069" s="168">
        <f t="shared" ref="Z1069:Z1071" si="581">K1069</f>
        <v>113479.25170218546</v>
      </c>
      <c r="AA1069" s="168">
        <f>H1069</f>
        <v>41764.213836477989</v>
      </c>
      <c r="AB1069" s="168">
        <f>J1069</f>
        <v>60390.035535249699</v>
      </c>
    </row>
    <row r="1070" spans="2:31" ht="15" customHeight="1" x14ac:dyDescent="0.15">
      <c r="B1070" s="165" t="s">
        <v>243</v>
      </c>
      <c r="C1070" s="167"/>
      <c r="D1070" s="167"/>
      <c r="E1070" s="176"/>
      <c r="F1070" s="531">
        <v>993611.11111111112</v>
      </c>
      <c r="G1070" s="531">
        <v>909966.66666666674</v>
      </c>
      <c r="H1070" s="531">
        <v>993611.11111111112</v>
      </c>
      <c r="I1070" s="531">
        <v>540000</v>
      </c>
      <c r="J1070" s="531">
        <v>540000</v>
      </c>
      <c r="K1070" s="531">
        <v>909966.66666666674</v>
      </c>
      <c r="V1070" s="165" t="s">
        <v>243</v>
      </c>
      <c r="W1070" s="167"/>
      <c r="X1070" s="167"/>
      <c r="Y1070" s="176"/>
      <c r="Z1070" s="531">
        <f t="shared" si="581"/>
        <v>909966.66666666674</v>
      </c>
      <c r="AA1070" s="531">
        <f>H1070</f>
        <v>993611.11111111112</v>
      </c>
      <c r="AB1070" s="531">
        <f>J1070</f>
        <v>540000</v>
      </c>
    </row>
    <row r="1071" spans="2:31" ht="15" customHeight="1" x14ac:dyDescent="0.15">
      <c r="B1071" s="165" t="s">
        <v>244</v>
      </c>
      <c r="C1071" s="167"/>
      <c r="D1071" s="167"/>
      <c r="E1071" s="176"/>
      <c r="F1071" s="168">
        <v>0</v>
      </c>
      <c r="G1071" s="168">
        <v>0</v>
      </c>
      <c r="H1071" s="168">
        <v>0</v>
      </c>
      <c r="I1071" s="168">
        <v>18900</v>
      </c>
      <c r="J1071" s="168">
        <v>18900</v>
      </c>
      <c r="K1071" s="168">
        <v>0</v>
      </c>
      <c r="V1071" s="165" t="s">
        <v>244</v>
      </c>
      <c r="W1071" s="167"/>
      <c r="X1071" s="167"/>
      <c r="Y1071" s="176"/>
      <c r="Z1071" s="168">
        <f t="shared" si="581"/>
        <v>0</v>
      </c>
      <c r="AA1071" s="168">
        <f>H1071</f>
        <v>0</v>
      </c>
      <c r="AB1071" s="168">
        <f>J1071</f>
        <v>18900</v>
      </c>
    </row>
    <row r="1072" spans="2:31" ht="15" customHeight="1" x14ac:dyDescent="0.15">
      <c r="B1072" s="171"/>
      <c r="C1072" s="172"/>
      <c r="D1072" s="172"/>
      <c r="E1072" s="172"/>
      <c r="F1072" s="181"/>
      <c r="I1072" s="181"/>
      <c r="K1072" s="181"/>
      <c r="M1072" s="181"/>
      <c r="P1072" s="181"/>
      <c r="Q1072" s="181"/>
      <c r="V1072" s="171"/>
      <c r="W1072" s="172"/>
      <c r="X1072" s="172"/>
      <c r="Y1072" s="172"/>
      <c r="Z1072" s="181"/>
      <c r="AE1072" s="181"/>
    </row>
    <row r="1073" spans="1:32" ht="15" customHeight="1" x14ac:dyDescent="0.15">
      <c r="A1073" s="135" t="s">
        <v>510</v>
      </c>
      <c r="B1073" s="273"/>
      <c r="C1073" s="136"/>
      <c r="D1073" s="136"/>
      <c r="E1073" s="136"/>
      <c r="V1073" s="273"/>
      <c r="W1073" s="136"/>
      <c r="X1073" s="136"/>
      <c r="Y1073" s="136"/>
    </row>
    <row r="1074" spans="1:32" ht="15" customHeight="1" x14ac:dyDescent="0.15">
      <c r="B1074" s="138"/>
      <c r="C1074" s="139"/>
      <c r="D1074" s="139"/>
      <c r="E1074" s="139"/>
      <c r="F1074" s="227"/>
      <c r="G1074" s="228"/>
      <c r="H1074" s="142" t="s">
        <v>2</v>
      </c>
      <c r="I1074" s="142"/>
      <c r="J1074" s="228"/>
      <c r="K1074" s="228"/>
      <c r="L1074" s="229"/>
      <c r="M1074" s="228"/>
      <c r="N1074" s="142" t="s">
        <v>3</v>
      </c>
      <c r="O1074" s="142"/>
      <c r="P1074" s="228"/>
      <c r="Q1074" s="231"/>
      <c r="V1074" s="138"/>
      <c r="W1074" s="139"/>
      <c r="X1074" s="139"/>
      <c r="Y1074" s="139"/>
      <c r="Z1074" s="140"/>
      <c r="AA1074" s="141" t="s">
        <v>2</v>
      </c>
      <c r="AB1074" s="142"/>
      <c r="AC1074" s="143"/>
      <c r="AD1074" s="141" t="s">
        <v>3</v>
      </c>
      <c r="AE1074" s="144"/>
    </row>
    <row r="1075" spans="1:32" ht="21" x14ac:dyDescent="0.15">
      <c r="B1075" s="156"/>
      <c r="E1075" s="329"/>
      <c r="F1075" s="146" t="s">
        <v>365</v>
      </c>
      <c r="G1075" s="146" t="s">
        <v>170</v>
      </c>
      <c r="H1075" s="146" t="s">
        <v>171</v>
      </c>
      <c r="I1075" s="146" t="s">
        <v>366</v>
      </c>
      <c r="J1075" s="182" t="s">
        <v>173</v>
      </c>
      <c r="K1075" s="146" t="s">
        <v>529</v>
      </c>
      <c r="L1075" s="147" t="s">
        <v>365</v>
      </c>
      <c r="M1075" s="146" t="s">
        <v>170</v>
      </c>
      <c r="N1075" s="146" t="s">
        <v>171</v>
      </c>
      <c r="O1075" s="146" t="s">
        <v>366</v>
      </c>
      <c r="P1075" s="146" t="s">
        <v>173</v>
      </c>
      <c r="Q1075" s="146" t="s">
        <v>529</v>
      </c>
      <c r="V1075" s="156"/>
      <c r="Y1075" s="329"/>
      <c r="Z1075" s="146" t="s">
        <v>474</v>
      </c>
      <c r="AA1075" s="146" t="s">
        <v>171</v>
      </c>
      <c r="AB1075" s="182" t="s">
        <v>173</v>
      </c>
      <c r="AC1075" s="147" t="s">
        <v>474</v>
      </c>
      <c r="AD1075" s="146" t="s">
        <v>171</v>
      </c>
      <c r="AE1075" s="146" t="s">
        <v>173</v>
      </c>
    </row>
    <row r="1076" spans="1:32" ht="15" customHeight="1" x14ac:dyDescent="0.15">
      <c r="B1076" s="149"/>
      <c r="C1076" s="151"/>
      <c r="D1076" s="151"/>
      <c r="E1076" s="220"/>
      <c r="F1076" s="152"/>
      <c r="G1076" s="152"/>
      <c r="H1076" s="152"/>
      <c r="I1076" s="152"/>
      <c r="J1076" s="183"/>
      <c r="K1076" s="152"/>
      <c r="L1076" s="153">
        <f t="shared" ref="L1076:Q1076" si="582">F$13</f>
        <v>2024</v>
      </c>
      <c r="M1076" s="154">
        <f t="shared" si="582"/>
        <v>1061</v>
      </c>
      <c r="N1076" s="154">
        <f t="shared" si="582"/>
        <v>963</v>
      </c>
      <c r="O1076" s="154">
        <f t="shared" si="582"/>
        <v>1194</v>
      </c>
      <c r="P1076" s="154">
        <f t="shared" si="582"/>
        <v>1053</v>
      </c>
      <c r="Q1076" s="154">
        <f t="shared" si="582"/>
        <v>1202</v>
      </c>
      <c r="V1076" s="149"/>
      <c r="W1076" s="151"/>
      <c r="X1076" s="151"/>
      <c r="Y1076" s="220"/>
      <c r="Z1076" s="152"/>
      <c r="AA1076" s="152"/>
      <c r="AB1076" s="183"/>
      <c r="AC1076" s="153">
        <f>Q1076</f>
        <v>1202</v>
      </c>
      <c r="AD1076" s="154">
        <f>N1076</f>
        <v>963</v>
      </c>
      <c r="AE1076" s="154">
        <f>P1076</f>
        <v>1053</v>
      </c>
    </row>
    <row r="1077" spans="1:32" ht="15" customHeight="1" x14ac:dyDescent="0.15">
      <c r="B1077" s="156" t="s">
        <v>372</v>
      </c>
      <c r="F1077" s="204">
        <v>134</v>
      </c>
      <c r="G1077" s="204">
        <v>30</v>
      </c>
      <c r="H1077" s="204">
        <v>104</v>
      </c>
      <c r="I1077" s="204">
        <v>104</v>
      </c>
      <c r="J1077" s="253">
        <v>100</v>
      </c>
      <c r="K1077" s="204">
        <v>34</v>
      </c>
      <c r="L1077" s="175">
        <f t="shared" ref="L1077:Q1084" si="583">F1077/L$1076*100</f>
        <v>6.6205533596837949</v>
      </c>
      <c r="M1077" s="488">
        <f t="shared" si="583"/>
        <v>2.827521206409048</v>
      </c>
      <c r="N1077" s="205">
        <f t="shared" si="583"/>
        <v>10.799584631360332</v>
      </c>
      <c r="O1077" s="205">
        <f t="shared" si="583"/>
        <v>8.7102177554438853</v>
      </c>
      <c r="P1077" s="205">
        <f t="shared" si="583"/>
        <v>9.4966761633428298</v>
      </c>
      <c r="Q1077" s="205">
        <f t="shared" si="583"/>
        <v>2.828618968386023</v>
      </c>
      <c r="R1077" s="181"/>
      <c r="S1077" s="181"/>
      <c r="T1077" s="181"/>
      <c r="V1077" s="156" t="s">
        <v>372</v>
      </c>
      <c r="Z1077" s="204">
        <f>K1077</f>
        <v>34</v>
      </c>
      <c r="AA1077" s="204">
        <f t="shared" ref="AA1077:AA1084" si="584">H1077</f>
        <v>104</v>
      </c>
      <c r="AB1077" s="253">
        <f t="shared" ref="AB1077:AB1084" si="585">J1077</f>
        <v>100</v>
      </c>
      <c r="AC1077" s="175">
        <f>Q1077</f>
        <v>2.828618968386023</v>
      </c>
      <c r="AD1077" s="205">
        <f>N1077</f>
        <v>10.799584631360332</v>
      </c>
      <c r="AE1077" s="205">
        <f>P1077</f>
        <v>9.4966761633428298</v>
      </c>
      <c r="AF1077" s="181"/>
    </row>
    <row r="1078" spans="1:32" ht="15" customHeight="1" x14ac:dyDescent="0.15">
      <c r="B1078" s="156" t="s">
        <v>373</v>
      </c>
      <c r="F1078" s="157">
        <v>269</v>
      </c>
      <c r="G1078" s="157">
        <v>72</v>
      </c>
      <c r="H1078" s="157">
        <v>197</v>
      </c>
      <c r="I1078" s="157">
        <v>310</v>
      </c>
      <c r="J1078" s="184">
        <v>286</v>
      </c>
      <c r="K1078" s="157">
        <v>96</v>
      </c>
      <c r="L1078" s="158">
        <f t="shared" si="583"/>
        <v>13.290513833992096</v>
      </c>
      <c r="M1078" s="436">
        <f t="shared" si="583"/>
        <v>6.7860508953817149</v>
      </c>
      <c r="N1078" s="159">
        <f t="shared" si="583"/>
        <v>20.456905503634477</v>
      </c>
      <c r="O1078" s="159">
        <f t="shared" si="583"/>
        <v>25.963149078726964</v>
      </c>
      <c r="P1078" s="159">
        <f t="shared" si="583"/>
        <v>27.160493827160494</v>
      </c>
      <c r="Q1078" s="159">
        <f t="shared" si="583"/>
        <v>7.9866888519134775</v>
      </c>
      <c r="R1078" s="181"/>
      <c r="S1078" s="181"/>
      <c r="T1078" s="181"/>
      <c r="V1078" s="156" t="s">
        <v>373</v>
      </c>
      <c r="Z1078" s="157">
        <f t="shared" ref="Z1078:Z1084" si="586">K1078</f>
        <v>96</v>
      </c>
      <c r="AA1078" s="157">
        <f t="shared" si="584"/>
        <v>197</v>
      </c>
      <c r="AB1078" s="184">
        <f t="shared" si="585"/>
        <v>286</v>
      </c>
      <c r="AC1078" s="158">
        <f t="shared" ref="AC1078:AC1084" si="587">Q1078</f>
        <v>7.9866888519134775</v>
      </c>
      <c r="AD1078" s="159">
        <f t="shared" ref="AD1078:AD1084" si="588">N1078</f>
        <v>20.456905503634477</v>
      </c>
      <c r="AE1078" s="159">
        <f t="shared" ref="AE1078:AE1084" si="589">P1078</f>
        <v>27.160493827160494</v>
      </c>
      <c r="AF1078" s="181"/>
    </row>
    <row r="1079" spans="1:32" ht="15" customHeight="1" x14ac:dyDescent="0.15">
      <c r="B1079" s="156" t="s">
        <v>374</v>
      </c>
      <c r="F1079" s="157">
        <v>263</v>
      </c>
      <c r="G1079" s="157">
        <v>125</v>
      </c>
      <c r="H1079" s="157">
        <v>138</v>
      </c>
      <c r="I1079" s="157">
        <v>197</v>
      </c>
      <c r="J1079" s="184">
        <v>167</v>
      </c>
      <c r="K1079" s="157">
        <v>155</v>
      </c>
      <c r="L1079" s="158">
        <f t="shared" si="583"/>
        <v>12.994071146245059</v>
      </c>
      <c r="M1079" s="436">
        <f t="shared" si="583"/>
        <v>11.781338360037701</v>
      </c>
      <c r="N1079" s="159">
        <f t="shared" si="583"/>
        <v>14.330218068535824</v>
      </c>
      <c r="O1079" s="159">
        <f t="shared" si="583"/>
        <v>16.499162479061976</v>
      </c>
      <c r="P1079" s="159">
        <f t="shared" si="583"/>
        <v>15.859449192782527</v>
      </c>
      <c r="Q1079" s="159">
        <f t="shared" si="583"/>
        <v>12.895174708818635</v>
      </c>
      <c r="R1079" s="181"/>
      <c r="S1079" s="181"/>
      <c r="T1079" s="181"/>
      <c r="V1079" s="156" t="s">
        <v>374</v>
      </c>
      <c r="Z1079" s="157">
        <f t="shared" si="586"/>
        <v>155</v>
      </c>
      <c r="AA1079" s="157">
        <f t="shared" si="584"/>
        <v>138</v>
      </c>
      <c r="AB1079" s="184">
        <f t="shared" si="585"/>
        <v>167</v>
      </c>
      <c r="AC1079" s="158">
        <f t="shared" si="587"/>
        <v>12.895174708818635</v>
      </c>
      <c r="AD1079" s="159">
        <f t="shared" si="588"/>
        <v>14.330218068535824</v>
      </c>
      <c r="AE1079" s="159">
        <f t="shared" si="589"/>
        <v>15.859449192782527</v>
      </c>
      <c r="AF1079" s="181"/>
    </row>
    <row r="1080" spans="1:32" ht="15" customHeight="1" x14ac:dyDescent="0.15">
      <c r="B1080" s="156" t="s">
        <v>375</v>
      </c>
      <c r="F1080" s="157">
        <v>188</v>
      </c>
      <c r="G1080" s="157">
        <v>123</v>
      </c>
      <c r="H1080" s="157">
        <v>65</v>
      </c>
      <c r="I1080" s="157">
        <v>78</v>
      </c>
      <c r="J1080" s="184">
        <v>63</v>
      </c>
      <c r="K1080" s="157">
        <v>138</v>
      </c>
      <c r="L1080" s="158">
        <f t="shared" si="583"/>
        <v>9.2885375494071152</v>
      </c>
      <c r="M1080" s="436">
        <f t="shared" si="583"/>
        <v>11.592836946277098</v>
      </c>
      <c r="N1080" s="159">
        <f t="shared" si="583"/>
        <v>6.7497403946002077</v>
      </c>
      <c r="O1080" s="159">
        <f t="shared" si="583"/>
        <v>6.5326633165829149</v>
      </c>
      <c r="P1080" s="159">
        <f t="shared" si="583"/>
        <v>5.982905982905983</v>
      </c>
      <c r="Q1080" s="159">
        <f t="shared" si="583"/>
        <v>11.480865224625623</v>
      </c>
      <c r="R1080" s="181"/>
      <c r="S1080" s="181"/>
      <c r="T1080" s="181"/>
      <c r="V1080" s="156" t="s">
        <v>375</v>
      </c>
      <c r="Z1080" s="157">
        <f t="shared" si="586"/>
        <v>138</v>
      </c>
      <c r="AA1080" s="157">
        <f t="shared" si="584"/>
        <v>65</v>
      </c>
      <c r="AB1080" s="184">
        <f t="shared" si="585"/>
        <v>63</v>
      </c>
      <c r="AC1080" s="158">
        <f t="shared" si="587"/>
        <v>11.480865224625623</v>
      </c>
      <c r="AD1080" s="159">
        <f t="shared" si="588"/>
        <v>6.7497403946002077</v>
      </c>
      <c r="AE1080" s="159">
        <f t="shared" si="589"/>
        <v>5.982905982905983</v>
      </c>
      <c r="AF1080" s="181"/>
    </row>
    <row r="1081" spans="1:32" ht="15" customHeight="1" x14ac:dyDescent="0.15">
      <c r="B1081" s="156" t="s">
        <v>376</v>
      </c>
      <c r="F1081" s="157">
        <v>106</v>
      </c>
      <c r="G1081" s="157">
        <v>82</v>
      </c>
      <c r="H1081" s="157">
        <v>24</v>
      </c>
      <c r="I1081" s="157">
        <v>23</v>
      </c>
      <c r="J1081" s="184">
        <v>19</v>
      </c>
      <c r="K1081" s="157">
        <v>86</v>
      </c>
      <c r="L1081" s="158">
        <f t="shared" si="583"/>
        <v>5.2371541501976289</v>
      </c>
      <c r="M1081" s="436">
        <f t="shared" si="583"/>
        <v>7.7285579641847315</v>
      </c>
      <c r="N1081" s="159">
        <f t="shared" si="583"/>
        <v>2.4922118380062304</v>
      </c>
      <c r="O1081" s="159">
        <f t="shared" si="583"/>
        <v>1.9262981574539362</v>
      </c>
      <c r="P1081" s="159">
        <f t="shared" si="583"/>
        <v>1.8043684710351375</v>
      </c>
      <c r="Q1081" s="159">
        <f t="shared" si="583"/>
        <v>7.1547420965058244</v>
      </c>
      <c r="R1081" s="181"/>
      <c r="S1081" s="181"/>
      <c r="T1081" s="181"/>
      <c r="V1081" s="156" t="s">
        <v>376</v>
      </c>
      <c r="Z1081" s="157">
        <f t="shared" si="586"/>
        <v>86</v>
      </c>
      <c r="AA1081" s="157">
        <f t="shared" si="584"/>
        <v>24</v>
      </c>
      <c r="AB1081" s="184">
        <f t="shared" si="585"/>
        <v>19</v>
      </c>
      <c r="AC1081" s="158">
        <f t="shared" si="587"/>
        <v>7.1547420965058244</v>
      </c>
      <c r="AD1081" s="159">
        <f t="shared" si="588"/>
        <v>2.4922118380062304</v>
      </c>
      <c r="AE1081" s="159">
        <f t="shared" si="589"/>
        <v>1.8043684710351375</v>
      </c>
      <c r="AF1081" s="181"/>
    </row>
    <row r="1082" spans="1:32" ht="15" customHeight="1" x14ac:dyDescent="0.15">
      <c r="B1082" s="156" t="s">
        <v>377</v>
      </c>
      <c r="F1082" s="157">
        <v>169</v>
      </c>
      <c r="G1082" s="157">
        <v>153</v>
      </c>
      <c r="H1082" s="157">
        <v>16</v>
      </c>
      <c r="I1082" s="157">
        <v>9</v>
      </c>
      <c r="J1082" s="184">
        <v>6</v>
      </c>
      <c r="K1082" s="157">
        <v>156</v>
      </c>
      <c r="L1082" s="158">
        <f t="shared" si="583"/>
        <v>8.349802371541502</v>
      </c>
      <c r="M1082" s="436">
        <f t="shared" si="583"/>
        <v>14.420358152686145</v>
      </c>
      <c r="N1082" s="159">
        <f t="shared" si="583"/>
        <v>1.6614745586708204</v>
      </c>
      <c r="O1082" s="159">
        <f t="shared" si="583"/>
        <v>0.75376884422110546</v>
      </c>
      <c r="P1082" s="159">
        <f t="shared" si="583"/>
        <v>0.56980056980056981</v>
      </c>
      <c r="Q1082" s="159">
        <f t="shared" si="583"/>
        <v>12.9783693843594</v>
      </c>
      <c r="R1082" s="181"/>
      <c r="S1082" s="181"/>
      <c r="T1082" s="181"/>
      <c r="V1082" s="156" t="s">
        <v>377</v>
      </c>
      <c r="Z1082" s="157">
        <f t="shared" si="586"/>
        <v>156</v>
      </c>
      <c r="AA1082" s="157">
        <f t="shared" si="584"/>
        <v>16</v>
      </c>
      <c r="AB1082" s="184">
        <f t="shared" si="585"/>
        <v>6</v>
      </c>
      <c r="AC1082" s="158">
        <f t="shared" si="587"/>
        <v>12.9783693843594</v>
      </c>
      <c r="AD1082" s="159">
        <f t="shared" si="588"/>
        <v>1.6614745586708204</v>
      </c>
      <c r="AE1082" s="159">
        <f t="shared" si="589"/>
        <v>0.56980056980056981</v>
      </c>
      <c r="AF1082" s="181"/>
    </row>
    <row r="1083" spans="1:32" ht="15" customHeight="1" x14ac:dyDescent="0.15">
      <c r="B1083" s="156" t="s">
        <v>378</v>
      </c>
      <c r="F1083" s="157">
        <v>268</v>
      </c>
      <c r="G1083" s="157">
        <v>246</v>
      </c>
      <c r="H1083" s="157">
        <v>22</v>
      </c>
      <c r="I1083" s="157">
        <v>8</v>
      </c>
      <c r="J1083" s="184">
        <v>3</v>
      </c>
      <c r="K1083" s="157">
        <v>251</v>
      </c>
      <c r="L1083" s="158">
        <f t="shared" si="583"/>
        <v>13.24110671936759</v>
      </c>
      <c r="M1083" s="436">
        <f t="shared" si="583"/>
        <v>23.185673892554195</v>
      </c>
      <c r="N1083" s="159">
        <f t="shared" si="583"/>
        <v>2.2845275181723781</v>
      </c>
      <c r="O1083" s="159">
        <f t="shared" si="583"/>
        <v>0.67001675041876052</v>
      </c>
      <c r="P1083" s="159">
        <f t="shared" si="583"/>
        <v>0.28490028490028491</v>
      </c>
      <c r="Q1083" s="159">
        <f t="shared" si="583"/>
        <v>20.881863560732114</v>
      </c>
      <c r="R1083" s="181"/>
      <c r="S1083" s="181"/>
      <c r="T1083" s="181"/>
      <c r="V1083" s="156" t="s">
        <v>378</v>
      </c>
      <c r="Z1083" s="157">
        <f t="shared" si="586"/>
        <v>251</v>
      </c>
      <c r="AA1083" s="157">
        <f t="shared" si="584"/>
        <v>22</v>
      </c>
      <c r="AB1083" s="184">
        <f t="shared" si="585"/>
        <v>3</v>
      </c>
      <c r="AC1083" s="158">
        <f t="shared" si="587"/>
        <v>20.881863560732114</v>
      </c>
      <c r="AD1083" s="159">
        <f t="shared" si="588"/>
        <v>2.2845275181723781</v>
      </c>
      <c r="AE1083" s="159">
        <f t="shared" si="589"/>
        <v>0.28490028490028491</v>
      </c>
      <c r="AF1083" s="181"/>
    </row>
    <row r="1084" spans="1:32" ht="15" customHeight="1" x14ac:dyDescent="0.15">
      <c r="B1084" s="156" t="s">
        <v>128</v>
      </c>
      <c r="F1084" s="157">
        <v>627</v>
      </c>
      <c r="G1084" s="157">
        <v>230</v>
      </c>
      <c r="H1084" s="157">
        <v>397</v>
      </c>
      <c r="I1084" s="157">
        <v>465</v>
      </c>
      <c r="J1084" s="184">
        <v>409</v>
      </c>
      <c r="K1084" s="157">
        <v>286</v>
      </c>
      <c r="L1084" s="158">
        <f t="shared" si="583"/>
        <v>30.978260869565215</v>
      </c>
      <c r="M1084" s="436">
        <f t="shared" si="583"/>
        <v>21.677662582469367</v>
      </c>
      <c r="N1084" s="159">
        <f t="shared" si="583"/>
        <v>41.225337487019729</v>
      </c>
      <c r="O1084" s="159">
        <f t="shared" si="583"/>
        <v>38.944723618090457</v>
      </c>
      <c r="P1084" s="159">
        <f t="shared" si="583"/>
        <v>38.841405508072171</v>
      </c>
      <c r="Q1084" s="159">
        <f t="shared" si="583"/>
        <v>23.793677204658902</v>
      </c>
      <c r="R1084" s="181"/>
      <c r="S1084" s="181"/>
      <c r="T1084" s="181"/>
      <c r="V1084" s="156" t="s">
        <v>128</v>
      </c>
      <c r="Z1084" s="157">
        <f t="shared" si="586"/>
        <v>286</v>
      </c>
      <c r="AA1084" s="157">
        <f t="shared" si="584"/>
        <v>397</v>
      </c>
      <c r="AB1084" s="184">
        <f t="shared" si="585"/>
        <v>409</v>
      </c>
      <c r="AC1084" s="158">
        <f t="shared" si="587"/>
        <v>23.793677204658902</v>
      </c>
      <c r="AD1084" s="159">
        <f t="shared" si="588"/>
        <v>41.225337487019729</v>
      </c>
      <c r="AE1084" s="159">
        <f t="shared" si="589"/>
        <v>38.841405508072171</v>
      </c>
      <c r="AF1084" s="181"/>
    </row>
    <row r="1085" spans="1:32" ht="15" customHeight="1" x14ac:dyDescent="0.15">
      <c r="B1085" s="165" t="s">
        <v>1</v>
      </c>
      <c r="C1085" s="167"/>
      <c r="D1085" s="167"/>
      <c r="E1085" s="176"/>
      <c r="F1085" s="168">
        <f t="shared" ref="F1085:K1085" si="590">SUM(F1077:F1084)</f>
        <v>2024</v>
      </c>
      <c r="G1085" s="168">
        <f t="shared" si="590"/>
        <v>1061</v>
      </c>
      <c r="H1085" s="168">
        <f t="shared" si="590"/>
        <v>963</v>
      </c>
      <c r="I1085" s="168">
        <f t="shared" si="590"/>
        <v>1194</v>
      </c>
      <c r="J1085" s="186">
        <f t="shared" si="590"/>
        <v>1053</v>
      </c>
      <c r="K1085" s="168">
        <f t="shared" si="590"/>
        <v>1202</v>
      </c>
      <c r="L1085" s="169">
        <f t="shared" ref="L1085:Q1085" si="591">SUM(L1077:L1084)</f>
        <v>100.00000000000001</v>
      </c>
      <c r="M1085" s="452">
        <f t="shared" si="591"/>
        <v>100</v>
      </c>
      <c r="N1085" s="170">
        <f t="shared" si="591"/>
        <v>100</v>
      </c>
      <c r="O1085" s="170">
        <f t="shared" si="591"/>
        <v>100</v>
      </c>
      <c r="P1085" s="170">
        <f t="shared" si="591"/>
        <v>100</v>
      </c>
      <c r="Q1085" s="170">
        <f t="shared" si="591"/>
        <v>100</v>
      </c>
      <c r="V1085" s="165" t="s">
        <v>1</v>
      </c>
      <c r="W1085" s="167"/>
      <c r="X1085" s="167"/>
      <c r="Y1085" s="176"/>
      <c r="Z1085" s="168">
        <f t="shared" ref="Z1085:AE1085" si="592">SUM(Z1077:Z1084)</f>
        <v>1202</v>
      </c>
      <c r="AA1085" s="168">
        <f t="shared" si="592"/>
        <v>963</v>
      </c>
      <c r="AB1085" s="186">
        <f t="shared" si="592"/>
        <v>1053</v>
      </c>
      <c r="AC1085" s="169">
        <f t="shared" si="592"/>
        <v>100</v>
      </c>
      <c r="AD1085" s="170">
        <f t="shared" si="592"/>
        <v>100</v>
      </c>
      <c r="AE1085" s="170">
        <f t="shared" si="592"/>
        <v>100</v>
      </c>
    </row>
    <row r="1086" spans="1:32" ht="15" customHeight="1" x14ac:dyDescent="0.15">
      <c r="B1086" s="165" t="s">
        <v>242</v>
      </c>
      <c r="C1086" s="167"/>
      <c r="D1086" s="167"/>
      <c r="E1086" s="176"/>
      <c r="F1086" s="168">
        <v>5570.0377766846104</v>
      </c>
      <c r="G1086" s="168">
        <v>6966.0313590524393</v>
      </c>
      <c r="H1086" s="168">
        <v>3520.4429587558679</v>
      </c>
      <c r="I1086" s="168">
        <v>3137.8621272993214</v>
      </c>
      <c r="J1086" s="168">
        <v>3027.2401763037478</v>
      </c>
      <c r="K1086" s="168">
        <v>6688.5708260198362</v>
      </c>
      <c r="V1086" s="165" t="s">
        <v>242</v>
      </c>
      <c r="W1086" s="167"/>
      <c r="X1086" s="167"/>
      <c r="Y1086" s="176"/>
      <c r="Z1086" s="168">
        <f>K1086</f>
        <v>6688.5708260198362</v>
      </c>
      <c r="AA1086" s="168">
        <f>H1086</f>
        <v>3520.4429587558679</v>
      </c>
      <c r="AB1086" s="168">
        <f>J1086</f>
        <v>3027.2401763037478</v>
      </c>
    </row>
    <row r="1087" spans="1:32" ht="15" customHeight="1" x14ac:dyDescent="0.15">
      <c r="B1087" s="165" t="s">
        <v>315</v>
      </c>
      <c r="C1087" s="167"/>
      <c r="D1087" s="167"/>
      <c r="E1087" s="176"/>
      <c r="F1087" s="168">
        <v>5025.1965158644307</v>
      </c>
      <c r="G1087" s="168">
        <v>6461.7194171988285</v>
      </c>
      <c r="H1087" s="168">
        <v>3104.8320806642491</v>
      </c>
      <c r="I1087" s="168">
        <v>2975.3884340388354</v>
      </c>
      <c r="J1087" s="168">
        <v>2903.9724014579688</v>
      </c>
      <c r="K1087" s="168">
        <v>6183.6350177095037</v>
      </c>
      <c r="V1087" s="165" t="s">
        <v>315</v>
      </c>
      <c r="W1087" s="167"/>
      <c r="X1087" s="167"/>
      <c r="Y1087" s="176"/>
      <c r="Z1087" s="168">
        <f t="shared" ref="Z1087:Z1088" si="593">K1087</f>
        <v>6183.6350177095037</v>
      </c>
      <c r="AA1087" s="168">
        <f>H1087</f>
        <v>3104.8320806642491</v>
      </c>
      <c r="AB1087" s="168">
        <f>J1087</f>
        <v>2903.9724014579688</v>
      </c>
    </row>
    <row r="1088" spans="1:32" ht="15" customHeight="1" x14ac:dyDescent="0.15">
      <c r="B1088" s="165" t="s">
        <v>379</v>
      </c>
      <c r="C1088" s="167"/>
      <c r="D1088" s="167"/>
      <c r="E1088" s="176"/>
      <c r="F1088" s="168">
        <v>4118.0981595092026</v>
      </c>
      <c r="G1088" s="168">
        <v>5789.9090157154678</v>
      </c>
      <c r="H1088" s="168">
        <v>2905.1494206580946</v>
      </c>
      <c r="I1088" s="168">
        <v>2800</v>
      </c>
      <c r="J1088" s="168">
        <v>2777.7777777777778</v>
      </c>
      <c r="K1088" s="168">
        <v>5393.9655172413795</v>
      </c>
      <c r="V1088" s="165" t="s">
        <v>379</v>
      </c>
      <c r="W1088" s="167"/>
      <c r="X1088" s="167"/>
      <c r="Y1088" s="176"/>
      <c r="Z1088" s="168">
        <f t="shared" si="593"/>
        <v>5393.9655172413795</v>
      </c>
      <c r="AA1088" s="168">
        <f>H1088</f>
        <v>2905.1494206580946</v>
      </c>
      <c r="AB1088" s="168">
        <f>J1088</f>
        <v>2777.7777777777778</v>
      </c>
    </row>
    <row r="1089" spans="1:41" ht="15" customHeight="1" x14ac:dyDescent="0.15">
      <c r="B1089" s="171"/>
      <c r="C1089" s="172"/>
      <c r="D1089" s="172"/>
      <c r="E1089" s="172"/>
      <c r="F1089" s="181"/>
      <c r="I1089" s="181"/>
      <c r="K1089" s="181"/>
      <c r="M1089" s="181"/>
      <c r="P1089" s="181"/>
      <c r="Q1089" s="181"/>
      <c r="V1089" s="171"/>
      <c r="W1089" s="172"/>
      <c r="X1089" s="172"/>
      <c r="Y1089" s="172"/>
      <c r="Z1089" s="181"/>
      <c r="AE1089" s="181"/>
    </row>
    <row r="1090" spans="1:41" ht="15" customHeight="1" x14ac:dyDescent="0.15">
      <c r="A1090" s="135" t="s">
        <v>437</v>
      </c>
      <c r="B1090" s="137"/>
      <c r="O1090" s="192"/>
      <c r="V1090" s="137"/>
    </row>
    <row r="1091" spans="1:41" ht="13.7" customHeight="1" x14ac:dyDescent="0.15">
      <c r="B1091" s="138"/>
      <c r="C1091" s="139"/>
      <c r="D1091" s="139"/>
      <c r="E1091" s="139"/>
      <c r="F1091" s="227"/>
      <c r="G1091" s="228"/>
      <c r="H1091" s="142" t="s">
        <v>2</v>
      </c>
      <c r="I1091" s="142"/>
      <c r="J1091" s="228"/>
      <c r="K1091" s="228"/>
      <c r="L1091" s="229"/>
      <c r="M1091" s="228"/>
      <c r="N1091" s="142" t="s">
        <v>3</v>
      </c>
      <c r="O1091" s="142"/>
      <c r="P1091" s="228"/>
      <c r="Q1091" s="231"/>
      <c r="V1091" s="138"/>
      <c r="W1091" s="139"/>
      <c r="X1091" s="139"/>
      <c r="Y1091" s="139"/>
      <c r="Z1091" s="140"/>
      <c r="AA1091" s="141" t="s">
        <v>2</v>
      </c>
      <c r="AB1091" s="142"/>
      <c r="AC1091" s="143"/>
      <c r="AD1091" s="141" t="s">
        <v>3</v>
      </c>
      <c r="AE1091" s="144"/>
    </row>
    <row r="1092" spans="1:41" ht="22.7" customHeight="1" x14ac:dyDescent="0.15">
      <c r="B1092" s="156"/>
      <c r="E1092" s="329"/>
      <c r="F1092" s="146" t="s">
        <v>365</v>
      </c>
      <c r="G1092" s="146" t="s">
        <v>170</v>
      </c>
      <c r="H1092" s="146" t="s">
        <v>171</v>
      </c>
      <c r="I1092" s="146" t="s">
        <v>366</v>
      </c>
      <c r="J1092" s="182" t="s">
        <v>173</v>
      </c>
      <c r="K1092" s="146" t="s">
        <v>529</v>
      </c>
      <c r="L1092" s="147" t="s">
        <v>365</v>
      </c>
      <c r="M1092" s="146" t="s">
        <v>170</v>
      </c>
      <c r="N1092" s="146" t="s">
        <v>171</v>
      </c>
      <c r="O1092" s="146" t="s">
        <v>366</v>
      </c>
      <c r="P1092" s="146" t="s">
        <v>173</v>
      </c>
      <c r="Q1092" s="146" t="s">
        <v>529</v>
      </c>
      <c r="V1092" s="156"/>
      <c r="Y1092" s="329"/>
      <c r="Z1092" s="146" t="s">
        <v>474</v>
      </c>
      <c r="AA1092" s="146" t="s">
        <v>171</v>
      </c>
      <c r="AB1092" s="182" t="s">
        <v>173</v>
      </c>
      <c r="AC1092" s="147" t="s">
        <v>474</v>
      </c>
      <c r="AD1092" s="146" t="s">
        <v>171</v>
      </c>
      <c r="AE1092" s="146" t="s">
        <v>173</v>
      </c>
    </row>
    <row r="1093" spans="1:41" ht="12" customHeight="1" x14ac:dyDescent="0.15">
      <c r="B1093" s="149"/>
      <c r="C1093" s="151"/>
      <c r="D1093" s="151"/>
      <c r="E1093" s="220"/>
      <c r="F1093" s="152"/>
      <c r="G1093" s="152"/>
      <c r="H1093" s="152"/>
      <c r="I1093" s="152"/>
      <c r="J1093" s="183"/>
      <c r="K1093" s="152"/>
      <c r="L1093" s="153">
        <f t="shared" ref="L1093:Q1093" si="594">F$13</f>
        <v>2024</v>
      </c>
      <c r="M1093" s="154">
        <f t="shared" si="594"/>
        <v>1061</v>
      </c>
      <c r="N1093" s="154">
        <f t="shared" si="594"/>
        <v>963</v>
      </c>
      <c r="O1093" s="154">
        <f t="shared" si="594"/>
        <v>1194</v>
      </c>
      <c r="P1093" s="154">
        <f t="shared" si="594"/>
        <v>1053</v>
      </c>
      <c r="Q1093" s="154">
        <f t="shared" si="594"/>
        <v>1202</v>
      </c>
      <c r="V1093" s="149"/>
      <c r="W1093" s="151"/>
      <c r="X1093" s="151"/>
      <c r="Y1093" s="220"/>
      <c r="Z1093" s="152"/>
      <c r="AA1093" s="152"/>
      <c r="AB1093" s="183"/>
      <c r="AC1093" s="153">
        <f>Q1093</f>
        <v>1202</v>
      </c>
      <c r="AD1093" s="154">
        <f>N1093</f>
        <v>963</v>
      </c>
      <c r="AE1093" s="154">
        <f>P1093</f>
        <v>1053</v>
      </c>
    </row>
    <row r="1094" spans="1:41" ht="15" customHeight="1" x14ac:dyDescent="0.15">
      <c r="B1094" s="156" t="s">
        <v>223</v>
      </c>
      <c r="F1094" s="204">
        <v>106</v>
      </c>
      <c r="G1094" s="204">
        <v>94</v>
      </c>
      <c r="H1094" s="204">
        <v>12</v>
      </c>
      <c r="I1094" s="204">
        <v>4</v>
      </c>
      <c r="J1094" s="253">
        <v>4</v>
      </c>
      <c r="K1094" s="204">
        <v>94</v>
      </c>
      <c r="L1094" s="175">
        <f>F1094/L$1093*100</f>
        <v>5.2371541501976289</v>
      </c>
      <c r="M1094" s="488">
        <f t="shared" ref="M1094:Q1104" si="595">G1094/M$1093*100</f>
        <v>8.8595664467483495</v>
      </c>
      <c r="N1094" s="205">
        <f t="shared" si="595"/>
        <v>1.2461059190031152</v>
      </c>
      <c r="O1094" s="205">
        <f t="shared" si="595"/>
        <v>0.33500837520938026</v>
      </c>
      <c r="P1094" s="205">
        <f t="shared" si="595"/>
        <v>0.37986704653371323</v>
      </c>
      <c r="Q1094" s="205">
        <f t="shared" si="595"/>
        <v>7.8202995008319469</v>
      </c>
      <c r="V1094" s="156" t="s">
        <v>223</v>
      </c>
      <c r="Z1094" s="204">
        <f>K1094</f>
        <v>94</v>
      </c>
      <c r="AA1094" s="204">
        <f t="shared" ref="AA1094:AA1104" si="596">H1094</f>
        <v>12</v>
      </c>
      <c r="AB1094" s="253">
        <f t="shared" ref="AB1094:AB1104" si="597">J1094</f>
        <v>4</v>
      </c>
      <c r="AC1094" s="175">
        <f>Q1094</f>
        <v>7.8202995008319469</v>
      </c>
      <c r="AD1094" s="205">
        <f>N1094</f>
        <v>1.2461059190031152</v>
      </c>
      <c r="AE1094" s="205">
        <f>P1094</f>
        <v>0.37986704653371323</v>
      </c>
      <c r="AK1094" s="181"/>
      <c r="AL1094" s="181"/>
      <c r="AM1094" s="181"/>
      <c r="AN1094" s="181"/>
      <c r="AO1094" s="181"/>
    </row>
    <row r="1095" spans="1:41" ht="15" customHeight="1" x14ac:dyDescent="0.15">
      <c r="B1095" s="156" t="s">
        <v>505</v>
      </c>
      <c r="F1095" s="157">
        <v>184</v>
      </c>
      <c r="G1095" s="157">
        <v>27</v>
      </c>
      <c r="H1095" s="157">
        <v>157</v>
      </c>
      <c r="I1095" s="157">
        <v>17</v>
      </c>
      <c r="J1095" s="184">
        <v>15</v>
      </c>
      <c r="K1095" s="157">
        <v>29</v>
      </c>
      <c r="L1095" s="158">
        <f t="shared" ref="L1095:L1104" si="598">F1095/L$1093*100</f>
        <v>9.0909090909090917</v>
      </c>
      <c r="M1095" s="436">
        <f t="shared" si="595"/>
        <v>2.5447690857681433</v>
      </c>
      <c r="N1095" s="159">
        <f t="shared" si="595"/>
        <v>16.303219106957425</v>
      </c>
      <c r="O1095" s="159">
        <f t="shared" si="595"/>
        <v>1.4237855946398659</v>
      </c>
      <c r="P1095" s="159">
        <f t="shared" si="595"/>
        <v>1.4245014245014245</v>
      </c>
      <c r="Q1095" s="159">
        <f t="shared" si="595"/>
        <v>2.4126455906821964</v>
      </c>
      <c r="V1095" s="156" t="s">
        <v>505</v>
      </c>
      <c r="Z1095" s="157">
        <f t="shared" ref="Z1095:Z1104" si="599">K1095</f>
        <v>29</v>
      </c>
      <c r="AA1095" s="157">
        <f t="shared" si="596"/>
        <v>157</v>
      </c>
      <c r="AB1095" s="184">
        <f t="shared" si="597"/>
        <v>15</v>
      </c>
      <c r="AC1095" s="158">
        <f t="shared" ref="AC1095:AC1104" si="600">Q1095</f>
        <v>2.4126455906821964</v>
      </c>
      <c r="AD1095" s="159">
        <f t="shared" ref="AD1095:AD1104" si="601">N1095</f>
        <v>16.303219106957425</v>
      </c>
      <c r="AE1095" s="159">
        <f t="shared" ref="AE1095:AE1104" si="602">P1095</f>
        <v>1.4245014245014245</v>
      </c>
      <c r="AK1095" s="181"/>
      <c r="AL1095" s="181"/>
      <c r="AM1095" s="181"/>
      <c r="AN1095" s="181"/>
      <c r="AO1095" s="181"/>
    </row>
    <row r="1096" spans="1:41" ht="15" customHeight="1" x14ac:dyDescent="0.15">
      <c r="B1096" s="156" t="s">
        <v>224</v>
      </c>
      <c r="F1096" s="157">
        <v>341</v>
      </c>
      <c r="G1096" s="157">
        <v>45</v>
      </c>
      <c r="H1096" s="157">
        <v>296</v>
      </c>
      <c r="I1096" s="157">
        <v>99</v>
      </c>
      <c r="J1096" s="184">
        <v>95</v>
      </c>
      <c r="K1096" s="157">
        <v>49</v>
      </c>
      <c r="L1096" s="158">
        <f t="shared" si="598"/>
        <v>16.847826086956523</v>
      </c>
      <c r="M1096" s="436">
        <f t="shared" si="595"/>
        <v>4.2412818096135725</v>
      </c>
      <c r="N1096" s="159">
        <f t="shared" si="595"/>
        <v>30.737279335410179</v>
      </c>
      <c r="O1096" s="159">
        <f t="shared" si="595"/>
        <v>8.291457286432161</v>
      </c>
      <c r="P1096" s="159">
        <f t="shared" si="595"/>
        <v>9.0218423551756874</v>
      </c>
      <c r="Q1096" s="159">
        <f t="shared" si="595"/>
        <v>4.0765391014975041</v>
      </c>
      <c r="V1096" s="156" t="s">
        <v>224</v>
      </c>
      <c r="Z1096" s="157">
        <f t="shared" si="599"/>
        <v>49</v>
      </c>
      <c r="AA1096" s="157">
        <f t="shared" si="596"/>
        <v>296</v>
      </c>
      <c r="AB1096" s="184">
        <f t="shared" si="597"/>
        <v>95</v>
      </c>
      <c r="AC1096" s="158">
        <f t="shared" si="600"/>
        <v>4.0765391014975041</v>
      </c>
      <c r="AD1096" s="159">
        <f t="shared" si="601"/>
        <v>30.737279335410179</v>
      </c>
      <c r="AE1096" s="159">
        <f t="shared" si="602"/>
        <v>9.0218423551756874</v>
      </c>
      <c r="AK1096" s="181"/>
      <c r="AL1096" s="181"/>
      <c r="AM1096" s="181"/>
      <c r="AN1096" s="181"/>
      <c r="AO1096" s="181"/>
    </row>
    <row r="1097" spans="1:41" ht="15" customHeight="1" x14ac:dyDescent="0.15">
      <c r="B1097" s="156" t="s">
        <v>225</v>
      </c>
      <c r="F1097" s="157">
        <v>264</v>
      </c>
      <c r="G1097" s="157">
        <v>71</v>
      </c>
      <c r="H1097" s="157">
        <v>193</v>
      </c>
      <c r="I1097" s="157">
        <v>208</v>
      </c>
      <c r="J1097" s="184">
        <v>197</v>
      </c>
      <c r="K1097" s="157">
        <v>82</v>
      </c>
      <c r="L1097" s="158">
        <f t="shared" si="598"/>
        <v>13.043478260869565</v>
      </c>
      <c r="M1097" s="436">
        <f t="shared" si="595"/>
        <v>6.6918001885014133</v>
      </c>
      <c r="N1097" s="159">
        <f t="shared" si="595"/>
        <v>20.041536863966773</v>
      </c>
      <c r="O1097" s="159">
        <f t="shared" si="595"/>
        <v>17.420435510887771</v>
      </c>
      <c r="P1097" s="159">
        <f t="shared" si="595"/>
        <v>18.708452041785375</v>
      </c>
      <c r="Q1097" s="159">
        <f t="shared" si="595"/>
        <v>6.8219633943427613</v>
      </c>
      <c r="V1097" s="156" t="s">
        <v>225</v>
      </c>
      <c r="Z1097" s="157">
        <f t="shared" si="599"/>
        <v>82</v>
      </c>
      <c r="AA1097" s="157">
        <f t="shared" si="596"/>
        <v>193</v>
      </c>
      <c r="AB1097" s="184">
        <f t="shared" si="597"/>
        <v>197</v>
      </c>
      <c r="AC1097" s="158">
        <f t="shared" si="600"/>
        <v>6.8219633943427613</v>
      </c>
      <c r="AD1097" s="159">
        <f t="shared" si="601"/>
        <v>20.041536863966773</v>
      </c>
      <c r="AE1097" s="159">
        <f t="shared" si="602"/>
        <v>18.708452041785375</v>
      </c>
      <c r="AK1097" s="181"/>
      <c r="AL1097" s="181"/>
      <c r="AM1097" s="181"/>
      <c r="AN1097" s="181"/>
      <c r="AO1097" s="181"/>
    </row>
    <row r="1098" spans="1:41" ht="15" customHeight="1" x14ac:dyDescent="0.15">
      <c r="B1098" s="156" t="s">
        <v>226</v>
      </c>
      <c r="F1098" s="157">
        <v>234</v>
      </c>
      <c r="G1098" s="157">
        <v>115</v>
      </c>
      <c r="H1098" s="157">
        <v>119</v>
      </c>
      <c r="I1098" s="157">
        <v>273</v>
      </c>
      <c r="J1098" s="184">
        <v>249</v>
      </c>
      <c r="K1098" s="157">
        <v>139</v>
      </c>
      <c r="L1098" s="158">
        <f t="shared" si="598"/>
        <v>11.561264822134387</v>
      </c>
      <c r="M1098" s="436">
        <f t="shared" si="595"/>
        <v>10.838831291234683</v>
      </c>
      <c r="N1098" s="159">
        <f t="shared" si="595"/>
        <v>12.357217030114226</v>
      </c>
      <c r="O1098" s="159">
        <f t="shared" si="595"/>
        <v>22.8643216080402</v>
      </c>
      <c r="P1098" s="159">
        <f t="shared" si="595"/>
        <v>23.646723646723647</v>
      </c>
      <c r="Q1098" s="159">
        <f t="shared" si="595"/>
        <v>11.564059900166388</v>
      </c>
      <c r="V1098" s="156" t="s">
        <v>226</v>
      </c>
      <c r="Z1098" s="157">
        <f t="shared" si="599"/>
        <v>139</v>
      </c>
      <c r="AA1098" s="157">
        <f t="shared" si="596"/>
        <v>119</v>
      </c>
      <c r="AB1098" s="184">
        <f t="shared" si="597"/>
        <v>249</v>
      </c>
      <c r="AC1098" s="158">
        <f t="shared" si="600"/>
        <v>11.564059900166388</v>
      </c>
      <c r="AD1098" s="159">
        <f t="shared" si="601"/>
        <v>12.357217030114226</v>
      </c>
      <c r="AE1098" s="159">
        <f t="shared" si="602"/>
        <v>23.646723646723647</v>
      </c>
      <c r="AK1098" s="181"/>
      <c r="AL1098" s="181"/>
      <c r="AM1098" s="181"/>
      <c r="AN1098" s="181"/>
      <c r="AO1098" s="181"/>
    </row>
    <row r="1099" spans="1:41" ht="15" customHeight="1" x14ac:dyDescent="0.15">
      <c r="B1099" s="156" t="s">
        <v>227</v>
      </c>
      <c r="F1099" s="157">
        <v>166</v>
      </c>
      <c r="G1099" s="157">
        <v>103</v>
      </c>
      <c r="H1099" s="157">
        <v>63</v>
      </c>
      <c r="I1099" s="157">
        <v>198</v>
      </c>
      <c r="J1099" s="184">
        <v>163</v>
      </c>
      <c r="K1099" s="157">
        <v>138</v>
      </c>
      <c r="L1099" s="158">
        <f t="shared" si="598"/>
        <v>8.2015810276679844</v>
      </c>
      <c r="M1099" s="436">
        <f t="shared" si="595"/>
        <v>9.7078228086710663</v>
      </c>
      <c r="N1099" s="159">
        <f t="shared" si="595"/>
        <v>6.5420560747663545</v>
      </c>
      <c r="O1099" s="159">
        <f t="shared" si="595"/>
        <v>16.582914572864322</v>
      </c>
      <c r="P1099" s="159">
        <f t="shared" si="595"/>
        <v>15.479582146248813</v>
      </c>
      <c r="Q1099" s="159">
        <f t="shared" si="595"/>
        <v>11.480865224625623</v>
      </c>
      <c r="V1099" s="156" t="s">
        <v>227</v>
      </c>
      <c r="Z1099" s="157">
        <f t="shared" si="599"/>
        <v>138</v>
      </c>
      <c r="AA1099" s="157">
        <f t="shared" si="596"/>
        <v>63</v>
      </c>
      <c r="AB1099" s="184">
        <f t="shared" si="597"/>
        <v>163</v>
      </c>
      <c r="AC1099" s="158">
        <f t="shared" si="600"/>
        <v>11.480865224625623</v>
      </c>
      <c r="AD1099" s="159">
        <f t="shared" si="601"/>
        <v>6.5420560747663545</v>
      </c>
      <c r="AE1099" s="159">
        <f t="shared" si="602"/>
        <v>15.479582146248813</v>
      </c>
      <c r="AK1099" s="181"/>
      <c r="AL1099" s="181"/>
      <c r="AM1099" s="181"/>
      <c r="AN1099" s="181"/>
      <c r="AO1099" s="181"/>
    </row>
    <row r="1100" spans="1:41" ht="15" customHeight="1" x14ac:dyDescent="0.15">
      <c r="B1100" s="156" t="s">
        <v>228</v>
      </c>
      <c r="F1100" s="157">
        <v>126</v>
      </c>
      <c r="G1100" s="157">
        <v>100</v>
      </c>
      <c r="H1100" s="157">
        <v>26</v>
      </c>
      <c r="I1100" s="157">
        <v>109</v>
      </c>
      <c r="J1100" s="184">
        <v>100</v>
      </c>
      <c r="K1100" s="157">
        <v>109</v>
      </c>
      <c r="L1100" s="158">
        <f t="shared" si="598"/>
        <v>6.2252964426877471</v>
      </c>
      <c r="M1100" s="436">
        <f t="shared" si="595"/>
        <v>9.4250706880301607</v>
      </c>
      <c r="N1100" s="159">
        <f t="shared" si="595"/>
        <v>2.6998961578400831</v>
      </c>
      <c r="O1100" s="159">
        <f t="shared" si="595"/>
        <v>9.1289782244556115</v>
      </c>
      <c r="P1100" s="159">
        <f t="shared" si="595"/>
        <v>9.4966761633428298</v>
      </c>
      <c r="Q1100" s="159">
        <f t="shared" si="595"/>
        <v>9.0682196339434284</v>
      </c>
      <c r="V1100" s="156" t="s">
        <v>228</v>
      </c>
      <c r="Z1100" s="157">
        <f t="shared" si="599"/>
        <v>109</v>
      </c>
      <c r="AA1100" s="157">
        <f t="shared" si="596"/>
        <v>26</v>
      </c>
      <c r="AB1100" s="184">
        <f t="shared" si="597"/>
        <v>100</v>
      </c>
      <c r="AC1100" s="158">
        <f t="shared" si="600"/>
        <v>9.0682196339434284</v>
      </c>
      <c r="AD1100" s="159">
        <f t="shared" si="601"/>
        <v>2.6998961578400831</v>
      </c>
      <c r="AE1100" s="159">
        <f t="shared" si="602"/>
        <v>9.4966761633428298</v>
      </c>
      <c r="AK1100" s="181"/>
      <c r="AL1100" s="181"/>
      <c r="AM1100" s="181"/>
      <c r="AN1100" s="181"/>
      <c r="AO1100" s="181"/>
    </row>
    <row r="1101" spans="1:41" ht="15" customHeight="1" x14ac:dyDescent="0.15">
      <c r="B1101" s="156" t="s">
        <v>229</v>
      </c>
      <c r="F1101" s="157">
        <v>179</v>
      </c>
      <c r="G1101" s="157">
        <v>161</v>
      </c>
      <c r="H1101" s="157">
        <v>18</v>
      </c>
      <c r="I1101" s="157">
        <v>106</v>
      </c>
      <c r="J1101" s="184">
        <v>86</v>
      </c>
      <c r="K1101" s="157">
        <v>181</v>
      </c>
      <c r="L1101" s="158">
        <f t="shared" si="598"/>
        <v>8.8438735177865624</v>
      </c>
      <c r="M1101" s="436">
        <f t="shared" si="595"/>
        <v>15.174363807728557</v>
      </c>
      <c r="N1101" s="159">
        <f t="shared" si="595"/>
        <v>1.8691588785046727</v>
      </c>
      <c r="O1101" s="159">
        <f t="shared" si="595"/>
        <v>8.8777219430485754</v>
      </c>
      <c r="P1101" s="159">
        <f t="shared" si="595"/>
        <v>8.167141500474834</v>
      </c>
      <c r="Q1101" s="159">
        <f t="shared" si="595"/>
        <v>15.058236272878537</v>
      </c>
      <c r="V1101" s="156" t="s">
        <v>229</v>
      </c>
      <c r="Z1101" s="157">
        <f t="shared" si="599"/>
        <v>181</v>
      </c>
      <c r="AA1101" s="157">
        <f t="shared" si="596"/>
        <v>18</v>
      </c>
      <c r="AB1101" s="184">
        <f t="shared" si="597"/>
        <v>86</v>
      </c>
      <c r="AC1101" s="158">
        <f t="shared" si="600"/>
        <v>15.058236272878537</v>
      </c>
      <c r="AD1101" s="159">
        <f t="shared" si="601"/>
        <v>1.8691588785046727</v>
      </c>
      <c r="AE1101" s="159">
        <f t="shared" si="602"/>
        <v>8.167141500474834</v>
      </c>
      <c r="AK1101" s="181"/>
      <c r="AL1101" s="181"/>
      <c r="AM1101" s="181"/>
      <c r="AN1101" s="181"/>
      <c r="AO1101" s="181"/>
    </row>
    <row r="1102" spans="1:41" ht="15" customHeight="1" x14ac:dyDescent="0.15">
      <c r="B1102" s="156" t="s">
        <v>230</v>
      </c>
      <c r="F1102" s="157">
        <v>202</v>
      </c>
      <c r="G1102" s="157">
        <v>194</v>
      </c>
      <c r="H1102" s="157">
        <v>8</v>
      </c>
      <c r="I1102" s="157">
        <v>80</v>
      </c>
      <c r="J1102" s="184">
        <v>65</v>
      </c>
      <c r="K1102" s="157">
        <v>209</v>
      </c>
      <c r="L1102" s="158">
        <f t="shared" si="598"/>
        <v>9.9802371541501991</v>
      </c>
      <c r="M1102" s="436">
        <f t="shared" si="595"/>
        <v>18.28463713477851</v>
      </c>
      <c r="N1102" s="159">
        <f t="shared" si="595"/>
        <v>0.83073727933541019</v>
      </c>
      <c r="O1102" s="159">
        <f t="shared" si="595"/>
        <v>6.7001675041876041</v>
      </c>
      <c r="P1102" s="159">
        <f t="shared" si="595"/>
        <v>6.1728395061728394</v>
      </c>
      <c r="Q1102" s="159">
        <f t="shared" si="595"/>
        <v>17.387687188019967</v>
      </c>
      <c r="V1102" s="156" t="s">
        <v>230</v>
      </c>
      <c r="Z1102" s="157">
        <f t="shared" si="599"/>
        <v>209</v>
      </c>
      <c r="AA1102" s="157">
        <f t="shared" si="596"/>
        <v>8</v>
      </c>
      <c r="AB1102" s="184">
        <f t="shared" si="597"/>
        <v>65</v>
      </c>
      <c r="AC1102" s="158">
        <f t="shared" si="600"/>
        <v>17.387687188019967</v>
      </c>
      <c r="AD1102" s="159">
        <f t="shared" si="601"/>
        <v>0.83073727933541019</v>
      </c>
      <c r="AE1102" s="159">
        <f t="shared" si="602"/>
        <v>6.1728395061728394</v>
      </c>
      <c r="AK1102" s="181"/>
      <c r="AL1102" s="181"/>
      <c r="AM1102" s="181"/>
      <c r="AN1102" s="181"/>
      <c r="AO1102" s="181"/>
    </row>
    <row r="1103" spans="1:41" ht="15" customHeight="1" x14ac:dyDescent="0.15">
      <c r="B1103" s="156" t="s">
        <v>506</v>
      </c>
      <c r="F1103" s="157">
        <v>98</v>
      </c>
      <c r="G1103" s="157">
        <v>88</v>
      </c>
      <c r="H1103" s="157">
        <v>10</v>
      </c>
      <c r="I1103" s="157">
        <v>16</v>
      </c>
      <c r="J1103" s="184">
        <v>15</v>
      </c>
      <c r="K1103" s="157">
        <v>89</v>
      </c>
      <c r="L1103" s="158">
        <f t="shared" si="598"/>
        <v>4.8418972332015811</v>
      </c>
      <c r="M1103" s="436">
        <f t="shared" si="595"/>
        <v>8.2940622054665418</v>
      </c>
      <c r="N1103" s="159">
        <f t="shared" si="595"/>
        <v>1.0384215991692627</v>
      </c>
      <c r="O1103" s="159">
        <f t="shared" si="595"/>
        <v>1.340033500837521</v>
      </c>
      <c r="P1103" s="159">
        <f t="shared" si="595"/>
        <v>1.4245014245014245</v>
      </c>
      <c r="Q1103" s="159">
        <f t="shared" si="595"/>
        <v>7.4043261231281203</v>
      </c>
      <c r="V1103" s="156" t="s">
        <v>506</v>
      </c>
      <c r="Z1103" s="157">
        <f t="shared" si="599"/>
        <v>89</v>
      </c>
      <c r="AA1103" s="157">
        <f t="shared" si="596"/>
        <v>10</v>
      </c>
      <c r="AB1103" s="184">
        <f t="shared" si="597"/>
        <v>15</v>
      </c>
      <c r="AC1103" s="158">
        <f t="shared" si="600"/>
        <v>7.4043261231281203</v>
      </c>
      <c r="AD1103" s="159">
        <f t="shared" si="601"/>
        <v>1.0384215991692627</v>
      </c>
      <c r="AE1103" s="159">
        <f t="shared" si="602"/>
        <v>1.4245014245014245</v>
      </c>
      <c r="AK1103" s="181"/>
      <c r="AL1103" s="181"/>
      <c r="AM1103" s="181"/>
      <c r="AN1103" s="181"/>
      <c r="AO1103" s="181"/>
    </row>
    <row r="1104" spans="1:41" ht="15" customHeight="1" x14ac:dyDescent="0.15">
      <c r="B1104" s="156" t="s">
        <v>0</v>
      </c>
      <c r="C1104" s="151"/>
      <c r="D1104" s="151"/>
      <c r="E1104" s="151"/>
      <c r="F1104" s="161">
        <v>124</v>
      </c>
      <c r="G1104" s="161">
        <v>63</v>
      </c>
      <c r="H1104" s="161">
        <v>61</v>
      </c>
      <c r="I1104" s="161">
        <v>84</v>
      </c>
      <c r="J1104" s="185">
        <v>64</v>
      </c>
      <c r="K1104" s="161">
        <v>83</v>
      </c>
      <c r="L1104" s="162">
        <f t="shared" si="598"/>
        <v>6.1264822134387353</v>
      </c>
      <c r="M1104" s="451">
        <f t="shared" si="595"/>
        <v>5.9377945334590008</v>
      </c>
      <c r="N1104" s="163">
        <f t="shared" si="595"/>
        <v>6.3343717549325023</v>
      </c>
      <c r="O1104" s="163">
        <f t="shared" si="595"/>
        <v>7.0351758793969852</v>
      </c>
      <c r="P1104" s="163">
        <f t="shared" si="595"/>
        <v>6.0778727445394116</v>
      </c>
      <c r="Q1104" s="163">
        <f t="shared" si="595"/>
        <v>6.9051580698835267</v>
      </c>
      <c r="V1104" s="156" t="s">
        <v>0</v>
      </c>
      <c r="W1104" s="151"/>
      <c r="X1104" s="151"/>
      <c r="Y1104" s="151"/>
      <c r="Z1104" s="161">
        <f t="shared" si="599"/>
        <v>83</v>
      </c>
      <c r="AA1104" s="161">
        <f t="shared" si="596"/>
        <v>61</v>
      </c>
      <c r="AB1104" s="185">
        <f t="shared" si="597"/>
        <v>64</v>
      </c>
      <c r="AC1104" s="162">
        <f t="shared" si="600"/>
        <v>6.9051580698835267</v>
      </c>
      <c r="AD1104" s="163">
        <f t="shared" si="601"/>
        <v>6.3343717549325023</v>
      </c>
      <c r="AE1104" s="163">
        <f t="shared" si="602"/>
        <v>6.0778727445394116</v>
      </c>
      <c r="AK1104" s="181"/>
      <c r="AL1104" s="181"/>
      <c r="AM1104" s="181"/>
      <c r="AN1104" s="181"/>
      <c r="AO1104" s="181"/>
    </row>
    <row r="1105" spans="1:41" ht="15" customHeight="1" x14ac:dyDescent="0.15">
      <c r="B1105" s="165" t="s">
        <v>1</v>
      </c>
      <c r="C1105" s="167"/>
      <c r="D1105" s="167"/>
      <c r="E1105" s="176"/>
      <c r="F1105" s="168">
        <f t="shared" ref="F1105:K1105" si="603">SUM(F1094:F1104)</f>
        <v>2024</v>
      </c>
      <c r="G1105" s="168">
        <f t="shared" si="603"/>
        <v>1061</v>
      </c>
      <c r="H1105" s="168">
        <f t="shared" si="603"/>
        <v>963</v>
      </c>
      <c r="I1105" s="168">
        <f t="shared" si="603"/>
        <v>1194</v>
      </c>
      <c r="J1105" s="186">
        <f t="shared" si="603"/>
        <v>1053</v>
      </c>
      <c r="K1105" s="168">
        <f t="shared" si="603"/>
        <v>1202</v>
      </c>
      <c r="L1105" s="169">
        <f t="shared" ref="L1105:Q1105" si="604">SUM(L1094:L1104)</f>
        <v>100</v>
      </c>
      <c r="M1105" s="452">
        <f t="shared" si="604"/>
        <v>100</v>
      </c>
      <c r="N1105" s="170">
        <f t="shared" si="604"/>
        <v>100.00000000000001</v>
      </c>
      <c r="O1105" s="170">
        <f t="shared" si="604"/>
        <v>99.999999999999986</v>
      </c>
      <c r="P1105" s="170">
        <f t="shared" si="604"/>
        <v>99.999999999999986</v>
      </c>
      <c r="Q1105" s="170">
        <f t="shared" si="604"/>
        <v>100</v>
      </c>
      <c r="V1105" s="165" t="s">
        <v>1</v>
      </c>
      <c r="W1105" s="167"/>
      <c r="X1105" s="167"/>
      <c r="Y1105" s="176"/>
      <c r="Z1105" s="168">
        <f t="shared" ref="Z1105:AE1105" si="605">SUM(Z1094:Z1104)</f>
        <v>1202</v>
      </c>
      <c r="AA1105" s="168">
        <f t="shared" si="605"/>
        <v>963</v>
      </c>
      <c r="AB1105" s="186">
        <f t="shared" si="605"/>
        <v>1053</v>
      </c>
      <c r="AC1105" s="169">
        <f t="shared" si="605"/>
        <v>100</v>
      </c>
      <c r="AD1105" s="170">
        <f t="shared" si="605"/>
        <v>100.00000000000001</v>
      </c>
      <c r="AE1105" s="170">
        <f t="shared" si="605"/>
        <v>99.999999999999986</v>
      </c>
    </row>
    <row r="1106" spans="1:41" ht="15" customHeight="1" x14ac:dyDescent="0.15">
      <c r="B1106" s="165" t="s">
        <v>974</v>
      </c>
      <c r="C1106" s="167"/>
      <c r="D1106" s="167"/>
      <c r="E1106" s="176"/>
      <c r="F1106" s="168">
        <v>63157.188421052633</v>
      </c>
      <c r="G1106" s="168">
        <v>81068.034068136272</v>
      </c>
      <c r="H1106" s="168">
        <v>43340.088691796009</v>
      </c>
      <c r="I1106" s="168">
        <v>63168.009009009009</v>
      </c>
      <c r="J1106" s="168">
        <v>62244.863498483319</v>
      </c>
      <c r="K1106" s="168">
        <v>79948.362823949952</v>
      </c>
      <c r="V1106" s="165" t="s">
        <v>974</v>
      </c>
      <c r="W1106" s="167"/>
      <c r="X1106" s="167"/>
      <c r="Y1106" s="176"/>
      <c r="Z1106" s="168">
        <f>K1106</f>
        <v>79948.362823949952</v>
      </c>
      <c r="AA1106" s="168">
        <f>H1106</f>
        <v>43340.088691796009</v>
      </c>
      <c r="AB1106" s="168">
        <f>J1106</f>
        <v>62244.863498483319</v>
      </c>
      <c r="AK1106" s="181"/>
      <c r="AL1106" s="181"/>
      <c r="AM1106" s="181"/>
      <c r="AN1106" s="181"/>
      <c r="AO1106" s="181"/>
    </row>
    <row r="1107" spans="1:41" ht="15" customHeight="1" x14ac:dyDescent="0.15">
      <c r="B1107" s="165" t="s">
        <v>397</v>
      </c>
      <c r="C1107" s="167"/>
      <c r="D1107" s="167"/>
      <c r="E1107" s="176"/>
      <c r="F1107" s="168">
        <v>66888.884057971009</v>
      </c>
      <c r="G1107" s="168">
        <v>89497.674778761066</v>
      </c>
      <c r="H1107" s="168">
        <v>43924.449438202246</v>
      </c>
      <c r="I1107" s="168">
        <v>63396.464737793853</v>
      </c>
      <c r="J1107" s="168">
        <v>62497.634517766499</v>
      </c>
      <c r="K1107" s="168">
        <v>87280.212682926824</v>
      </c>
      <c r="V1107" s="165" t="s">
        <v>397</v>
      </c>
      <c r="W1107" s="167"/>
      <c r="X1107" s="167"/>
      <c r="Y1107" s="176"/>
      <c r="Z1107" s="168">
        <f>K1107</f>
        <v>87280.212682926824</v>
      </c>
      <c r="AA1107" s="168">
        <f>H1107</f>
        <v>43924.449438202246</v>
      </c>
      <c r="AB1107" s="168">
        <f>J1107</f>
        <v>62497.634517766499</v>
      </c>
      <c r="AK1107" s="181"/>
      <c r="AL1107" s="181"/>
      <c r="AM1107" s="181"/>
      <c r="AN1107" s="181"/>
      <c r="AO1107" s="181"/>
    </row>
    <row r="1108" spans="1:41" ht="15" customHeight="1" x14ac:dyDescent="0.15">
      <c r="B1108" s="165" t="s">
        <v>315</v>
      </c>
      <c r="C1108" s="167"/>
      <c r="D1108" s="167"/>
      <c r="E1108" s="176"/>
      <c r="F1108" s="168">
        <v>58370.130409356723</v>
      </c>
      <c r="G1108" s="168">
        <v>76983.806666666671</v>
      </c>
      <c r="H1108" s="168">
        <v>40571.785714285717</v>
      </c>
      <c r="I1108" s="168">
        <v>60384.32</v>
      </c>
      <c r="J1108" s="168">
        <v>59313.01907968575</v>
      </c>
      <c r="K1108" s="168">
        <v>76060.997026759171</v>
      </c>
      <c r="V1108" s="165" t="s">
        <v>315</v>
      </c>
      <c r="W1108" s="167"/>
      <c r="X1108" s="167"/>
      <c r="Y1108" s="176"/>
      <c r="Z1108" s="168">
        <f t="shared" ref="Z1108:Z1110" si="606">K1108</f>
        <v>76060.997026759171</v>
      </c>
      <c r="AA1108" s="168">
        <f>H1108</f>
        <v>40571.785714285717</v>
      </c>
      <c r="AB1108" s="168">
        <f>J1108</f>
        <v>59313.01907968575</v>
      </c>
      <c r="AK1108" s="181"/>
      <c r="AL1108" s="181"/>
      <c r="AM1108" s="181"/>
      <c r="AN1108" s="181"/>
      <c r="AO1108" s="181"/>
    </row>
    <row r="1109" spans="1:41" ht="15" customHeight="1" x14ac:dyDescent="0.15">
      <c r="B1109" s="165" t="s">
        <v>243</v>
      </c>
      <c r="C1109" s="167"/>
      <c r="D1109" s="167"/>
      <c r="E1109" s="176"/>
      <c r="F1109" s="168">
        <v>545000</v>
      </c>
      <c r="G1109" s="168">
        <v>518300</v>
      </c>
      <c r="H1109" s="168">
        <v>545000</v>
      </c>
      <c r="I1109" s="168">
        <v>540000</v>
      </c>
      <c r="J1109" s="168">
        <v>540000</v>
      </c>
      <c r="K1109" s="168">
        <v>518300</v>
      </c>
      <c r="V1109" s="165" t="s">
        <v>243</v>
      </c>
      <c r="W1109" s="167"/>
      <c r="X1109" s="167"/>
      <c r="Y1109" s="176"/>
      <c r="Z1109" s="168">
        <f t="shared" si="606"/>
        <v>518300</v>
      </c>
      <c r="AA1109" s="168">
        <f>H1109</f>
        <v>545000</v>
      </c>
      <c r="AB1109" s="168">
        <f>J1109</f>
        <v>540000</v>
      </c>
      <c r="AK1109" s="181"/>
      <c r="AL1109" s="181"/>
      <c r="AM1109" s="181"/>
      <c r="AN1109" s="181"/>
      <c r="AO1109" s="181"/>
    </row>
    <row r="1110" spans="1:41" ht="15" customHeight="1" x14ac:dyDescent="0.15">
      <c r="B1110" s="165" t="s">
        <v>244</v>
      </c>
      <c r="C1110" s="167"/>
      <c r="D1110" s="167"/>
      <c r="E1110" s="176"/>
      <c r="F1110" s="168">
        <v>7095</v>
      </c>
      <c r="G1110" s="168">
        <v>7095</v>
      </c>
      <c r="H1110" s="168">
        <v>8000</v>
      </c>
      <c r="I1110" s="168">
        <v>12000</v>
      </c>
      <c r="J1110" s="168">
        <v>18900</v>
      </c>
      <c r="K1110" s="168">
        <v>7095</v>
      </c>
      <c r="V1110" s="165" t="s">
        <v>244</v>
      </c>
      <c r="W1110" s="167"/>
      <c r="X1110" s="167"/>
      <c r="Y1110" s="176"/>
      <c r="Z1110" s="168">
        <f t="shared" si="606"/>
        <v>7095</v>
      </c>
      <c r="AA1110" s="168">
        <f>H1110</f>
        <v>8000</v>
      </c>
      <c r="AB1110" s="168">
        <f>J1110</f>
        <v>18900</v>
      </c>
      <c r="AK1110" s="181"/>
      <c r="AL1110" s="181"/>
      <c r="AM1110" s="181"/>
      <c r="AN1110" s="181"/>
      <c r="AO1110" s="181"/>
    </row>
    <row r="1111" spans="1:41" ht="12" customHeight="1" x14ac:dyDescent="0.15">
      <c r="B1111" s="532" t="s">
        <v>75</v>
      </c>
      <c r="C1111" s="172"/>
      <c r="D1111" s="172"/>
      <c r="E1111" s="172"/>
      <c r="F1111" s="252"/>
      <c r="G1111" s="252"/>
      <c r="H1111" s="252"/>
      <c r="I1111" s="173"/>
      <c r="J1111" s="252"/>
      <c r="K1111" s="252"/>
      <c r="L1111" s="252"/>
      <c r="M1111" s="148"/>
      <c r="O1111" s="252"/>
      <c r="V1111" s="532" t="s">
        <v>75</v>
      </c>
      <c r="W1111" s="172"/>
      <c r="X1111" s="172"/>
      <c r="Y1111" s="172"/>
      <c r="Z1111" s="252"/>
      <c r="AA1111" s="252"/>
      <c r="AB1111" s="252"/>
      <c r="AC1111" s="252"/>
    </row>
    <row r="1112" spans="1:41" ht="10.15" customHeight="1" x14ac:dyDescent="0.15">
      <c r="B1112" s="171"/>
      <c r="C1112" s="172"/>
      <c r="D1112" s="172"/>
      <c r="E1112" s="172"/>
      <c r="F1112" s="181"/>
      <c r="I1112" s="181"/>
      <c r="K1112" s="181"/>
      <c r="M1112" s="181"/>
      <c r="P1112" s="181"/>
      <c r="Q1112" s="181"/>
      <c r="V1112" s="171"/>
      <c r="W1112" s="172"/>
      <c r="X1112" s="172"/>
      <c r="Y1112" s="172"/>
      <c r="Z1112" s="181"/>
      <c r="AE1112" s="181"/>
    </row>
    <row r="1113" spans="1:41" ht="15" customHeight="1" x14ac:dyDescent="0.15">
      <c r="A1113" s="135" t="s">
        <v>442</v>
      </c>
      <c r="B1113" s="137"/>
      <c r="V1113" s="137"/>
    </row>
    <row r="1114" spans="1:41" ht="13.7" customHeight="1" x14ac:dyDescent="0.15">
      <c r="B1114" s="138"/>
      <c r="C1114" s="139"/>
      <c r="D1114" s="139"/>
      <c r="E1114" s="139"/>
      <c r="F1114" s="227"/>
      <c r="G1114" s="228"/>
      <c r="H1114" s="142" t="s">
        <v>2</v>
      </c>
      <c r="I1114" s="142"/>
      <c r="J1114" s="228"/>
      <c r="K1114" s="228"/>
      <c r="L1114" s="229"/>
      <c r="M1114" s="228"/>
      <c r="N1114" s="142" t="s">
        <v>3</v>
      </c>
      <c r="O1114" s="142"/>
      <c r="P1114" s="228"/>
      <c r="Q1114" s="231"/>
      <c r="V1114" s="138"/>
      <c r="W1114" s="139"/>
      <c r="X1114" s="139"/>
      <c r="Y1114" s="139"/>
      <c r="Z1114" s="140"/>
      <c r="AA1114" s="141" t="s">
        <v>2</v>
      </c>
      <c r="AB1114" s="142"/>
      <c r="AC1114" s="143"/>
      <c r="AD1114" s="141" t="s">
        <v>3</v>
      </c>
      <c r="AE1114" s="144"/>
    </row>
    <row r="1115" spans="1:41" ht="22.7" customHeight="1" x14ac:dyDescent="0.15">
      <c r="B1115" s="156"/>
      <c r="E1115" s="329"/>
      <c r="F1115" s="146" t="s">
        <v>365</v>
      </c>
      <c r="G1115" s="146" t="s">
        <v>170</v>
      </c>
      <c r="H1115" s="146" t="s">
        <v>171</v>
      </c>
      <c r="I1115" s="146" t="s">
        <v>366</v>
      </c>
      <c r="J1115" s="182" t="s">
        <v>173</v>
      </c>
      <c r="K1115" s="146" t="s">
        <v>529</v>
      </c>
      <c r="L1115" s="147" t="s">
        <v>365</v>
      </c>
      <c r="M1115" s="146" t="s">
        <v>170</v>
      </c>
      <c r="N1115" s="146" t="s">
        <v>171</v>
      </c>
      <c r="O1115" s="146" t="s">
        <v>366</v>
      </c>
      <c r="P1115" s="146" t="s">
        <v>173</v>
      </c>
      <c r="Q1115" s="146" t="s">
        <v>529</v>
      </c>
      <c r="V1115" s="156"/>
      <c r="Y1115" s="329"/>
      <c r="Z1115" s="146" t="s">
        <v>474</v>
      </c>
      <c r="AA1115" s="146" t="s">
        <v>171</v>
      </c>
      <c r="AB1115" s="182" t="s">
        <v>173</v>
      </c>
      <c r="AC1115" s="147" t="s">
        <v>474</v>
      </c>
      <c r="AD1115" s="146" t="s">
        <v>171</v>
      </c>
      <c r="AE1115" s="146" t="s">
        <v>173</v>
      </c>
    </row>
    <row r="1116" spans="1:41" ht="12" customHeight="1" x14ac:dyDescent="0.15">
      <c r="B1116" s="149"/>
      <c r="C1116" s="151"/>
      <c r="D1116" s="151"/>
      <c r="E1116" s="220"/>
      <c r="F1116" s="152"/>
      <c r="G1116" s="152"/>
      <c r="H1116" s="152"/>
      <c r="I1116" s="152"/>
      <c r="J1116" s="183"/>
      <c r="K1116" s="152"/>
      <c r="L1116" s="153">
        <f t="shared" ref="L1116:Q1116" si="607">F$13</f>
        <v>2024</v>
      </c>
      <c r="M1116" s="154">
        <f t="shared" si="607"/>
        <v>1061</v>
      </c>
      <c r="N1116" s="154">
        <f t="shared" si="607"/>
        <v>963</v>
      </c>
      <c r="O1116" s="154">
        <f t="shared" si="607"/>
        <v>1194</v>
      </c>
      <c r="P1116" s="154">
        <f t="shared" si="607"/>
        <v>1053</v>
      </c>
      <c r="Q1116" s="154">
        <f t="shared" si="607"/>
        <v>1202</v>
      </c>
      <c r="V1116" s="149"/>
      <c r="W1116" s="151"/>
      <c r="X1116" s="151"/>
      <c r="Y1116" s="220"/>
      <c r="Z1116" s="152"/>
      <c r="AA1116" s="152"/>
      <c r="AB1116" s="183"/>
      <c r="AC1116" s="153">
        <f>Q1116</f>
        <v>1202</v>
      </c>
      <c r="AD1116" s="154">
        <f>N1116</f>
        <v>963</v>
      </c>
      <c r="AE1116" s="154">
        <f>P1116</f>
        <v>1053</v>
      </c>
    </row>
    <row r="1117" spans="1:41" ht="15" customHeight="1" x14ac:dyDescent="0.15">
      <c r="B1117" s="156" t="s">
        <v>223</v>
      </c>
      <c r="F1117" s="157">
        <v>998</v>
      </c>
      <c r="G1117" s="157">
        <v>517</v>
      </c>
      <c r="H1117" s="157">
        <v>481</v>
      </c>
      <c r="I1117" s="157">
        <v>297</v>
      </c>
      <c r="J1117" s="184">
        <v>258</v>
      </c>
      <c r="K1117" s="157">
        <v>556</v>
      </c>
      <c r="L1117" s="158">
        <f>F1117/L$1116*100</f>
        <v>49.308300395256914</v>
      </c>
      <c r="M1117" s="436">
        <f t="shared" ref="M1117:Q1125" si="608">G1117/M$1116*100</f>
        <v>48.727615457115931</v>
      </c>
      <c r="N1117" s="159">
        <f t="shared" si="608"/>
        <v>49.948078920041539</v>
      </c>
      <c r="O1117" s="159">
        <f t="shared" si="608"/>
        <v>24.874371859296481</v>
      </c>
      <c r="P1117" s="159">
        <f t="shared" si="608"/>
        <v>24.501424501424502</v>
      </c>
      <c r="Q1117" s="159">
        <f t="shared" si="608"/>
        <v>46.256239600665552</v>
      </c>
      <c r="V1117" s="156" t="s">
        <v>223</v>
      </c>
      <c r="Z1117" s="157">
        <f>K1117</f>
        <v>556</v>
      </c>
      <c r="AA1117" s="157">
        <f t="shared" ref="AA1117:AA1125" si="609">H1117</f>
        <v>481</v>
      </c>
      <c r="AB1117" s="184">
        <f t="shared" ref="AB1117:AB1125" si="610">J1117</f>
        <v>258</v>
      </c>
      <c r="AC1117" s="158">
        <f>Q1117</f>
        <v>46.256239600665552</v>
      </c>
      <c r="AD1117" s="159">
        <f>N1117</f>
        <v>49.948078920041539</v>
      </c>
      <c r="AE1117" s="159">
        <f>P1117</f>
        <v>24.501424501424502</v>
      </c>
      <c r="AK1117" s="181"/>
      <c r="AL1117" s="181"/>
      <c r="AM1117" s="181"/>
      <c r="AN1117" s="181"/>
      <c r="AO1117" s="181"/>
    </row>
    <row r="1118" spans="1:41" ht="15" customHeight="1" x14ac:dyDescent="0.15">
      <c r="B1118" s="156" t="s">
        <v>249</v>
      </c>
      <c r="F1118" s="157">
        <v>149</v>
      </c>
      <c r="G1118" s="157">
        <v>27</v>
      </c>
      <c r="H1118" s="157">
        <v>122</v>
      </c>
      <c r="I1118" s="157">
        <v>180</v>
      </c>
      <c r="J1118" s="184">
        <v>166</v>
      </c>
      <c r="K1118" s="157">
        <v>41</v>
      </c>
      <c r="L1118" s="158">
        <f t="shared" ref="L1118:L1125" si="611">F1118/L$1116*100</f>
        <v>7.3616600790513838</v>
      </c>
      <c r="M1118" s="436">
        <f t="shared" si="608"/>
        <v>2.5447690857681433</v>
      </c>
      <c r="N1118" s="159">
        <f t="shared" si="608"/>
        <v>12.668743509865005</v>
      </c>
      <c r="O1118" s="159">
        <f t="shared" si="608"/>
        <v>15.075376884422109</v>
      </c>
      <c r="P1118" s="159">
        <f t="shared" si="608"/>
        <v>15.7644824311491</v>
      </c>
      <c r="Q1118" s="159">
        <f t="shared" si="608"/>
        <v>3.4109816971713807</v>
      </c>
      <c r="V1118" s="156" t="s">
        <v>249</v>
      </c>
      <c r="Z1118" s="157">
        <f t="shared" ref="Z1118:Z1125" si="612">K1118</f>
        <v>41</v>
      </c>
      <c r="AA1118" s="157">
        <f t="shared" si="609"/>
        <v>122</v>
      </c>
      <c r="AB1118" s="184">
        <f t="shared" si="610"/>
        <v>166</v>
      </c>
      <c r="AC1118" s="158">
        <f t="shared" ref="AC1118:AC1125" si="613">Q1118</f>
        <v>3.4109816971713807</v>
      </c>
      <c r="AD1118" s="159">
        <f t="shared" ref="AD1118:AD1125" si="614">N1118</f>
        <v>12.668743509865005</v>
      </c>
      <c r="AE1118" s="159">
        <f t="shared" ref="AE1118:AE1125" si="615">P1118</f>
        <v>15.7644824311491</v>
      </c>
      <c r="AK1118" s="181"/>
      <c r="AL1118" s="181"/>
      <c r="AM1118" s="181"/>
      <c r="AN1118" s="181"/>
      <c r="AO1118" s="181"/>
    </row>
    <row r="1119" spans="1:41" ht="15" customHeight="1" x14ac:dyDescent="0.15">
      <c r="B1119" s="156" t="s">
        <v>230</v>
      </c>
      <c r="F1119" s="157">
        <v>191</v>
      </c>
      <c r="G1119" s="157">
        <v>69</v>
      </c>
      <c r="H1119" s="157">
        <v>122</v>
      </c>
      <c r="I1119" s="157">
        <v>299</v>
      </c>
      <c r="J1119" s="184">
        <v>276</v>
      </c>
      <c r="K1119" s="157">
        <v>92</v>
      </c>
      <c r="L1119" s="158">
        <f t="shared" si="611"/>
        <v>9.4367588932806328</v>
      </c>
      <c r="M1119" s="436">
        <f t="shared" si="608"/>
        <v>6.5032987747408111</v>
      </c>
      <c r="N1119" s="159">
        <f t="shared" si="608"/>
        <v>12.668743509865005</v>
      </c>
      <c r="O1119" s="159">
        <f t="shared" si="608"/>
        <v>25.041876046901173</v>
      </c>
      <c r="P1119" s="159">
        <f t="shared" si="608"/>
        <v>26.210826210826209</v>
      </c>
      <c r="Q1119" s="159">
        <f t="shared" si="608"/>
        <v>7.6539101497504163</v>
      </c>
      <c r="V1119" s="156" t="s">
        <v>230</v>
      </c>
      <c r="Z1119" s="157">
        <f t="shared" si="612"/>
        <v>92</v>
      </c>
      <c r="AA1119" s="157">
        <f t="shared" si="609"/>
        <v>122</v>
      </c>
      <c r="AB1119" s="184">
        <f t="shared" si="610"/>
        <v>276</v>
      </c>
      <c r="AC1119" s="158">
        <f t="shared" si="613"/>
        <v>7.6539101497504163</v>
      </c>
      <c r="AD1119" s="159">
        <f t="shared" si="614"/>
        <v>12.668743509865005</v>
      </c>
      <c r="AE1119" s="159">
        <f t="shared" si="615"/>
        <v>26.210826210826209</v>
      </c>
      <c r="AK1119" s="181"/>
      <c r="AL1119" s="181"/>
      <c r="AM1119" s="181"/>
      <c r="AN1119" s="181"/>
      <c r="AO1119" s="181"/>
    </row>
    <row r="1120" spans="1:41" ht="15" customHeight="1" x14ac:dyDescent="0.15">
      <c r="B1120" s="156" t="s">
        <v>247</v>
      </c>
      <c r="F1120" s="157">
        <v>98</v>
      </c>
      <c r="G1120" s="157">
        <v>38</v>
      </c>
      <c r="H1120" s="157">
        <v>60</v>
      </c>
      <c r="I1120" s="157">
        <v>179</v>
      </c>
      <c r="J1120" s="184">
        <v>160</v>
      </c>
      <c r="K1120" s="157">
        <v>57</v>
      </c>
      <c r="L1120" s="158">
        <f t="shared" si="611"/>
        <v>4.8418972332015811</v>
      </c>
      <c r="M1120" s="436">
        <f t="shared" si="608"/>
        <v>3.581526861451461</v>
      </c>
      <c r="N1120" s="159">
        <f t="shared" si="608"/>
        <v>6.2305295950155761</v>
      </c>
      <c r="O1120" s="159">
        <f t="shared" si="608"/>
        <v>14.991624790619765</v>
      </c>
      <c r="P1120" s="159">
        <f t="shared" si="608"/>
        <v>15.194681861348528</v>
      </c>
      <c r="Q1120" s="159">
        <f t="shared" si="608"/>
        <v>4.7420965058236275</v>
      </c>
      <c r="V1120" s="156" t="s">
        <v>247</v>
      </c>
      <c r="Z1120" s="157">
        <f t="shared" si="612"/>
        <v>57</v>
      </c>
      <c r="AA1120" s="157">
        <f t="shared" si="609"/>
        <v>60</v>
      </c>
      <c r="AB1120" s="184">
        <f t="shared" si="610"/>
        <v>160</v>
      </c>
      <c r="AC1120" s="158">
        <f t="shared" si="613"/>
        <v>4.7420965058236275</v>
      </c>
      <c r="AD1120" s="159">
        <f t="shared" si="614"/>
        <v>6.2305295950155761</v>
      </c>
      <c r="AE1120" s="159">
        <f t="shared" si="615"/>
        <v>15.194681861348528</v>
      </c>
      <c r="AK1120" s="181"/>
      <c r="AL1120" s="181"/>
      <c r="AM1120" s="181"/>
      <c r="AN1120" s="181"/>
      <c r="AO1120" s="181"/>
    </row>
    <row r="1121" spans="1:41" ht="15" customHeight="1" x14ac:dyDescent="0.15">
      <c r="B1121" s="156" t="s">
        <v>265</v>
      </c>
      <c r="F1121" s="157">
        <v>97</v>
      </c>
      <c r="G1121" s="157">
        <v>47</v>
      </c>
      <c r="H1121" s="157">
        <v>50</v>
      </c>
      <c r="I1121" s="157">
        <v>101</v>
      </c>
      <c r="J1121" s="184">
        <v>87</v>
      </c>
      <c r="K1121" s="157">
        <v>61</v>
      </c>
      <c r="L1121" s="158">
        <f t="shared" si="611"/>
        <v>4.7924901185770752</v>
      </c>
      <c r="M1121" s="436">
        <f t="shared" si="608"/>
        <v>4.4297832233741747</v>
      </c>
      <c r="N1121" s="159">
        <f t="shared" si="608"/>
        <v>5.1921079958463139</v>
      </c>
      <c r="O1121" s="159">
        <f t="shared" si="608"/>
        <v>8.4589614740368511</v>
      </c>
      <c r="P1121" s="159">
        <f t="shared" si="608"/>
        <v>8.2621082621082618</v>
      </c>
      <c r="Q1121" s="159">
        <f t="shared" si="608"/>
        <v>5.0748752079866888</v>
      </c>
      <c r="V1121" s="156" t="s">
        <v>265</v>
      </c>
      <c r="Z1121" s="157">
        <f t="shared" si="612"/>
        <v>61</v>
      </c>
      <c r="AA1121" s="157">
        <f t="shared" si="609"/>
        <v>50</v>
      </c>
      <c r="AB1121" s="184">
        <f t="shared" si="610"/>
        <v>87</v>
      </c>
      <c r="AC1121" s="158">
        <f t="shared" si="613"/>
        <v>5.0748752079866888</v>
      </c>
      <c r="AD1121" s="159">
        <f t="shared" si="614"/>
        <v>5.1921079958463139</v>
      </c>
      <c r="AE1121" s="159">
        <f t="shared" si="615"/>
        <v>8.2621082621082618</v>
      </c>
      <c r="AK1121" s="181"/>
      <c r="AL1121" s="181"/>
      <c r="AM1121" s="181"/>
      <c r="AN1121" s="181"/>
      <c r="AO1121" s="181"/>
    </row>
    <row r="1122" spans="1:41" ht="15" customHeight="1" x14ac:dyDescent="0.15">
      <c r="B1122" s="156" t="s">
        <v>266</v>
      </c>
      <c r="F1122" s="157">
        <v>56</v>
      </c>
      <c r="G1122" s="157">
        <v>47</v>
      </c>
      <c r="H1122" s="157">
        <v>9</v>
      </c>
      <c r="I1122" s="157">
        <v>31</v>
      </c>
      <c r="J1122" s="184">
        <v>29</v>
      </c>
      <c r="K1122" s="157">
        <v>49</v>
      </c>
      <c r="L1122" s="158">
        <f t="shared" si="611"/>
        <v>2.766798418972332</v>
      </c>
      <c r="M1122" s="436">
        <f t="shared" si="608"/>
        <v>4.4297832233741747</v>
      </c>
      <c r="N1122" s="159">
        <f t="shared" si="608"/>
        <v>0.93457943925233633</v>
      </c>
      <c r="O1122" s="159">
        <f t="shared" si="608"/>
        <v>2.5963149078726966</v>
      </c>
      <c r="P1122" s="159">
        <f t="shared" si="608"/>
        <v>2.7540360873694207</v>
      </c>
      <c r="Q1122" s="159">
        <f t="shared" si="608"/>
        <v>4.0765391014975041</v>
      </c>
      <c r="V1122" s="156" t="s">
        <v>266</v>
      </c>
      <c r="Z1122" s="157">
        <f t="shared" si="612"/>
        <v>49</v>
      </c>
      <c r="AA1122" s="157">
        <f t="shared" si="609"/>
        <v>9</v>
      </c>
      <c r="AB1122" s="184">
        <f t="shared" si="610"/>
        <v>29</v>
      </c>
      <c r="AC1122" s="158">
        <f t="shared" si="613"/>
        <v>4.0765391014975041</v>
      </c>
      <c r="AD1122" s="159">
        <f t="shared" si="614"/>
        <v>0.93457943925233633</v>
      </c>
      <c r="AE1122" s="159">
        <f t="shared" si="615"/>
        <v>2.7540360873694207</v>
      </c>
      <c r="AK1122" s="181"/>
      <c r="AL1122" s="181"/>
      <c r="AM1122" s="181"/>
      <c r="AN1122" s="181"/>
      <c r="AO1122" s="181"/>
    </row>
    <row r="1123" spans="1:41" ht="15" customHeight="1" x14ac:dyDescent="0.15">
      <c r="B1123" s="156" t="s">
        <v>267</v>
      </c>
      <c r="F1123" s="157">
        <v>89</v>
      </c>
      <c r="G1123" s="157">
        <v>85</v>
      </c>
      <c r="H1123" s="157">
        <v>4</v>
      </c>
      <c r="I1123" s="157">
        <v>6</v>
      </c>
      <c r="J1123" s="184">
        <v>3</v>
      </c>
      <c r="K1123" s="157">
        <v>88</v>
      </c>
      <c r="L1123" s="158">
        <f t="shared" si="611"/>
        <v>4.3972332015810283</v>
      </c>
      <c r="M1123" s="436">
        <f t="shared" si="608"/>
        <v>8.0113100848256362</v>
      </c>
      <c r="N1123" s="159">
        <f t="shared" si="608"/>
        <v>0.4153686396677051</v>
      </c>
      <c r="O1123" s="159">
        <f t="shared" si="608"/>
        <v>0.50251256281407031</v>
      </c>
      <c r="P1123" s="159">
        <f t="shared" si="608"/>
        <v>0.28490028490028491</v>
      </c>
      <c r="Q1123" s="159">
        <f t="shared" si="608"/>
        <v>7.321131447587355</v>
      </c>
      <c r="V1123" s="156" t="s">
        <v>267</v>
      </c>
      <c r="Z1123" s="157">
        <f t="shared" si="612"/>
        <v>88</v>
      </c>
      <c r="AA1123" s="157">
        <f t="shared" si="609"/>
        <v>4</v>
      </c>
      <c r="AB1123" s="184">
        <f t="shared" si="610"/>
        <v>3</v>
      </c>
      <c r="AC1123" s="158">
        <f t="shared" si="613"/>
        <v>7.321131447587355</v>
      </c>
      <c r="AD1123" s="159">
        <f t="shared" si="614"/>
        <v>0.4153686396677051</v>
      </c>
      <c r="AE1123" s="159">
        <f t="shared" si="615"/>
        <v>0.28490028490028491</v>
      </c>
      <c r="AK1123" s="181"/>
      <c r="AL1123" s="181"/>
      <c r="AM1123" s="181"/>
      <c r="AN1123" s="181"/>
      <c r="AO1123" s="181"/>
    </row>
    <row r="1124" spans="1:41" ht="15" customHeight="1" x14ac:dyDescent="0.15">
      <c r="B1124" s="156" t="s">
        <v>268</v>
      </c>
      <c r="F1124" s="157">
        <v>89</v>
      </c>
      <c r="G1124" s="157">
        <v>75</v>
      </c>
      <c r="H1124" s="157">
        <v>14</v>
      </c>
      <c r="I1124" s="157">
        <v>0</v>
      </c>
      <c r="J1124" s="184">
        <v>0</v>
      </c>
      <c r="K1124" s="157">
        <v>75</v>
      </c>
      <c r="L1124" s="158">
        <f t="shared" si="611"/>
        <v>4.3972332015810283</v>
      </c>
      <c r="M1124" s="436">
        <f t="shared" si="608"/>
        <v>7.0688030160226205</v>
      </c>
      <c r="N1124" s="159">
        <f t="shared" si="608"/>
        <v>1.4537902388369679</v>
      </c>
      <c r="O1124" s="159">
        <f t="shared" si="608"/>
        <v>0</v>
      </c>
      <c r="P1124" s="159">
        <f t="shared" si="608"/>
        <v>0</v>
      </c>
      <c r="Q1124" s="159">
        <f t="shared" si="608"/>
        <v>6.2396006655574041</v>
      </c>
      <c r="V1124" s="156" t="s">
        <v>268</v>
      </c>
      <c r="Z1124" s="157">
        <f t="shared" si="612"/>
        <v>75</v>
      </c>
      <c r="AA1124" s="157">
        <f t="shared" si="609"/>
        <v>14</v>
      </c>
      <c r="AB1124" s="184">
        <f t="shared" si="610"/>
        <v>0</v>
      </c>
      <c r="AC1124" s="158">
        <f t="shared" si="613"/>
        <v>6.2396006655574041</v>
      </c>
      <c r="AD1124" s="159">
        <f t="shared" si="614"/>
        <v>1.4537902388369679</v>
      </c>
      <c r="AE1124" s="159">
        <f t="shared" si="615"/>
        <v>0</v>
      </c>
      <c r="AK1124" s="181"/>
      <c r="AL1124" s="181"/>
      <c r="AM1124" s="181"/>
      <c r="AN1124" s="181"/>
      <c r="AO1124" s="181"/>
    </row>
    <row r="1125" spans="1:41" ht="15" customHeight="1" x14ac:dyDescent="0.15">
      <c r="B1125" s="156" t="s">
        <v>128</v>
      </c>
      <c r="C1125" s="151"/>
      <c r="D1125" s="151"/>
      <c r="E1125" s="151"/>
      <c r="F1125" s="161">
        <v>257</v>
      </c>
      <c r="G1125" s="161">
        <v>156</v>
      </c>
      <c r="H1125" s="161">
        <v>101</v>
      </c>
      <c r="I1125" s="161">
        <v>101</v>
      </c>
      <c r="J1125" s="185">
        <v>74</v>
      </c>
      <c r="K1125" s="161">
        <v>183</v>
      </c>
      <c r="L1125" s="162">
        <f t="shared" si="611"/>
        <v>12.697628458498023</v>
      </c>
      <c r="M1125" s="451">
        <f t="shared" si="608"/>
        <v>14.70311027332705</v>
      </c>
      <c r="N1125" s="163">
        <f t="shared" si="608"/>
        <v>10.488058151609552</v>
      </c>
      <c r="O1125" s="163">
        <f t="shared" si="608"/>
        <v>8.4589614740368511</v>
      </c>
      <c r="P1125" s="163">
        <f t="shared" si="608"/>
        <v>7.0275403608736937</v>
      </c>
      <c r="Q1125" s="163">
        <f t="shared" si="608"/>
        <v>15.224625623960067</v>
      </c>
      <c r="V1125" s="156" t="s">
        <v>0</v>
      </c>
      <c r="W1125" s="151"/>
      <c r="X1125" s="151"/>
      <c r="Y1125" s="151"/>
      <c r="Z1125" s="161">
        <f t="shared" si="612"/>
        <v>183</v>
      </c>
      <c r="AA1125" s="161">
        <f t="shared" si="609"/>
        <v>101</v>
      </c>
      <c r="AB1125" s="185">
        <f t="shared" si="610"/>
        <v>74</v>
      </c>
      <c r="AC1125" s="162">
        <f t="shared" si="613"/>
        <v>15.224625623960067</v>
      </c>
      <c r="AD1125" s="163">
        <f t="shared" si="614"/>
        <v>10.488058151609552</v>
      </c>
      <c r="AE1125" s="163">
        <f t="shared" si="615"/>
        <v>7.0275403608736937</v>
      </c>
      <c r="AK1125" s="181"/>
      <c r="AL1125" s="181"/>
      <c r="AM1125" s="181"/>
      <c r="AN1125" s="181"/>
      <c r="AO1125" s="181"/>
    </row>
    <row r="1126" spans="1:41" ht="15" customHeight="1" x14ac:dyDescent="0.15">
      <c r="B1126" s="165" t="s">
        <v>1</v>
      </c>
      <c r="C1126" s="167"/>
      <c r="D1126" s="167"/>
      <c r="E1126" s="176"/>
      <c r="F1126" s="168">
        <f t="shared" ref="F1126:K1126" si="616">SUM(F1117:F1125)</f>
        <v>2024</v>
      </c>
      <c r="G1126" s="168">
        <f t="shared" si="616"/>
        <v>1061</v>
      </c>
      <c r="H1126" s="168">
        <f t="shared" si="616"/>
        <v>963</v>
      </c>
      <c r="I1126" s="168">
        <f t="shared" si="616"/>
        <v>1194</v>
      </c>
      <c r="J1126" s="186">
        <f t="shared" si="616"/>
        <v>1053</v>
      </c>
      <c r="K1126" s="168">
        <f t="shared" si="616"/>
        <v>1202</v>
      </c>
      <c r="L1126" s="169">
        <f t="shared" ref="L1126:Q1126" si="617">SUM(L1117:L1125)</f>
        <v>100</v>
      </c>
      <c r="M1126" s="452">
        <f t="shared" si="617"/>
        <v>100.00000000000001</v>
      </c>
      <c r="N1126" s="170">
        <f t="shared" si="617"/>
        <v>100</v>
      </c>
      <c r="O1126" s="170">
        <f t="shared" si="617"/>
        <v>100.00000000000001</v>
      </c>
      <c r="P1126" s="170">
        <f t="shared" si="617"/>
        <v>100</v>
      </c>
      <c r="Q1126" s="170">
        <f t="shared" si="617"/>
        <v>99.999999999999986</v>
      </c>
      <c r="V1126" s="165" t="s">
        <v>1</v>
      </c>
      <c r="W1126" s="167"/>
      <c r="X1126" s="167"/>
      <c r="Y1126" s="176"/>
      <c r="Z1126" s="168">
        <f t="shared" ref="Z1126:AE1126" si="618">SUM(Z1117:Z1125)</f>
        <v>1202</v>
      </c>
      <c r="AA1126" s="168">
        <f t="shared" si="618"/>
        <v>963</v>
      </c>
      <c r="AB1126" s="186">
        <f t="shared" si="618"/>
        <v>1053</v>
      </c>
      <c r="AC1126" s="169">
        <f t="shared" si="618"/>
        <v>99.999999999999986</v>
      </c>
      <c r="AD1126" s="170">
        <f t="shared" si="618"/>
        <v>100</v>
      </c>
      <c r="AE1126" s="170">
        <f t="shared" si="618"/>
        <v>100</v>
      </c>
    </row>
    <row r="1127" spans="1:41" ht="15" customHeight="1" x14ac:dyDescent="0.15">
      <c r="B1127" s="165" t="s">
        <v>396</v>
      </c>
      <c r="C1127" s="167"/>
      <c r="D1127" s="167"/>
      <c r="E1127" s="176"/>
      <c r="F1127" s="168">
        <v>191760.22071307301</v>
      </c>
      <c r="G1127" s="168">
        <v>297388.05524861877</v>
      </c>
      <c r="H1127" s="168">
        <v>80863.248259860789</v>
      </c>
      <c r="I1127" s="168">
        <v>106017.78591033851</v>
      </c>
      <c r="J1127" s="168">
        <v>104578.28396322779</v>
      </c>
      <c r="K1127" s="168">
        <v>277361.61923454364</v>
      </c>
      <c r="V1127" s="165" t="s">
        <v>396</v>
      </c>
      <c r="W1127" s="167"/>
      <c r="X1127" s="167"/>
      <c r="Y1127" s="176"/>
      <c r="Z1127" s="168">
        <f>K1127</f>
        <v>277361.61923454364</v>
      </c>
      <c r="AA1127" s="168">
        <f t="shared" ref="AA1127:AA1132" si="619">H1127</f>
        <v>80863.248259860789</v>
      </c>
      <c r="AB1127" s="168">
        <f t="shared" ref="AB1127:AB1132" si="620">J1127</f>
        <v>104578.28396322779</v>
      </c>
      <c r="AK1127" s="181"/>
      <c r="AL1127" s="181"/>
      <c r="AM1127" s="181"/>
      <c r="AN1127" s="181"/>
      <c r="AO1127" s="181"/>
    </row>
    <row r="1128" spans="1:41" ht="15" customHeight="1" x14ac:dyDescent="0.15">
      <c r="B1128" s="165" t="s">
        <v>397</v>
      </c>
      <c r="C1128" s="167"/>
      <c r="D1128" s="167"/>
      <c r="E1128" s="176"/>
      <c r="F1128" s="168">
        <v>440624.59037711314</v>
      </c>
      <c r="G1128" s="168">
        <v>693649.9742268041</v>
      </c>
      <c r="H1128" s="168">
        <v>182950.44619422572</v>
      </c>
      <c r="I1128" s="168">
        <v>145574.67336683418</v>
      </c>
      <c r="J1128" s="168">
        <v>142000.19417475729</v>
      </c>
      <c r="K1128" s="168">
        <v>610435.18358531315</v>
      </c>
      <c r="V1128" s="165" t="s">
        <v>397</v>
      </c>
      <c r="W1128" s="167"/>
      <c r="X1128" s="167"/>
      <c r="Y1128" s="176"/>
      <c r="Z1128" s="168">
        <f t="shared" ref="Z1128:Z1132" si="621">K1128</f>
        <v>610435.18358531315</v>
      </c>
      <c r="AA1128" s="168">
        <f t="shared" si="619"/>
        <v>182950.44619422572</v>
      </c>
      <c r="AB1128" s="168">
        <f t="shared" si="620"/>
        <v>142000.19417475729</v>
      </c>
      <c r="AK1128" s="181"/>
      <c r="AL1128" s="181"/>
      <c r="AM1128" s="181"/>
      <c r="AN1128" s="181"/>
      <c r="AO1128" s="181"/>
    </row>
    <row r="1129" spans="1:41" ht="15" customHeight="1" x14ac:dyDescent="0.15">
      <c r="B1129" s="533" t="s">
        <v>567</v>
      </c>
      <c r="C1129" s="167"/>
      <c r="D1129" s="167"/>
      <c r="E1129" s="176"/>
      <c r="F1129" s="168">
        <v>93717.22815839095</v>
      </c>
      <c r="G1129" s="168">
        <v>166689.5582822086</v>
      </c>
      <c r="H1129" s="168">
        <v>47918.067010309278</v>
      </c>
      <c r="I1129" s="168">
        <v>97682.071065989847</v>
      </c>
      <c r="J1129" s="168">
        <v>97633.001132502832</v>
      </c>
      <c r="K1129" s="168">
        <v>155152.65505984766</v>
      </c>
      <c r="V1129" s="533" t="s">
        <v>567</v>
      </c>
      <c r="W1129" s="167"/>
      <c r="X1129" s="167"/>
      <c r="Y1129" s="176"/>
      <c r="Z1129" s="168">
        <f t="shared" si="621"/>
        <v>155152.65505984766</v>
      </c>
      <c r="AA1129" s="168">
        <f t="shared" si="619"/>
        <v>47918.067010309278</v>
      </c>
      <c r="AB1129" s="168">
        <f t="shared" si="620"/>
        <v>97633.001132502832</v>
      </c>
      <c r="AK1129" s="181"/>
      <c r="AL1129" s="181"/>
      <c r="AM1129" s="181"/>
      <c r="AN1129" s="181"/>
      <c r="AO1129" s="181"/>
    </row>
    <row r="1130" spans="1:41" ht="15" customHeight="1" x14ac:dyDescent="0.15">
      <c r="B1130" s="533" t="s">
        <v>568</v>
      </c>
      <c r="C1130" s="167"/>
      <c r="D1130" s="167"/>
      <c r="E1130" s="176"/>
      <c r="F1130" s="168">
        <v>305364.08369408367</v>
      </c>
      <c r="G1130" s="168">
        <v>521529.6857142857</v>
      </c>
      <c r="H1130" s="168">
        <v>126346.70553935861</v>
      </c>
      <c r="I1130" s="168">
        <v>137705.76601671308</v>
      </c>
      <c r="J1130" s="168">
        <v>135664.77657935285</v>
      </c>
      <c r="K1130" s="168">
        <v>446913.88489208632</v>
      </c>
      <c r="V1130" s="533" t="s">
        <v>568</v>
      </c>
      <c r="W1130" s="167"/>
      <c r="X1130" s="167"/>
      <c r="Y1130" s="176"/>
      <c r="Z1130" s="168">
        <f t="shared" ref="Z1130" si="622">K1130</f>
        <v>446913.88489208632</v>
      </c>
      <c r="AA1130" s="168">
        <f t="shared" ref="AA1130" si="623">H1130</f>
        <v>126346.70553935861</v>
      </c>
      <c r="AB1130" s="168">
        <f t="shared" ref="AB1130" si="624">J1130</f>
        <v>135664.77657935285</v>
      </c>
      <c r="AK1130" s="181"/>
      <c r="AL1130" s="181"/>
      <c r="AM1130" s="181"/>
      <c r="AN1130" s="181"/>
      <c r="AO1130" s="181"/>
    </row>
    <row r="1131" spans="1:41" ht="15" customHeight="1" x14ac:dyDescent="0.15">
      <c r="B1131" s="165" t="s">
        <v>243</v>
      </c>
      <c r="C1131" s="167"/>
      <c r="D1131" s="167"/>
      <c r="E1131" s="176"/>
      <c r="F1131" s="534">
        <v>15000000</v>
      </c>
      <c r="G1131" s="534">
        <v>15000000</v>
      </c>
      <c r="H1131" s="534">
        <v>3217800</v>
      </c>
      <c r="I1131" s="534">
        <v>960000</v>
      </c>
      <c r="J1131" s="534">
        <v>720000</v>
      </c>
      <c r="K1131" s="534">
        <v>15000000</v>
      </c>
      <c r="V1131" s="165" t="s">
        <v>243</v>
      </c>
      <c r="W1131" s="167"/>
      <c r="X1131" s="167"/>
      <c r="Y1131" s="176"/>
      <c r="Z1131" s="534">
        <f t="shared" si="621"/>
        <v>15000000</v>
      </c>
      <c r="AA1131" s="534">
        <f t="shared" si="619"/>
        <v>3217800</v>
      </c>
      <c r="AB1131" s="534">
        <f t="shared" si="620"/>
        <v>720000</v>
      </c>
      <c r="AK1131" s="181"/>
      <c r="AL1131" s="181"/>
      <c r="AM1131" s="181"/>
      <c r="AN1131" s="181"/>
      <c r="AO1131" s="181"/>
    </row>
    <row r="1132" spans="1:41" ht="15" customHeight="1" x14ac:dyDescent="0.15">
      <c r="B1132" s="165" t="s">
        <v>244</v>
      </c>
      <c r="C1132" s="167"/>
      <c r="D1132" s="167"/>
      <c r="E1132" s="176"/>
      <c r="F1132" s="168">
        <v>8400</v>
      </c>
      <c r="G1132" s="168">
        <v>8400</v>
      </c>
      <c r="H1132" s="168">
        <v>10000</v>
      </c>
      <c r="I1132" s="168">
        <v>10000</v>
      </c>
      <c r="J1132" s="168">
        <v>10000</v>
      </c>
      <c r="K1132" s="168">
        <v>8400</v>
      </c>
      <c r="V1132" s="165" t="s">
        <v>244</v>
      </c>
      <c r="W1132" s="167"/>
      <c r="X1132" s="167"/>
      <c r="Y1132" s="176"/>
      <c r="Z1132" s="168">
        <f t="shared" si="621"/>
        <v>8400</v>
      </c>
      <c r="AA1132" s="168">
        <f t="shared" si="619"/>
        <v>10000</v>
      </c>
      <c r="AB1132" s="168">
        <f t="shared" si="620"/>
        <v>10000</v>
      </c>
      <c r="AK1132" s="181"/>
      <c r="AL1132" s="181"/>
      <c r="AM1132" s="181"/>
      <c r="AN1132" s="181"/>
      <c r="AO1132" s="181"/>
    </row>
    <row r="1133" spans="1:41" ht="12" customHeight="1" x14ac:dyDescent="0.15">
      <c r="B1133" s="532" t="s">
        <v>75</v>
      </c>
      <c r="C1133" s="172"/>
      <c r="D1133" s="172"/>
      <c r="E1133" s="172"/>
      <c r="F1133" s="252"/>
      <c r="G1133" s="252"/>
      <c r="H1133" s="252"/>
      <c r="I1133" s="173"/>
      <c r="J1133" s="252"/>
      <c r="K1133" s="252"/>
      <c r="L1133" s="252"/>
      <c r="M1133" s="148"/>
      <c r="O1133" s="252"/>
      <c r="V1133" s="532" t="s">
        <v>75</v>
      </c>
      <c r="W1133" s="172"/>
      <c r="X1133" s="172"/>
      <c r="Y1133" s="172"/>
      <c r="Z1133" s="252"/>
      <c r="AA1133" s="252"/>
      <c r="AB1133" s="252"/>
      <c r="AC1133" s="252"/>
    </row>
    <row r="1134" spans="1:41" ht="10.15" customHeight="1" x14ac:dyDescent="0.15">
      <c r="B1134" s="171"/>
      <c r="C1134" s="172"/>
      <c r="D1134" s="172"/>
      <c r="E1134" s="172"/>
      <c r="F1134" s="252"/>
      <c r="G1134" s="252"/>
      <c r="H1134" s="252"/>
      <c r="I1134" s="173"/>
      <c r="J1134" s="252"/>
      <c r="K1134" s="252"/>
      <c r="L1134" s="252"/>
      <c r="M1134" s="148"/>
      <c r="O1134" s="252"/>
      <c r="V1134" s="171"/>
      <c r="W1134" s="172"/>
      <c r="X1134" s="172"/>
      <c r="Y1134" s="172"/>
      <c r="Z1134" s="252"/>
      <c r="AA1134" s="252"/>
      <c r="AB1134" s="252"/>
      <c r="AC1134" s="252"/>
    </row>
    <row r="1135" spans="1:41" ht="15" customHeight="1" x14ac:dyDescent="0.15">
      <c r="A1135" s="135" t="s">
        <v>443</v>
      </c>
      <c r="B1135" s="137"/>
      <c r="V1135" s="137"/>
    </row>
    <row r="1136" spans="1:41" ht="13.7" customHeight="1" x14ac:dyDescent="0.15">
      <c r="B1136" s="138"/>
      <c r="C1136" s="139"/>
      <c r="D1136" s="139"/>
      <c r="E1136" s="139"/>
      <c r="F1136" s="227"/>
      <c r="G1136" s="228"/>
      <c r="H1136" s="142" t="s">
        <v>2</v>
      </c>
      <c r="I1136" s="142"/>
      <c r="J1136" s="228"/>
      <c r="K1136" s="228"/>
      <c r="L1136" s="229"/>
      <c r="M1136" s="228"/>
      <c r="N1136" s="142" t="s">
        <v>3</v>
      </c>
      <c r="O1136" s="142"/>
      <c r="P1136" s="228"/>
      <c r="Q1136" s="231"/>
      <c r="V1136" s="138"/>
      <c r="W1136" s="139"/>
      <c r="X1136" s="139"/>
      <c r="Y1136" s="139"/>
      <c r="Z1136" s="140"/>
      <c r="AA1136" s="141" t="s">
        <v>2</v>
      </c>
      <c r="AB1136" s="142"/>
      <c r="AC1136" s="143"/>
      <c r="AD1136" s="141" t="s">
        <v>3</v>
      </c>
      <c r="AE1136" s="144"/>
    </row>
    <row r="1137" spans="2:41" ht="22.7" customHeight="1" x14ac:dyDescent="0.15">
      <c r="B1137" s="156"/>
      <c r="E1137" s="329"/>
      <c r="F1137" s="146" t="s">
        <v>365</v>
      </c>
      <c r="G1137" s="146" t="s">
        <v>170</v>
      </c>
      <c r="H1137" s="146" t="s">
        <v>171</v>
      </c>
      <c r="I1137" s="146" t="s">
        <v>366</v>
      </c>
      <c r="J1137" s="182" t="s">
        <v>173</v>
      </c>
      <c r="K1137" s="146" t="s">
        <v>529</v>
      </c>
      <c r="L1137" s="147" t="s">
        <v>365</v>
      </c>
      <c r="M1137" s="146" t="s">
        <v>170</v>
      </c>
      <c r="N1137" s="146" t="s">
        <v>171</v>
      </c>
      <c r="O1137" s="146" t="s">
        <v>366</v>
      </c>
      <c r="P1137" s="146" t="s">
        <v>173</v>
      </c>
      <c r="Q1137" s="146" t="s">
        <v>529</v>
      </c>
      <c r="V1137" s="156"/>
      <c r="Y1137" s="329"/>
      <c r="Z1137" s="146" t="s">
        <v>474</v>
      </c>
      <c r="AA1137" s="146" t="s">
        <v>171</v>
      </c>
      <c r="AB1137" s="182" t="s">
        <v>173</v>
      </c>
      <c r="AC1137" s="147" t="s">
        <v>474</v>
      </c>
      <c r="AD1137" s="146" t="s">
        <v>171</v>
      </c>
      <c r="AE1137" s="146" t="s">
        <v>173</v>
      </c>
    </row>
    <row r="1138" spans="2:41" ht="12" customHeight="1" x14ac:dyDescent="0.15">
      <c r="B1138" s="149"/>
      <c r="C1138" s="151"/>
      <c r="D1138" s="151"/>
      <c r="E1138" s="220"/>
      <c r="F1138" s="152"/>
      <c r="G1138" s="152"/>
      <c r="H1138" s="152"/>
      <c r="I1138" s="152"/>
      <c r="J1138" s="183"/>
      <c r="K1138" s="152"/>
      <c r="L1138" s="153">
        <f t="shared" ref="L1138:Q1138" si="625">F$13</f>
        <v>2024</v>
      </c>
      <c r="M1138" s="154">
        <f t="shared" si="625"/>
        <v>1061</v>
      </c>
      <c r="N1138" s="154">
        <f t="shared" si="625"/>
        <v>963</v>
      </c>
      <c r="O1138" s="154">
        <f t="shared" si="625"/>
        <v>1194</v>
      </c>
      <c r="P1138" s="154">
        <f t="shared" si="625"/>
        <v>1053</v>
      </c>
      <c r="Q1138" s="154">
        <f t="shared" si="625"/>
        <v>1202</v>
      </c>
      <c r="V1138" s="149"/>
      <c r="W1138" s="151"/>
      <c r="X1138" s="151"/>
      <c r="Y1138" s="220"/>
      <c r="Z1138" s="152"/>
      <c r="AA1138" s="152"/>
      <c r="AB1138" s="183"/>
      <c r="AC1138" s="153">
        <f>Q1138</f>
        <v>1202</v>
      </c>
      <c r="AD1138" s="154">
        <f>N1138</f>
        <v>963</v>
      </c>
      <c r="AE1138" s="154">
        <f>P1138</f>
        <v>1053</v>
      </c>
    </row>
    <row r="1139" spans="2:41" ht="15" customHeight="1" x14ac:dyDescent="0.15">
      <c r="B1139" s="156" t="s">
        <v>223</v>
      </c>
      <c r="F1139" s="157">
        <v>1181</v>
      </c>
      <c r="G1139" s="157">
        <v>550</v>
      </c>
      <c r="H1139" s="157">
        <v>631</v>
      </c>
      <c r="I1139" s="157">
        <v>790</v>
      </c>
      <c r="J1139" s="184">
        <v>704</v>
      </c>
      <c r="K1139" s="157">
        <v>636</v>
      </c>
      <c r="L1139" s="158">
        <f>F1139/L$1138*100</f>
        <v>58.3498023715415</v>
      </c>
      <c r="M1139" s="436">
        <f t="shared" ref="M1139:Q1144" si="626">G1139/M$1138*100</f>
        <v>51.837888784165884</v>
      </c>
      <c r="N1139" s="159">
        <f t="shared" si="626"/>
        <v>65.52440290758048</v>
      </c>
      <c r="O1139" s="159">
        <f t="shared" si="626"/>
        <v>66.164154103852596</v>
      </c>
      <c r="P1139" s="159">
        <f t="shared" si="626"/>
        <v>66.85660018993353</v>
      </c>
      <c r="Q1139" s="159">
        <f t="shared" si="626"/>
        <v>52.911813643926784</v>
      </c>
      <c r="V1139" s="156" t="s">
        <v>223</v>
      </c>
      <c r="Z1139" s="157">
        <f>K1139</f>
        <v>636</v>
      </c>
      <c r="AA1139" s="157">
        <f t="shared" ref="AA1139:AA1144" si="627">H1139</f>
        <v>631</v>
      </c>
      <c r="AB1139" s="184">
        <f t="shared" ref="AB1139:AB1144" si="628">J1139</f>
        <v>704</v>
      </c>
      <c r="AC1139" s="158">
        <f>Q1139</f>
        <v>52.911813643926784</v>
      </c>
      <c r="AD1139" s="159">
        <f>N1139</f>
        <v>65.52440290758048</v>
      </c>
      <c r="AE1139" s="159">
        <f>P1139</f>
        <v>66.85660018993353</v>
      </c>
      <c r="AK1139" s="181"/>
      <c r="AL1139" s="181"/>
      <c r="AM1139" s="181"/>
      <c r="AN1139" s="181"/>
      <c r="AO1139" s="181"/>
    </row>
    <row r="1140" spans="2:41" ht="15" customHeight="1" x14ac:dyDescent="0.15">
      <c r="B1140" s="156" t="s">
        <v>393</v>
      </c>
      <c r="F1140" s="157">
        <v>77</v>
      </c>
      <c r="G1140" s="157">
        <v>38</v>
      </c>
      <c r="H1140" s="157">
        <v>39</v>
      </c>
      <c r="I1140" s="157">
        <v>31</v>
      </c>
      <c r="J1140" s="184">
        <v>28</v>
      </c>
      <c r="K1140" s="157">
        <v>41</v>
      </c>
      <c r="L1140" s="158">
        <f t="shared" ref="L1140:L1144" si="629">F1140/L$1138*100</f>
        <v>3.804347826086957</v>
      </c>
      <c r="M1140" s="436">
        <f t="shared" si="626"/>
        <v>3.581526861451461</v>
      </c>
      <c r="N1140" s="159">
        <f t="shared" si="626"/>
        <v>4.0498442367601246</v>
      </c>
      <c r="O1140" s="159">
        <f t="shared" si="626"/>
        <v>2.5963149078726966</v>
      </c>
      <c r="P1140" s="159">
        <f t="shared" si="626"/>
        <v>2.6590693257359925</v>
      </c>
      <c r="Q1140" s="159">
        <f t="shared" si="626"/>
        <v>3.4109816971713807</v>
      </c>
      <c r="V1140" s="156" t="s">
        <v>393</v>
      </c>
      <c r="Z1140" s="157">
        <f t="shared" ref="Z1140:Z1144" si="630">K1140</f>
        <v>41</v>
      </c>
      <c r="AA1140" s="157">
        <f t="shared" si="627"/>
        <v>39</v>
      </c>
      <c r="AB1140" s="184">
        <f t="shared" si="628"/>
        <v>28</v>
      </c>
      <c r="AC1140" s="158">
        <f t="shared" ref="AC1140:AC1144" si="631">Q1140</f>
        <v>3.4109816971713807</v>
      </c>
      <c r="AD1140" s="159">
        <f t="shared" ref="AD1140:AD1144" si="632">N1140</f>
        <v>4.0498442367601246</v>
      </c>
      <c r="AE1140" s="159">
        <f t="shared" ref="AE1140:AE1144" si="633">P1140</f>
        <v>2.6590693257359925</v>
      </c>
      <c r="AK1140" s="181"/>
      <c r="AL1140" s="181"/>
      <c r="AM1140" s="181"/>
      <c r="AN1140" s="181"/>
      <c r="AO1140" s="181"/>
    </row>
    <row r="1141" spans="2:41" ht="15" customHeight="1" x14ac:dyDescent="0.15">
      <c r="B1141" s="156" t="s">
        <v>504</v>
      </c>
      <c r="F1141" s="157">
        <v>143</v>
      </c>
      <c r="G1141" s="157">
        <v>131</v>
      </c>
      <c r="H1141" s="157">
        <v>12</v>
      </c>
      <c r="I1141" s="157">
        <v>10</v>
      </c>
      <c r="J1141" s="184">
        <v>4</v>
      </c>
      <c r="K1141" s="157">
        <v>137</v>
      </c>
      <c r="L1141" s="158">
        <f t="shared" si="629"/>
        <v>7.0652173913043477</v>
      </c>
      <c r="M1141" s="436">
        <f t="shared" si="626"/>
        <v>12.34684260131951</v>
      </c>
      <c r="N1141" s="159">
        <f t="shared" si="626"/>
        <v>1.2461059190031152</v>
      </c>
      <c r="O1141" s="159">
        <f t="shared" si="626"/>
        <v>0.83752093802345051</v>
      </c>
      <c r="P1141" s="159">
        <f t="shared" si="626"/>
        <v>0.37986704653371323</v>
      </c>
      <c r="Q1141" s="159">
        <f t="shared" si="626"/>
        <v>11.397670549084857</v>
      </c>
      <c r="V1141" s="156" t="s">
        <v>504</v>
      </c>
      <c r="Z1141" s="157">
        <f t="shared" si="630"/>
        <v>137</v>
      </c>
      <c r="AA1141" s="157">
        <f t="shared" si="627"/>
        <v>12</v>
      </c>
      <c r="AB1141" s="184">
        <f t="shared" si="628"/>
        <v>4</v>
      </c>
      <c r="AC1141" s="158">
        <f t="shared" si="631"/>
        <v>11.397670549084857</v>
      </c>
      <c r="AD1141" s="159">
        <f t="shared" si="632"/>
        <v>1.2461059190031152</v>
      </c>
      <c r="AE1141" s="159">
        <f t="shared" si="633"/>
        <v>0.37986704653371323</v>
      </c>
      <c r="AK1141" s="181"/>
      <c r="AL1141" s="181"/>
      <c r="AM1141" s="181"/>
      <c r="AN1141" s="181"/>
      <c r="AO1141" s="181"/>
    </row>
    <row r="1142" spans="2:41" ht="15" customHeight="1" x14ac:dyDescent="0.15">
      <c r="B1142" s="156" t="s">
        <v>395</v>
      </c>
      <c r="F1142" s="157">
        <v>92</v>
      </c>
      <c r="G1142" s="157">
        <v>86</v>
      </c>
      <c r="H1142" s="157">
        <v>6</v>
      </c>
      <c r="I1142" s="157">
        <v>6</v>
      </c>
      <c r="J1142" s="184">
        <v>1</v>
      </c>
      <c r="K1142" s="157">
        <v>91</v>
      </c>
      <c r="L1142" s="158">
        <f t="shared" si="629"/>
        <v>4.5454545454545459</v>
      </c>
      <c r="M1142" s="436">
        <f t="shared" si="626"/>
        <v>8.1055607917059369</v>
      </c>
      <c r="N1142" s="159">
        <f t="shared" si="626"/>
        <v>0.62305295950155759</v>
      </c>
      <c r="O1142" s="159">
        <f t="shared" si="626"/>
        <v>0.50251256281407031</v>
      </c>
      <c r="P1142" s="159">
        <f t="shared" si="626"/>
        <v>9.4966761633428307E-2</v>
      </c>
      <c r="Q1142" s="159">
        <f t="shared" si="626"/>
        <v>7.570715474209651</v>
      </c>
      <c r="V1142" s="156" t="s">
        <v>395</v>
      </c>
      <c r="Z1142" s="157">
        <f t="shared" si="630"/>
        <v>91</v>
      </c>
      <c r="AA1142" s="157">
        <f t="shared" si="627"/>
        <v>6</v>
      </c>
      <c r="AB1142" s="184">
        <f t="shared" si="628"/>
        <v>1</v>
      </c>
      <c r="AC1142" s="158">
        <f t="shared" si="631"/>
        <v>7.570715474209651</v>
      </c>
      <c r="AD1142" s="159">
        <f t="shared" si="632"/>
        <v>0.62305295950155759</v>
      </c>
      <c r="AE1142" s="159">
        <f t="shared" si="633"/>
        <v>9.4966761633428307E-2</v>
      </c>
      <c r="AK1142" s="181"/>
      <c r="AL1142" s="181"/>
      <c r="AM1142" s="181"/>
      <c r="AN1142" s="181"/>
      <c r="AO1142" s="181"/>
    </row>
    <row r="1143" spans="2:41" ht="15" customHeight="1" x14ac:dyDescent="0.15">
      <c r="B1143" s="156" t="s">
        <v>394</v>
      </c>
      <c r="F1143" s="157">
        <v>110</v>
      </c>
      <c r="G1143" s="157">
        <v>100</v>
      </c>
      <c r="H1143" s="157">
        <v>10</v>
      </c>
      <c r="I1143" s="157">
        <v>7</v>
      </c>
      <c r="J1143" s="184">
        <v>3</v>
      </c>
      <c r="K1143" s="157">
        <v>104</v>
      </c>
      <c r="L1143" s="158">
        <f t="shared" si="629"/>
        <v>5.4347826086956523</v>
      </c>
      <c r="M1143" s="436">
        <f t="shared" si="626"/>
        <v>9.4250706880301607</v>
      </c>
      <c r="N1143" s="159">
        <f t="shared" si="626"/>
        <v>1.0384215991692627</v>
      </c>
      <c r="O1143" s="159">
        <f t="shared" si="626"/>
        <v>0.58626465661641536</v>
      </c>
      <c r="P1143" s="159">
        <f t="shared" si="626"/>
        <v>0.28490028490028491</v>
      </c>
      <c r="Q1143" s="159">
        <f t="shared" si="626"/>
        <v>8.6522462562396019</v>
      </c>
      <c r="V1143" s="156" t="s">
        <v>394</v>
      </c>
      <c r="Z1143" s="157">
        <f t="shared" si="630"/>
        <v>104</v>
      </c>
      <c r="AA1143" s="157">
        <f t="shared" si="627"/>
        <v>10</v>
      </c>
      <c r="AB1143" s="184">
        <f t="shared" si="628"/>
        <v>3</v>
      </c>
      <c r="AC1143" s="158">
        <f t="shared" si="631"/>
        <v>8.6522462562396019</v>
      </c>
      <c r="AD1143" s="159">
        <f t="shared" si="632"/>
        <v>1.0384215991692627</v>
      </c>
      <c r="AE1143" s="159">
        <f t="shared" si="633"/>
        <v>0.28490028490028491</v>
      </c>
      <c r="AK1143" s="181"/>
      <c r="AL1143" s="181"/>
      <c r="AM1143" s="181"/>
      <c r="AN1143" s="181"/>
      <c r="AO1143" s="181"/>
    </row>
    <row r="1144" spans="2:41" ht="15" customHeight="1" x14ac:dyDescent="0.15">
      <c r="B1144" s="156" t="s">
        <v>128</v>
      </c>
      <c r="C1144" s="151"/>
      <c r="D1144" s="151"/>
      <c r="E1144" s="151"/>
      <c r="F1144" s="161">
        <v>421</v>
      </c>
      <c r="G1144" s="161">
        <v>156</v>
      </c>
      <c r="H1144" s="161">
        <v>265</v>
      </c>
      <c r="I1144" s="161">
        <v>350</v>
      </c>
      <c r="J1144" s="185">
        <v>313</v>
      </c>
      <c r="K1144" s="161">
        <v>193</v>
      </c>
      <c r="L1144" s="162">
        <f t="shared" si="629"/>
        <v>20.800395256916996</v>
      </c>
      <c r="M1144" s="451">
        <f t="shared" si="626"/>
        <v>14.70311027332705</v>
      </c>
      <c r="N1144" s="163">
        <f t="shared" si="626"/>
        <v>27.518172377985461</v>
      </c>
      <c r="O1144" s="163">
        <f t="shared" si="626"/>
        <v>29.313232830820766</v>
      </c>
      <c r="P1144" s="163">
        <f t="shared" si="626"/>
        <v>29.724596391263059</v>
      </c>
      <c r="Q1144" s="163">
        <f t="shared" si="626"/>
        <v>16.056572379367719</v>
      </c>
      <c r="V1144" s="156" t="s">
        <v>0</v>
      </c>
      <c r="W1144" s="151"/>
      <c r="X1144" s="151"/>
      <c r="Y1144" s="151"/>
      <c r="Z1144" s="161">
        <f t="shared" si="630"/>
        <v>193</v>
      </c>
      <c r="AA1144" s="161">
        <f t="shared" si="627"/>
        <v>265</v>
      </c>
      <c r="AB1144" s="185">
        <f t="shared" si="628"/>
        <v>313</v>
      </c>
      <c r="AC1144" s="162">
        <f t="shared" si="631"/>
        <v>16.056572379367719</v>
      </c>
      <c r="AD1144" s="163">
        <f t="shared" si="632"/>
        <v>27.518172377985461</v>
      </c>
      <c r="AE1144" s="163">
        <f t="shared" si="633"/>
        <v>29.724596391263059</v>
      </c>
      <c r="AK1144" s="181"/>
      <c r="AL1144" s="181"/>
      <c r="AM1144" s="181"/>
      <c r="AN1144" s="181"/>
      <c r="AO1144" s="181"/>
    </row>
    <row r="1145" spans="2:41" ht="15" customHeight="1" x14ac:dyDescent="0.15">
      <c r="B1145" s="165" t="s">
        <v>1</v>
      </c>
      <c r="C1145" s="167"/>
      <c r="D1145" s="167"/>
      <c r="E1145" s="176"/>
      <c r="F1145" s="168">
        <f t="shared" ref="F1145:K1145" si="634">SUM(F1139:F1144)</f>
        <v>2024</v>
      </c>
      <c r="G1145" s="168">
        <f t="shared" si="634"/>
        <v>1061</v>
      </c>
      <c r="H1145" s="168">
        <f t="shared" si="634"/>
        <v>963</v>
      </c>
      <c r="I1145" s="168">
        <f t="shared" si="634"/>
        <v>1194</v>
      </c>
      <c r="J1145" s="186">
        <f t="shared" si="634"/>
        <v>1053</v>
      </c>
      <c r="K1145" s="168">
        <f t="shared" si="634"/>
        <v>1202</v>
      </c>
      <c r="L1145" s="169">
        <f t="shared" ref="L1145:Q1145" si="635">SUM(L1139:L1144)</f>
        <v>100</v>
      </c>
      <c r="M1145" s="452">
        <f t="shared" si="635"/>
        <v>100.00000000000001</v>
      </c>
      <c r="N1145" s="170">
        <f t="shared" si="635"/>
        <v>100.00000000000001</v>
      </c>
      <c r="O1145" s="170">
        <f t="shared" si="635"/>
        <v>100</v>
      </c>
      <c r="P1145" s="170">
        <f t="shared" si="635"/>
        <v>100.00000000000003</v>
      </c>
      <c r="Q1145" s="170">
        <f t="shared" si="635"/>
        <v>100</v>
      </c>
      <c r="V1145" s="165" t="s">
        <v>1</v>
      </c>
      <c r="W1145" s="167"/>
      <c r="X1145" s="167"/>
      <c r="Y1145" s="176"/>
      <c r="Z1145" s="168">
        <f t="shared" ref="Z1145:AE1145" si="636">SUM(Z1139:Z1144)</f>
        <v>1202</v>
      </c>
      <c r="AA1145" s="168">
        <f t="shared" si="636"/>
        <v>963</v>
      </c>
      <c r="AB1145" s="186">
        <f t="shared" si="636"/>
        <v>1053</v>
      </c>
      <c r="AC1145" s="169">
        <f t="shared" si="636"/>
        <v>100</v>
      </c>
      <c r="AD1145" s="170">
        <f t="shared" si="636"/>
        <v>100.00000000000001</v>
      </c>
      <c r="AE1145" s="170">
        <f t="shared" si="636"/>
        <v>100.00000000000003</v>
      </c>
    </row>
    <row r="1146" spans="2:41" ht="15" customHeight="1" x14ac:dyDescent="0.15">
      <c r="B1146" s="165" t="s">
        <v>396</v>
      </c>
      <c r="C1146" s="167"/>
      <c r="D1146" s="167"/>
      <c r="E1146" s="176"/>
      <c r="F1146" s="534">
        <v>2266087.3867747975</v>
      </c>
      <c r="G1146" s="534">
        <v>3644825.6254143645</v>
      </c>
      <c r="H1146" s="534">
        <v>478468.32378223498</v>
      </c>
      <c r="I1146" s="534">
        <v>318977.66232227487</v>
      </c>
      <c r="J1146" s="534">
        <v>112131.00945945946</v>
      </c>
      <c r="K1146" s="534">
        <v>3453723.8761149654</v>
      </c>
      <c r="V1146" s="165" t="s">
        <v>396</v>
      </c>
      <c r="W1146" s="167"/>
      <c r="X1146" s="167"/>
      <c r="Y1146" s="176"/>
      <c r="Z1146" s="534">
        <f>K1146</f>
        <v>3453723.8761149654</v>
      </c>
      <c r="AA1146" s="534">
        <f t="shared" ref="AA1146:AA1151" si="637">H1146</f>
        <v>478468.32378223498</v>
      </c>
      <c r="AB1146" s="534">
        <f t="shared" ref="AB1146:AB1151" si="638">J1146</f>
        <v>112131.00945945946</v>
      </c>
      <c r="AK1146" s="181"/>
      <c r="AL1146" s="181"/>
      <c r="AM1146" s="181"/>
      <c r="AN1146" s="181"/>
      <c r="AO1146" s="181"/>
    </row>
    <row r="1147" spans="2:41" ht="15" customHeight="1" x14ac:dyDescent="0.15">
      <c r="B1147" s="165" t="s">
        <v>397</v>
      </c>
      <c r="C1147" s="167"/>
      <c r="D1147" s="167"/>
      <c r="E1147" s="176"/>
      <c r="F1147" s="534">
        <v>8607910.1445497628</v>
      </c>
      <c r="G1147" s="534">
        <v>9291738.566197183</v>
      </c>
      <c r="H1147" s="534">
        <v>4984640.1492537316</v>
      </c>
      <c r="I1147" s="534">
        <v>4985502.722222222</v>
      </c>
      <c r="J1147" s="534">
        <v>2304915.1944444445</v>
      </c>
      <c r="K1147" s="534">
        <v>9342647.1608579084</v>
      </c>
      <c r="V1147" s="165" t="s">
        <v>397</v>
      </c>
      <c r="W1147" s="167"/>
      <c r="X1147" s="167"/>
      <c r="Y1147" s="176"/>
      <c r="Z1147" s="534">
        <f t="shared" ref="Z1147:Z1151" si="639">K1147</f>
        <v>9342647.1608579084</v>
      </c>
      <c r="AA1147" s="534">
        <f t="shared" si="637"/>
        <v>4984640.1492537316</v>
      </c>
      <c r="AB1147" s="534">
        <f t="shared" si="638"/>
        <v>2304915.1944444445</v>
      </c>
      <c r="AK1147" s="181"/>
      <c r="AL1147" s="181"/>
      <c r="AM1147" s="181"/>
      <c r="AN1147" s="181"/>
      <c r="AO1147" s="181"/>
    </row>
    <row r="1148" spans="2:41" ht="15" customHeight="1" x14ac:dyDescent="0.15">
      <c r="B1148" s="533" t="s">
        <v>567</v>
      </c>
      <c r="C1148" s="167"/>
      <c r="D1148" s="167"/>
      <c r="E1148" s="176"/>
      <c r="F1148" s="534">
        <v>1039321.4767844768</v>
      </c>
      <c r="G1148" s="534">
        <v>2243172.8723926381</v>
      </c>
      <c r="H1148" s="535">
        <v>4883.9523809523807</v>
      </c>
      <c r="I1148" s="535">
        <v>880.78947368421052</v>
      </c>
      <c r="J1148" s="535">
        <v>0</v>
      </c>
      <c r="K1148" s="534">
        <v>2039742.6743674367</v>
      </c>
      <c r="V1148" s="533" t="s">
        <v>567</v>
      </c>
      <c r="W1148" s="167"/>
      <c r="X1148" s="167"/>
      <c r="Y1148" s="176"/>
      <c r="Z1148" s="534">
        <f t="shared" si="639"/>
        <v>2039742.6743674367</v>
      </c>
      <c r="AA1148" s="535">
        <f t="shared" si="637"/>
        <v>4883.9523809523807</v>
      </c>
      <c r="AB1148" s="168">
        <f t="shared" si="638"/>
        <v>0</v>
      </c>
      <c r="AK1148" s="181"/>
      <c r="AL1148" s="181"/>
      <c r="AM1148" s="181"/>
      <c r="AN1148" s="181"/>
      <c r="AO1148" s="181"/>
    </row>
    <row r="1149" spans="2:41" ht="15" customHeight="1" x14ac:dyDescent="0.15">
      <c r="B1149" s="533" t="s">
        <v>568</v>
      </c>
      <c r="C1149" s="167"/>
      <c r="D1149" s="167"/>
      <c r="E1149" s="176"/>
      <c r="F1149" s="534">
        <v>7202540.4763157899</v>
      </c>
      <c r="G1149" s="534">
        <v>7986572.0747663556</v>
      </c>
      <c r="H1149" s="535">
        <v>3452757.2131147543</v>
      </c>
      <c r="I1149" s="535">
        <v>3391434.94</v>
      </c>
      <c r="J1149" s="535">
        <v>1646439.6176470588</v>
      </c>
      <c r="K1149" s="534">
        <v>7965207.2284866469</v>
      </c>
      <c r="V1149" s="533" t="s">
        <v>568</v>
      </c>
      <c r="W1149" s="167"/>
      <c r="X1149" s="167"/>
      <c r="Y1149" s="176"/>
      <c r="Z1149" s="534">
        <f t="shared" ref="Z1149" si="640">K1149</f>
        <v>7965207.2284866469</v>
      </c>
      <c r="AA1149" s="535">
        <f t="shared" ref="AA1149" si="641">H1149</f>
        <v>3452757.2131147543</v>
      </c>
      <c r="AB1149" s="535">
        <f t="shared" ref="AB1149" si="642">J1149</f>
        <v>1646439.6176470588</v>
      </c>
      <c r="AK1149" s="181"/>
      <c r="AL1149" s="181"/>
      <c r="AM1149" s="181"/>
      <c r="AN1149" s="181"/>
      <c r="AO1149" s="181"/>
    </row>
    <row r="1150" spans="2:41" ht="15" customHeight="1" x14ac:dyDescent="0.15">
      <c r="B1150" s="165" t="s">
        <v>243</v>
      </c>
      <c r="C1150" s="167"/>
      <c r="D1150" s="167"/>
      <c r="E1150" s="176"/>
      <c r="F1150" s="536">
        <v>66000000</v>
      </c>
      <c r="G1150" s="536">
        <v>66000000</v>
      </c>
      <c r="H1150" s="536">
        <v>63000000</v>
      </c>
      <c r="I1150" s="536">
        <v>61200000</v>
      </c>
      <c r="J1150" s="536">
        <v>26988000</v>
      </c>
      <c r="K1150" s="536">
        <v>66000000</v>
      </c>
      <c r="V1150" s="165" t="s">
        <v>243</v>
      </c>
      <c r="W1150" s="167"/>
      <c r="X1150" s="167"/>
      <c r="Y1150" s="176"/>
      <c r="Z1150" s="537">
        <f t="shared" si="639"/>
        <v>66000000</v>
      </c>
      <c r="AA1150" s="534">
        <f t="shared" si="637"/>
        <v>63000000</v>
      </c>
      <c r="AB1150" s="534">
        <f t="shared" si="638"/>
        <v>26988000</v>
      </c>
      <c r="AK1150" s="181"/>
      <c r="AL1150" s="181"/>
      <c r="AM1150" s="181"/>
      <c r="AN1150" s="181"/>
      <c r="AO1150" s="181"/>
    </row>
    <row r="1151" spans="2:41" ht="15" customHeight="1" x14ac:dyDescent="0.15">
      <c r="B1151" s="165" t="s">
        <v>244</v>
      </c>
      <c r="C1151" s="167"/>
      <c r="D1151" s="167"/>
      <c r="E1151" s="176"/>
      <c r="F1151" s="534">
        <v>30000</v>
      </c>
      <c r="G1151" s="534">
        <v>30000</v>
      </c>
      <c r="H1151" s="534">
        <v>36000</v>
      </c>
      <c r="I1151" s="534">
        <v>10000</v>
      </c>
      <c r="J1151" s="534">
        <v>10000</v>
      </c>
      <c r="K1151" s="534">
        <v>30000</v>
      </c>
      <c r="V1151" s="165" t="s">
        <v>244</v>
      </c>
      <c r="W1151" s="167"/>
      <c r="X1151" s="167"/>
      <c r="Y1151" s="176"/>
      <c r="Z1151" s="534">
        <f t="shared" si="639"/>
        <v>30000</v>
      </c>
      <c r="AA1151" s="534">
        <f t="shared" si="637"/>
        <v>36000</v>
      </c>
      <c r="AB1151" s="534">
        <f t="shared" si="638"/>
        <v>10000</v>
      </c>
      <c r="AK1151" s="181"/>
      <c r="AL1151" s="181"/>
      <c r="AM1151" s="181"/>
      <c r="AN1151" s="181"/>
      <c r="AO1151" s="181"/>
    </row>
    <row r="1152" spans="2:41" ht="12" customHeight="1" x14ac:dyDescent="0.15">
      <c r="B1152" s="532" t="s">
        <v>75</v>
      </c>
      <c r="C1152" s="172"/>
      <c r="D1152" s="172"/>
      <c r="E1152" s="172"/>
      <c r="F1152" s="252"/>
      <c r="G1152" s="252"/>
      <c r="H1152" s="252"/>
      <c r="I1152" s="173"/>
      <c r="J1152" s="252"/>
      <c r="K1152" s="252"/>
      <c r="L1152" s="252"/>
      <c r="M1152" s="148"/>
      <c r="O1152" s="252"/>
      <c r="V1152" s="532" t="s">
        <v>75</v>
      </c>
      <c r="W1152" s="172"/>
      <c r="X1152" s="172"/>
      <c r="Y1152" s="172"/>
      <c r="Z1152" s="252"/>
      <c r="AA1152" s="252"/>
      <c r="AB1152" s="252"/>
      <c r="AC1152" s="252"/>
    </row>
    <row r="1153" spans="1:41" ht="10.15" customHeight="1" x14ac:dyDescent="0.15">
      <c r="B1153" s="171"/>
      <c r="C1153" s="172"/>
      <c r="D1153" s="172"/>
      <c r="E1153" s="172"/>
      <c r="F1153" s="252"/>
      <c r="G1153" s="252"/>
      <c r="H1153" s="252"/>
      <c r="I1153" s="173"/>
      <c r="J1153" s="252"/>
      <c r="K1153" s="252"/>
      <c r="L1153" s="252"/>
      <c r="M1153" s="148"/>
      <c r="O1153" s="252"/>
      <c r="V1153" s="171"/>
      <c r="W1153" s="172"/>
      <c r="X1153" s="172"/>
      <c r="Y1153" s="172"/>
      <c r="Z1153" s="252"/>
      <c r="AA1153" s="252"/>
      <c r="AB1153" s="252"/>
      <c r="AC1153" s="252"/>
    </row>
    <row r="1154" spans="1:41" ht="15" customHeight="1" x14ac:dyDescent="0.15">
      <c r="A1154" s="135" t="s">
        <v>444</v>
      </c>
      <c r="B1154" s="137"/>
      <c r="V1154" s="137"/>
    </row>
    <row r="1155" spans="1:41" ht="13.7" customHeight="1" x14ac:dyDescent="0.15">
      <c r="B1155" s="138"/>
      <c r="C1155" s="139"/>
      <c r="D1155" s="139"/>
      <c r="E1155" s="139"/>
      <c r="F1155" s="227"/>
      <c r="G1155" s="228"/>
      <c r="H1155" s="142" t="s">
        <v>2</v>
      </c>
      <c r="I1155" s="142"/>
      <c r="J1155" s="228"/>
      <c r="K1155" s="228"/>
      <c r="L1155" s="229"/>
      <c r="M1155" s="228"/>
      <c r="N1155" s="142" t="s">
        <v>3</v>
      </c>
      <c r="O1155" s="142"/>
      <c r="P1155" s="228"/>
      <c r="Q1155" s="231"/>
      <c r="V1155" s="138"/>
      <c r="W1155" s="139"/>
      <c r="X1155" s="139"/>
      <c r="Y1155" s="139"/>
      <c r="Z1155" s="140"/>
      <c r="AA1155" s="141" t="s">
        <v>2</v>
      </c>
      <c r="AB1155" s="142"/>
      <c r="AC1155" s="143"/>
      <c r="AD1155" s="141" t="s">
        <v>3</v>
      </c>
      <c r="AE1155" s="144"/>
    </row>
    <row r="1156" spans="1:41" ht="22.7" customHeight="1" x14ac:dyDescent="0.15">
      <c r="B1156" s="156"/>
      <c r="E1156" s="329"/>
      <c r="F1156" s="146" t="s">
        <v>365</v>
      </c>
      <c r="G1156" s="146" t="s">
        <v>170</v>
      </c>
      <c r="H1156" s="146" t="s">
        <v>171</v>
      </c>
      <c r="I1156" s="146" t="s">
        <v>366</v>
      </c>
      <c r="J1156" s="182" t="s">
        <v>173</v>
      </c>
      <c r="K1156" s="146" t="s">
        <v>529</v>
      </c>
      <c r="L1156" s="147" t="s">
        <v>365</v>
      </c>
      <c r="M1156" s="146" t="s">
        <v>170</v>
      </c>
      <c r="N1156" s="146" t="s">
        <v>171</v>
      </c>
      <c r="O1156" s="146" t="s">
        <v>366</v>
      </c>
      <c r="P1156" s="146" t="s">
        <v>173</v>
      </c>
      <c r="Q1156" s="146" t="s">
        <v>529</v>
      </c>
      <c r="V1156" s="156"/>
      <c r="Y1156" s="329"/>
      <c r="Z1156" s="146" t="s">
        <v>474</v>
      </c>
      <c r="AA1156" s="146" t="s">
        <v>171</v>
      </c>
      <c r="AB1156" s="182" t="s">
        <v>173</v>
      </c>
      <c r="AC1156" s="147" t="s">
        <v>474</v>
      </c>
      <c r="AD1156" s="146" t="s">
        <v>171</v>
      </c>
      <c r="AE1156" s="146" t="s">
        <v>173</v>
      </c>
    </row>
    <row r="1157" spans="1:41" ht="12" customHeight="1" x14ac:dyDescent="0.15">
      <c r="B1157" s="149"/>
      <c r="C1157" s="151"/>
      <c r="D1157" s="151"/>
      <c r="E1157" s="220"/>
      <c r="F1157" s="152"/>
      <c r="G1157" s="152"/>
      <c r="H1157" s="152"/>
      <c r="I1157" s="152"/>
      <c r="J1157" s="183"/>
      <c r="K1157" s="152"/>
      <c r="L1157" s="153">
        <f t="shared" ref="L1157:Q1157" si="643">F1167</f>
        <v>2024</v>
      </c>
      <c r="M1157" s="154">
        <f t="shared" si="643"/>
        <v>1061</v>
      </c>
      <c r="N1157" s="154">
        <f t="shared" si="643"/>
        <v>963</v>
      </c>
      <c r="O1157" s="154">
        <f t="shared" si="643"/>
        <v>1194</v>
      </c>
      <c r="P1157" s="154">
        <f t="shared" si="643"/>
        <v>1053</v>
      </c>
      <c r="Q1157" s="154">
        <f t="shared" si="643"/>
        <v>1202</v>
      </c>
      <c r="V1157" s="149"/>
      <c r="W1157" s="151"/>
      <c r="X1157" s="151"/>
      <c r="Y1157" s="220"/>
      <c r="Z1157" s="152"/>
      <c r="AA1157" s="152"/>
      <c r="AB1157" s="183"/>
      <c r="AC1157" s="153">
        <f>Q1157</f>
        <v>1202</v>
      </c>
      <c r="AD1157" s="154">
        <f>N1157</f>
        <v>963</v>
      </c>
      <c r="AE1157" s="154">
        <f>P1157</f>
        <v>1053</v>
      </c>
    </row>
    <row r="1158" spans="1:41" ht="15" customHeight="1" x14ac:dyDescent="0.15">
      <c r="B1158" s="156" t="s">
        <v>283</v>
      </c>
      <c r="F1158" s="157">
        <v>1256</v>
      </c>
      <c r="G1158" s="157">
        <v>606</v>
      </c>
      <c r="H1158" s="157">
        <v>650</v>
      </c>
      <c r="I1158" s="157">
        <v>803</v>
      </c>
      <c r="J1158" s="184">
        <v>712</v>
      </c>
      <c r="K1158" s="157">
        <v>697</v>
      </c>
      <c r="L1158" s="158">
        <f t="shared" ref="L1158:L1166" si="644">F1158/L$1157*100</f>
        <v>62.055335968379445</v>
      </c>
      <c r="M1158" s="436">
        <f t="shared" ref="M1158:M1166" si="645">G1158/M$1157*100</f>
        <v>57.115928369462779</v>
      </c>
      <c r="N1158" s="159">
        <f t="shared" ref="N1158:N1166" si="646">H1158/N$1157*100</f>
        <v>67.49740394600208</v>
      </c>
      <c r="O1158" s="159">
        <f t="shared" ref="O1158:O1166" si="647">I1158/O$1157*100</f>
        <v>67.252931323283079</v>
      </c>
      <c r="P1158" s="159">
        <f t="shared" ref="P1158:P1166" si="648">J1158/P$1157*100</f>
        <v>67.616334283000938</v>
      </c>
      <c r="Q1158" s="159">
        <f t="shared" ref="Q1158:Q1166" si="649">K1158/Q$1157*100</f>
        <v>57.986688851913485</v>
      </c>
      <c r="V1158" s="156" t="s">
        <v>283</v>
      </c>
      <c r="Z1158" s="157">
        <f>K1158</f>
        <v>697</v>
      </c>
      <c r="AA1158" s="157">
        <f t="shared" ref="AA1158:AA1166" si="650">H1158</f>
        <v>650</v>
      </c>
      <c r="AB1158" s="184">
        <f t="shared" ref="AB1158:AB1166" si="651">J1158</f>
        <v>712</v>
      </c>
      <c r="AC1158" s="158">
        <f>Q1158</f>
        <v>57.986688851913485</v>
      </c>
      <c r="AD1158" s="159">
        <f>N1158</f>
        <v>67.49740394600208</v>
      </c>
      <c r="AE1158" s="159">
        <f>P1158</f>
        <v>67.616334283000938</v>
      </c>
      <c r="AK1158" s="181"/>
      <c r="AL1158" s="181"/>
      <c r="AM1158" s="181"/>
      <c r="AN1158" s="181"/>
      <c r="AO1158" s="181"/>
    </row>
    <row r="1159" spans="1:41" ht="15" customHeight="1" x14ac:dyDescent="0.15">
      <c r="B1159" s="156" t="s">
        <v>284</v>
      </c>
      <c r="F1159" s="157">
        <v>68</v>
      </c>
      <c r="G1159" s="157">
        <v>65</v>
      </c>
      <c r="H1159" s="157">
        <v>3</v>
      </c>
      <c r="I1159" s="157">
        <v>3</v>
      </c>
      <c r="J1159" s="184">
        <v>2</v>
      </c>
      <c r="K1159" s="157">
        <v>66</v>
      </c>
      <c r="L1159" s="158">
        <f t="shared" si="644"/>
        <v>3.3596837944664033</v>
      </c>
      <c r="M1159" s="436">
        <f t="shared" si="645"/>
        <v>6.1262959472196048</v>
      </c>
      <c r="N1159" s="159">
        <f t="shared" si="646"/>
        <v>0.3115264797507788</v>
      </c>
      <c r="O1159" s="159">
        <f t="shared" si="647"/>
        <v>0.25125628140703515</v>
      </c>
      <c r="P1159" s="159">
        <f t="shared" si="648"/>
        <v>0.18993352326685661</v>
      </c>
      <c r="Q1159" s="159">
        <f t="shared" si="649"/>
        <v>5.4908485856905154</v>
      </c>
      <c r="V1159" s="156" t="s">
        <v>284</v>
      </c>
      <c r="Z1159" s="157">
        <f t="shared" ref="Z1159:Z1166" si="652">K1159</f>
        <v>66</v>
      </c>
      <c r="AA1159" s="157">
        <f t="shared" si="650"/>
        <v>3</v>
      </c>
      <c r="AB1159" s="184">
        <f t="shared" si="651"/>
        <v>2</v>
      </c>
      <c r="AC1159" s="158">
        <f t="shared" ref="AC1159:AC1166" si="653">Q1159</f>
        <v>5.4908485856905154</v>
      </c>
      <c r="AD1159" s="159">
        <f t="shared" ref="AD1159:AD1166" si="654">N1159</f>
        <v>0.3115264797507788</v>
      </c>
      <c r="AE1159" s="159">
        <f t="shared" ref="AE1159:AE1166" si="655">P1159</f>
        <v>0.18993352326685661</v>
      </c>
      <c r="AK1159" s="181"/>
      <c r="AL1159" s="181"/>
      <c r="AM1159" s="181"/>
      <c r="AN1159" s="181"/>
      <c r="AO1159" s="181"/>
    </row>
    <row r="1160" spans="1:41" ht="15" customHeight="1" x14ac:dyDescent="0.15">
      <c r="B1160" s="156" t="s">
        <v>285</v>
      </c>
      <c r="F1160" s="157">
        <v>40</v>
      </c>
      <c r="G1160" s="157">
        <v>37</v>
      </c>
      <c r="H1160" s="157">
        <v>3</v>
      </c>
      <c r="I1160" s="157">
        <v>0</v>
      </c>
      <c r="J1160" s="184">
        <v>0</v>
      </c>
      <c r="K1160" s="157">
        <v>37</v>
      </c>
      <c r="L1160" s="158">
        <f t="shared" si="644"/>
        <v>1.9762845849802373</v>
      </c>
      <c r="M1160" s="436">
        <f t="shared" si="645"/>
        <v>3.4872761545711595</v>
      </c>
      <c r="N1160" s="159">
        <f t="shared" si="646"/>
        <v>0.3115264797507788</v>
      </c>
      <c r="O1160" s="159">
        <f t="shared" si="647"/>
        <v>0</v>
      </c>
      <c r="P1160" s="159">
        <f t="shared" si="648"/>
        <v>0</v>
      </c>
      <c r="Q1160" s="159">
        <f t="shared" si="649"/>
        <v>3.0782029950083194</v>
      </c>
      <c r="V1160" s="156" t="s">
        <v>234</v>
      </c>
      <c r="Z1160" s="157">
        <f t="shared" si="652"/>
        <v>37</v>
      </c>
      <c r="AA1160" s="157">
        <f t="shared" si="650"/>
        <v>3</v>
      </c>
      <c r="AB1160" s="184">
        <f t="shared" si="651"/>
        <v>0</v>
      </c>
      <c r="AC1160" s="158">
        <f t="shared" si="653"/>
        <v>3.0782029950083194</v>
      </c>
      <c r="AD1160" s="159">
        <f t="shared" si="654"/>
        <v>0.3115264797507788</v>
      </c>
      <c r="AE1160" s="159">
        <f t="shared" si="655"/>
        <v>0</v>
      </c>
      <c r="AK1160" s="181"/>
      <c r="AL1160" s="181"/>
      <c r="AM1160" s="181"/>
      <c r="AN1160" s="181"/>
      <c r="AO1160" s="181"/>
    </row>
    <row r="1161" spans="1:41" ht="15" customHeight="1" x14ac:dyDescent="0.15">
      <c r="B1161" s="156" t="s">
        <v>286</v>
      </c>
      <c r="F1161" s="157">
        <v>25</v>
      </c>
      <c r="G1161" s="157">
        <v>23</v>
      </c>
      <c r="H1161" s="157">
        <v>2</v>
      </c>
      <c r="I1161" s="157">
        <v>4</v>
      </c>
      <c r="J1161" s="184">
        <v>1</v>
      </c>
      <c r="K1161" s="157">
        <v>26</v>
      </c>
      <c r="L1161" s="158">
        <f t="shared" si="644"/>
        <v>1.2351778656126482</v>
      </c>
      <c r="M1161" s="436">
        <f t="shared" si="645"/>
        <v>2.167766258246937</v>
      </c>
      <c r="N1161" s="159">
        <f t="shared" si="646"/>
        <v>0.20768431983385255</v>
      </c>
      <c r="O1161" s="159">
        <f t="shared" si="647"/>
        <v>0.33500837520938026</v>
      </c>
      <c r="P1161" s="159">
        <f t="shared" si="648"/>
        <v>9.4966761633428307E-2</v>
      </c>
      <c r="Q1161" s="159">
        <f t="shared" si="649"/>
        <v>2.1630615640599005</v>
      </c>
      <c r="V1161" s="156" t="s">
        <v>229</v>
      </c>
      <c r="Z1161" s="157">
        <f t="shared" si="652"/>
        <v>26</v>
      </c>
      <c r="AA1161" s="157">
        <f t="shared" si="650"/>
        <v>2</v>
      </c>
      <c r="AB1161" s="184">
        <f t="shared" si="651"/>
        <v>1</v>
      </c>
      <c r="AC1161" s="158">
        <f t="shared" si="653"/>
        <v>2.1630615640599005</v>
      </c>
      <c r="AD1161" s="159">
        <f t="shared" si="654"/>
        <v>0.20768431983385255</v>
      </c>
      <c r="AE1161" s="159">
        <f t="shared" si="655"/>
        <v>9.4966761633428307E-2</v>
      </c>
      <c r="AK1161" s="181"/>
      <c r="AL1161" s="181"/>
      <c r="AM1161" s="181"/>
      <c r="AN1161" s="181"/>
      <c r="AO1161" s="181"/>
    </row>
    <row r="1162" spans="1:41" ht="15" customHeight="1" x14ac:dyDescent="0.15">
      <c r="B1162" s="156" t="s">
        <v>287</v>
      </c>
      <c r="F1162" s="157">
        <v>52</v>
      </c>
      <c r="G1162" s="157">
        <v>49</v>
      </c>
      <c r="H1162" s="157">
        <v>3</v>
      </c>
      <c r="I1162" s="157">
        <v>4</v>
      </c>
      <c r="J1162" s="184">
        <v>2</v>
      </c>
      <c r="K1162" s="157">
        <v>51</v>
      </c>
      <c r="L1162" s="158">
        <f t="shared" si="644"/>
        <v>2.5691699604743086</v>
      </c>
      <c r="M1162" s="436">
        <f t="shared" si="645"/>
        <v>4.6182846371347788</v>
      </c>
      <c r="N1162" s="159">
        <f t="shared" si="646"/>
        <v>0.3115264797507788</v>
      </c>
      <c r="O1162" s="159">
        <f t="shared" si="647"/>
        <v>0.33500837520938026</v>
      </c>
      <c r="P1162" s="159">
        <f t="shared" si="648"/>
        <v>0.18993352326685661</v>
      </c>
      <c r="Q1162" s="159">
        <f t="shared" si="649"/>
        <v>4.2429284525790347</v>
      </c>
      <c r="V1162" s="156" t="s">
        <v>230</v>
      </c>
      <c r="Z1162" s="157">
        <f t="shared" si="652"/>
        <v>51</v>
      </c>
      <c r="AA1162" s="157">
        <f t="shared" si="650"/>
        <v>3</v>
      </c>
      <c r="AB1162" s="184">
        <f t="shared" si="651"/>
        <v>2</v>
      </c>
      <c r="AC1162" s="158">
        <f t="shared" si="653"/>
        <v>4.2429284525790347</v>
      </c>
      <c r="AD1162" s="159">
        <f t="shared" si="654"/>
        <v>0.3115264797507788</v>
      </c>
      <c r="AE1162" s="159">
        <f t="shared" si="655"/>
        <v>0.18993352326685661</v>
      </c>
      <c r="AK1162" s="181"/>
      <c r="AL1162" s="181"/>
      <c r="AM1162" s="181"/>
      <c r="AN1162" s="181"/>
      <c r="AO1162" s="181"/>
    </row>
    <row r="1163" spans="1:41" ht="15" customHeight="1" x14ac:dyDescent="0.15">
      <c r="B1163" s="156" t="s">
        <v>288</v>
      </c>
      <c r="F1163" s="157">
        <v>38</v>
      </c>
      <c r="G1163" s="157">
        <v>34</v>
      </c>
      <c r="H1163" s="157">
        <v>4</v>
      </c>
      <c r="I1163" s="157">
        <v>4</v>
      </c>
      <c r="J1163" s="184">
        <v>2</v>
      </c>
      <c r="K1163" s="157">
        <v>36</v>
      </c>
      <c r="L1163" s="158">
        <f t="shared" si="644"/>
        <v>1.8774703557312251</v>
      </c>
      <c r="M1163" s="436">
        <f t="shared" si="645"/>
        <v>3.2045240339302548</v>
      </c>
      <c r="N1163" s="159">
        <f t="shared" si="646"/>
        <v>0.4153686396677051</v>
      </c>
      <c r="O1163" s="159">
        <f t="shared" si="647"/>
        <v>0.33500837520938026</v>
      </c>
      <c r="P1163" s="159">
        <f t="shared" si="648"/>
        <v>0.18993352326685661</v>
      </c>
      <c r="Q1163" s="159">
        <f t="shared" si="649"/>
        <v>2.9950083194675541</v>
      </c>
      <c r="V1163" s="156" t="s">
        <v>247</v>
      </c>
      <c r="Z1163" s="157">
        <f t="shared" si="652"/>
        <v>36</v>
      </c>
      <c r="AA1163" s="157">
        <f t="shared" si="650"/>
        <v>4</v>
      </c>
      <c r="AB1163" s="184">
        <f t="shared" si="651"/>
        <v>2</v>
      </c>
      <c r="AC1163" s="158">
        <f t="shared" si="653"/>
        <v>2.9950083194675541</v>
      </c>
      <c r="AD1163" s="159">
        <f t="shared" si="654"/>
        <v>0.4153686396677051</v>
      </c>
      <c r="AE1163" s="159">
        <f t="shared" si="655"/>
        <v>0.18993352326685661</v>
      </c>
      <c r="AK1163" s="181"/>
      <c r="AL1163" s="181"/>
      <c r="AM1163" s="181"/>
      <c r="AN1163" s="181"/>
      <c r="AO1163" s="181"/>
    </row>
    <row r="1164" spans="1:41" ht="15" customHeight="1" x14ac:dyDescent="0.15">
      <c r="B1164" s="156" t="s">
        <v>289</v>
      </c>
      <c r="F1164" s="157">
        <v>49</v>
      </c>
      <c r="G1164" s="157">
        <v>43</v>
      </c>
      <c r="H1164" s="157">
        <v>6</v>
      </c>
      <c r="I1164" s="157">
        <v>1</v>
      </c>
      <c r="J1164" s="184">
        <v>1</v>
      </c>
      <c r="K1164" s="157">
        <v>43</v>
      </c>
      <c r="L1164" s="158">
        <f t="shared" si="644"/>
        <v>2.4209486166007905</v>
      </c>
      <c r="M1164" s="436">
        <f t="shared" si="645"/>
        <v>4.0527803958529685</v>
      </c>
      <c r="N1164" s="159">
        <f t="shared" si="646"/>
        <v>0.62305295950155759</v>
      </c>
      <c r="O1164" s="159">
        <f t="shared" si="647"/>
        <v>8.3752093802345065E-2</v>
      </c>
      <c r="P1164" s="159">
        <f t="shared" si="648"/>
        <v>9.4966761633428307E-2</v>
      </c>
      <c r="Q1164" s="159">
        <f t="shared" si="649"/>
        <v>3.5773710482529122</v>
      </c>
      <c r="V1164" s="156" t="s">
        <v>265</v>
      </c>
      <c r="Z1164" s="157">
        <f t="shared" si="652"/>
        <v>43</v>
      </c>
      <c r="AA1164" s="157">
        <f t="shared" si="650"/>
        <v>6</v>
      </c>
      <c r="AB1164" s="184">
        <f t="shared" si="651"/>
        <v>1</v>
      </c>
      <c r="AC1164" s="158">
        <f t="shared" si="653"/>
        <v>3.5773710482529122</v>
      </c>
      <c r="AD1164" s="159">
        <f t="shared" si="654"/>
        <v>0.62305295950155759</v>
      </c>
      <c r="AE1164" s="159">
        <f t="shared" si="655"/>
        <v>9.4966761633428307E-2</v>
      </c>
      <c r="AK1164" s="181"/>
      <c r="AL1164" s="181"/>
      <c r="AM1164" s="181"/>
      <c r="AN1164" s="181"/>
      <c r="AO1164" s="181"/>
    </row>
    <row r="1165" spans="1:41" ht="15" customHeight="1" x14ac:dyDescent="0.15">
      <c r="B1165" s="156" t="s">
        <v>290</v>
      </c>
      <c r="F1165" s="157">
        <v>46</v>
      </c>
      <c r="G1165" s="157">
        <v>42</v>
      </c>
      <c r="H1165" s="157">
        <v>4</v>
      </c>
      <c r="I1165" s="157">
        <v>4</v>
      </c>
      <c r="J1165" s="184">
        <v>0</v>
      </c>
      <c r="K1165" s="157">
        <v>46</v>
      </c>
      <c r="L1165" s="158">
        <f t="shared" si="644"/>
        <v>2.2727272727272729</v>
      </c>
      <c r="M1165" s="436">
        <f t="shared" si="645"/>
        <v>3.9585296889726673</v>
      </c>
      <c r="N1165" s="159">
        <f t="shared" si="646"/>
        <v>0.4153686396677051</v>
      </c>
      <c r="O1165" s="159">
        <f t="shared" si="647"/>
        <v>0.33500837520938026</v>
      </c>
      <c r="P1165" s="159">
        <f t="shared" si="648"/>
        <v>0</v>
      </c>
      <c r="Q1165" s="159">
        <f t="shared" si="649"/>
        <v>3.8269550748752081</v>
      </c>
      <c r="V1165" s="156" t="s">
        <v>261</v>
      </c>
      <c r="Z1165" s="157">
        <f t="shared" si="652"/>
        <v>46</v>
      </c>
      <c r="AA1165" s="157">
        <f t="shared" si="650"/>
        <v>4</v>
      </c>
      <c r="AB1165" s="184">
        <f t="shared" si="651"/>
        <v>0</v>
      </c>
      <c r="AC1165" s="158">
        <f t="shared" si="653"/>
        <v>3.8269550748752081</v>
      </c>
      <c r="AD1165" s="159">
        <f t="shared" si="654"/>
        <v>0.4153686396677051</v>
      </c>
      <c r="AE1165" s="159">
        <f t="shared" si="655"/>
        <v>0</v>
      </c>
      <c r="AK1165" s="181"/>
      <c r="AL1165" s="181"/>
      <c r="AM1165" s="181"/>
      <c r="AN1165" s="181"/>
      <c r="AO1165" s="181"/>
    </row>
    <row r="1166" spans="1:41" ht="15" customHeight="1" x14ac:dyDescent="0.15">
      <c r="B1166" s="156" t="s">
        <v>128</v>
      </c>
      <c r="C1166" s="151"/>
      <c r="D1166" s="151"/>
      <c r="E1166" s="151"/>
      <c r="F1166" s="161">
        <v>450</v>
      </c>
      <c r="G1166" s="161">
        <v>162</v>
      </c>
      <c r="H1166" s="161">
        <v>288</v>
      </c>
      <c r="I1166" s="161">
        <v>371</v>
      </c>
      <c r="J1166" s="185">
        <v>333</v>
      </c>
      <c r="K1166" s="161">
        <v>200</v>
      </c>
      <c r="L1166" s="162">
        <f t="shared" si="644"/>
        <v>22.233201581027668</v>
      </c>
      <c r="M1166" s="451">
        <f t="shared" si="645"/>
        <v>15.268614514608862</v>
      </c>
      <c r="N1166" s="163">
        <f t="shared" si="646"/>
        <v>29.906542056074763</v>
      </c>
      <c r="O1166" s="163">
        <f t="shared" si="647"/>
        <v>31.072026800670017</v>
      </c>
      <c r="P1166" s="163">
        <f t="shared" si="648"/>
        <v>31.623931623931622</v>
      </c>
      <c r="Q1166" s="163">
        <f t="shared" si="649"/>
        <v>16.638935108153078</v>
      </c>
      <c r="V1166" s="156" t="s">
        <v>128</v>
      </c>
      <c r="W1166" s="151"/>
      <c r="X1166" s="151"/>
      <c r="Y1166" s="151"/>
      <c r="Z1166" s="161">
        <f t="shared" si="652"/>
        <v>200</v>
      </c>
      <c r="AA1166" s="161">
        <f t="shared" si="650"/>
        <v>288</v>
      </c>
      <c r="AB1166" s="185">
        <f t="shared" si="651"/>
        <v>333</v>
      </c>
      <c r="AC1166" s="162">
        <f t="shared" si="653"/>
        <v>16.638935108153078</v>
      </c>
      <c r="AD1166" s="163">
        <f t="shared" si="654"/>
        <v>29.906542056074763</v>
      </c>
      <c r="AE1166" s="163">
        <f t="shared" si="655"/>
        <v>31.623931623931622</v>
      </c>
      <c r="AK1166" s="181"/>
      <c r="AL1166" s="181"/>
      <c r="AM1166" s="181"/>
      <c r="AN1166" s="181"/>
      <c r="AO1166" s="181"/>
    </row>
    <row r="1167" spans="1:41" ht="15" customHeight="1" x14ac:dyDescent="0.15">
      <c r="B1167" s="165" t="s">
        <v>1</v>
      </c>
      <c r="C1167" s="167"/>
      <c r="D1167" s="167"/>
      <c r="E1167" s="176"/>
      <c r="F1167" s="168">
        <f t="shared" ref="F1167:K1167" si="656">SUM(F1158:F1166)</f>
        <v>2024</v>
      </c>
      <c r="G1167" s="168">
        <f t="shared" si="656"/>
        <v>1061</v>
      </c>
      <c r="H1167" s="168">
        <f t="shared" si="656"/>
        <v>963</v>
      </c>
      <c r="I1167" s="168">
        <f t="shared" si="656"/>
        <v>1194</v>
      </c>
      <c r="J1167" s="186">
        <f t="shared" si="656"/>
        <v>1053</v>
      </c>
      <c r="K1167" s="168">
        <f t="shared" si="656"/>
        <v>1202</v>
      </c>
      <c r="L1167" s="169">
        <f t="shared" ref="L1167:Q1167" si="657">SUM(L1158:L1166)</f>
        <v>99.999999999999986</v>
      </c>
      <c r="M1167" s="452">
        <f t="shared" si="657"/>
        <v>100</v>
      </c>
      <c r="N1167" s="170">
        <f t="shared" si="657"/>
        <v>100.00000000000003</v>
      </c>
      <c r="O1167" s="170">
        <f t="shared" si="657"/>
        <v>100.00000000000001</v>
      </c>
      <c r="P1167" s="170">
        <f t="shared" si="657"/>
        <v>100</v>
      </c>
      <c r="Q1167" s="170">
        <f t="shared" si="657"/>
        <v>100.00000000000003</v>
      </c>
      <c r="V1167" s="165" t="s">
        <v>1</v>
      </c>
      <c r="W1167" s="167"/>
      <c r="X1167" s="167"/>
      <c r="Y1167" s="176"/>
      <c r="Z1167" s="168">
        <f t="shared" ref="Z1167:AE1167" si="658">SUM(Z1158:Z1166)</f>
        <v>1202</v>
      </c>
      <c r="AA1167" s="168">
        <f t="shared" si="658"/>
        <v>963</v>
      </c>
      <c r="AB1167" s="186">
        <f t="shared" si="658"/>
        <v>1053</v>
      </c>
      <c r="AC1167" s="169">
        <f t="shared" si="658"/>
        <v>100.00000000000003</v>
      </c>
      <c r="AD1167" s="170">
        <f t="shared" si="658"/>
        <v>100.00000000000003</v>
      </c>
      <c r="AE1167" s="170">
        <f t="shared" si="658"/>
        <v>100</v>
      </c>
    </row>
    <row r="1168" spans="1:41" ht="15" customHeight="1" x14ac:dyDescent="0.15">
      <c r="B1168" s="165" t="s">
        <v>242</v>
      </c>
      <c r="C1168" s="167"/>
      <c r="D1168" s="167"/>
      <c r="E1168" s="176"/>
      <c r="F1168" s="168">
        <v>39912.083180557063</v>
      </c>
      <c r="G1168" s="168">
        <v>64141.172611992144</v>
      </c>
      <c r="H1168" s="168">
        <v>7642.5255526161072</v>
      </c>
      <c r="I1168" s="168">
        <v>6961.642804934485</v>
      </c>
      <c r="J1168" s="168">
        <v>1474.75903644286</v>
      </c>
      <c r="K1168" s="168">
        <v>62206.107485432301</v>
      </c>
      <c r="V1168" s="165" t="s">
        <v>242</v>
      </c>
      <c r="W1168" s="167"/>
      <c r="X1168" s="167"/>
      <c r="Y1168" s="176"/>
      <c r="Z1168" s="168">
        <f>K1168</f>
        <v>62206.107485432301</v>
      </c>
      <c r="AA1168" s="168">
        <f>H1168</f>
        <v>7642.5255526161072</v>
      </c>
      <c r="AB1168" s="168">
        <f>J1168</f>
        <v>1474.75903644286</v>
      </c>
      <c r="AK1168" s="181"/>
      <c r="AL1168" s="181"/>
      <c r="AM1168" s="181"/>
      <c r="AN1168" s="181"/>
      <c r="AO1168" s="181"/>
    </row>
    <row r="1169" spans="1:41" ht="15" customHeight="1" x14ac:dyDescent="0.15">
      <c r="B1169" s="165" t="s">
        <v>315</v>
      </c>
      <c r="C1169" s="167"/>
      <c r="D1169" s="167"/>
      <c r="E1169" s="176"/>
      <c r="F1169" s="168">
        <v>18183.300269343574</v>
      </c>
      <c r="G1169" s="168">
        <v>37031.225358132753</v>
      </c>
      <c r="H1169" s="168">
        <v>2.7367268746579092</v>
      </c>
      <c r="I1169" s="168">
        <v>0</v>
      </c>
      <c r="J1169" s="168">
        <v>0</v>
      </c>
      <c r="K1169" s="168">
        <v>33772.526171524943</v>
      </c>
      <c r="L1169" s="538"/>
      <c r="V1169" s="165" t="s">
        <v>315</v>
      </c>
      <c r="W1169" s="167"/>
      <c r="X1169" s="167"/>
      <c r="Y1169" s="176"/>
      <c r="Z1169" s="168">
        <f t="shared" ref="Z1169:Z1171" si="659">K1169</f>
        <v>33772.526171524943</v>
      </c>
      <c r="AA1169" s="168">
        <f>H1169</f>
        <v>2.7367268746579092</v>
      </c>
      <c r="AB1169" s="168">
        <f>J1169</f>
        <v>0</v>
      </c>
      <c r="AK1169" s="181"/>
      <c r="AL1169" s="181"/>
      <c r="AM1169" s="181"/>
      <c r="AN1169" s="181"/>
      <c r="AO1169" s="181"/>
    </row>
    <row r="1170" spans="1:41" ht="15" customHeight="1" x14ac:dyDescent="0.15">
      <c r="B1170" s="165" t="s">
        <v>243</v>
      </c>
      <c r="C1170" s="167"/>
      <c r="D1170" s="167"/>
      <c r="E1170" s="176"/>
      <c r="F1170" s="534">
        <v>1666666.6333333333</v>
      </c>
      <c r="G1170" s="534">
        <v>1666666.6333333333</v>
      </c>
      <c r="H1170" s="534">
        <v>694444.4305555555</v>
      </c>
      <c r="I1170" s="534">
        <v>1666666.6333333333</v>
      </c>
      <c r="J1170" s="534">
        <v>204454.54545454544</v>
      </c>
      <c r="K1170" s="534">
        <v>1666666.6333333333</v>
      </c>
      <c r="V1170" s="165" t="s">
        <v>243</v>
      </c>
      <c r="W1170" s="167"/>
      <c r="X1170" s="167"/>
      <c r="Y1170" s="176"/>
      <c r="Z1170" s="534">
        <f t="shared" si="659"/>
        <v>1666666.6333333333</v>
      </c>
      <c r="AA1170" s="534">
        <f>H1170</f>
        <v>694444.4305555555</v>
      </c>
      <c r="AB1170" s="534">
        <f>J1170</f>
        <v>204454.54545454544</v>
      </c>
      <c r="AK1170" s="181"/>
      <c r="AL1170" s="181"/>
      <c r="AM1170" s="181"/>
      <c r="AN1170" s="181"/>
      <c r="AO1170" s="181"/>
    </row>
    <row r="1171" spans="1:41" ht="15" customHeight="1" x14ac:dyDescent="0.15">
      <c r="B1171" s="165" t="s">
        <v>244</v>
      </c>
      <c r="C1171" s="167"/>
      <c r="D1171" s="167"/>
      <c r="E1171" s="176"/>
      <c r="F1171" s="168">
        <v>1078.3125</v>
      </c>
      <c r="G1171" s="168">
        <v>1078.3125</v>
      </c>
      <c r="H1171" s="168">
        <v>1666.6666666666667</v>
      </c>
      <c r="I1171" s="168">
        <v>2235.294117647059</v>
      </c>
      <c r="J1171" s="168">
        <v>2235.294117647059</v>
      </c>
      <c r="K1171" s="168">
        <v>1078.3125</v>
      </c>
      <c r="V1171" s="165" t="s">
        <v>244</v>
      </c>
      <c r="W1171" s="167"/>
      <c r="X1171" s="167"/>
      <c r="Y1171" s="176"/>
      <c r="Z1171" s="168">
        <f t="shared" si="659"/>
        <v>1078.3125</v>
      </c>
      <c r="AA1171" s="168">
        <f>H1171</f>
        <v>1666.6666666666667</v>
      </c>
      <c r="AB1171" s="168">
        <f>J1171</f>
        <v>2235.294117647059</v>
      </c>
      <c r="AK1171" s="181"/>
      <c r="AL1171" s="181"/>
      <c r="AM1171" s="181"/>
      <c r="AN1171" s="181"/>
      <c r="AO1171" s="181"/>
    </row>
    <row r="1172" spans="1:41" ht="12" customHeight="1" x14ac:dyDescent="0.15">
      <c r="B1172" s="539" t="s">
        <v>75</v>
      </c>
      <c r="C1172" s="172"/>
      <c r="D1172" s="172"/>
      <c r="E1172" s="172"/>
      <c r="F1172" s="252"/>
      <c r="G1172" s="252"/>
      <c r="H1172" s="252"/>
      <c r="I1172" s="173"/>
      <c r="J1172" s="252"/>
      <c r="K1172" s="252"/>
      <c r="L1172" s="252"/>
      <c r="M1172" s="148"/>
      <c r="O1172" s="252"/>
      <c r="V1172" s="532" t="s">
        <v>75</v>
      </c>
      <c r="W1172" s="172"/>
      <c r="X1172" s="172"/>
      <c r="Y1172" s="172"/>
      <c r="Z1172" s="252"/>
      <c r="AA1172" s="252"/>
      <c r="AB1172" s="252"/>
      <c r="AC1172" s="252"/>
    </row>
    <row r="1173" spans="1:41" ht="10.15" customHeight="1" x14ac:dyDescent="0.15">
      <c r="B1173" s="540" t="s">
        <v>956</v>
      </c>
      <c r="C1173" s="172"/>
      <c r="D1173" s="172"/>
      <c r="E1173" s="172"/>
      <c r="F1173" s="252"/>
      <c r="G1173" s="252"/>
      <c r="H1173" s="252"/>
      <c r="I1173" s="173"/>
      <c r="J1173" s="252"/>
      <c r="K1173" s="252"/>
      <c r="L1173" s="252"/>
      <c r="M1173" s="148"/>
      <c r="O1173" s="252"/>
      <c r="V1173" s="171"/>
      <c r="W1173" s="172"/>
      <c r="X1173" s="172"/>
      <c r="Y1173" s="172"/>
      <c r="Z1173" s="252"/>
      <c r="AA1173" s="252"/>
      <c r="AB1173" s="252"/>
      <c r="AC1173" s="252"/>
    </row>
    <row r="1174" spans="1:41" ht="10.15" customHeight="1" x14ac:dyDescent="0.15">
      <c r="B1174" s="540"/>
      <c r="C1174" s="172"/>
      <c r="D1174" s="172"/>
      <c r="E1174" s="172"/>
      <c r="F1174" s="252"/>
      <c r="G1174" s="252"/>
      <c r="H1174" s="252"/>
      <c r="I1174" s="173"/>
      <c r="J1174" s="252"/>
      <c r="K1174" s="252"/>
      <c r="L1174" s="252"/>
      <c r="M1174" s="148"/>
      <c r="O1174" s="252"/>
      <c r="V1174" s="171"/>
      <c r="W1174" s="172"/>
      <c r="X1174" s="172"/>
      <c r="Y1174" s="172"/>
      <c r="Z1174" s="252"/>
      <c r="AA1174" s="252"/>
      <c r="AB1174" s="252"/>
      <c r="AC1174" s="252"/>
    </row>
    <row r="1175" spans="1:41" ht="13.7" customHeight="1" x14ac:dyDescent="0.15">
      <c r="A1175" s="136" t="s">
        <v>323</v>
      </c>
      <c r="B1175" s="137"/>
      <c r="V1175" s="137"/>
    </row>
    <row r="1176" spans="1:41" ht="15" customHeight="1" x14ac:dyDescent="0.15">
      <c r="A1176" s="135" t="s">
        <v>445</v>
      </c>
      <c r="B1176" s="137"/>
      <c r="V1176" s="137"/>
    </row>
    <row r="1177" spans="1:41" ht="13.7" customHeight="1" x14ac:dyDescent="0.15">
      <c r="B1177" s="138"/>
      <c r="C1177" s="139"/>
      <c r="D1177" s="139"/>
      <c r="E1177" s="139"/>
      <c r="F1177" s="227"/>
      <c r="G1177" s="228"/>
      <c r="H1177" s="142" t="s">
        <v>2</v>
      </c>
      <c r="I1177" s="142"/>
      <c r="J1177" s="228"/>
      <c r="K1177" s="228"/>
      <c r="L1177" s="229"/>
      <c r="M1177" s="228"/>
      <c r="N1177" s="142" t="s">
        <v>3</v>
      </c>
      <c r="O1177" s="142"/>
      <c r="P1177" s="228"/>
      <c r="Q1177" s="231"/>
      <c r="V1177" s="138"/>
      <c r="W1177" s="139"/>
      <c r="X1177" s="139"/>
      <c r="Y1177" s="139"/>
      <c r="Z1177" s="140"/>
      <c r="AA1177" s="141" t="s">
        <v>2</v>
      </c>
      <c r="AB1177" s="142"/>
      <c r="AC1177" s="143"/>
      <c r="AD1177" s="141" t="s">
        <v>3</v>
      </c>
      <c r="AE1177" s="144"/>
    </row>
    <row r="1178" spans="1:41" ht="22.7" customHeight="1" x14ac:dyDescent="0.15">
      <c r="B1178" s="156"/>
      <c r="E1178" s="329"/>
      <c r="F1178" s="146" t="s">
        <v>365</v>
      </c>
      <c r="G1178" s="146" t="s">
        <v>170</v>
      </c>
      <c r="H1178" s="146" t="s">
        <v>171</v>
      </c>
      <c r="I1178" s="146" t="s">
        <v>366</v>
      </c>
      <c r="J1178" s="182" t="s">
        <v>173</v>
      </c>
      <c r="K1178" s="146" t="s">
        <v>529</v>
      </c>
      <c r="L1178" s="147" t="s">
        <v>365</v>
      </c>
      <c r="M1178" s="146" t="s">
        <v>170</v>
      </c>
      <c r="N1178" s="146" t="s">
        <v>171</v>
      </c>
      <c r="O1178" s="146" t="s">
        <v>366</v>
      </c>
      <c r="P1178" s="146" t="s">
        <v>173</v>
      </c>
      <c r="Q1178" s="146" t="s">
        <v>529</v>
      </c>
      <c r="V1178" s="156"/>
      <c r="Y1178" s="329"/>
      <c r="Z1178" s="146" t="s">
        <v>474</v>
      </c>
      <c r="AA1178" s="146" t="s">
        <v>171</v>
      </c>
      <c r="AB1178" s="182" t="s">
        <v>173</v>
      </c>
      <c r="AC1178" s="147" t="s">
        <v>474</v>
      </c>
      <c r="AD1178" s="146" t="s">
        <v>171</v>
      </c>
      <c r="AE1178" s="146" t="s">
        <v>173</v>
      </c>
    </row>
    <row r="1179" spans="1:41" ht="12" customHeight="1" x14ac:dyDescent="0.15">
      <c r="B1179" s="149"/>
      <c r="C1179" s="151"/>
      <c r="D1179" s="151"/>
      <c r="E1179" s="220"/>
      <c r="F1179" s="152"/>
      <c r="G1179" s="152"/>
      <c r="H1179" s="152"/>
      <c r="I1179" s="152"/>
      <c r="J1179" s="183"/>
      <c r="K1179" s="152"/>
      <c r="L1179" s="153">
        <f t="shared" ref="L1179:Q1179" si="660">F$13-F$1139</f>
        <v>843</v>
      </c>
      <c r="M1179" s="154">
        <f t="shared" si="660"/>
        <v>511</v>
      </c>
      <c r="N1179" s="154">
        <f t="shared" si="660"/>
        <v>332</v>
      </c>
      <c r="O1179" s="154">
        <f t="shared" si="660"/>
        <v>404</v>
      </c>
      <c r="P1179" s="154">
        <f t="shared" si="660"/>
        <v>349</v>
      </c>
      <c r="Q1179" s="154">
        <f t="shared" si="660"/>
        <v>566</v>
      </c>
      <c r="V1179" s="149"/>
      <c r="W1179" s="151"/>
      <c r="X1179" s="151"/>
      <c r="Y1179" s="220"/>
      <c r="Z1179" s="152"/>
      <c r="AA1179" s="152"/>
      <c r="AB1179" s="183"/>
      <c r="AC1179" s="153">
        <f>Q1179</f>
        <v>566</v>
      </c>
      <c r="AD1179" s="154">
        <f>N1179</f>
        <v>332</v>
      </c>
      <c r="AE1179" s="154">
        <f>P1179</f>
        <v>349</v>
      </c>
    </row>
    <row r="1180" spans="1:41" ht="15" customHeight="1" x14ac:dyDescent="0.15">
      <c r="B1180" s="156" t="s">
        <v>76</v>
      </c>
      <c r="F1180" s="157">
        <v>59</v>
      </c>
      <c r="G1180" s="157">
        <v>53</v>
      </c>
      <c r="H1180" s="157">
        <v>6</v>
      </c>
      <c r="I1180" s="157">
        <v>9</v>
      </c>
      <c r="J1180" s="184">
        <v>8</v>
      </c>
      <c r="K1180" s="157">
        <v>54</v>
      </c>
      <c r="L1180" s="158">
        <f t="shared" ref="L1180:Q1186" si="661">F1180/L$1179*100</f>
        <v>6.9988137603795959</v>
      </c>
      <c r="M1180" s="436">
        <f t="shared" si="661"/>
        <v>10.371819960861057</v>
      </c>
      <c r="N1180" s="159">
        <f t="shared" si="661"/>
        <v>1.8072289156626504</v>
      </c>
      <c r="O1180" s="159">
        <f t="shared" si="661"/>
        <v>2.2277227722772275</v>
      </c>
      <c r="P1180" s="159">
        <f t="shared" si="661"/>
        <v>2.2922636103151861</v>
      </c>
      <c r="Q1180" s="159">
        <f t="shared" si="661"/>
        <v>9.5406360424028271</v>
      </c>
      <c r="V1180" s="156" t="s">
        <v>76</v>
      </c>
      <c r="Z1180" s="157">
        <f>K1180</f>
        <v>54</v>
      </c>
      <c r="AA1180" s="157">
        <f t="shared" ref="AA1180:AA1186" si="662">H1180</f>
        <v>6</v>
      </c>
      <c r="AB1180" s="184">
        <f t="shared" ref="AB1180:AB1186" si="663">J1180</f>
        <v>8</v>
      </c>
      <c r="AC1180" s="158">
        <f>Q1180</f>
        <v>9.5406360424028271</v>
      </c>
      <c r="AD1180" s="159">
        <f>N1180</f>
        <v>1.8072289156626504</v>
      </c>
      <c r="AE1180" s="159">
        <f>P1180</f>
        <v>2.2922636103151861</v>
      </c>
      <c r="AK1180" s="181"/>
      <c r="AL1180" s="181"/>
      <c r="AM1180" s="181"/>
      <c r="AN1180" s="181"/>
      <c r="AO1180" s="181"/>
    </row>
    <row r="1181" spans="1:41" ht="15" customHeight="1" x14ac:dyDescent="0.15">
      <c r="B1181" s="156" t="s">
        <v>77</v>
      </c>
      <c r="F1181" s="157">
        <v>38</v>
      </c>
      <c r="G1181" s="157">
        <v>34</v>
      </c>
      <c r="H1181" s="157">
        <v>4</v>
      </c>
      <c r="I1181" s="157">
        <v>0</v>
      </c>
      <c r="J1181" s="184">
        <v>0</v>
      </c>
      <c r="K1181" s="157">
        <v>34</v>
      </c>
      <c r="L1181" s="158">
        <f t="shared" si="661"/>
        <v>4.5077105575326213</v>
      </c>
      <c r="M1181" s="436">
        <f t="shared" si="661"/>
        <v>6.6536203522504884</v>
      </c>
      <c r="N1181" s="159">
        <f t="shared" si="661"/>
        <v>1.2048192771084338</v>
      </c>
      <c r="O1181" s="159">
        <f t="shared" si="661"/>
        <v>0</v>
      </c>
      <c r="P1181" s="159">
        <f t="shared" si="661"/>
        <v>0</v>
      </c>
      <c r="Q1181" s="159">
        <f t="shared" si="661"/>
        <v>6.0070671378091873</v>
      </c>
      <c r="V1181" s="156" t="s">
        <v>77</v>
      </c>
      <c r="Z1181" s="157">
        <f t="shared" ref="Z1181:Z1186" si="664">K1181</f>
        <v>34</v>
      </c>
      <c r="AA1181" s="157">
        <f t="shared" si="662"/>
        <v>4</v>
      </c>
      <c r="AB1181" s="184">
        <f t="shared" si="663"/>
        <v>0</v>
      </c>
      <c r="AC1181" s="158">
        <f t="shared" ref="AC1181:AC1186" si="665">Q1181</f>
        <v>6.0070671378091873</v>
      </c>
      <c r="AD1181" s="159">
        <f t="shared" ref="AD1181:AD1186" si="666">N1181</f>
        <v>1.2048192771084338</v>
      </c>
      <c r="AE1181" s="159">
        <f t="shared" ref="AE1181:AE1186" si="667">P1181</f>
        <v>0</v>
      </c>
      <c r="AK1181" s="181"/>
      <c r="AL1181" s="181"/>
      <c r="AM1181" s="181"/>
      <c r="AN1181" s="181"/>
      <c r="AO1181" s="181"/>
    </row>
    <row r="1182" spans="1:41" ht="15" customHeight="1" x14ac:dyDescent="0.15">
      <c r="B1182" s="156" t="s">
        <v>78</v>
      </c>
      <c r="F1182" s="157">
        <v>60</v>
      </c>
      <c r="G1182" s="157">
        <v>56</v>
      </c>
      <c r="H1182" s="157">
        <v>4</v>
      </c>
      <c r="I1182" s="157">
        <v>9</v>
      </c>
      <c r="J1182" s="184">
        <v>1</v>
      </c>
      <c r="K1182" s="157">
        <v>64</v>
      </c>
      <c r="L1182" s="158">
        <f t="shared" si="661"/>
        <v>7.1174377224199299</v>
      </c>
      <c r="M1182" s="436">
        <f t="shared" si="661"/>
        <v>10.95890410958904</v>
      </c>
      <c r="N1182" s="159">
        <f t="shared" si="661"/>
        <v>1.2048192771084338</v>
      </c>
      <c r="O1182" s="159">
        <f t="shared" si="661"/>
        <v>2.2277227722772275</v>
      </c>
      <c r="P1182" s="159">
        <f t="shared" si="661"/>
        <v>0.28653295128939826</v>
      </c>
      <c r="Q1182" s="159">
        <f t="shared" si="661"/>
        <v>11.307420494699647</v>
      </c>
      <c r="V1182" s="156" t="s">
        <v>78</v>
      </c>
      <c r="Z1182" s="157">
        <f t="shared" si="664"/>
        <v>64</v>
      </c>
      <c r="AA1182" s="157">
        <f t="shared" si="662"/>
        <v>4</v>
      </c>
      <c r="AB1182" s="184">
        <f t="shared" si="663"/>
        <v>1</v>
      </c>
      <c r="AC1182" s="158">
        <f t="shared" si="665"/>
        <v>11.307420494699647</v>
      </c>
      <c r="AD1182" s="159">
        <f t="shared" si="666"/>
        <v>1.2048192771084338</v>
      </c>
      <c r="AE1182" s="159">
        <f t="shared" si="667"/>
        <v>0.28653295128939826</v>
      </c>
      <c r="AK1182" s="181"/>
      <c r="AL1182" s="181"/>
      <c r="AM1182" s="181"/>
      <c r="AN1182" s="181"/>
      <c r="AO1182" s="181"/>
    </row>
    <row r="1183" spans="1:41" ht="15" customHeight="1" x14ac:dyDescent="0.15">
      <c r="B1183" s="156" t="s">
        <v>79</v>
      </c>
      <c r="F1183" s="157">
        <v>225</v>
      </c>
      <c r="G1183" s="157">
        <v>205</v>
      </c>
      <c r="H1183" s="157">
        <v>20</v>
      </c>
      <c r="I1183" s="157">
        <v>12</v>
      </c>
      <c r="J1183" s="184">
        <v>5</v>
      </c>
      <c r="K1183" s="157">
        <v>212</v>
      </c>
      <c r="L1183" s="158">
        <f t="shared" si="661"/>
        <v>26.690391459074732</v>
      </c>
      <c r="M1183" s="436">
        <f t="shared" si="661"/>
        <v>40.117416829745594</v>
      </c>
      <c r="N1183" s="159">
        <f t="shared" si="661"/>
        <v>6.024096385542169</v>
      </c>
      <c r="O1183" s="159">
        <f t="shared" si="661"/>
        <v>2.9702970297029703</v>
      </c>
      <c r="P1183" s="159">
        <f t="shared" si="661"/>
        <v>1.4326647564469914</v>
      </c>
      <c r="Q1183" s="159">
        <f t="shared" si="661"/>
        <v>37.455830388692576</v>
      </c>
      <c r="V1183" s="156" t="s">
        <v>79</v>
      </c>
      <c r="Z1183" s="157">
        <f t="shared" si="664"/>
        <v>212</v>
      </c>
      <c r="AA1183" s="157">
        <f t="shared" si="662"/>
        <v>20</v>
      </c>
      <c r="AB1183" s="184">
        <f t="shared" si="663"/>
        <v>5</v>
      </c>
      <c r="AC1183" s="158">
        <f t="shared" si="665"/>
        <v>37.455830388692576</v>
      </c>
      <c r="AD1183" s="159">
        <f t="shared" si="666"/>
        <v>6.024096385542169</v>
      </c>
      <c r="AE1183" s="159">
        <f t="shared" si="667"/>
        <v>1.4326647564469914</v>
      </c>
      <c r="AK1183" s="181"/>
      <c r="AL1183" s="181"/>
      <c r="AM1183" s="181"/>
      <c r="AN1183" s="181"/>
      <c r="AO1183" s="181"/>
    </row>
    <row r="1184" spans="1:41" ht="15" customHeight="1" x14ac:dyDescent="0.15">
      <c r="B1184" s="156" t="s">
        <v>245</v>
      </c>
      <c r="F1184" s="157">
        <v>6</v>
      </c>
      <c r="G1184" s="157">
        <v>3</v>
      </c>
      <c r="H1184" s="157">
        <v>3</v>
      </c>
      <c r="I1184" s="157">
        <v>1</v>
      </c>
      <c r="J1184" s="184">
        <v>1</v>
      </c>
      <c r="K1184" s="157">
        <v>3</v>
      </c>
      <c r="L1184" s="158">
        <f t="shared" si="661"/>
        <v>0.71174377224199281</v>
      </c>
      <c r="M1184" s="436">
        <f t="shared" si="661"/>
        <v>0.58708414872798431</v>
      </c>
      <c r="N1184" s="159">
        <f t="shared" si="661"/>
        <v>0.90361445783132521</v>
      </c>
      <c r="O1184" s="159">
        <f t="shared" si="661"/>
        <v>0.24752475247524752</v>
      </c>
      <c r="P1184" s="159">
        <f t="shared" si="661"/>
        <v>0.28653295128939826</v>
      </c>
      <c r="Q1184" s="159">
        <f t="shared" si="661"/>
        <v>0.53003533568904593</v>
      </c>
      <c r="V1184" s="156" t="s">
        <v>245</v>
      </c>
      <c r="Z1184" s="157">
        <f t="shared" si="664"/>
        <v>3</v>
      </c>
      <c r="AA1184" s="157">
        <f t="shared" si="662"/>
        <v>3</v>
      </c>
      <c r="AB1184" s="184">
        <f t="shared" si="663"/>
        <v>1</v>
      </c>
      <c r="AC1184" s="158">
        <f t="shared" si="665"/>
        <v>0.53003533568904593</v>
      </c>
      <c r="AD1184" s="159">
        <f t="shared" si="666"/>
        <v>0.90361445783132521</v>
      </c>
      <c r="AE1184" s="159">
        <f t="shared" si="667"/>
        <v>0.28653295128939826</v>
      </c>
      <c r="AK1184" s="181"/>
      <c r="AL1184" s="181"/>
      <c r="AM1184" s="181"/>
      <c r="AN1184" s="181"/>
      <c r="AO1184" s="181"/>
    </row>
    <row r="1185" spans="1:41" ht="15" customHeight="1" x14ac:dyDescent="0.15">
      <c r="B1185" s="156" t="s">
        <v>140</v>
      </c>
      <c r="F1185" s="157">
        <v>16</v>
      </c>
      <c r="G1185" s="157">
        <v>6</v>
      </c>
      <c r="H1185" s="157">
        <v>10</v>
      </c>
      <c r="I1185" s="157">
        <v>2</v>
      </c>
      <c r="J1185" s="184">
        <v>2</v>
      </c>
      <c r="K1185" s="157">
        <v>6</v>
      </c>
      <c r="L1185" s="158">
        <f t="shared" si="661"/>
        <v>1.8979833926453145</v>
      </c>
      <c r="M1185" s="436">
        <f t="shared" si="661"/>
        <v>1.1741682974559686</v>
      </c>
      <c r="N1185" s="159">
        <f t="shared" si="661"/>
        <v>3.0120481927710845</v>
      </c>
      <c r="O1185" s="159">
        <f t="shared" si="661"/>
        <v>0.49504950495049505</v>
      </c>
      <c r="P1185" s="159">
        <f t="shared" si="661"/>
        <v>0.57306590257879653</v>
      </c>
      <c r="Q1185" s="159">
        <f t="shared" si="661"/>
        <v>1.0600706713780919</v>
      </c>
      <c r="V1185" s="156" t="s">
        <v>140</v>
      </c>
      <c r="Z1185" s="157">
        <f t="shared" si="664"/>
        <v>6</v>
      </c>
      <c r="AA1185" s="157">
        <f t="shared" si="662"/>
        <v>10</v>
      </c>
      <c r="AB1185" s="184">
        <f t="shared" si="663"/>
        <v>2</v>
      </c>
      <c r="AC1185" s="158">
        <f t="shared" si="665"/>
        <v>1.0600706713780919</v>
      </c>
      <c r="AD1185" s="159">
        <f t="shared" si="666"/>
        <v>3.0120481927710845</v>
      </c>
      <c r="AE1185" s="159">
        <f t="shared" si="667"/>
        <v>0.57306590257879653</v>
      </c>
      <c r="AK1185" s="181"/>
      <c r="AL1185" s="181"/>
      <c r="AM1185" s="181"/>
      <c r="AN1185" s="181"/>
      <c r="AO1185" s="181"/>
    </row>
    <row r="1186" spans="1:41" ht="15" customHeight="1" x14ac:dyDescent="0.15">
      <c r="B1186" s="156" t="s">
        <v>128</v>
      </c>
      <c r="C1186" s="151"/>
      <c r="D1186" s="151"/>
      <c r="E1186" s="151"/>
      <c r="F1186" s="161">
        <v>439</v>
      </c>
      <c r="G1186" s="161">
        <v>154</v>
      </c>
      <c r="H1186" s="161">
        <v>285</v>
      </c>
      <c r="I1186" s="161">
        <v>371</v>
      </c>
      <c r="J1186" s="185">
        <v>332</v>
      </c>
      <c r="K1186" s="161">
        <v>193</v>
      </c>
      <c r="L1186" s="162">
        <f t="shared" si="661"/>
        <v>52.075919335705812</v>
      </c>
      <c r="M1186" s="451">
        <f t="shared" si="661"/>
        <v>30.136986301369863</v>
      </c>
      <c r="N1186" s="163">
        <f t="shared" si="661"/>
        <v>85.843373493975903</v>
      </c>
      <c r="O1186" s="163">
        <f t="shared" si="661"/>
        <v>91.831683168316829</v>
      </c>
      <c r="P1186" s="163">
        <f t="shared" si="661"/>
        <v>95.128939828080235</v>
      </c>
      <c r="Q1186" s="163">
        <f t="shared" si="661"/>
        <v>34.098939929328623</v>
      </c>
      <c r="V1186" s="156" t="s">
        <v>128</v>
      </c>
      <c r="W1186" s="151"/>
      <c r="X1186" s="151"/>
      <c r="Y1186" s="151"/>
      <c r="Z1186" s="161">
        <f t="shared" si="664"/>
        <v>193</v>
      </c>
      <c r="AA1186" s="161">
        <f t="shared" si="662"/>
        <v>285</v>
      </c>
      <c r="AB1186" s="185">
        <f t="shared" si="663"/>
        <v>332</v>
      </c>
      <c r="AC1186" s="162">
        <f t="shared" si="665"/>
        <v>34.098939929328623</v>
      </c>
      <c r="AD1186" s="163">
        <f t="shared" si="666"/>
        <v>85.843373493975903</v>
      </c>
      <c r="AE1186" s="163">
        <f t="shared" si="667"/>
        <v>95.128939828080235</v>
      </c>
      <c r="AK1186" s="181"/>
      <c r="AL1186" s="181"/>
      <c r="AM1186" s="181"/>
      <c r="AN1186" s="181"/>
      <c r="AO1186" s="181"/>
    </row>
    <row r="1187" spans="1:41" ht="15" customHeight="1" x14ac:dyDescent="0.15">
      <c r="B1187" s="165" t="s">
        <v>1</v>
      </c>
      <c r="C1187" s="167"/>
      <c r="D1187" s="167"/>
      <c r="E1187" s="176"/>
      <c r="F1187" s="168">
        <f t="shared" ref="F1187:K1187" si="668">SUM(F1180:F1186)</f>
        <v>843</v>
      </c>
      <c r="G1187" s="168">
        <f t="shared" si="668"/>
        <v>511</v>
      </c>
      <c r="H1187" s="168">
        <f t="shared" si="668"/>
        <v>332</v>
      </c>
      <c r="I1187" s="168">
        <f t="shared" si="668"/>
        <v>404</v>
      </c>
      <c r="J1187" s="186">
        <f t="shared" si="668"/>
        <v>349</v>
      </c>
      <c r="K1187" s="168">
        <f t="shared" si="668"/>
        <v>566</v>
      </c>
      <c r="L1187" s="169">
        <f t="shared" ref="L1187:Q1187" si="669">SUM(L1180:L1186)</f>
        <v>100</v>
      </c>
      <c r="M1187" s="452">
        <f t="shared" si="669"/>
        <v>99.999999999999986</v>
      </c>
      <c r="N1187" s="170">
        <f t="shared" si="669"/>
        <v>100</v>
      </c>
      <c r="O1187" s="170">
        <f t="shared" si="669"/>
        <v>100</v>
      </c>
      <c r="P1187" s="170">
        <f t="shared" si="669"/>
        <v>100</v>
      </c>
      <c r="Q1187" s="170">
        <f t="shared" si="669"/>
        <v>100</v>
      </c>
      <c r="V1187" s="165" t="s">
        <v>1</v>
      </c>
      <c r="W1187" s="167"/>
      <c r="X1187" s="167"/>
      <c r="Y1187" s="176"/>
      <c r="Z1187" s="168">
        <f t="shared" ref="Z1187:AE1187" si="670">SUM(Z1180:Z1186)</f>
        <v>566</v>
      </c>
      <c r="AA1187" s="168">
        <f t="shared" si="670"/>
        <v>332</v>
      </c>
      <c r="AB1187" s="186">
        <f t="shared" si="670"/>
        <v>349</v>
      </c>
      <c r="AC1187" s="169">
        <f t="shared" si="670"/>
        <v>100</v>
      </c>
      <c r="AD1187" s="170">
        <f t="shared" si="670"/>
        <v>100</v>
      </c>
      <c r="AE1187" s="170">
        <f t="shared" si="670"/>
        <v>100</v>
      </c>
    </row>
    <row r="1188" spans="1:41" ht="15" customHeight="1" x14ac:dyDescent="0.15">
      <c r="B1188" s="165" t="s">
        <v>80</v>
      </c>
      <c r="C1188" s="167"/>
      <c r="D1188" s="167"/>
      <c r="E1188" s="176"/>
      <c r="F1188" s="453">
        <v>26.057549504950501</v>
      </c>
      <c r="G1188" s="453">
        <v>24.239635854341746</v>
      </c>
      <c r="H1188" s="453">
        <v>39.865957446808508</v>
      </c>
      <c r="I1188" s="453">
        <v>24.586363636363636</v>
      </c>
      <c r="J1188" s="453">
        <v>25.058823529411764</v>
      </c>
      <c r="K1188" s="453">
        <v>24.232975871313677</v>
      </c>
      <c r="V1188" s="165" t="s">
        <v>80</v>
      </c>
      <c r="W1188" s="167"/>
      <c r="X1188" s="167"/>
      <c r="Y1188" s="176"/>
      <c r="Z1188" s="453">
        <f>K1188</f>
        <v>24.232975871313677</v>
      </c>
      <c r="AA1188" s="453">
        <f>H1188</f>
        <v>39.865957446808508</v>
      </c>
      <c r="AB1188" s="453">
        <f>J1188</f>
        <v>25.058823529411764</v>
      </c>
      <c r="AK1188" s="181"/>
      <c r="AL1188" s="181"/>
      <c r="AM1188" s="181"/>
      <c r="AN1188" s="181"/>
      <c r="AO1188" s="181"/>
    </row>
    <row r="1189" spans="1:41" ht="15" customHeight="1" x14ac:dyDescent="0.15">
      <c r="B1189" s="165" t="s">
        <v>316</v>
      </c>
      <c r="C1189" s="167"/>
      <c r="D1189" s="167"/>
      <c r="E1189" s="176"/>
      <c r="F1189" s="453">
        <v>23.797390109890117</v>
      </c>
      <c r="G1189" s="453">
        <v>23.515634674922605</v>
      </c>
      <c r="H1189" s="453">
        <v>38.923255813953489</v>
      </c>
      <c r="I1189" s="453">
        <v>22.946774193548389</v>
      </c>
      <c r="J1189" s="453">
        <v>25.058823529411764</v>
      </c>
      <c r="K1189" s="453">
        <v>23.593175074183979</v>
      </c>
      <c r="V1189" s="165" t="s">
        <v>316</v>
      </c>
      <c r="W1189" s="167"/>
      <c r="X1189" s="167"/>
      <c r="Y1189" s="176"/>
      <c r="Z1189" s="453">
        <f t="shared" ref="Z1189" si="671">K1189</f>
        <v>23.593175074183979</v>
      </c>
      <c r="AA1189" s="453">
        <f>H1189</f>
        <v>38.923255813953489</v>
      </c>
      <c r="AB1189" s="453">
        <f>J1189</f>
        <v>25.058823529411764</v>
      </c>
      <c r="AK1189" s="181"/>
      <c r="AL1189" s="181"/>
      <c r="AM1189" s="181"/>
      <c r="AN1189" s="181"/>
      <c r="AO1189" s="181"/>
    </row>
    <row r="1190" spans="1:41" ht="15" customHeight="1" x14ac:dyDescent="0.15">
      <c r="B1190" s="171"/>
      <c r="C1190" s="172"/>
      <c r="D1190" s="172"/>
      <c r="E1190" s="172"/>
      <c r="F1190" s="252"/>
      <c r="G1190" s="252"/>
      <c r="H1190" s="252"/>
      <c r="I1190" s="173"/>
      <c r="J1190" s="252"/>
      <c r="K1190" s="252"/>
      <c r="L1190" s="252"/>
      <c r="M1190" s="148"/>
      <c r="O1190" s="252"/>
      <c r="V1190" s="171"/>
      <c r="W1190" s="172"/>
      <c r="X1190" s="172"/>
      <c r="Y1190" s="172"/>
      <c r="Z1190" s="252"/>
      <c r="AA1190" s="252"/>
      <c r="AB1190" s="252"/>
      <c r="AC1190" s="252"/>
    </row>
    <row r="1191" spans="1:41" ht="13.7" customHeight="1" x14ac:dyDescent="0.15">
      <c r="A1191" s="136" t="s">
        <v>323</v>
      </c>
      <c r="B1191" s="137"/>
      <c r="V1191" s="137"/>
    </row>
    <row r="1192" spans="1:41" ht="15" customHeight="1" x14ac:dyDescent="0.15">
      <c r="A1192" s="135" t="s">
        <v>446</v>
      </c>
      <c r="B1192" s="137"/>
      <c r="V1192" s="137"/>
    </row>
    <row r="1193" spans="1:41" ht="13.7" customHeight="1" x14ac:dyDescent="0.15">
      <c r="B1193" s="138"/>
      <c r="C1193" s="139"/>
      <c r="D1193" s="139"/>
      <c r="E1193" s="139"/>
      <c r="F1193" s="227"/>
      <c r="G1193" s="228"/>
      <c r="H1193" s="142" t="s">
        <v>2</v>
      </c>
      <c r="I1193" s="142"/>
      <c r="J1193" s="228"/>
      <c r="K1193" s="228"/>
      <c r="L1193" s="229"/>
      <c r="M1193" s="228"/>
      <c r="N1193" s="142" t="s">
        <v>3</v>
      </c>
      <c r="O1193" s="142"/>
      <c r="P1193" s="228"/>
      <c r="Q1193" s="231"/>
      <c r="V1193" s="138"/>
      <c r="W1193" s="139"/>
      <c r="X1193" s="139"/>
      <c r="Y1193" s="139"/>
      <c r="Z1193" s="140"/>
      <c r="AA1193" s="141" t="s">
        <v>2</v>
      </c>
      <c r="AB1193" s="142"/>
      <c r="AC1193" s="143"/>
      <c r="AD1193" s="141" t="s">
        <v>3</v>
      </c>
      <c r="AE1193" s="144"/>
    </row>
    <row r="1194" spans="1:41" ht="22.7" customHeight="1" x14ac:dyDescent="0.15">
      <c r="B1194" s="156"/>
      <c r="E1194" s="329"/>
      <c r="F1194" s="146" t="s">
        <v>365</v>
      </c>
      <c r="G1194" s="146" t="s">
        <v>170</v>
      </c>
      <c r="H1194" s="146" t="s">
        <v>171</v>
      </c>
      <c r="I1194" s="146" t="s">
        <v>366</v>
      </c>
      <c r="J1194" s="182" t="s">
        <v>173</v>
      </c>
      <c r="K1194" s="146" t="s">
        <v>529</v>
      </c>
      <c r="L1194" s="147" t="s">
        <v>365</v>
      </c>
      <c r="M1194" s="146" t="s">
        <v>170</v>
      </c>
      <c r="N1194" s="146" t="s">
        <v>171</v>
      </c>
      <c r="O1194" s="146" t="s">
        <v>366</v>
      </c>
      <c r="P1194" s="146" t="s">
        <v>173</v>
      </c>
      <c r="Q1194" s="146" t="s">
        <v>529</v>
      </c>
      <c r="V1194" s="156"/>
      <c r="Y1194" s="329"/>
      <c r="Z1194" s="146" t="s">
        <v>474</v>
      </c>
      <c r="AA1194" s="146" t="s">
        <v>171</v>
      </c>
      <c r="AB1194" s="182" t="s">
        <v>173</v>
      </c>
      <c r="AC1194" s="147" t="s">
        <v>474</v>
      </c>
      <c r="AD1194" s="146" t="s">
        <v>171</v>
      </c>
      <c r="AE1194" s="146" t="s">
        <v>173</v>
      </c>
    </row>
    <row r="1195" spans="1:41" ht="12" customHeight="1" x14ac:dyDescent="0.15">
      <c r="B1195" s="149"/>
      <c r="C1195" s="151"/>
      <c r="D1195" s="151"/>
      <c r="E1195" s="220"/>
      <c r="F1195" s="152"/>
      <c r="G1195" s="152"/>
      <c r="H1195" s="152"/>
      <c r="I1195" s="152"/>
      <c r="J1195" s="183"/>
      <c r="K1195" s="152"/>
      <c r="L1195" s="153">
        <f t="shared" ref="L1195:Q1195" si="672">F$13-F$1139</f>
        <v>843</v>
      </c>
      <c r="M1195" s="154">
        <f t="shared" si="672"/>
        <v>511</v>
      </c>
      <c r="N1195" s="154">
        <f t="shared" si="672"/>
        <v>332</v>
      </c>
      <c r="O1195" s="154">
        <f t="shared" si="672"/>
        <v>404</v>
      </c>
      <c r="P1195" s="154">
        <f t="shared" si="672"/>
        <v>349</v>
      </c>
      <c r="Q1195" s="154">
        <f t="shared" si="672"/>
        <v>566</v>
      </c>
      <c r="V1195" s="149"/>
      <c r="W1195" s="151"/>
      <c r="X1195" s="151"/>
      <c r="Y1195" s="220"/>
      <c r="Z1195" s="152"/>
      <c r="AA1195" s="152"/>
      <c r="AB1195" s="183"/>
      <c r="AC1195" s="153">
        <f>Q1195</f>
        <v>566</v>
      </c>
      <c r="AD1195" s="154">
        <f>N1195</f>
        <v>332</v>
      </c>
      <c r="AE1195" s="154">
        <f>P1195</f>
        <v>349</v>
      </c>
    </row>
    <row r="1196" spans="1:41" ht="15" customHeight="1" x14ac:dyDescent="0.15">
      <c r="B1196" s="156" t="s">
        <v>330</v>
      </c>
      <c r="F1196" s="157">
        <v>24</v>
      </c>
      <c r="G1196" s="157">
        <v>9</v>
      </c>
      <c r="H1196" s="157">
        <v>15</v>
      </c>
      <c r="I1196" s="157">
        <v>7</v>
      </c>
      <c r="J1196" s="184">
        <v>7</v>
      </c>
      <c r="K1196" s="157">
        <v>9</v>
      </c>
      <c r="L1196" s="158">
        <f>F1196/L$1195*100</f>
        <v>2.8469750889679712</v>
      </c>
      <c r="M1196" s="436">
        <f t="shared" ref="M1196:Q1203" si="673">G1196/M$1195*100</f>
        <v>1.7612524461839529</v>
      </c>
      <c r="N1196" s="159">
        <f t="shared" si="673"/>
        <v>4.5180722891566267</v>
      </c>
      <c r="O1196" s="159">
        <f t="shared" si="673"/>
        <v>1.7326732673267329</v>
      </c>
      <c r="P1196" s="159">
        <f t="shared" si="673"/>
        <v>2.005730659025788</v>
      </c>
      <c r="Q1196" s="159">
        <f t="shared" si="673"/>
        <v>1.5901060070671376</v>
      </c>
      <c r="V1196" s="156" t="s">
        <v>330</v>
      </c>
      <c r="Z1196" s="157">
        <f>K1196</f>
        <v>9</v>
      </c>
      <c r="AA1196" s="157">
        <f t="shared" ref="AA1196:AA1203" si="674">H1196</f>
        <v>15</v>
      </c>
      <c r="AB1196" s="184">
        <f t="shared" ref="AB1196:AB1203" si="675">J1196</f>
        <v>7</v>
      </c>
      <c r="AC1196" s="158">
        <f>Q1196</f>
        <v>1.5901060070671376</v>
      </c>
      <c r="AD1196" s="159">
        <f>N1196</f>
        <v>4.5180722891566267</v>
      </c>
      <c r="AE1196" s="159">
        <f>P1196</f>
        <v>2.005730659025788</v>
      </c>
      <c r="AK1196" s="181"/>
      <c r="AL1196" s="181"/>
      <c r="AM1196" s="181"/>
      <c r="AN1196" s="181"/>
      <c r="AO1196" s="181"/>
    </row>
    <row r="1197" spans="1:41" ht="15" customHeight="1" x14ac:dyDescent="0.15">
      <c r="B1197" s="156" t="s">
        <v>331</v>
      </c>
      <c r="F1197" s="157">
        <v>10</v>
      </c>
      <c r="G1197" s="157">
        <v>9</v>
      </c>
      <c r="H1197" s="157">
        <v>1</v>
      </c>
      <c r="I1197" s="157">
        <v>1</v>
      </c>
      <c r="J1197" s="184">
        <v>1</v>
      </c>
      <c r="K1197" s="157">
        <v>9</v>
      </c>
      <c r="L1197" s="158">
        <f t="shared" ref="L1197:L1203" si="676">F1197/L$1195*100</f>
        <v>1.1862396204033214</v>
      </c>
      <c r="M1197" s="436">
        <f t="shared" si="673"/>
        <v>1.7612524461839529</v>
      </c>
      <c r="N1197" s="159">
        <f t="shared" si="673"/>
        <v>0.30120481927710846</v>
      </c>
      <c r="O1197" s="159">
        <f t="shared" si="673"/>
        <v>0.24752475247524752</v>
      </c>
      <c r="P1197" s="159">
        <f t="shared" si="673"/>
        <v>0.28653295128939826</v>
      </c>
      <c r="Q1197" s="159">
        <f t="shared" si="673"/>
        <v>1.5901060070671376</v>
      </c>
      <c r="V1197" s="156" t="s">
        <v>331</v>
      </c>
      <c r="Z1197" s="157">
        <f t="shared" ref="Z1197:Z1203" si="677">K1197</f>
        <v>9</v>
      </c>
      <c r="AA1197" s="157">
        <f t="shared" si="674"/>
        <v>1</v>
      </c>
      <c r="AB1197" s="184">
        <f t="shared" si="675"/>
        <v>1</v>
      </c>
      <c r="AC1197" s="158">
        <f t="shared" ref="AC1197:AC1203" si="678">Q1197</f>
        <v>1.5901060070671376</v>
      </c>
      <c r="AD1197" s="159">
        <f t="shared" ref="AD1197:AD1203" si="679">N1197</f>
        <v>0.30120481927710846</v>
      </c>
      <c r="AE1197" s="159">
        <f t="shared" ref="AE1197:AE1203" si="680">P1197</f>
        <v>0.28653295128939826</v>
      </c>
      <c r="AK1197" s="181"/>
      <c r="AL1197" s="181"/>
      <c r="AM1197" s="181"/>
      <c r="AN1197" s="181"/>
      <c r="AO1197" s="181"/>
    </row>
    <row r="1198" spans="1:41" ht="15" customHeight="1" x14ac:dyDescent="0.15">
      <c r="B1198" s="156" t="s">
        <v>332</v>
      </c>
      <c r="F1198" s="157">
        <v>20</v>
      </c>
      <c r="G1198" s="157">
        <v>17</v>
      </c>
      <c r="H1198" s="157">
        <v>3</v>
      </c>
      <c r="I1198" s="157">
        <v>3</v>
      </c>
      <c r="J1198" s="184">
        <v>3</v>
      </c>
      <c r="K1198" s="157">
        <v>17</v>
      </c>
      <c r="L1198" s="158">
        <f t="shared" si="676"/>
        <v>2.3724792408066429</v>
      </c>
      <c r="M1198" s="436">
        <f t="shared" si="673"/>
        <v>3.3268101761252442</v>
      </c>
      <c r="N1198" s="159">
        <f t="shared" si="673"/>
        <v>0.90361445783132521</v>
      </c>
      <c r="O1198" s="159">
        <f t="shared" si="673"/>
        <v>0.74257425742574257</v>
      </c>
      <c r="P1198" s="159">
        <f t="shared" si="673"/>
        <v>0.8595988538681949</v>
      </c>
      <c r="Q1198" s="159">
        <f t="shared" si="673"/>
        <v>3.0035335689045937</v>
      </c>
      <c r="V1198" s="156" t="s">
        <v>332</v>
      </c>
      <c r="Z1198" s="157">
        <f t="shared" si="677"/>
        <v>17</v>
      </c>
      <c r="AA1198" s="157">
        <f t="shared" si="674"/>
        <v>3</v>
      </c>
      <c r="AB1198" s="184">
        <f t="shared" si="675"/>
        <v>3</v>
      </c>
      <c r="AC1198" s="158">
        <f t="shared" si="678"/>
        <v>3.0035335689045937</v>
      </c>
      <c r="AD1198" s="159">
        <f t="shared" si="679"/>
        <v>0.90361445783132521</v>
      </c>
      <c r="AE1198" s="159">
        <f t="shared" si="680"/>
        <v>0.8595988538681949</v>
      </c>
      <c r="AK1198" s="181"/>
      <c r="AL1198" s="181"/>
      <c r="AM1198" s="181"/>
      <c r="AN1198" s="181"/>
      <c r="AO1198" s="181"/>
    </row>
    <row r="1199" spans="1:41" ht="15" customHeight="1" x14ac:dyDescent="0.15">
      <c r="B1199" s="156" t="s">
        <v>333</v>
      </c>
      <c r="F1199" s="157">
        <v>289</v>
      </c>
      <c r="G1199" s="157">
        <v>265</v>
      </c>
      <c r="H1199" s="157">
        <v>24</v>
      </c>
      <c r="I1199" s="157">
        <v>17</v>
      </c>
      <c r="J1199" s="184">
        <v>3</v>
      </c>
      <c r="K1199" s="157">
        <v>279</v>
      </c>
      <c r="L1199" s="158">
        <f t="shared" si="676"/>
        <v>34.282325029655993</v>
      </c>
      <c r="M1199" s="436">
        <f t="shared" si="673"/>
        <v>51.859099804305288</v>
      </c>
      <c r="N1199" s="159">
        <f t="shared" si="673"/>
        <v>7.2289156626506017</v>
      </c>
      <c r="O1199" s="159">
        <f t="shared" si="673"/>
        <v>4.2079207920792081</v>
      </c>
      <c r="P1199" s="159">
        <f t="shared" si="673"/>
        <v>0.8595988538681949</v>
      </c>
      <c r="Q1199" s="159">
        <f t="shared" si="673"/>
        <v>49.293286219081274</v>
      </c>
      <c r="V1199" s="156" t="s">
        <v>333</v>
      </c>
      <c r="Z1199" s="157">
        <f t="shared" si="677"/>
        <v>279</v>
      </c>
      <c r="AA1199" s="157">
        <f t="shared" si="674"/>
        <v>24</v>
      </c>
      <c r="AB1199" s="184">
        <f t="shared" si="675"/>
        <v>3</v>
      </c>
      <c r="AC1199" s="158">
        <f t="shared" si="678"/>
        <v>49.293286219081274</v>
      </c>
      <c r="AD1199" s="159">
        <f t="shared" si="679"/>
        <v>7.2289156626506017</v>
      </c>
      <c r="AE1199" s="159">
        <f t="shared" si="680"/>
        <v>0.8595988538681949</v>
      </c>
      <c r="AK1199" s="181"/>
      <c r="AL1199" s="181"/>
      <c r="AM1199" s="181"/>
      <c r="AN1199" s="181"/>
      <c r="AO1199" s="181"/>
    </row>
    <row r="1200" spans="1:41" ht="15" customHeight="1" x14ac:dyDescent="0.15">
      <c r="B1200" s="156" t="s">
        <v>334</v>
      </c>
      <c r="F1200" s="157">
        <v>16</v>
      </c>
      <c r="G1200" s="157">
        <v>14</v>
      </c>
      <c r="H1200" s="157">
        <v>2</v>
      </c>
      <c r="I1200" s="157">
        <v>4</v>
      </c>
      <c r="J1200" s="184">
        <v>2</v>
      </c>
      <c r="K1200" s="157">
        <v>16</v>
      </c>
      <c r="L1200" s="158">
        <f t="shared" si="676"/>
        <v>1.8979833926453145</v>
      </c>
      <c r="M1200" s="436">
        <f t="shared" si="673"/>
        <v>2.7397260273972601</v>
      </c>
      <c r="N1200" s="159">
        <f t="shared" si="673"/>
        <v>0.60240963855421692</v>
      </c>
      <c r="O1200" s="159">
        <f t="shared" si="673"/>
        <v>0.99009900990099009</v>
      </c>
      <c r="P1200" s="159">
        <f t="shared" si="673"/>
        <v>0.57306590257879653</v>
      </c>
      <c r="Q1200" s="159">
        <f t="shared" si="673"/>
        <v>2.8268551236749118</v>
      </c>
      <c r="V1200" s="156" t="s">
        <v>334</v>
      </c>
      <c r="Z1200" s="157">
        <f t="shared" si="677"/>
        <v>16</v>
      </c>
      <c r="AA1200" s="157">
        <f t="shared" si="674"/>
        <v>2</v>
      </c>
      <c r="AB1200" s="184">
        <f t="shared" si="675"/>
        <v>2</v>
      </c>
      <c r="AC1200" s="158">
        <f t="shared" si="678"/>
        <v>2.8268551236749118</v>
      </c>
      <c r="AD1200" s="159">
        <f t="shared" si="679"/>
        <v>0.60240963855421692</v>
      </c>
      <c r="AE1200" s="159">
        <f t="shared" si="680"/>
        <v>0.57306590257879653</v>
      </c>
      <c r="AK1200" s="181"/>
      <c r="AL1200" s="181"/>
      <c r="AM1200" s="181"/>
      <c r="AN1200" s="181"/>
      <c r="AO1200" s="181"/>
    </row>
    <row r="1201" spans="1:41" ht="15" customHeight="1" x14ac:dyDescent="0.15">
      <c r="B1201" s="156" t="s">
        <v>335</v>
      </c>
      <c r="F1201" s="157">
        <v>34</v>
      </c>
      <c r="G1201" s="157">
        <v>33</v>
      </c>
      <c r="H1201" s="157">
        <v>1</v>
      </c>
      <c r="I1201" s="157">
        <v>1</v>
      </c>
      <c r="J1201" s="184">
        <v>0</v>
      </c>
      <c r="K1201" s="157">
        <v>34</v>
      </c>
      <c r="L1201" s="158">
        <f t="shared" si="676"/>
        <v>4.0332147093712933</v>
      </c>
      <c r="M1201" s="436">
        <f t="shared" si="673"/>
        <v>6.4579256360078272</v>
      </c>
      <c r="N1201" s="159">
        <f t="shared" si="673"/>
        <v>0.30120481927710846</v>
      </c>
      <c r="O1201" s="159">
        <f t="shared" si="673"/>
        <v>0.24752475247524752</v>
      </c>
      <c r="P1201" s="159">
        <f t="shared" si="673"/>
        <v>0</v>
      </c>
      <c r="Q1201" s="159">
        <f t="shared" si="673"/>
        <v>6.0070671378091873</v>
      </c>
      <c r="V1201" s="156" t="s">
        <v>335</v>
      </c>
      <c r="Z1201" s="157">
        <f t="shared" si="677"/>
        <v>34</v>
      </c>
      <c r="AA1201" s="157">
        <f t="shared" si="674"/>
        <v>1</v>
      </c>
      <c r="AB1201" s="184">
        <f t="shared" si="675"/>
        <v>0</v>
      </c>
      <c r="AC1201" s="158">
        <f t="shared" si="678"/>
        <v>6.0070671378091873</v>
      </c>
      <c r="AD1201" s="159">
        <f t="shared" si="679"/>
        <v>0.30120481927710846</v>
      </c>
      <c r="AE1201" s="159">
        <f t="shared" si="680"/>
        <v>0</v>
      </c>
      <c r="AK1201" s="181"/>
      <c r="AL1201" s="181"/>
      <c r="AM1201" s="181"/>
      <c r="AN1201" s="181"/>
      <c r="AO1201" s="181"/>
    </row>
    <row r="1202" spans="1:41" ht="15" customHeight="1" x14ac:dyDescent="0.15">
      <c r="B1202" s="156" t="s">
        <v>336</v>
      </c>
      <c r="F1202" s="157">
        <v>25</v>
      </c>
      <c r="G1202" s="157">
        <v>21</v>
      </c>
      <c r="H1202" s="157">
        <v>4</v>
      </c>
      <c r="I1202" s="157">
        <v>3</v>
      </c>
      <c r="J1202" s="184">
        <v>3</v>
      </c>
      <c r="K1202" s="157">
        <v>21</v>
      </c>
      <c r="L1202" s="158">
        <f t="shared" si="676"/>
        <v>2.9655990510083039</v>
      </c>
      <c r="M1202" s="436">
        <f t="shared" si="673"/>
        <v>4.10958904109589</v>
      </c>
      <c r="N1202" s="159">
        <f t="shared" si="673"/>
        <v>1.2048192771084338</v>
      </c>
      <c r="O1202" s="159">
        <f t="shared" si="673"/>
        <v>0.74257425742574257</v>
      </c>
      <c r="P1202" s="159">
        <f t="shared" si="673"/>
        <v>0.8595988538681949</v>
      </c>
      <c r="Q1202" s="159">
        <f t="shared" si="673"/>
        <v>3.7102473498233217</v>
      </c>
      <c r="V1202" s="156" t="s">
        <v>336</v>
      </c>
      <c r="Z1202" s="157">
        <f t="shared" si="677"/>
        <v>21</v>
      </c>
      <c r="AA1202" s="157">
        <f t="shared" si="674"/>
        <v>4</v>
      </c>
      <c r="AB1202" s="184">
        <f t="shared" si="675"/>
        <v>3</v>
      </c>
      <c r="AC1202" s="158">
        <f t="shared" si="678"/>
        <v>3.7102473498233217</v>
      </c>
      <c r="AD1202" s="159">
        <f t="shared" si="679"/>
        <v>1.2048192771084338</v>
      </c>
      <c r="AE1202" s="159">
        <f t="shared" si="680"/>
        <v>0.8595988538681949</v>
      </c>
      <c r="AK1202" s="181"/>
      <c r="AL1202" s="181"/>
      <c r="AM1202" s="181"/>
      <c r="AN1202" s="181"/>
      <c r="AO1202" s="181"/>
    </row>
    <row r="1203" spans="1:41" ht="15" customHeight="1" x14ac:dyDescent="0.15">
      <c r="B1203" s="156" t="s">
        <v>128</v>
      </c>
      <c r="C1203" s="151"/>
      <c r="D1203" s="151"/>
      <c r="E1203" s="151"/>
      <c r="F1203" s="161">
        <v>425</v>
      </c>
      <c r="G1203" s="161">
        <v>143</v>
      </c>
      <c r="H1203" s="161">
        <v>282</v>
      </c>
      <c r="I1203" s="161">
        <v>368</v>
      </c>
      <c r="J1203" s="185">
        <v>330</v>
      </c>
      <c r="K1203" s="161">
        <v>181</v>
      </c>
      <c r="L1203" s="162">
        <f t="shared" si="676"/>
        <v>50.415183867141167</v>
      </c>
      <c r="M1203" s="451">
        <f t="shared" si="673"/>
        <v>27.984344422700584</v>
      </c>
      <c r="N1203" s="163">
        <f t="shared" si="673"/>
        <v>84.939759036144579</v>
      </c>
      <c r="O1203" s="163">
        <f t="shared" si="673"/>
        <v>91.089108910891099</v>
      </c>
      <c r="P1203" s="163">
        <f t="shared" si="673"/>
        <v>94.55587392550143</v>
      </c>
      <c r="Q1203" s="163">
        <f t="shared" si="673"/>
        <v>31.978798586572438</v>
      </c>
      <c r="V1203" s="156" t="s">
        <v>128</v>
      </c>
      <c r="W1203" s="151"/>
      <c r="X1203" s="151"/>
      <c r="Y1203" s="151"/>
      <c r="Z1203" s="161">
        <f t="shared" si="677"/>
        <v>181</v>
      </c>
      <c r="AA1203" s="161">
        <f t="shared" si="674"/>
        <v>282</v>
      </c>
      <c r="AB1203" s="185">
        <f t="shared" si="675"/>
        <v>330</v>
      </c>
      <c r="AC1203" s="162">
        <f t="shared" si="678"/>
        <v>31.978798586572438</v>
      </c>
      <c r="AD1203" s="163">
        <f t="shared" si="679"/>
        <v>84.939759036144579</v>
      </c>
      <c r="AE1203" s="163">
        <f t="shared" si="680"/>
        <v>94.55587392550143</v>
      </c>
      <c r="AK1203" s="181"/>
      <c r="AL1203" s="181"/>
      <c r="AM1203" s="181"/>
      <c r="AN1203" s="181"/>
      <c r="AO1203" s="181"/>
    </row>
    <row r="1204" spans="1:41" ht="15" customHeight="1" x14ac:dyDescent="0.15">
      <c r="B1204" s="165" t="s">
        <v>1</v>
      </c>
      <c r="C1204" s="167"/>
      <c r="D1204" s="167"/>
      <c r="E1204" s="176"/>
      <c r="F1204" s="168">
        <f t="shared" ref="F1204:K1204" si="681">SUM(F1196:F1203)</f>
        <v>843</v>
      </c>
      <c r="G1204" s="168">
        <f t="shared" si="681"/>
        <v>511</v>
      </c>
      <c r="H1204" s="168">
        <f t="shared" si="681"/>
        <v>332</v>
      </c>
      <c r="I1204" s="168">
        <f t="shared" si="681"/>
        <v>404</v>
      </c>
      <c r="J1204" s="186">
        <f t="shared" si="681"/>
        <v>349</v>
      </c>
      <c r="K1204" s="168">
        <f t="shared" si="681"/>
        <v>566</v>
      </c>
      <c r="L1204" s="169">
        <f t="shared" ref="L1204:Q1204" si="682">SUM(L1196:L1203)</f>
        <v>100</v>
      </c>
      <c r="M1204" s="452">
        <f t="shared" si="682"/>
        <v>100</v>
      </c>
      <c r="N1204" s="170">
        <f t="shared" si="682"/>
        <v>100</v>
      </c>
      <c r="O1204" s="170">
        <f t="shared" si="682"/>
        <v>100.00000000000001</v>
      </c>
      <c r="P1204" s="170">
        <f t="shared" si="682"/>
        <v>100</v>
      </c>
      <c r="Q1204" s="170">
        <f t="shared" si="682"/>
        <v>100</v>
      </c>
      <c r="V1204" s="165" t="s">
        <v>1</v>
      </c>
      <c r="W1204" s="167"/>
      <c r="X1204" s="167"/>
      <c r="Y1204" s="176"/>
      <c r="Z1204" s="168">
        <f t="shared" ref="Z1204:AE1204" si="683">SUM(Z1196:Z1203)</f>
        <v>566</v>
      </c>
      <c r="AA1204" s="168">
        <f t="shared" si="683"/>
        <v>332</v>
      </c>
      <c r="AB1204" s="186">
        <f t="shared" si="683"/>
        <v>349</v>
      </c>
      <c r="AC1204" s="169">
        <f t="shared" si="683"/>
        <v>100</v>
      </c>
      <c r="AD1204" s="170">
        <f t="shared" si="683"/>
        <v>100</v>
      </c>
      <c r="AE1204" s="170">
        <f t="shared" si="683"/>
        <v>100</v>
      </c>
    </row>
    <row r="1205" spans="1:41" ht="15" customHeight="1" x14ac:dyDescent="0.15">
      <c r="B1205" s="165" t="s">
        <v>337</v>
      </c>
      <c r="C1205" s="167"/>
      <c r="D1205" s="167"/>
      <c r="E1205" s="176"/>
      <c r="F1205" s="453">
        <v>63.429425837320572</v>
      </c>
      <c r="G1205" s="453">
        <v>65.519021739130437</v>
      </c>
      <c r="H1205" s="453">
        <v>48.05</v>
      </c>
      <c r="I1205" s="453">
        <v>55.222222222222221</v>
      </c>
      <c r="J1205" s="453">
        <v>48.421052631578945</v>
      </c>
      <c r="K1205" s="453">
        <v>65.400000000000006</v>
      </c>
      <c r="V1205" s="165" t="s">
        <v>337</v>
      </c>
      <c r="W1205" s="167"/>
      <c r="X1205" s="167"/>
      <c r="Y1205" s="176"/>
      <c r="Z1205" s="453">
        <f>K1205</f>
        <v>65.400000000000006</v>
      </c>
      <c r="AA1205" s="453">
        <f t="shared" ref="AA1205:AA1206" si="684">H1205</f>
        <v>48.05</v>
      </c>
      <c r="AB1205" s="453">
        <f t="shared" ref="AB1205:AB1206" si="685">J1205</f>
        <v>48.421052631578945</v>
      </c>
      <c r="AK1205" s="181"/>
      <c r="AL1205" s="181"/>
      <c r="AM1205" s="181"/>
      <c r="AN1205" s="181"/>
      <c r="AO1205" s="181"/>
    </row>
    <row r="1206" spans="1:41" ht="15" customHeight="1" x14ac:dyDescent="0.15">
      <c r="B1206" s="165" t="s">
        <v>338</v>
      </c>
      <c r="C1206" s="167"/>
      <c r="D1206" s="167"/>
      <c r="E1206" s="176"/>
      <c r="F1206" s="453">
        <v>61.75</v>
      </c>
      <c r="G1206" s="453">
        <v>63.298192771084338</v>
      </c>
      <c r="H1206" s="453">
        <v>45.184782608695649</v>
      </c>
      <c r="I1206" s="453">
        <v>53.470588235294116</v>
      </c>
      <c r="J1206" s="453">
        <v>48.421052631578945</v>
      </c>
      <c r="K1206" s="453">
        <v>63.190201729106626</v>
      </c>
      <c r="V1206" s="165" t="s">
        <v>338</v>
      </c>
      <c r="W1206" s="167"/>
      <c r="X1206" s="167"/>
      <c r="Y1206" s="176"/>
      <c r="Z1206" s="453">
        <f t="shared" ref="Z1206" si="686">K1206</f>
        <v>63.190201729106626</v>
      </c>
      <c r="AA1206" s="453">
        <f t="shared" si="684"/>
        <v>45.184782608695649</v>
      </c>
      <c r="AB1206" s="453">
        <f t="shared" si="685"/>
        <v>48.421052631578945</v>
      </c>
      <c r="AK1206" s="181"/>
      <c r="AL1206" s="181"/>
      <c r="AM1206" s="181"/>
      <c r="AN1206" s="181"/>
      <c r="AO1206" s="181"/>
    </row>
    <row r="1207" spans="1:41" ht="15" customHeight="1" x14ac:dyDescent="0.15">
      <c r="B1207" s="171"/>
      <c r="C1207" s="172"/>
      <c r="D1207" s="172"/>
      <c r="E1207" s="172"/>
      <c r="F1207" s="327"/>
      <c r="G1207" s="327"/>
      <c r="H1207" s="327"/>
      <c r="I1207" s="327"/>
      <c r="J1207" s="327"/>
      <c r="K1207" s="327"/>
      <c r="V1207" s="171"/>
      <c r="W1207" s="172"/>
      <c r="X1207" s="172"/>
      <c r="Y1207" s="172"/>
      <c r="Z1207" s="327"/>
      <c r="AA1207" s="327"/>
      <c r="AB1207" s="327"/>
      <c r="AK1207" s="181"/>
      <c r="AL1207" s="181"/>
      <c r="AM1207" s="181"/>
      <c r="AN1207" s="181"/>
      <c r="AO1207" s="181"/>
    </row>
    <row r="1208" spans="1:41" ht="15" customHeight="1" x14ac:dyDescent="0.15">
      <c r="A1208" s="135" t="s">
        <v>632</v>
      </c>
      <c r="B1208" s="137"/>
      <c r="V1208" s="137"/>
    </row>
    <row r="1209" spans="1:41" ht="13.7" customHeight="1" x14ac:dyDescent="0.15">
      <c r="B1209" s="138"/>
      <c r="C1209" s="139"/>
      <c r="D1209" s="139"/>
      <c r="E1209" s="139"/>
      <c r="F1209" s="139"/>
      <c r="G1209" s="139"/>
      <c r="H1209" s="139"/>
      <c r="I1209" s="227"/>
      <c r="J1209" s="228"/>
      <c r="K1209" s="142" t="s">
        <v>2</v>
      </c>
      <c r="L1209" s="142"/>
      <c r="M1209" s="228"/>
      <c r="N1209" s="228"/>
      <c r="O1209" s="229"/>
      <c r="P1209" s="228"/>
      <c r="Q1209" s="142" t="s">
        <v>3</v>
      </c>
      <c r="R1209" s="142"/>
      <c r="S1209" s="228"/>
      <c r="T1209" s="231"/>
      <c r="V1209" s="138"/>
      <c r="W1209" s="139"/>
      <c r="X1209" s="139"/>
      <c r="Y1209" s="139"/>
      <c r="Z1209" s="139"/>
      <c r="AA1209" s="139"/>
      <c r="AB1209" s="139"/>
      <c r="AC1209" s="140"/>
      <c r="AD1209" s="141" t="s">
        <v>2</v>
      </c>
      <c r="AE1209" s="142"/>
      <c r="AF1209" s="143"/>
      <c r="AG1209" s="141" t="s">
        <v>3</v>
      </c>
      <c r="AH1209" s="144"/>
    </row>
    <row r="1210" spans="1:41" ht="22.7" customHeight="1" x14ac:dyDescent="0.15">
      <c r="B1210" s="156"/>
      <c r="H1210" s="329"/>
      <c r="I1210" s="146" t="s">
        <v>365</v>
      </c>
      <c r="J1210" s="146" t="s">
        <v>170</v>
      </c>
      <c r="K1210" s="146" t="s">
        <v>171</v>
      </c>
      <c r="L1210" s="146" t="s">
        <v>366</v>
      </c>
      <c r="M1210" s="182" t="s">
        <v>173</v>
      </c>
      <c r="N1210" s="146" t="s">
        <v>529</v>
      </c>
      <c r="O1210" s="147" t="s">
        <v>365</v>
      </c>
      <c r="P1210" s="146" t="s">
        <v>170</v>
      </c>
      <c r="Q1210" s="146" t="s">
        <v>171</v>
      </c>
      <c r="R1210" s="146" t="s">
        <v>366</v>
      </c>
      <c r="S1210" s="146" t="s">
        <v>173</v>
      </c>
      <c r="T1210" s="146" t="s">
        <v>529</v>
      </c>
      <c r="V1210" s="156"/>
      <c r="AB1210" s="329"/>
      <c r="AC1210" s="146" t="s">
        <v>474</v>
      </c>
      <c r="AD1210" s="146" t="s">
        <v>171</v>
      </c>
      <c r="AE1210" s="182" t="s">
        <v>173</v>
      </c>
      <c r="AF1210" s="147" t="s">
        <v>474</v>
      </c>
      <c r="AG1210" s="146" t="s">
        <v>171</v>
      </c>
      <c r="AH1210" s="146" t="s">
        <v>173</v>
      </c>
    </row>
    <row r="1211" spans="1:41" ht="12" customHeight="1" x14ac:dyDescent="0.15">
      <c r="B1211" s="149"/>
      <c r="C1211" s="151"/>
      <c r="D1211" s="151"/>
      <c r="E1211" s="151"/>
      <c r="F1211" s="151"/>
      <c r="G1211" s="151"/>
      <c r="H1211" s="220"/>
      <c r="I1211" s="152"/>
      <c r="J1211" s="152"/>
      <c r="K1211" s="152"/>
      <c r="L1211" s="152"/>
      <c r="M1211" s="183"/>
      <c r="N1211" s="152"/>
      <c r="O1211" s="153">
        <f t="shared" ref="O1211:T1211" si="687">F$13</f>
        <v>2024</v>
      </c>
      <c r="P1211" s="154">
        <f t="shared" si="687"/>
        <v>1061</v>
      </c>
      <c r="Q1211" s="154">
        <f t="shared" si="687"/>
        <v>963</v>
      </c>
      <c r="R1211" s="154">
        <f t="shared" si="687"/>
        <v>1194</v>
      </c>
      <c r="S1211" s="154">
        <f t="shared" si="687"/>
        <v>1053</v>
      </c>
      <c r="T1211" s="154">
        <f t="shared" si="687"/>
        <v>1202</v>
      </c>
      <c r="V1211" s="149"/>
      <c r="W1211" s="151"/>
      <c r="X1211" s="151"/>
      <c r="Y1211" s="151"/>
      <c r="Z1211" s="151"/>
      <c r="AA1211" s="151"/>
      <c r="AB1211" s="220"/>
      <c r="AC1211" s="152"/>
      <c r="AD1211" s="152"/>
      <c r="AE1211" s="183"/>
      <c r="AF1211" s="153">
        <f>T1211</f>
        <v>1202</v>
      </c>
      <c r="AG1211" s="154">
        <f>Q1211</f>
        <v>963</v>
      </c>
      <c r="AH1211" s="154">
        <f>S1211</f>
        <v>1053</v>
      </c>
    </row>
    <row r="1212" spans="1:41" ht="15" customHeight="1" x14ac:dyDescent="0.15">
      <c r="B1212" s="156" t="s">
        <v>633</v>
      </c>
      <c r="I1212" s="157">
        <v>1105</v>
      </c>
      <c r="J1212" s="157">
        <v>705</v>
      </c>
      <c r="K1212" s="157">
        <v>400</v>
      </c>
      <c r="L1212" s="157">
        <v>567</v>
      </c>
      <c r="M1212" s="184">
        <v>488</v>
      </c>
      <c r="N1212" s="157">
        <v>784</v>
      </c>
      <c r="O1212" s="158">
        <f t="shared" ref="O1212:T1215" si="688">I1212/L$896*100</f>
        <v>54.594861660079054</v>
      </c>
      <c r="P1212" s="436">
        <f t="shared" si="688"/>
        <v>66.446748350612623</v>
      </c>
      <c r="Q1212" s="159">
        <f t="shared" si="688"/>
        <v>41.536863966770511</v>
      </c>
      <c r="R1212" s="159">
        <f t="shared" si="688"/>
        <v>47.48743718592965</v>
      </c>
      <c r="S1212" s="159">
        <f t="shared" si="688"/>
        <v>46.343779677113012</v>
      </c>
      <c r="T1212" s="159">
        <f t="shared" si="688"/>
        <v>65.224625623960065</v>
      </c>
      <c r="V1212" s="156" t="s">
        <v>633</v>
      </c>
      <c r="AC1212" s="157">
        <f>N1212</f>
        <v>784</v>
      </c>
      <c r="AD1212" s="157">
        <f>K1212</f>
        <v>400</v>
      </c>
      <c r="AE1212" s="184">
        <f>M1212</f>
        <v>488</v>
      </c>
      <c r="AF1212" s="158">
        <f>T1212</f>
        <v>65.224625623960065</v>
      </c>
      <c r="AG1212" s="159">
        <f>Q1212</f>
        <v>41.536863966770511</v>
      </c>
      <c r="AH1212" s="159">
        <f>S1212</f>
        <v>46.343779677113012</v>
      </c>
    </row>
    <row r="1213" spans="1:41" ht="15" customHeight="1" x14ac:dyDescent="0.15">
      <c r="B1213" s="174" t="s">
        <v>634</v>
      </c>
      <c r="I1213" s="157">
        <v>523</v>
      </c>
      <c r="J1213" s="157">
        <v>187</v>
      </c>
      <c r="K1213" s="157">
        <v>336</v>
      </c>
      <c r="L1213" s="157">
        <v>347</v>
      </c>
      <c r="M1213" s="184">
        <v>315</v>
      </c>
      <c r="N1213" s="157">
        <v>219</v>
      </c>
      <c r="O1213" s="158">
        <f t="shared" si="688"/>
        <v>25.839920948616601</v>
      </c>
      <c r="P1213" s="436">
        <f t="shared" si="688"/>
        <v>17.6248821866164</v>
      </c>
      <c r="Q1213" s="159">
        <f t="shared" si="688"/>
        <v>34.890965732087224</v>
      </c>
      <c r="R1213" s="159">
        <f t="shared" si="688"/>
        <v>29.061976549413735</v>
      </c>
      <c r="S1213" s="159">
        <f t="shared" si="688"/>
        <v>29.914529914529915</v>
      </c>
      <c r="T1213" s="159">
        <f t="shared" si="688"/>
        <v>18.21963394342762</v>
      </c>
      <c r="V1213" s="156" t="s">
        <v>634</v>
      </c>
      <c r="AC1213" s="157">
        <f>N1213</f>
        <v>219</v>
      </c>
      <c r="AD1213" s="157">
        <f>K1213</f>
        <v>336</v>
      </c>
      <c r="AE1213" s="184">
        <f>M1213</f>
        <v>315</v>
      </c>
      <c r="AF1213" s="158">
        <f>T1213</f>
        <v>18.21963394342762</v>
      </c>
      <c r="AG1213" s="159">
        <f>Q1213</f>
        <v>34.890965732087224</v>
      </c>
      <c r="AH1213" s="159">
        <f>S1213</f>
        <v>29.914529914529915</v>
      </c>
    </row>
    <row r="1214" spans="1:41" ht="15" customHeight="1" x14ac:dyDescent="0.15">
      <c r="B1214" s="156" t="s">
        <v>635</v>
      </c>
      <c r="I1214" s="157">
        <v>104</v>
      </c>
      <c r="J1214" s="157">
        <v>43</v>
      </c>
      <c r="K1214" s="157">
        <v>61</v>
      </c>
      <c r="L1214" s="157">
        <v>96</v>
      </c>
      <c r="M1214" s="184">
        <v>87</v>
      </c>
      <c r="N1214" s="157">
        <v>52</v>
      </c>
      <c r="O1214" s="158">
        <f t="shared" si="688"/>
        <v>5.1383399209486171</v>
      </c>
      <c r="P1214" s="436">
        <f t="shared" si="688"/>
        <v>4.0527803958529685</v>
      </c>
      <c r="Q1214" s="159">
        <f t="shared" si="688"/>
        <v>6.3343717549325023</v>
      </c>
      <c r="R1214" s="159">
        <f t="shared" si="688"/>
        <v>8.0402010050251249</v>
      </c>
      <c r="S1214" s="159">
        <f t="shared" si="688"/>
        <v>8.2621082621082618</v>
      </c>
      <c r="T1214" s="159">
        <f t="shared" si="688"/>
        <v>4.3261231281198009</v>
      </c>
      <c r="V1214" s="156" t="s">
        <v>635</v>
      </c>
      <c r="AC1214" s="157">
        <f>N1214</f>
        <v>52</v>
      </c>
      <c r="AD1214" s="157">
        <f>K1214</f>
        <v>61</v>
      </c>
      <c r="AE1214" s="184">
        <f>M1214</f>
        <v>87</v>
      </c>
      <c r="AF1214" s="158">
        <f>T1214</f>
        <v>4.3261231281198009</v>
      </c>
      <c r="AG1214" s="159">
        <f>Q1214</f>
        <v>6.3343717549325023</v>
      </c>
      <c r="AH1214" s="159">
        <f>S1214</f>
        <v>8.2621082621082618</v>
      </c>
    </row>
    <row r="1215" spans="1:41" ht="15" customHeight="1" x14ac:dyDescent="0.15">
      <c r="B1215" s="149" t="s">
        <v>0</v>
      </c>
      <c r="C1215" s="151"/>
      <c r="D1215" s="151"/>
      <c r="E1215" s="151"/>
      <c r="F1215" s="151"/>
      <c r="G1215" s="151"/>
      <c r="H1215" s="151"/>
      <c r="I1215" s="161">
        <v>292</v>
      </c>
      <c r="J1215" s="161">
        <v>126</v>
      </c>
      <c r="K1215" s="161">
        <v>166</v>
      </c>
      <c r="L1215" s="161">
        <v>184</v>
      </c>
      <c r="M1215" s="185">
        <v>163</v>
      </c>
      <c r="N1215" s="161">
        <v>147</v>
      </c>
      <c r="O1215" s="162">
        <f t="shared" si="688"/>
        <v>14.426877470355731</v>
      </c>
      <c r="P1215" s="451">
        <f t="shared" si="688"/>
        <v>11.875589066918002</v>
      </c>
      <c r="Q1215" s="163">
        <f t="shared" si="688"/>
        <v>17.237798546209763</v>
      </c>
      <c r="R1215" s="163">
        <f t="shared" si="688"/>
        <v>15.410385259631489</v>
      </c>
      <c r="S1215" s="163">
        <f t="shared" si="688"/>
        <v>15.479582146248813</v>
      </c>
      <c r="T1215" s="163">
        <f t="shared" si="688"/>
        <v>12.229617304492512</v>
      </c>
      <c r="V1215" s="149" t="s">
        <v>0</v>
      </c>
      <c r="W1215" s="151"/>
      <c r="X1215" s="151"/>
      <c r="Y1215" s="151"/>
      <c r="Z1215" s="151"/>
      <c r="AA1215" s="151"/>
      <c r="AB1215" s="151"/>
      <c r="AC1215" s="161">
        <f>N1215</f>
        <v>147</v>
      </c>
      <c r="AD1215" s="161">
        <f>K1215</f>
        <v>166</v>
      </c>
      <c r="AE1215" s="185">
        <f>M1215</f>
        <v>163</v>
      </c>
      <c r="AF1215" s="162">
        <f>T1215</f>
        <v>12.229617304492512</v>
      </c>
      <c r="AG1215" s="163">
        <f>Q1215</f>
        <v>17.237798546209763</v>
      </c>
      <c r="AH1215" s="163">
        <f>S1215</f>
        <v>15.479582146248813</v>
      </c>
    </row>
    <row r="1216" spans="1:41" ht="15" customHeight="1" x14ac:dyDescent="0.15">
      <c r="B1216" s="165" t="s">
        <v>1</v>
      </c>
      <c r="C1216" s="167"/>
      <c r="D1216" s="167"/>
      <c r="E1216" s="167"/>
      <c r="F1216" s="167"/>
      <c r="G1216" s="167"/>
      <c r="H1216" s="176"/>
      <c r="I1216" s="168">
        <f t="shared" ref="I1216:T1216" si="689">SUM(I1212:I1215)</f>
        <v>2024</v>
      </c>
      <c r="J1216" s="168">
        <f t="shared" si="689"/>
        <v>1061</v>
      </c>
      <c r="K1216" s="168">
        <f t="shared" si="689"/>
        <v>963</v>
      </c>
      <c r="L1216" s="168">
        <f t="shared" si="689"/>
        <v>1194</v>
      </c>
      <c r="M1216" s="186">
        <f t="shared" si="689"/>
        <v>1053</v>
      </c>
      <c r="N1216" s="168">
        <f t="shared" si="689"/>
        <v>1202</v>
      </c>
      <c r="O1216" s="169">
        <f t="shared" si="689"/>
        <v>100.00000000000001</v>
      </c>
      <c r="P1216" s="452">
        <f t="shared" si="689"/>
        <v>99.999999999999986</v>
      </c>
      <c r="Q1216" s="170">
        <f t="shared" si="689"/>
        <v>100</v>
      </c>
      <c r="R1216" s="170">
        <f t="shared" si="689"/>
        <v>100</v>
      </c>
      <c r="S1216" s="170">
        <f t="shared" si="689"/>
        <v>100</v>
      </c>
      <c r="T1216" s="170">
        <f t="shared" si="689"/>
        <v>100</v>
      </c>
      <c r="V1216" s="165" t="s">
        <v>1</v>
      </c>
      <c r="W1216" s="167"/>
      <c r="X1216" s="167"/>
      <c r="Y1216" s="167"/>
      <c r="Z1216" s="167"/>
      <c r="AA1216" s="167"/>
      <c r="AB1216" s="176"/>
      <c r="AC1216" s="168">
        <f t="shared" ref="AC1216:AH1216" si="690">SUM(AC1212:AC1215)</f>
        <v>1202</v>
      </c>
      <c r="AD1216" s="168">
        <f t="shared" si="690"/>
        <v>963</v>
      </c>
      <c r="AE1216" s="186">
        <f t="shared" si="690"/>
        <v>1053</v>
      </c>
      <c r="AF1216" s="169">
        <f t="shared" si="690"/>
        <v>100</v>
      </c>
      <c r="AG1216" s="170">
        <f t="shared" si="690"/>
        <v>100</v>
      </c>
      <c r="AH1216" s="170">
        <f t="shared" si="690"/>
        <v>100</v>
      </c>
    </row>
    <row r="1217" spans="2:33" ht="15" customHeight="1" x14ac:dyDescent="0.15">
      <c r="B1217" s="171"/>
      <c r="C1217" s="172"/>
      <c r="D1217" s="172"/>
      <c r="E1217" s="172"/>
      <c r="F1217" s="252"/>
      <c r="G1217" s="252"/>
      <c r="H1217" s="252"/>
      <c r="I1217" s="173"/>
      <c r="J1217" s="252"/>
      <c r="K1217" s="252"/>
      <c r="L1217" s="148"/>
      <c r="N1217" s="252"/>
      <c r="V1217" s="171"/>
      <c r="W1217" s="172"/>
      <c r="X1217" s="172"/>
      <c r="Y1217" s="172"/>
      <c r="Z1217" s="252"/>
      <c r="AA1217" s="252"/>
      <c r="AB1217" s="252"/>
      <c r="AC1217" s="173"/>
      <c r="AD1217" s="252"/>
      <c r="AE1217" s="148"/>
      <c r="AG1217" s="252"/>
    </row>
  </sheetData>
  <phoneticPr fontId="1"/>
  <pageMargins left="0.19685039370078741" right="0.19685039370078741" top="0.39370078740157483" bottom="0.27559055118110237" header="0.23622047244094491" footer="0.23622047244094491"/>
  <pageSetup paperSize="9" scale="67" orientation="portrait" r:id="rId1"/>
  <headerFooter scaleWithDoc="0" alignWithMargins="0">
    <oddHeader>&amp;C&amp;"+,標準"&amp;8【2024年度　厚生労働省　老人保健健康増進等事業】
高齢者向け住まいに関するアンケート調査&amp;R&amp;"+,標準"&amp;9&amp;A</oddHeader>
    <oddFooter>&amp;L&amp;"ＭＳ ゴシック,標準"&amp;8&amp;F&amp;R&amp;"+,標準"&amp;9&amp;P/&amp;N</oddFooter>
  </headerFooter>
  <rowBreaks count="17" manualBreakCount="17">
    <brk id="38" max="15" man="1"/>
    <brk id="103" max="16383" man="1"/>
    <brk id="173" max="16383" man="1"/>
    <brk id="252" max="16383" man="1"/>
    <brk id="295" max="19" man="1"/>
    <brk id="374" max="19" man="1"/>
    <brk id="453" max="19" man="1"/>
    <brk id="533" max="19" man="1"/>
    <brk id="613" max="19" man="1"/>
    <brk id="679" max="19" man="1"/>
    <brk id="745" max="19" man="1"/>
    <brk id="811" max="19" man="1"/>
    <brk id="879" max="19" man="1"/>
    <brk id="945" max="19" man="1"/>
    <brk id="1030" max="19" man="1"/>
    <brk id="1112" max="19" man="1"/>
    <brk id="1190" max="19" man="1"/>
  </rowBreaks>
  <ignoredErrors>
    <ignoredError sqref="H521:H532 H495:H506 H469:H480" formulaRange="1"/>
    <ignoredError sqref="B178:B18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1010"/>
  <sheetViews>
    <sheetView showGridLines="0" view="pageBreakPreview" zoomScaleNormal="100" zoomScaleSheetLayoutView="100" workbookViewId="0"/>
  </sheetViews>
  <sheetFormatPr defaultColWidth="9.140625" defaultRowHeight="15" customHeight="1" x14ac:dyDescent="0.15"/>
  <cols>
    <col min="1" max="1" width="0.85546875" style="135" customWidth="1"/>
    <col min="2" max="2" width="5.7109375" style="135" customWidth="1"/>
    <col min="3" max="20" width="8.7109375" style="135" customWidth="1"/>
    <col min="21" max="21" width="2.7109375" style="135" customWidth="1"/>
    <col min="22" max="22" width="5.7109375" style="135" customWidth="1"/>
    <col min="23" max="39" width="8.7109375" style="135" customWidth="1"/>
    <col min="40" max="16384" width="9.140625" style="135"/>
  </cols>
  <sheetData>
    <row r="1" spans="1:35" ht="15" customHeight="1" x14ac:dyDescent="0.15">
      <c r="A1" s="134" t="s">
        <v>636</v>
      </c>
    </row>
    <row r="2" spans="1:35" ht="15" customHeight="1" x14ac:dyDescent="0.15">
      <c r="A2" s="136" t="s">
        <v>637</v>
      </c>
      <c r="B2" s="180"/>
      <c r="C2" s="180"/>
      <c r="U2" s="172"/>
      <c r="V2" s="172"/>
      <c r="W2" s="172"/>
      <c r="X2" s="172"/>
      <c r="Y2" s="172"/>
      <c r="Z2" s="172"/>
      <c r="AA2" s="181"/>
      <c r="AB2" s="181"/>
      <c r="AC2" s="181"/>
      <c r="AD2" s="181"/>
      <c r="AE2" s="181"/>
    </row>
    <row r="3" spans="1:35" ht="15" customHeight="1" x14ac:dyDescent="0.15">
      <c r="A3" s="135" t="s">
        <v>638</v>
      </c>
      <c r="B3" s="137"/>
      <c r="U3" s="172"/>
      <c r="V3" s="172"/>
      <c r="W3" s="172"/>
      <c r="X3" s="172"/>
      <c r="Y3" s="172"/>
      <c r="Z3" s="172"/>
      <c r="AA3" s="181"/>
      <c r="AB3" s="181"/>
      <c r="AC3" s="181"/>
      <c r="AD3" s="181"/>
      <c r="AE3" s="181"/>
    </row>
    <row r="4" spans="1:35" ht="15" customHeight="1" x14ac:dyDescent="0.15">
      <c r="B4" s="138"/>
      <c r="C4" s="139"/>
      <c r="D4" s="139"/>
      <c r="E4" s="139"/>
      <c r="F4" s="139"/>
      <c r="G4" s="139"/>
      <c r="H4" s="139"/>
      <c r="I4" s="139"/>
      <c r="J4" s="140"/>
      <c r="K4" s="141" t="s">
        <v>2</v>
      </c>
      <c r="L4" s="142"/>
      <c r="M4" s="143"/>
      <c r="N4" s="141" t="s">
        <v>3</v>
      </c>
      <c r="O4" s="144"/>
      <c r="X4" s="171"/>
      <c r="Y4" s="172"/>
      <c r="Z4" s="172"/>
      <c r="AA4" s="172"/>
      <c r="AB4" s="172"/>
      <c r="AC4" s="172"/>
      <c r="AD4" s="172"/>
      <c r="AE4" s="181"/>
      <c r="AF4" s="181"/>
      <c r="AG4" s="181"/>
      <c r="AH4" s="181"/>
      <c r="AI4" s="181"/>
    </row>
    <row r="5" spans="1:35" ht="21" x14ac:dyDescent="0.15">
      <c r="B5" s="145"/>
      <c r="J5" s="146" t="s">
        <v>4</v>
      </c>
      <c r="K5" s="146" t="s">
        <v>171</v>
      </c>
      <c r="L5" s="182" t="s">
        <v>173</v>
      </c>
      <c r="M5" s="147" t="s">
        <v>4</v>
      </c>
      <c r="N5" s="146" t="s">
        <v>171</v>
      </c>
      <c r="O5" s="146" t="s">
        <v>173</v>
      </c>
      <c r="X5" s="171"/>
      <c r="Y5" s="172"/>
      <c r="Z5" s="172"/>
      <c r="AA5" s="172"/>
      <c r="AB5" s="172"/>
      <c r="AC5" s="172"/>
      <c r="AD5" s="172"/>
      <c r="AE5" s="181"/>
      <c r="AF5" s="181"/>
      <c r="AG5" s="181"/>
      <c r="AH5" s="181"/>
      <c r="AI5" s="181"/>
    </row>
    <row r="6" spans="1:35" ht="15" customHeight="1" x14ac:dyDescent="0.15">
      <c r="B6" s="149"/>
      <c r="C6" s="150"/>
      <c r="D6" s="150"/>
      <c r="E6" s="150"/>
      <c r="F6" s="150"/>
      <c r="G6" s="150"/>
      <c r="H6" s="150"/>
      <c r="I6" s="150"/>
      <c r="J6" s="152"/>
      <c r="K6" s="152"/>
      <c r="L6" s="183"/>
      <c r="M6" s="153">
        <f>$J$14</f>
        <v>2016</v>
      </c>
      <c r="N6" s="154">
        <f>$K$14</f>
        <v>963</v>
      </c>
      <c r="O6" s="154">
        <f>$L$14</f>
        <v>1053</v>
      </c>
      <c r="P6" s="155"/>
      <c r="X6" s="171"/>
      <c r="Y6" s="172"/>
      <c r="Z6" s="172"/>
      <c r="AA6" s="172"/>
      <c r="AB6" s="172"/>
      <c r="AC6" s="172"/>
      <c r="AD6" s="172"/>
      <c r="AE6" s="181"/>
      <c r="AF6" s="181"/>
      <c r="AG6" s="181"/>
      <c r="AH6" s="181"/>
      <c r="AI6" s="181"/>
    </row>
    <row r="7" spans="1:35" ht="15" customHeight="1" x14ac:dyDescent="0.15">
      <c r="B7" s="174" t="s">
        <v>647</v>
      </c>
      <c r="C7" s="137"/>
      <c r="D7" s="137"/>
      <c r="E7" s="137"/>
      <c r="F7" s="137"/>
      <c r="G7" s="137"/>
      <c r="H7" s="137"/>
      <c r="I7" s="137"/>
      <c r="J7" s="157">
        <v>1122</v>
      </c>
      <c r="K7" s="157">
        <v>477</v>
      </c>
      <c r="L7" s="184">
        <v>645</v>
      </c>
      <c r="M7" s="158">
        <f>J7/M$6*100</f>
        <v>55.654761904761905</v>
      </c>
      <c r="N7" s="159">
        <f t="shared" ref="N7:O7" si="0">K7/N$6*100</f>
        <v>49.532710280373834</v>
      </c>
      <c r="O7" s="159">
        <f t="shared" si="0"/>
        <v>61.253561253561251</v>
      </c>
      <c r="P7" s="160"/>
      <c r="X7" s="171"/>
      <c r="Y7" s="172"/>
      <c r="Z7" s="172"/>
      <c r="AA7" s="172"/>
      <c r="AB7" s="172"/>
      <c r="AC7" s="172"/>
      <c r="AD7" s="172"/>
      <c r="AE7" s="181"/>
      <c r="AF7" s="181"/>
      <c r="AG7" s="181"/>
      <c r="AH7" s="181"/>
      <c r="AI7" s="181"/>
    </row>
    <row r="8" spans="1:35" ht="15" customHeight="1" x14ac:dyDescent="0.15">
      <c r="B8" s="156" t="s">
        <v>639</v>
      </c>
      <c r="C8" s="137"/>
      <c r="D8" s="137"/>
      <c r="E8" s="137"/>
      <c r="F8" s="137"/>
      <c r="G8" s="137"/>
      <c r="H8" s="137"/>
      <c r="I8" s="137"/>
      <c r="J8" s="157">
        <v>458</v>
      </c>
      <c r="K8" s="157">
        <v>227</v>
      </c>
      <c r="L8" s="184">
        <v>231</v>
      </c>
      <c r="M8" s="158">
        <f t="shared" ref="M8:M13" si="1">J8/M$6*100</f>
        <v>22.718253968253968</v>
      </c>
      <c r="N8" s="159">
        <f t="shared" ref="N8:N13" si="2">K8/N$6*100</f>
        <v>23.572170301142265</v>
      </c>
      <c r="O8" s="159">
        <f t="shared" ref="O8:O13" si="3">L8/O$6*100</f>
        <v>21.937321937321936</v>
      </c>
      <c r="P8" s="160"/>
      <c r="X8" s="171"/>
      <c r="Y8" s="172"/>
      <c r="Z8" s="172"/>
      <c r="AA8" s="172"/>
      <c r="AB8" s="172"/>
      <c r="AC8" s="172"/>
      <c r="AD8" s="172"/>
      <c r="AE8" s="181"/>
      <c r="AF8" s="181"/>
      <c r="AG8" s="181"/>
      <c r="AH8" s="181"/>
      <c r="AI8" s="181"/>
    </row>
    <row r="9" spans="1:35" ht="15" customHeight="1" x14ac:dyDescent="0.15">
      <c r="B9" s="156" t="s">
        <v>640</v>
      </c>
      <c r="C9" s="137"/>
      <c r="D9" s="137"/>
      <c r="E9" s="137"/>
      <c r="F9" s="137"/>
      <c r="G9" s="137"/>
      <c r="H9" s="137"/>
      <c r="I9" s="137"/>
      <c r="J9" s="157">
        <v>273</v>
      </c>
      <c r="K9" s="157">
        <v>163</v>
      </c>
      <c r="L9" s="184">
        <v>110</v>
      </c>
      <c r="M9" s="158">
        <f t="shared" si="1"/>
        <v>13.541666666666666</v>
      </c>
      <c r="N9" s="159">
        <f t="shared" si="2"/>
        <v>16.926272066458985</v>
      </c>
      <c r="O9" s="159">
        <f t="shared" si="3"/>
        <v>10.446343779677113</v>
      </c>
      <c r="P9" s="160"/>
      <c r="X9" s="171"/>
      <c r="Y9" s="172"/>
      <c r="Z9" s="172"/>
      <c r="AA9" s="172"/>
      <c r="AB9" s="172"/>
      <c r="AC9" s="172"/>
      <c r="AD9" s="172"/>
      <c r="AE9" s="181"/>
      <c r="AF9" s="181"/>
      <c r="AG9" s="181"/>
      <c r="AH9" s="181"/>
      <c r="AI9" s="181"/>
    </row>
    <row r="10" spans="1:35" ht="15" customHeight="1" x14ac:dyDescent="0.15">
      <c r="B10" s="189" t="s">
        <v>641</v>
      </c>
      <c r="C10" s="137"/>
      <c r="D10" s="137"/>
      <c r="E10" s="137"/>
      <c r="F10" s="137"/>
      <c r="G10" s="137"/>
      <c r="H10" s="137"/>
      <c r="I10" s="137"/>
      <c r="J10" s="157">
        <v>9</v>
      </c>
      <c r="K10" s="157">
        <v>5</v>
      </c>
      <c r="L10" s="184">
        <v>4</v>
      </c>
      <c r="M10" s="158">
        <f t="shared" si="1"/>
        <v>0.4464285714285714</v>
      </c>
      <c r="N10" s="159">
        <f t="shared" si="2"/>
        <v>0.51921079958463134</v>
      </c>
      <c r="O10" s="159">
        <f t="shared" si="3"/>
        <v>0.37986704653371323</v>
      </c>
      <c r="P10" s="160"/>
      <c r="X10" s="171"/>
      <c r="Y10" s="172"/>
      <c r="Z10" s="172"/>
      <c r="AA10" s="172"/>
      <c r="AB10" s="172"/>
      <c r="AC10" s="172"/>
      <c r="AD10" s="172"/>
      <c r="AE10" s="181"/>
      <c r="AF10" s="181"/>
      <c r="AG10" s="181"/>
      <c r="AH10" s="181"/>
      <c r="AI10" s="181"/>
    </row>
    <row r="11" spans="1:35" ht="15" customHeight="1" x14ac:dyDescent="0.15">
      <c r="B11" s="174" t="s">
        <v>642</v>
      </c>
      <c r="C11" s="137"/>
      <c r="D11" s="137"/>
      <c r="E11" s="137"/>
      <c r="F11" s="137"/>
      <c r="G11" s="137"/>
      <c r="H11" s="137"/>
      <c r="I11" s="137"/>
      <c r="J11" s="157">
        <v>0</v>
      </c>
      <c r="K11" s="157">
        <v>0</v>
      </c>
      <c r="L11" s="184">
        <v>0</v>
      </c>
      <c r="M11" s="158">
        <f t="shared" si="1"/>
        <v>0</v>
      </c>
      <c r="N11" s="159">
        <f t="shared" si="2"/>
        <v>0</v>
      </c>
      <c r="O11" s="159">
        <f t="shared" si="3"/>
        <v>0</v>
      </c>
      <c r="P11" s="160"/>
      <c r="X11" s="171"/>
      <c r="Y11" s="172"/>
      <c r="Z11" s="172"/>
      <c r="AA11" s="172"/>
      <c r="AB11" s="172"/>
      <c r="AC11" s="172"/>
      <c r="AD11" s="172"/>
      <c r="AE11" s="181"/>
      <c r="AF11" s="181"/>
      <c r="AG11" s="181"/>
      <c r="AH11" s="181"/>
      <c r="AI11" s="181"/>
    </row>
    <row r="12" spans="1:35" ht="15" customHeight="1" x14ac:dyDescent="0.15">
      <c r="B12" s="156" t="s">
        <v>392</v>
      </c>
      <c r="C12" s="137"/>
      <c r="D12" s="137"/>
      <c r="E12" s="137"/>
      <c r="F12" s="137"/>
      <c r="G12" s="137"/>
      <c r="H12" s="137"/>
      <c r="I12" s="137"/>
      <c r="J12" s="157">
        <v>6</v>
      </c>
      <c r="K12" s="157">
        <v>3</v>
      </c>
      <c r="L12" s="184">
        <v>3</v>
      </c>
      <c r="M12" s="158">
        <f t="shared" si="1"/>
        <v>0.29761904761904762</v>
      </c>
      <c r="N12" s="159">
        <f t="shared" si="2"/>
        <v>0.3115264797507788</v>
      </c>
      <c r="O12" s="159">
        <f t="shared" si="3"/>
        <v>0.28490028490028491</v>
      </c>
      <c r="P12" s="160"/>
      <c r="X12" s="171"/>
      <c r="Y12" s="172"/>
      <c r="Z12" s="172"/>
      <c r="AA12" s="172"/>
      <c r="AB12" s="172"/>
      <c r="AC12" s="172"/>
      <c r="AD12" s="172"/>
      <c r="AE12" s="181"/>
      <c r="AF12" s="181"/>
      <c r="AG12" s="181"/>
      <c r="AH12" s="181"/>
      <c r="AI12" s="181"/>
    </row>
    <row r="13" spans="1:35" ht="15" customHeight="1" x14ac:dyDescent="0.15">
      <c r="B13" s="149" t="s">
        <v>0</v>
      </c>
      <c r="C13" s="150"/>
      <c r="D13" s="150"/>
      <c r="E13" s="150"/>
      <c r="F13" s="150"/>
      <c r="G13" s="150"/>
      <c r="H13" s="150"/>
      <c r="I13" s="150"/>
      <c r="J13" s="161">
        <v>148</v>
      </c>
      <c r="K13" s="161">
        <v>88</v>
      </c>
      <c r="L13" s="185">
        <v>60</v>
      </c>
      <c r="M13" s="162">
        <f t="shared" si="1"/>
        <v>7.3412698412698418</v>
      </c>
      <c r="N13" s="163">
        <f t="shared" si="2"/>
        <v>9.1381100726895124</v>
      </c>
      <c r="O13" s="163">
        <f t="shared" si="3"/>
        <v>5.6980056980056979</v>
      </c>
      <c r="P13" s="164"/>
      <c r="X13" s="171"/>
      <c r="Y13" s="172"/>
      <c r="Z13" s="172"/>
      <c r="AA13" s="172"/>
      <c r="AB13" s="172"/>
      <c r="AC13" s="172"/>
      <c r="AD13" s="172"/>
      <c r="AE13" s="181"/>
      <c r="AF13" s="181"/>
      <c r="AG13" s="181"/>
      <c r="AH13" s="181"/>
      <c r="AI13" s="181"/>
    </row>
    <row r="14" spans="1:35" ht="15" customHeight="1" x14ac:dyDescent="0.15">
      <c r="B14" s="165" t="s">
        <v>1</v>
      </c>
      <c r="C14" s="166"/>
      <c r="D14" s="166"/>
      <c r="E14" s="166"/>
      <c r="F14" s="166"/>
      <c r="G14" s="166"/>
      <c r="H14" s="166"/>
      <c r="I14" s="166"/>
      <c r="J14" s="168">
        <f>SUM(J7:J13)</f>
        <v>2016</v>
      </c>
      <c r="K14" s="168">
        <f>SUM(K7:K13)</f>
        <v>963</v>
      </c>
      <c r="L14" s="186">
        <f>SUM(L7:L13)</f>
        <v>1053</v>
      </c>
      <c r="M14" s="169">
        <f>IF(SUM(M7:M13)&gt;100,"－",SUM(M7:M13))</f>
        <v>100</v>
      </c>
      <c r="N14" s="170">
        <f>IF(SUM(N7:N13)&gt;100,"－",SUM(N7:N13))</f>
        <v>100.00000000000001</v>
      </c>
      <c r="O14" s="170">
        <f>IF(SUM(O7:O13)&gt;100,"－",SUM(O7:O13))</f>
        <v>100</v>
      </c>
      <c r="P14" s="164"/>
      <c r="X14" s="171"/>
      <c r="Y14" s="172"/>
      <c r="Z14" s="172"/>
      <c r="AA14" s="172"/>
      <c r="AB14" s="172"/>
      <c r="AC14" s="172"/>
      <c r="AD14" s="172"/>
      <c r="AE14" s="181"/>
      <c r="AF14" s="181"/>
      <c r="AG14" s="181"/>
      <c r="AH14" s="181"/>
      <c r="AI14" s="181"/>
    </row>
    <row r="15" spans="1:35" ht="15" customHeight="1" x14ac:dyDescent="0.15">
      <c r="B15" s="171"/>
      <c r="C15" s="172"/>
      <c r="D15" s="172"/>
      <c r="E15" s="172"/>
      <c r="F15" s="181"/>
      <c r="G15" s="181"/>
      <c r="H15" s="181"/>
      <c r="I15" s="181"/>
      <c r="J15" s="181"/>
      <c r="U15" s="172"/>
      <c r="V15" s="172"/>
      <c r="W15" s="172"/>
      <c r="X15" s="172"/>
      <c r="Y15" s="172"/>
      <c r="Z15" s="172"/>
      <c r="AA15" s="181"/>
      <c r="AB15" s="181"/>
      <c r="AC15" s="181"/>
      <c r="AD15" s="181"/>
      <c r="AE15" s="181"/>
    </row>
    <row r="16" spans="1:35" ht="15" customHeight="1" x14ac:dyDescent="0.15">
      <c r="A16" s="136" t="s">
        <v>648</v>
      </c>
      <c r="B16" s="180"/>
      <c r="C16" s="180"/>
      <c r="U16" s="172"/>
      <c r="V16" s="172"/>
      <c r="W16" s="172"/>
      <c r="X16" s="172"/>
      <c r="Y16" s="172"/>
      <c r="Z16" s="172"/>
      <c r="AA16" s="181"/>
      <c r="AB16" s="181"/>
      <c r="AC16" s="181"/>
      <c r="AD16" s="181"/>
      <c r="AE16" s="181"/>
    </row>
    <row r="17" spans="1:32" ht="15" customHeight="1" x14ac:dyDescent="0.15">
      <c r="A17" s="135" t="s">
        <v>643</v>
      </c>
      <c r="B17" s="137"/>
      <c r="U17" s="172"/>
      <c r="V17" s="172"/>
      <c r="W17" s="172"/>
      <c r="X17" s="172"/>
      <c r="Y17" s="172"/>
      <c r="Z17" s="172"/>
      <c r="AA17" s="181"/>
      <c r="AB17" s="181"/>
      <c r="AC17" s="181"/>
      <c r="AD17" s="181"/>
      <c r="AE17" s="181"/>
    </row>
    <row r="18" spans="1:32" ht="15" customHeight="1" x14ac:dyDescent="0.15">
      <c r="B18" s="138"/>
      <c r="C18" s="139"/>
      <c r="D18" s="139"/>
      <c r="E18" s="139"/>
      <c r="F18" s="139"/>
      <c r="G18" s="140"/>
      <c r="H18" s="141" t="s">
        <v>2</v>
      </c>
      <c r="I18" s="142"/>
      <c r="J18" s="143"/>
      <c r="K18" s="141" t="s">
        <v>3</v>
      </c>
      <c r="L18" s="144"/>
      <c r="U18" s="171"/>
      <c r="V18" s="172"/>
      <c r="W18" s="172"/>
      <c r="X18" s="172"/>
      <c r="Y18" s="172"/>
      <c r="Z18" s="172"/>
      <c r="AA18" s="172"/>
      <c r="AB18" s="181"/>
      <c r="AC18" s="181"/>
      <c r="AD18" s="181"/>
      <c r="AE18" s="181"/>
      <c r="AF18" s="181"/>
    </row>
    <row r="19" spans="1:32" ht="21" x14ac:dyDescent="0.15">
      <c r="B19" s="145"/>
      <c r="G19" s="146" t="s">
        <v>4</v>
      </c>
      <c r="H19" s="146" t="s">
        <v>171</v>
      </c>
      <c r="I19" s="182" t="s">
        <v>173</v>
      </c>
      <c r="J19" s="147" t="s">
        <v>4</v>
      </c>
      <c r="K19" s="146" t="s">
        <v>171</v>
      </c>
      <c r="L19" s="146" t="s">
        <v>173</v>
      </c>
      <c r="U19" s="171"/>
      <c r="V19" s="172"/>
      <c r="W19" s="172"/>
      <c r="X19" s="172"/>
      <c r="Y19" s="172"/>
      <c r="Z19" s="172"/>
      <c r="AA19" s="172"/>
      <c r="AB19" s="181"/>
      <c r="AC19" s="181"/>
      <c r="AD19" s="181"/>
      <c r="AE19" s="181"/>
      <c r="AF19" s="181"/>
    </row>
    <row r="20" spans="1:32" ht="15" customHeight="1" x14ac:dyDescent="0.15">
      <c r="B20" s="149"/>
      <c r="C20" s="150"/>
      <c r="D20" s="150"/>
      <c r="E20" s="150"/>
      <c r="F20" s="150"/>
      <c r="G20" s="152"/>
      <c r="H20" s="152"/>
      <c r="I20" s="183"/>
      <c r="J20" s="153">
        <f>$J$7</f>
        <v>1122</v>
      </c>
      <c r="K20" s="154">
        <f>$K$7</f>
        <v>477</v>
      </c>
      <c r="L20" s="154">
        <f>$L$7</f>
        <v>645</v>
      </c>
      <c r="M20" s="155"/>
      <c r="U20" s="171"/>
      <c r="V20" s="172"/>
      <c r="W20" s="172"/>
      <c r="X20" s="172"/>
      <c r="Y20" s="172"/>
      <c r="Z20" s="172"/>
      <c r="AA20" s="172"/>
      <c r="AB20" s="181"/>
      <c r="AC20" s="181"/>
      <c r="AD20" s="181"/>
      <c r="AE20" s="181"/>
      <c r="AF20" s="181"/>
    </row>
    <row r="21" spans="1:32" ht="15" customHeight="1" x14ac:dyDescent="0.15">
      <c r="B21" s="156" t="s">
        <v>644</v>
      </c>
      <c r="C21" s="137"/>
      <c r="D21" s="137"/>
      <c r="E21" s="137"/>
      <c r="F21" s="137"/>
      <c r="G21" s="157">
        <v>854</v>
      </c>
      <c r="H21" s="157">
        <v>385</v>
      </c>
      <c r="I21" s="184">
        <v>469</v>
      </c>
      <c r="J21" s="158">
        <f>G21/J$20*100</f>
        <v>76.114081996434933</v>
      </c>
      <c r="K21" s="159">
        <f t="shared" ref="K21:L21" si="4">H21/K$20*100</f>
        <v>80.712788259958074</v>
      </c>
      <c r="L21" s="159">
        <f t="shared" si="4"/>
        <v>72.713178294573638</v>
      </c>
      <c r="M21" s="160"/>
      <c r="U21" s="171"/>
      <c r="V21" s="172"/>
      <c r="W21" s="172"/>
      <c r="X21" s="172"/>
      <c r="Y21" s="172"/>
      <c r="Z21" s="172"/>
      <c r="AA21" s="172"/>
      <c r="AB21" s="181"/>
      <c r="AC21" s="181"/>
      <c r="AD21" s="181"/>
      <c r="AE21" s="181"/>
      <c r="AF21" s="181"/>
    </row>
    <row r="22" spans="1:32" ht="15" customHeight="1" x14ac:dyDescent="0.15">
      <c r="B22" s="156" t="s">
        <v>645</v>
      </c>
      <c r="C22" s="137"/>
      <c r="D22" s="137"/>
      <c r="E22" s="137"/>
      <c r="F22" s="137"/>
      <c r="G22" s="157">
        <v>122</v>
      </c>
      <c r="H22" s="157">
        <v>33</v>
      </c>
      <c r="I22" s="184">
        <v>89</v>
      </c>
      <c r="J22" s="158">
        <f t="shared" ref="J22:J25" si="5">G22/J$20*100</f>
        <v>10.873440285204991</v>
      </c>
      <c r="K22" s="159">
        <f t="shared" ref="K22:K25" si="6">H22/K$20*100</f>
        <v>6.9182389937106921</v>
      </c>
      <c r="L22" s="159">
        <f t="shared" ref="L22:L25" si="7">I22/L$20*100</f>
        <v>13.798449612403102</v>
      </c>
      <c r="M22" s="160"/>
      <c r="U22" s="171"/>
      <c r="V22" s="172"/>
      <c r="W22" s="172"/>
      <c r="X22" s="172"/>
      <c r="Y22" s="172"/>
      <c r="Z22" s="172"/>
      <c r="AA22" s="172"/>
      <c r="AB22" s="181"/>
      <c r="AC22" s="181"/>
      <c r="AD22" s="181"/>
      <c r="AE22" s="181"/>
      <c r="AF22" s="181"/>
    </row>
    <row r="23" spans="1:32" ht="15" customHeight="1" x14ac:dyDescent="0.15">
      <c r="B23" s="156" t="s">
        <v>646</v>
      </c>
      <c r="C23" s="137"/>
      <c r="D23" s="137"/>
      <c r="E23" s="137"/>
      <c r="F23" s="137"/>
      <c r="G23" s="157">
        <v>27</v>
      </c>
      <c r="H23" s="157">
        <v>9</v>
      </c>
      <c r="I23" s="184">
        <v>18</v>
      </c>
      <c r="J23" s="158">
        <f t="shared" si="5"/>
        <v>2.4064171122994651</v>
      </c>
      <c r="K23" s="159">
        <f t="shared" si="6"/>
        <v>1.8867924528301887</v>
      </c>
      <c r="L23" s="159">
        <f t="shared" si="7"/>
        <v>2.7906976744186047</v>
      </c>
      <c r="M23" s="160"/>
      <c r="U23" s="171"/>
      <c r="V23" s="172"/>
      <c r="W23" s="172"/>
      <c r="X23" s="172"/>
      <c r="Y23" s="172"/>
      <c r="Z23" s="172"/>
      <c r="AA23" s="172"/>
      <c r="AB23" s="181"/>
      <c r="AC23" s="181"/>
      <c r="AD23" s="181"/>
      <c r="AE23" s="181"/>
      <c r="AF23" s="181"/>
    </row>
    <row r="24" spans="1:32" ht="15" customHeight="1" x14ac:dyDescent="0.15">
      <c r="B24" s="156" t="s">
        <v>392</v>
      </c>
      <c r="C24" s="137"/>
      <c r="D24" s="137"/>
      <c r="E24" s="137"/>
      <c r="F24" s="137"/>
      <c r="G24" s="157">
        <v>50</v>
      </c>
      <c r="H24" s="157">
        <v>17</v>
      </c>
      <c r="I24" s="184">
        <v>33</v>
      </c>
      <c r="J24" s="158">
        <f t="shared" si="5"/>
        <v>4.4563279857397502</v>
      </c>
      <c r="K24" s="159">
        <f t="shared" si="6"/>
        <v>3.5639412997903559</v>
      </c>
      <c r="L24" s="159">
        <f t="shared" si="7"/>
        <v>5.1162790697674421</v>
      </c>
      <c r="M24" s="160"/>
      <c r="U24" s="171"/>
      <c r="V24" s="172"/>
      <c r="W24" s="172"/>
      <c r="X24" s="172"/>
      <c r="Y24" s="172"/>
      <c r="Z24" s="172"/>
      <c r="AA24" s="172"/>
      <c r="AB24" s="181"/>
      <c r="AC24" s="181"/>
      <c r="AD24" s="181"/>
      <c r="AE24" s="181"/>
      <c r="AF24" s="181"/>
    </row>
    <row r="25" spans="1:32" ht="15" customHeight="1" x14ac:dyDescent="0.15">
      <c r="B25" s="149" t="s">
        <v>0</v>
      </c>
      <c r="C25" s="150"/>
      <c r="D25" s="150"/>
      <c r="E25" s="150"/>
      <c r="F25" s="150"/>
      <c r="G25" s="161">
        <v>69</v>
      </c>
      <c r="H25" s="161">
        <v>33</v>
      </c>
      <c r="I25" s="185">
        <v>36</v>
      </c>
      <c r="J25" s="162">
        <f t="shared" si="5"/>
        <v>6.1497326203208562</v>
      </c>
      <c r="K25" s="163">
        <f t="shared" si="6"/>
        <v>6.9182389937106921</v>
      </c>
      <c r="L25" s="163">
        <f t="shared" si="7"/>
        <v>5.5813953488372094</v>
      </c>
      <c r="M25" s="164"/>
      <c r="U25" s="171"/>
      <c r="V25" s="172"/>
      <c r="W25" s="172"/>
      <c r="X25" s="172"/>
      <c r="Y25" s="172"/>
      <c r="Z25" s="172"/>
      <c r="AA25" s="172"/>
      <c r="AB25" s="181"/>
      <c r="AC25" s="181"/>
      <c r="AD25" s="181"/>
      <c r="AE25" s="181"/>
      <c r="AF25" s="181"/>
    </row>
    <row r="26" spans="1:32" ht="15" customHeight="1" x14ac:dyDescent="0.15">
      <c r="B26" s="165" t="s">
        <v>1</v>
      </c>
      <c r="C26" s="166"/>
      <c r="D26" s="166"/>
      <c r="E26" s="166"/>
      <c r="F26" s="166"/>
      <c r="G26" s="168">
        <f>SUM(G21:G25)</f>
        <v>1122</v>
      </c>
      <c r="H26" s="168">
        <f>SUM(H21:H25)</f>
        <v>477</v>
      </c>
      <c r="I26" s="186">
        <f>SUM(I21:I25)</f>
        <v>645</v>
      </c>
      <c r="J26" s="169">
        <f>IF(SUM(J21:J25)&gt;100,"－",SUM(J21:J25))</f>
        <v>100</v>
      </c>
      <c r="K26" s="170">
        <f>IF(SUM(K21:K25)&gt;100,"－",SUM(K21:K25))</f>
        <v>100</v>
      </c>
      <c r="L26" s="170">
        <f>IF(SUM(L21:L25)&gt;100,"－",SUM(L21:L25))</f>
        <v>100</v>
      </c>
      <c r="M26" s="164"/>
      <c r="U26" s="171"/>
      <c r="V26" s="172"/>
      <c r="W26" s="172"/>
      <c r="X26" s="172"/>
      <c r="Y26" s="172"/>
      <c r="Z26" s="172"/>
      <c r="AA26" s="172"/>
      <c r="AB26" s="181"/>
      <c r="AC26" s="181"/>
      <c r="AD26" s="181"/>
      <c r="AE26" s="181"/>
      <c r="AF26" s="181"/>
    </row>
    <row r="27" spans="1:32" ht="15" customHeight="1" x14ac:dyDescent="0.15">
      <c r="B27" s="171"/>
      <c r="C27" s="172"/>
      <c r="D27" s="172"/>
      <c r="E27" s="172"/>
      <c r="F27" s="181"/>
      <c r="G27" s="181"/>
      <c r="H27" s="181"/>
      <c r="T27" s="171"/>
      <c r="U27" s="172"/>
      <c r="V27" s="172"/>
      <c r="W27" s="172"/>
      <c r="X27" s="172"/>
      <c r="Y27" s="181"/>
      <c r="Z27" s="181"/>
      <c r="AA27" s="181"/>
      <c r="AB27" s="181"/>
      <c r="AC27" s="181"/>
    </row>
    <row r="28" spans="1:32" ht="15" customHeight="1" x14ac:dyDescent="0.15">
      <c r="A28" s="136" t="s">
        <v>648</v>
      </c>
      <c r="B28" s="180"/>
      <c r="C28" s="180"/>
      <c r="T28" s="171"/>
      <c r="U28" s="172"/>
      <c r="V28" s="172"/>
      <c r="W28" s="172"/>
      <c r="X28" s="172"/>
      <c r="Y28" s="181"/>
      <c r="Z28" s="181"/>
      <c r="AA28" s="181"/>
      <c r="AB28" s="181"/>
      <c r="AC28" s="181"/>
    </row>
    <row r="29" spans="1:32" ht="15" customHeight="1" x14ac:dyDescent="0.15">
      <c r="A29" s="135" t="s">
        <v>658</v>
      </c>
      <c r="B29" s="137"/>
      <c r="T29" s="171"/>
      <c r="U29" s="172"/>
      <c r="V29" s="172"/>
      <c r="W29" s="172"/>
      <c r="X29" s="172"/>
      <c r="Y29" s="181"/>
      <c r="Z29" s="181"/>
      <c r="AA29" s="181"/>
      <c r="AB29" s="181"/>
      <c r="AC29" s="181"/>
    </row>
    <row r="30" spans="1:32" ht="15" customHeight="1" x14ac:dyDescent="0.15">
      <c r="B30" s="138"/>
      <c r="C30" s="139"/>
      <c r="D30" s="139"/>
      <c r="E30" s="139"/>
      <c r="F30" s="139"/>
      <c r="G30" s="140"/>
      <c r="H30" s="141" t="s">
        <v>2</v>
      </c>
      <c r="I30" s="142"/>
      <c r="J30" s="143"/>
      <c r="K30" s="141" t="s">
        <v>3</v>
      </c>
      <c r="L30" s="144"/>
      <c r="U30" s="171"/>
      <c r="V30" s="172"/>
      <c r="W30" s="172"/>
      <c r="X30" s="172"/>
      <c r="Y30" s="172"/>
      <c r="Z30" s="172"/>
      <c r="AA30" s="172"/>
      <c r="AB30" s="181"/>
      <c r="AC30" s="181"/>
      <c r="AD30" s="181"/>
      <c r="AE30" s="181"/>
      <c r="AF30" s="181"/>
    </row>
    <row r="31" spans="1:32" ht="21" x14ac:dyDescent="0.15">
      <c r="B31" s="145"/>
      <c r="G31" s="146" t="s">
        <v>4</v>
      </c>
      <c r="H31" s="146" t="s">
        <v>171</v>
      </c>
      <c r="I31" s="182" t="s">
        <v>173</v>
      </c>
      <c r="J31" s="147" t="s">
        <v>4</v>
      </c>
      <c r="K31" s="146" t="s">
        <v>171</v>
      </c>
      <c r="L31" s="146" t="s">
        <v>173</v>
      </c>
      <c r="U31" s="171"/>
      <c r="V31" s="172"/>
      <c r="W31" s="172"/>
      <c r="X31" s="172"/>
      <c r="Y31" s="172"/>
      <c r="Z31" s="172"/>
      <c r="AA31" s="172"/>
      <c r="AB31" s="181"/>
      <c r="AC31" s="181"/>
      <c r="AD31" s="181"/>
      <c r="AE31" s="181"/>
      <c r="AF31" s="181"/>
    </row>
    <row r="32" spans="1:32" ht="15" customHeight="1" x14ac:dyDescent="0.15">
      <c r="B32" s="149"/>
      <c r="C32" s="150"/>
      <c r="D32" s="150"/>
      <c r="E32" s="150"/>
      <c r="F32" s="150"/>
      <c r="G32" s="152"/>
      <c r="H32" s="152"/>
      <c r="I32" s="183"/>
      <c r="J32" s="153">
        <f>$J$7</f>
        <v>1122</v>
      </c>
      <c r="K32" s="154">
        <f>$K$7</f>
        <v>477</v>
      </c>
      <c r="L32" s="154">
        <f>$L$7</f>
        <v>645</v>
      </c>
      <c r="M32" s="155"/>
      <c r="U32" s="171"/>
      <c r="V32" s="172"/>
      <c r="W32" s="172"/>
      <c r="X32" s="172"/>
      <c r="Y32" s="172"/>
      <c r="Z32" s="172"/>
      <c r="AA32" s="172"/>
      <c r="AB32" s="181"/>
      <c r="AC32" s="181"/>
      <c r="AD32" s="181"/>
      <c r="AE32" s="181"/>
      <c r="AF32" s="181"/>
    </row>
    <row r="33" spans="1:32" ht="15" customHeight="1" x14ac:dyDescent="0.15">
      <c r="B33" s="156" t="s">
        <v>649</v>
      </c>
      <c r="C33" s="137"/>
      <c r="D33" s="137"/>
      <c r="E33" s="137"/>
      <c r="F33" s="137"/>
      <c r="G33" s="157">
        <v>471</v>
      </c>
      <c r="H33" s="157">
        <v>202</v>
      </c>
      <c r="I33" s="184">
        <v>269</v>
      </c>
      <c r="J33" s="158">
        <f>G33/J$32*100</f>
        <v>41.978609625668447</v>
      </c>
      <c r="K33" s="159">
        <f t="shared" ref="K33:L33" si="8">H33/K$32*100</f>
        <v>42.348008385744237</v>
      </c>
      <c r="L33" s="159">
        <f t="shared" si="8"/>
        <v>41.70542635658915</v>
      </c>
      <c r="M33" s="160"/>
      <c r="U33" s="171"/>
      <c r="V33" s="172"/>
      <c r="W33" s="172"/>
      <c r="X33" s="172"/>
      <c r="Y33" s="172"/>
      <c r="Z33" s="172"/>
      <c r="AA33" s="172"/>
      <c r="AB33" s="181"/>
      <c r="AC33" s="181"/>
      <c r="AD33" s="181"/>
      <c r="AE33" s="181"/>
      <c r="AF33" s="181"/>
    </row>
    <row r="34" spans="1:32" ht="15" customHeight="1" x14ac:dyDescent="0.15">
      <c r="B34" s="156" t="s">
        <v>650</v>
      </c>
      <c r="C34" s="137"/>
      <c r="D34" s="137"/>
      <c r="E34" s="137"/>
      <c r="F34" s="137"/>
      <c r="G34" s="157">
        <v>548</v>
      </c>
      <c r="H34" s="157">
        <v>234</v>
      </c>
      <c r="I34" s="184">
        <v>314</v>
      </c>
      <c r="J34" s="158">
        <f t="shared" ref="J34:J36" si="9">G34/J$32*100</f>
        <v>48.841354723707667</v>
      </c>
      <c r="K34" s="159">
        <f t="shared" ref="K34:K36" si="10">H34/K$32*100</f>
        <v>49.056603773584904</v>
      </c>
      <c r="L34" s="159">
        <f t="shared" ref="L34:L36" si="11">I34/L$32*100</f>
        <v>48.68217054263566</v>
      </c>
      <c r="M34" s="160"/>
      <c r="U34" s="171"/>
      <c r="V34" s="172"/>
      <c r="W34" s="172"/>
      <c r="X34" s="172"/>
      <c r="Y34" s="172"/>
      <c r="Z34" s="172"/>
      <c r="AA34" s="172"/>
      <c r="AB34" s="181"/>
      <c r="AC34" s="181"/>
      <c r="AD34" s="181"/>
      <c r="AE34" s="181"/>
      <c r="AF34" s="181"/>
    </row>
    <row r="35" spans="1:32" ht="15" customHeight="1" x14ac:dyDescent="0.15">
      <c r="B35" s="156" t="s">
        <v>651</v>
      </c>
      <c r="C35" s="137"/>
      <c r="D35" s="137"/>
      <c r="E35" s="137"/>
      <c r="F35" s="137"/>
      <c r="G35" s="157">
        <v>51</v>
      </c>
      <c r="H35" s="157">
        <v>18</v>
      </c>
      <c r="I35" s="184">
        <v>33</v>
      </c>
      <c r="J35" s="158">
        <f t="shared" si="9"/>
        <v>4.5454545454545459</v>
      </c>
      <c r="K35" s="159">
        <f t="shared" si="10"/>
        <v>3.7735849056603774</v>
      </c>
      <c r="L35" s="159">
        <f t="shared" si="11"/>
        <v>5.1162790697674421</v>
      </c>
      <c r="M35" s="160"/>
      <c r="U35" s="171"/>
      <c r="V35" s="172"/>
      <c r="W35" s="172"/>
      <c r="X35" s="172"/>
      <c r="Y35" s="172"/>
      <c r="Z35" s="172"/>
      <c r="AA35" s="172"/>
      <c r="AB35" s="181"/>
      <c r="AC35" s="181"/>
      <c r="AD35" s="181"/>
      <c r="AE35" s="181"/>
      <c r="AF35" s="181"/>
    </row>
    <row r="36" spans="1:32" ht="15" customHeight="1" x14ac:dyDescent="0.15">
      <c r="B36" s="149" t="s">
        <v>0</v>
      </c>
      <c r="C36" s="150"/>
      <c r="D36" s="150"/>
      <c r="E36" s="150"/>
      <c r="F36" s="150"/>
      <c r="G36" s="161">
        <v>52</v>
      </c>
      <c r="H36" s="161">
        <v>23</v>
      </c>
      <c r="I36" s="185">
        <v>29</v>
      </c>
      <c r="J36" s="162">
        <f t="shared" si="9"/>
        <v>4.6345811051693406</v>
      </c>
      <c r="K36" s="163">
        <f t="shared" si="10"/>
        <v>4.8218029350104823</v>
      </c>
      <c r="L36" s="163">
        <f t="shared" si="11"/>
        <v>4.4961240310077519</v>
      </c>
      <c r="M36" s="164"/>
      <c r="U36" s="171"/>
      <c r="V36" s="172"/>
      <c r="W36" s="172"/>
      <c r="X36" s="172"/>
      <c r="Y36" s="172"/>
      <c r="Z36" s="172"/>
      <c r="AA36" s="172"/>
      <c r="AB36" s="181"/>
      <c r="AC36" s="181"/>
      <c r="AD36" s="181"/>
      <c r="AE36" s="181"/>
      <c r="AF36" s="181"/>
    </row>
    <row r="37" spans="1:32" ht="15" customHeight="1" x14ac:dyDescent="0.15">
      <c r="B37" s="165" t="s">
        <v>1</v>
      </c>
      <c r="C37" s="166"/>
      <c r="D37" s="166"/>
      <c r="E37" s="166"/>
      <c r="F37" s="166"/>
      <c r="G37" s="168">
        <f>SUM(G33:G36)</f>
        <v>1122</v>
      </c>
      <c r="H37" s="168">
        <f>SUM(H33:H36)</f>
        <v>477</v>
      </c>
      <c r="I37" s="186">
        <f>SUM(I33:I36)</f>
        <v>645</v>
      </c>
      <c r="J37" s="169">
        <f>IF(SUM(J33:J36)&gt;100,"－",SUM(J33:J36))</f>
        <v>100</v>
      </c>
      <c r="K37" s="170">
        <f>IF(SUM(K33:K36)&gt;100,"－",SUM(K33:K36))</f>
        <v>99.999999999999986</v>
      </c>
      <c r="L37" s="170">
        <f>IF(SUM(L33:L36)&gt;100,"－",SUM(L33:L36))</f>
        <v>100</v>
      </c>
      <c r="M37" s="164"/>
      <c r="U37" s="171"/>
      <c r="V37" s="172"/>
      <c r="W37" s="172"/>
      <c r="X37" s="172"/>
      <c r="Y37" s="172"/>
      <c r="Z37" s="172"/>
      <c r="AA37" s="172"/>
      <c r="AB37" s="181"/>
      <c r="AC37" s="181"/>
      <c r="AD37" s="181"/>
      <c r="AE37" s="181"/>
      <c r="AF37" s="181"/>
    </row>
    <row r="38" spans="1:32" ht="15" customHeight="1" x14ac:dyDescent="0.15">
      <c r="B38" s="171"/>
      <c r="C38" s="172"/>
      <c r="D38" s="172"/>
      <c r="E38" s="172"/>
      <c r="F38" s="181"/>
      <c r="G38" s="181"/>
      <c r="H38" s="181"/>
      <c r="I38" s="181"/>
      <c r="J38" s="181"/>
      <c r="U38" s="172"/>
      <c r="V38" s="172"/>
      <c r="W38" s="172"/>
      <c r="X38" s="172"/>
      <c r="Y38" s="172"/>
      <c r="Z38" s="172"/>
      <c r="AA38" s="181"/>
      <c r="AB38" s="181"/>
      <c r="AC38" s="181"/>
      <c r="AD38" s="181"/>
      <c r="AE38" s="181"/>
    </row>
    <row r="39" spans="1:32" ht="15" customHeight="1" x14ac:dyDescent="0.15">
      <c r="A39" s="136" t="s">
        <v>648</v>
      </c>
      <c r="B39" s="180"/>
      <c r="C39" s="180"/>
      <c r="S39" s="171"/>
      <c r="T39" s="172"/>
      <c r="U39" s="172"/>
      <c r="V39" s="172"/>
      <c r="W39" s="172"/>
      <c r="X39" s="181"/>
      <c r="Y39" s="181"/>
      <c r="Z39" s="181"/>
      <c r="AA39" s="181"/>
      <c r="AB39" s="181"/>
    </row>
    <row r="40" spans="1:32" ht="15" customHeight="1" x14ac:dyDescent="0.15">
      <c r="A40" s="135" t="s">
        <v>663</v>
      </c>
      <c r="B40" s="137"/>
      <c r="U40" s="172"/>
      <c r="V40" s="172"/>
      <c r="W40" s="172"/>
      <c r="X40" s="172"/>
      <c r="Y40" s="172"/>
      <c r="Z40" s="172"/>
      <c r="AA40" s="181"/>
      <c r="AB40" s="181"/>
      <c r="AC40" s="181"/>
      <c r="AD40" s="181"/>
      <c r="AE40" s="181"/>
    </row>
    <row r="41" spans="1:32" ht="15" customHeight="1" x14ac:dyDescent="0.15">
      <c r="B41" s="138"/>
      <c r="C41" s="139"/>
      <c r="D41" s="139"/>
      <c r="E41" s="139"/>
      <c r="F41" s="140"/>
      <c r="G41" s="141" t="s">
        <v>2</v>
      </c>
      <c r="H41" s="142"/>
      <c r="I41" s="143"/>
      <c r="J41" s="141" t="s">
        <v>3</v>
      </c>
      <c r="K41" s="144"/>
      <c r="U41" s="172"/>
      <c r="V41" s="172"/>
      <c r="W41" s="172"/>
      <c r="X41" s="172"/>
      <c r="Y41" s="172"/>
      <c r="Z41" s="172"/>
      <c r="AA41" s="181"/>
      <c r="AB41" s="181"/>
      <c r="AC41" s="181"/>
      <c r="AD41" s="181"/>
      <c r="AE41" s="181"/>
    </row>
    <row r="42" spans="1:32" ht="21" x14ac:dyDescent="0.15">
      <c r="B42" s="145"/>
      <c r="F42" s="146" t="s">
        <v>4</v>
      </c>
      <c r="G42" s="146" t="s">
        <v>171</v>
      </c>
      <c r="H42" s="182" t="s">
        <v>173</v>
      </c>
      <c r="I42" s="147" t="s">
        <v>4</v>
      </c>
      <c r="J42" s="146" t="s">
        <v>171</v>
      </c>
      <c r="K42" s="146" t="s">
        <v>173</v>
      </c>
      <c r="U42" s="172"/>
      <c r="V42" s="172"/>
      <c r="W42" s="172"/>
      <c r="X42" s="172"/>
      <c r="Y42" s="172"/>
      <c r="Z42" s="172"/>
      <c r="AA42" s="181"/>
      <c r="AB42" s="181"/>
      <c r="AC42" s="181"/>
      <c r="AD42" s="181"/>
      <c r="AE42" s="181"/>
    </row>
    <row r="43" spans="1:32" ht="15" customHeight="1" x14ac:dyDescent="0.15">
      <c r="B43" s="149"/>
      <c r="C43" s="150"/>
      <c r="D43" s="150"/>
      <c r="E43" s="151"/>
      <c r="F43" s="152"/>
      <c r="G43" s="152"/>
      <c r="H43" s="183"/>
      <c r="I43" s="153">
        <f>$J$7</f>
        <v>1122</v>
      </c>
      <c r="J43" s="154">
        <f>$K$7</f>
        <v>477</v>
      </c>
      <c r="K43" s="154">
        <f>$L$7</f>
        <v>645</v>
      </c>
      <c r="L43" s="155"/>
      <c r="U43" s="172"/>
      <c r="V43" s="172"/>
      <c r="W43" s="172"/>
      <c r="X43" s="172"/>
      <c r="Y43" s="172"/>
      <c r="Z43" s="172"/>
      <c r="AA43" s="181"/>
      <c r="AB43" s="181"/>
      <c r="AC43" s="181"/>
      <c r="AD43" s="181"/>
      <c r="AE43" s="181"/>
    </row>
    <row r="44" spans="1:32" ht="15" customHeight="1" x14ac:dyDescent="0.15">
      <c r="B44" s="156" t="s">
        <v>152</v>
      </c>
      <c r="C44" s="137"/>
      <c r="D44" s="137"/>
      <c r="F44" s="157">
        <v>51</v>
      </c>
      <c r="G44" s="157">
        <v>18</v>
      </c>
      <c r="H44" s="184">
        <v>33</v>
      </c>
      <c r="I44" s="158">
        <f>F44/I$43*100</f>
        <v>4.5454545454545459</v>
      </c>
      <c r="J44" s="159">
        <f>G44/J$43*100</f>
        <v>3.7735849056603774</v>
      </c>
      <c r="K44" s="159">
        <f>H44/K$43*100</f>
        <v>5.1162790697674421</v>
      </c>
      <c r="L44" s="160"/>
      <c r="U44" s="172"/>
      <c r="V44" s="172"/>
      <c r="W44" s="172"/>
      <c r="X44" s="172"/>
      <c r="Y44" s="172"/>
      <c r="Z44" s="172"/>
      <c r="AA44" s="181"/>
      <c r="AB44" s="181"/>
      <c r="AC44" s="181"/>
      <c r="AD44" s="181"/>
      <c r="AE44" s="181"/>
    </row>
    <row r="45" spans="1:32" ht="15" customHeight="1" x14ac:dyDescent="0.15">
      <c r="B45" s="156" t="s">
        <v>954</v>
      </c>
      <c r="C45" s="137"/>
      <c r="D45" s="137"/>
      <c r="F45" s="157">
        <v>163</v>
      </c>
      <c r="G45" s="157">
        <v>56</v>
      </c>
      <c r="H45" s="184">
        <v>107</v>
      </c>
      <c r="I45" s="158">
        <f t="shared" ref="I45:I50" si="12">F45/I$43*100</f>
        <v>14.527629233511586</v>
      </c>
      <c r="J45" s="159">
        <f t="shared" ref="J45:J50" si="13">G45/J$43*100</f>
        <v>11.740041928721174</v>
      </c>
      <c r="K45" s="159">
        <f t="shared" ref="K45:K50" si="14">H45/K$43*100</f>
        <v>16.589147286821706</v>
      </c>
      <c r="L45" s="160"/>
      <c r="U45" s="172"/>
      <c r="V45" s="172"/>
      <c r="W45" s="172"/>
      <c r="X45" s="172"/>
      <c r="Y45" s="172"/>
      <c r="Z45" s="172"/>
      <c r="AA45" s="181"/>
      <c r="AB45" s="181"/>
      <c r="AC45" s="181"/>
      <c r="AD45" s="181"/>
      <c r="AE45" s="181"/>
    </row>
    <row r="46" spans="1:32" ht="15" customHeight="1" x14ac:dyDescent="0.15">
      <c r="B46" s="156" t="s">
        <v>830</v>
      </c>
      <c r="C46" s="137"/>
      <c r="D46" s="137"/>
      <c r="F46" s="157">
        <v>158</v>
      </c>
      <c r="G46" s="157">
        <v>67</v>
      </c>
      <c r="H46" s="184">
        <v>91</v>
      </c>
      <c r="I46" s="158">
        <f t="shared" si="12"/>
        <v>14.08199643493761</v>
      </c>
      <c r="J46" s="159">
        <f t="shared" si="13"/>
        <v>14.046121593291405</v>
      </c>
      <c r="K46" s="159">
        <f t="shared" si="14"/>
        <v>14.108527131782948</v>
      </c>
      <c r="L46" s="160"/>
      <c r="U46" s="172"/>
      <c r="V46" s="172"/>
      <c r="W46" s="172"/>
      <c r="X46" s="172"/>
      <c r="Y46" s="172"/>
      <c r="Z46" s="172"/>
      <c r="AA46" s="181"/>
      <c r="AB46" s="181"/>
      <c r="AC46" s="181"/>
      <c r="AD46" s="181"/>
      <c r="AE46" s="181"/>
    </row>
    <row r="47" spans="1:32" ht="15" customHeight="1" x14ac:dyDescent="0.15">
      <c r="B47" s="156" t="s">
        <v>827</v>
      </c>
      <c r="C47" s="137"/>
      <c r="D47" s="137"/>
      <c r="F47" s="157">
        <v>186</v>
      </c>
      <c r="G47" s="157">
        <v>68</v>
      </c>
      <c r="H47" s="184">
        <v>118</v>
      </c>
      <c r="I47" s="158">
        <f t="shared" si="12"/>
        <v>16.577540106951872</v>
      </c>
      <c r="J47" s="159">
        <f t="shared" si="13"/>
        <v>14.255765199161424</v>
      </c>
      <c r="K47" s="159">
        <f t="shared" si="14"/>
        <v>18.294573643410853</v>
      </c>
      <c r="L47" s="160"/>
      <c r="U47" s="172"/>
      <c r="V47" s="172"/>
      <c r="W47" s="172"/>
      <c r="X47" s="172"/>
      <c r="Y47" s="172"/>
      <c r="Z47" s="172"/>
      <c r="AA47" s="181"/>
      <c r="AB47" s="181"/>
      <c r="AC47" s="181"/>
      <c r="AD47" s="181"/>
      <c r="AE47" s="181"/>
    </row>
    <row r="48" spans="1:32" ht="15" customHeight="1" x14ac:dyDescent="0.15">
      <c r="B48" s="156" t="s">
        <v>653</v>
      </c>
      <c r="C48" s="137"/>
      <c r="D48" s="137"/>
      <c r="F48" s="157">
        <v>190</v>
      </c>
      <c r="G48" s="157">
        <v>78</v>
      </c>
      <c r="H48" s="184">
        <v>112</v>
      </c>
      <c r="I48" s="158">
        <f t="shared" si="12"/>
        <v>16.934046345811051</v>
      </c>
      <c r="J48" s="159">
        <f t="shared" si="13"/>
        <v>16.352201257861633</v>
      </c>
      <c r="K48" s="159">
        <f t="shared" si="14"/>
        <v>17.364341085271317</v>
      </c>
      <c r="L48" s="160"/>
      <c r="U48" s="172"/>
      <c r="V48" s="172"/>
      <c r="W48" s="172"/>
      <c r="X48" s="172"/>
      <c r="Y48" s="172"/>
      <c r="Z48" s="172"/>
      <c r="AA48" s="181"/>
      <c r="AB48" s="181"/>
      <c r="AC48" s="181"/>
      <c r="AD48" s="181"/>
      <c r="AE48" s="181"/>
    </row>
    <row r="49" spans="1:31" ht="15" customHeight="1" x14ac:dyDescent="0.15">
      <c r="B49" s="156" t="s">
        <v>828</v>
      </c>
      <c r="C49" s="137"/>
      <c r="D49" s="137"/>
      <c r="F49" s="157">
        <v>170</v>
      </c>
      <c r="G49" s="157">
        <v>88</v>
      </c>
      <c r="H49" s="184">
        <v>82</v>
      </c>
      <c r="I49" s="158">
        <f t="shared" si="12"/>
        <v>15.151515151515152</v>
      </c>
      <c r="J49" s="159">
        <f t="shared" si="13"/>
        <v>18.448637316561843</v>
      </c>
      <c r="K49" s="159">
        <f t="shared" si="14"/>
        <v>12.713178294573643</v>
      </c>
      <c r="L49" s="160"/>
      <c r="U49" s="172"/>
      <c r="V49" s="172"/>
      <c r="W49" s="172"/>
      <c r="X49" s="172"/>
      <c r="Y49" s="172"/>
      <c r="Z49" s="172"/>
      <c r="AA49" s="181"/>
      <c r="AB49" s="181"/>
      <c r="AC49" s="181"/>
      <c r="AD49" s="181"/>
      <c r="AE49" s="181"/>
    </row>
    <row r="50" spans="1:31" ht="15" customHeight="1" x14ac:dyDescent="0.15">
      <c r="B50" s="149" t="s">
        <v>0</v>
      </c>
      <c r="C50" s="150"/>
      <c r="D50" s="150"/>
      <c r="E50" s="151"/>
      <c r="F50" s="161">
        <v>204</v>
      </c>
      <c r="G50" s="161">
        <v>102</v>
      </c>
      <c r="H50" s="185">
        <v>102</v>
      </c>
      <c r="I50" s="162">
        <f t="shared" si="12"/>
        <v>18.181818181818183</v>
      </c>
      <c r="J50" s="163">
        <f t="shared" si="13"/>
        <v>21.383647798742139</v>
      </c>
      <c r="K50" s="163">
        <f t="shared" si="14"/>
        <v>15.813953488372093</v>
      </c>
      <c r="L50" s="164"/>
      <c r="U50" s="172"/>
      <c r="V50" s="172"/>
      <c r="W50" s="172"/>
      <c r="X50" s="172"/>
      <c r="Y50" s="172"/>
      <c r="Z50" s="172"/>
      <c r="AA50" s="181"/>
      <c r="AB50" s="181"/>
      <c r="AC50" s="181"/>
      <c r="AD50" s="181"/>
      <c r="AE50" s="181"/>
    </row>
    <row r="51" spans="1:31" ht="15" customHeight="1" x14ac:dyDescent="0.15">
      <c r="B51" s="165" t="s">
        <v>1</v>
      </c>
      <c r="C51" s="166"/>
      <c r="D51" s="166"/>
      <c r="E51" s="167"/>
      <c r="F51" s="168">
        <f>SUM(F44:F50)</f>
        <v>1122</v>
      </c>
      <c r="G51" s="168">
        <f>SUM(G44:G50)</f>
        <v>477</v>
      </c>
      <c r="H51" s="186">
        <f>SUM(H44:H50)</f>
        <v>645</v>
      </c>
      <c r="I51" s="169">
        <f>IF(SUM(I44:I50)&gt;100,"－",SUM(I44:I50))</f>
        <v>100.00000000000001</v>
      </c>
      <c r="J51" s="170">
        <f>IF(SUM(J44:J50)&gt;100,"－",SUM(J44:J50))</f>
        <v>100</v>
      </c>
      <c r="K51" s="170">
        <f>IF(SUM(K44:K50)&gt;100,"－",SUM(K44:K50))</f>
        <v>100</v>
      </c>
      <c r="L51" s="164"/>
      <c r="U51" s="172"/>
      <c r="V51" s="172"/>
      <c r="W51" s="172"/>
      <c r="X51" s="172"/>
      <c r="Y51" s="172"/>
      <c r="Z51" s="172"/>
      <c r="AA51" s="181"/>
      <c r="AB51" s="181"/>
      <c r="AC51" s="181"/>
      <c r="AD51" s="181"/>
      <c r="AE51" s="181"/>
    </row>
    <row r="52" spans="1:31" ht="15" customHeight="1" x14ac:dyDescent="0.15">
      <c r="B52" s="165" t="s">
        <v>975</v>
      </c>
      <c r="C52" s="166"/>
      <c r="D52" s="167"/>
      <c r="E52" s="176"/>
      <c r="F52" s="177">
        <v>8.8997821350762525</v>
      </c>
      <c r="G52" s="178">
        <v>10.045333333333334</v>
      </c>
      <c r="H52" s="178">
        <v>8.1086556169429098</v>
      </c>
      <c r="I52" s="148"/>
      <c r="U52" s="172"/>
      <c r="V52" s="172"/>
      <c r="W52" s="172"/>
      <c r="X52" s="172"/>
      <c r="Y52" s="172"/>
      <c r="Z52" s="172"/>
      <c r="AA52" s="181"/>
      <c r="AB52" s="181"/>
      <c r="AC52" s="181"/>
      <c r="AD52" s="181"/>
      <c r="AE52" s="181"/>
    </row>
    <row r="53" spans="1:31" ht="15" customHeight="1" x14ac:dyDescent="0.15">
      <c r="B53" s="165" t="s">
        <v>405</v>
      </c>
      <c r="C53" s="166"/>
      <c r="D53" s="167"/>
      <c r="E53" s="176"/>
      <c r="F53" s="177">
        <v>9.4232987312572085</v>
      </c>
      <c r="G53" s="178">
        <v>10.551820728291316</v>
      </c>
      <c r="H53" s="178">
        <v>8.6333333333333329</v>
      </c>
      <c r="I53" s="148"/>
      <c r="U53" s="172"/>
      <c r="V53" s="172"/>
      <c r="W53" s="172"/>
      <c r="X53" s="172"/>
      <c r="Y53" s="172"/>
      <c r="Z53" s="172"/>
      <c r="AA53" s="181"/>
      <c r="AB53" s="181"/>
      <c r="AC53" s="181"/>
      <c r="AD53" s="181"/>
      <c r="AE53" s="181"/>
    </row>
    <row r="54" spans="1:31" ht="15" customHeight="1" x14ac:dyDescent="0.15">
      <c r="B54" s="165" t="s">
        <v>97</v>
      </c>
      <c r="C54" s="166"/>
      <c r="D54" s="167"/>
      <c r="E54" s="176"/>
      <c r="F54" s="168">
        <v>56</v>
      </c>
      <c r="G54" s="168">
        <v>53</v>
      </c>
      <c r="H54" s="168">
        <v>56</v>
      </c>
      <c r="I54" s="173"/>
      <c r="U54" s="172"/>
      <c r="V54" s="172"/>
      <c r="W54" s="172"/>
      <c r="X54" s="172"/>
      <c r="Y54" s="172"/>
      <c r="Z54" s="172"/>
      <c r="AA54" s="181"/>
      <c r="AB54" s="181"/>
      <c r="AC54" s="181"/>
      <c r="AD54" s="181"/>
      <c r="AE54" s="181"/>
    </row>
    <row r="55" spans="1:31" ht="15" customHeight="1" x14ac:dyDescent="0.15">
      <c r="A55" s="191"/>
      <c r="B55" s="192" t="s">
        <v>122</v>
      </c>
      <c r="C55" s="192"/>
      <c r="E55" s="148"/>
      <c r="U55" s="172"/>
      <c r="V55" s="172"/>
      <c r="W55" s="172"/>
      <c r="X55" s="172"/>
      <c r="Y55" s="172"/>
      <c r="Z55" s="172"/>
      <c r="AA55" s="181"/>
      <c r="AB55" s="181"/>
      <c r="AC55" s="181"/>
      <c r="AD55" s="181"/>
      <c r="AE55" s="181"/>
    </row>
    <row r="56" spans="1:31" ht="15" customHeight="1" x14ac:dyDescent="0.15">
      <c r="B56" s="138"/>
      <c r="C56" s="139"/>
      <c r="D56" s="139"/>
      <c r="E56" s="139"/>
      <c r="F56" s="140"/>
      <c r="G56" s="141" t="s">
        <v>2</v>
      </c>
      <c r="H56" s="142"/>
      <c r="I56" s="143"/>
      <c r="J56" s="141" t="s">
        <v>3</v>
      </c>
      <c r="K56" s="144"/>
      <c r="U56" s="172"/>
      <c r="V56" s="172"/>
      <c r="W56" s="172"/>
      <c r="X56" s="172"/>
      <c r="Y56" s="172"/>
      <c r="Z56" s="172"/>
      <c r="AA56" s="181"/>
      <c r="AB56" s="181"/>
      <c r="AC56" s="181"/>
      <c r="AD56" s="181"/>
      <c r="AE56" s="181"/>
    </row>
    <row r="57" spans="1:31" ht="21" x14ac:dyDescent="0.15">
      <c r="B57" s="145"/>
      <c r="F57" s="146" t="s">
        <v>4</v>
      </c>
      <c r="G57" s="146" t="s">
        <v>171</v>
      </c>
      <c r="H57" s="182" t="s">
        <v>173</v>
      </c>
      <c r="I57" s="147" t="s">
        <v>4</v>
      </c>
      <c r="J57" s="146" t="s">
        <v>171</v>
      </c>
      <c r="K57" s="146" t="s">
        <v>173</v>
      </c>
      <c r="U57" s="172"/>
      <c r="V57" s="172"/>
      <c r="W57" s="172"/>
      <c r="X57" s="172"/>
      <c r="Y57" s="172"/>
      <c r="Z57" s="172"/>
      <c r="AA57" s="181"/>
      <c r="AB57" s="181"/>
      <c r="AC57" s="181"/>
      <c r="AD57" s="181"/>
      <c r="AE57" s="181"/>
    </row>
    <row r="58" spans="1:31" ht="15" customHeight="1" x14ac:dyDescent="0.15">
      <c r="B58" s="149"/>
      <c r="C58" s="150"/>
      <c r="D58" s="150"/>
      <c r="E58" s="151"/>
      <c r="F58" s="152"/>
      <c r="G58" s="152"/>
      <c r="H58" s="183"/>
      <c r="I58" s="153">
        <f>$J$7</f>
        <v>1122</v>
      </c>
      <c r="J58" s="154">
        <f>$K$7</f>
        <v>477</v>
      </c>
      <c r="K58" s="154">
        <f>$L$7</f>
        <v>645</v>
      </c>
      <c r="L58" s="155"/>
      <c r="U58" s="172"/>
      <c r="V58" s="172"/>
      <c r="W58" s="172"/>
      <c r="X58" s="172"/>
      <c r="Y58" s="172"/>
      <c r="Z58" s="172"/>
      <c r="AA58" s="181"/>
      <c r="AB58" s="181"/>
      <c r="AC58" s="181"/>
      <c r="AD58" s="181"/>
      <c r="AE58" s="181"/>
    </row>
    <row r="59" spans="1:31" ht="15" customHeight="1" x14ac:dyDescent="0.15">
      <c r="B59" s="156" t="s">
        <v>152</v>
      </c>
      <c r="C59" s="137"/>
      <c r="D59" s="137"/>
      <c r="F59" s="157">
        <v>51</v>
      </c>
      <c r="G59" s="157">
        <v>18</v>
      </c>
      <c r="H59" s="184">
        <v>33</v>
      </c>
      <c r="I59" s="158">
        <f>F59/I$58*100</f>
        <v>4.5454545454545459</v>
      </c>
      <c r="J59" s="159">
        <f t="shared" ref="J59:K59" si="15">G59/J$58*100</f>
        <v>3.7735849056603774</v>
      </c>
      <c r="K59" s="159">
        <f t="shared" si="15"/>
        <v>5.1162790697674421</v>
      </c>
      <c r="L59" s="160"/>
      <c r="U59" s="172"/>
      <c r="V59" s="172"/>
      <c r="W59" s="172"/>
      <c r="X59" s="172"/>
      <c r="Y59" s="172"/>
      <c r="Z59" s="172"/>
      <c r="AA59" s="181"/>
      <c r="AB59" s="181"/>
      <c r="AC59" s="181"/>
      <c r="AD59" s="181"/>
      <c r="AE59" s="181"/>
    </row>
    <row r="60" spans="1:31" ht="15" customHeight="1" x14ac:dyDescent="0.15">
      <c r="B60" s="156" t="s">
        <v>829</v>
      </c>
      <c r="C60" s="137"/>
      <c r="D60" s="137"/>
      <c r="F60" s="157">
        <v>111</v>
      </c>
      <c r="G60" s="157">
        <v>34</v>
      </c>
      <c r="H60" s="184">
        <v>77</v>
      </c>
      <c r="I60" s="158">
        <f t="shared" ref="I60:I65" si="16">F60/I$58*100</f>
        <v>9.8930481283422473</v>
      </c>
      <c r="J60" s="159">
        <f t="shared" ref="J60:J65" si="17">G60/J$58*100</f>
        <v>7.1278825995807118</v>
      </c>
      <c r="K60" s="159">
        <f t="shared" ref="K60:K65" si="18">H60/K$58*100</f>
        <v>11.937984496124031</v>
      </c>
      <c r="L60" s="160"/>
      <c r="U60" s="172"/>
      <c r="V60" s="172"/>
      <c r="W60" s="172"/>
      <c r="X60" s="172"/>
      <c r="Y60" s="172"/>
      <c r="Z60" s="172"/>
      <c r="AA60" s="181"/>
      <c r="AB60" s="181"/>
      <c r="AC60" s="181"/>
      <c r="AD60" s="181"/>
      <c r="AE60" s="181"/>
    </row>
    <row r="61" spans="1:31" ht="15" customHeight="1" x14ac:dyDescent="0.15">
      <c r="B61" s="156" t="s">
        <v>831</v>
      </c>
      <c r="C61" s="137"/>
      <c r="D61" s="137"/>
      <c r="F61" s="157">
        <v>109</v>
      </c>
      <c r="G61" s="157">
        <v>33</v>
      </c>
      <c r="H61" s="184">
        <v>76</v>
      </c>
      <c r="I61" s="158">
        <f t="shared" si="16"/>
        <v>9.714795008912656</v>
      </c>
      <c r="J61" s="159">
        <f t="shared" si="17"/>
        <v>6.9182389937106921</v>
      </c>
      <c r="K61" s="159">
        <f t="shared" si="18"/>
        <v>11.782945736434108</v>
      </c>
      <c r="L61" s="160"/>
      <c r="U61" s="172"/>
      <c r="V61" s="172"/>
      <c r="W61" s="172"/>
      <c r="X61" s="172"/>
      <c r="Y61" s="172"/>
      <c r="Z61" s="172"/>
      <c r="AA61" s="181"/>
      <c r="AB61" s="181"/>
      <c r="AC61" s="181"/>
      <c r="AD61" s="181"/>
      <c r="AE61" s="181"/>
    </row>
    <row r="62" spans="1:31" ht="15" customHeight="1" x14ac:dyDescent="0.15">
      <c r="B62" s="156" t="s">
        <v>832</v>
      </c>
      <c r="C62" s="137"/>
      <c r="D62" s="137"/>
      <c r="F62" s="157">
        <v>106</v>
      </c>
      <c r="G62" s="157">
        <v>28</v>
      </c>
      <c r="H62" s="184">
        <v>78</v>
      </c>
      <c r="I62" s="158">
        <f t="shared" si="16"/>
        <v>9.4474153297682708</v>
      </c>
      <c r="J62" s="159">
        <f t="shared" si="17"/>
        <v>5.8700209643605872</v>
      </c>
      <c r="K62" s="159">
        <f t="shared" si="18"/>
        <v>12.093023255813954</v>
      </c>
      <c r="L62" s="160"/>
      <c r="U62" s="172"/>
      <c r="V62" s="172"/>
      <c r="W62" s="172"/>
      <c r="X62" s="172"/>
      <c r="Y62" s="172"/>
      <c r="Z62" s="172"/>
      <c r="AA62" s="181"/>
      <c r="AB62" s="181"/>
      <c r="AC62" s="181"/>
      <c r="AD62" s="181"/>
      <c r="AE62" s="181"/>
    </row>
    <row r="63" spans="1:31" ht="15" customHeight="1" x14ac:dyDescent="0.15">
      <c r="B63" s="156" t="s">
        <v>72</v>
      </c>
      <c r="C63" s="137"/>
      <c r="D63" s="137"/>
      <c r="F63" s="157">
        <v>155</v>
      </c>
      <c r="G63" s="157">
        <v>62</v>
      </c>
      <c r="H63" s="184">
        <v>93</v>
      </c>
      <c r="I63" s="158">
        <f t="shared" si="16"/>
        <v>13.814616755793226</v>
      </c>
      <c r="J63" s="159">
        <f t="shared" si="17"/>
        <v>12.997903563941298</v>
      </c>
      <c r="K63" s="159">
        <f t="shared" si="18"/>
        <v>14.418604651162791</v>
      </c>
      <c r="L63" s="160"/>
      <c r="U63" s="172"/>
      <c r="V63" s="172"/>
      <c r="W63" s="172"/>
      <c r="X63" s="172"/>
      <c r="Y63" s="172"/>
      <c r="Z63" s="172"/>
      <c r="AA63" s="181"/>
      <c r="AB63" s="181"/>
      <c r="AC63" s="181"/>
      <c r="AD63" s="181"/>
      <c r="AE63" s="181"/>
    </row>
    <row r="64" spans="1:31" ht="15" customHeight="1" x14ac:dyDescent="0.15">
      <c r="B64" s="156" t="s">
        <v>828</v>
      </c>
      <c r="C64" s="137"/>
      <c r="D64" s="137"/>
      <c r="F64" s="157">
        <v>375</v>
      </c>
      <c r="G64" s="157">
        <v>197</v>
      </c>
      <c r="H64" s="184">
        <v>178</v>
      </c>
      <c r="I64" s="158">
        <f t="shared" si="16"/>
        <v>33.422459893048128</v>
      </c>
      <c r="J64" s="159">
        <f t="shared" si="17"/>
        <v>41.299790356394126</v>
      </c>
      <c r="K64" s="159">
        <f t="shared" si="18"/>
        <v>27.596899224806204</v>
      </c>
      <c r="L64" s="160"/>
      <c r="U64" s="172"/>
      <c r="V64" s="172"/>
      <c r="W64" s="172"/>
      <c r="X64" s="172"/>
      <c r="Y64" s="172"/>
      <c r="Z64" s="172"/>
      <c r="AA64" s="181"/>
      <c r="AB64" s="181"/>
      <c r="AC64" s="181"/>
      <c r="AD64" s="181"/>
      <c r="AE64" s="181"/>
    </row>
    <row r="65" spans="1:31" ht="15" customHeight="1" x14ac:dyDescent="0.15">
      <c r="B65" s="149" t="s">
        <v>0</v>
      </c>
      <c r="C65" s="150"/>
      <c r="D65" s="150"/>
      <c r="E65" s="151"/>
      <c r="F65" s="161">
        <v>215</v>
      </c>
      <c r="G65" s="161">
        <v>105</v>
      </c>
      <c r="H65" s="185">
        <v>110</v>
      </c>
      <c r="I65" s="162">
        <f t="shared" si="16"/>
        <v>19.162210338680925</v>
      </c>
      <c r="J65" s="163">
        <f t="shared" si="17"/>
        <v>22.012578616352201</v>
      </c>
      <c r="K65" s="163">
        <f t="shared" si="18"/>
        <v>17.054263565891471</v>
      </c>
      <c r="L65" s="164"/>
      <c r="U65" s="172"/>
      <c r="V65" s="172"/>
      <c r="W65" s="172"/>
      <c r="X65" s="172"/>
      <c r="Y65" s="172"/>
      <c r="Z65" s="172"/>
      <c r="AA65" s="181"/>
      <c r="AB65" s="181"/>
      <c r="AC65" s="181"/>
      <c r="AD65" s="181"/>
      <c r="AE65" s="181"/>
    </row>
    <row r="66" spans="1:31" ht="15" customHeight="1" x14ac:dyDescent="0.15">
      <c r="B66" s="165" t="s">
        <v>1</v>
      </c>
      <c r="C66" s="166"/>
      <c r="D66" s="166"/>
      <c r="E66" s="167"/>
      <c r="F66" s="168">
        <f>SUM(F59:F65)</f>
        <v>1122</v>
      </c>
      <c r="G66" s="168">
        <f>SUM(G59:G65)</f>
        <v>477</v>
      </c>
      <c r="H66" s="186">
        <f>SUM(H59:H65)</f>
        <v>645</v>
      </c>
      <c r="I66" s="169">
        <f>IF(SUM(I59:I65)&gt;100,"－",SUM(I59:I65))</f>
        <v>100</v>
      </c>
      <c r="J66" s="170">
        <f>IF(SUM(J59:J65)&gt;100,"－",SUM(J59:J65))</f>
        <v>99.999999999999986</v>
      </c>
      <c r="K66" s="170">
        <f>IF(SUM(K59:K65)&gt;100,"－",SUM(K59:K65))</f>
        <v>100.00000000000001</v>
      </c>
      <c r="L66" s="164"/>
      <c r="U66" s="172"/>
      <c r="V66" s="172"/>
      <c r="W66" s="172"/>
      <c r="X66" s="172"/>
      <c r="Y66" s="172"/>
      <c r="Z66" s="172"/>
      <c r="AA66" s="181"/>
      <c r="AB66" s="181"/>
      <c r="AC66" s="181"/>
      <c r="AD66" s="181"/>
      <c r="AE66" s="181"/>
    </row>
    <row r="67" spans="1:31" ht="15" customHeight="1" x14ac:dyDescent="0.15">
      <c r="B67" s="165" t="s">
        <v>975</v>
      </c>
      <c r="C67" s="166"/>
      <c r="D67" s="167"/>
      <c r="E67" s="176"/>
      <c r="F67" s="177">
        <v>14.848033236107758</v>
      </c>
      <c r="G67" s="178">
        <v>18.603057932629508</v>
      </c>
      <c r="H67" s="178">
        <v>12.237062792918843</v>
      </c>
      <c r="I67" s="148"/>
      <c r="U67" s="172"/>
      <c r="V67" s="172"/>
      <c r="W67" s="172"/>
      <c r="X67" s="172"/>
      <c r="Y67" s="172"/>
      <c r="Z67" s="172"/>
      <c r="AA67" s="181"/>
      <c r="AB67" s="181"/>
      <c r="AC67" s="181"/>
      <c r="AD67" s="181"/>
      <c r="AE67" s="181"/>
    </row>
    <row r="68" spans="1:31" ht="15" customHeight="1" x14ac:dyDescent="0.15">
      <c r="B68" s="165" t="s">
        <v>405</v>
      </c>
      <c r="C68" s="166"/>
      <c r="D68" s="167"/>
      <c r="E68" s="176"/>
      <c r="F68" s="177">
        <v>15.732670730315112</v>
      </c>
      <c r="G68" s="178">
        <v>19.548976132593719</v>
      </c>
      <c r="H68" s="178">
        <v>13.041491223529045</v>
      </c>
      <c r="I68" s="148"/>
      <c r="U68" s="172"/>
      <c r="V68" s="172"/>
      <c r="W68" s="172"/>
      <c r="X68" s="172"/>
      <c r="Y68" s="172"/>
      <c r="Z68" s="172"/>
      <c r="AA68" s="181"/>
      <c r="AB68" s="181"/>
      <c r="AC68" s="181"/>
      <c r="AD68" s="181"/>
      <c r="AE68" s="181"/>
    </row>
    <row r="69" spans="1:31" ht="15" customHeight="1" x14ac:dyDescent="0.15">
      <c r="B69" s="165" t="s">
        <v>97</v>
      </c>
      <c r="C69" s="166"/>
      <c r="D69" s="167"/>
      <c r="E69" s="176"/>
      <c r="F69" s="178">
        <v>100</v>
      </c>
      <c r="G69" s="178">
        <v>100</v>
      </c>
      <c r="H69" s="178">
        <v>100</v>
      </c>
      <c r="I69" s="173"/>
      <c r="U69" s="172"/>
      <c r="V69" s="172"/>
      <c r="W69" s="172"/>
      <c r="X69" s="172"/>
      <c r="Y69" s="172"/>
      <c r="Z69" s="172"/>
      <c r="AA69" s="181"/>
      <c r="AB69" s="181"/>
      <c r="AC69" s="181"/>
      <c r="AD69" s="181"/>
      <c r="AE69" s="181"/>
    </row>
    <row r="70" spans="1:31" ht="15" customHeight="1" x14ac:dyDescent="0.15">
      <c r="B70" s="171"/>
      <c r="C70" s="172"/>
      <c r="D70" s="172"/>
      <c r="E70" s="172"/>
      <c r="F70" s="181"/>
      <c r="G70" s="181"/>
      <c r="H70" s="181"/>
      <c r="I70" s="181"/>
      <c r="J70" s="181"/>
      <c r="U70" s="172"/>
      <c r="V70" s="172"/>
      <c r="W70" s="172"/>
      <c r="X70" s="172"/>
      <c r="Y70" s="172"/>
      <c r="Z70" s="172"/>
      <c r="AA70" s="181"/>
      <c r="AB70" s="181"/>
      <c r="AC70" s="181"/>
      <c r="AD70" s="181"/>
      <c r="AE70" s="181"/>
    </row>
    <row r="71" spans="1:31" ht="15" customHeight="1" x14ac:dyDescent="0.15">
      <c r="A71" s="136" t="s">
        <v>826</v>
      </c>
      <c r="B71" s="180"/>
      <c r="C71" s="180"/>
      <c r="S71" s="171"/>
      <c r="T71" s="172"/>
      <c r="U71" s="172"/>
      <c r="V71" s="172"/>
      <c r="W71" s="172"/>
      <c r="X71" s="181"/>
      <c r="Y71" s="181"/>
      <c r="Z71" s="181"/>
      <c r="AA71" s="181"/>
      <c r="AB71" s="181"/>
    </row>
    <row r="72" spans="1:31" ht="15" customHeight="1" x14ac:dyDescent="0.15">
      <c r="A72" s="135" t="s">
        <v>660</v>
      </c>
      <c r="B72" s="137"/>
      <c r="U72" s="172"/>
      <c r="V72" s="172"/>
      <c r="W72" s="172"/>
      <c r="X72" s="172"/>
      <c r="Y72" s="172"/>
      <c r="Z72" s="172"/>
      <c r="AA72" s="181"/>
      <c r="AB72" s="181"/>
      <c r="AC72" s="181"/>
      <c r="AD72" s="181"/>
      <c r="AE72" s="181"/>
    </row>
    <row r="73" spans="1:31" ht="15" customHeight="1" x14ac:dyDescent="0.15">
      <c r="B73" s="138"/>
      <c r="C73" s="139"/>
      <c r="D73" s="139"/>
      <c r="E73" s="139"/>
      <c r="F73" s="140"/>
      <c r="G73" s="141" t="s">
        <v>2</v>
      </c>
      <c r="H73" s="142"/>
      <c r="I73" s="143"/>
      <c r="J73" s="141" t="s">
        <v>3</v>
      </c>
      <c r="K73" s="144"/>
      <c r="U73" s="172"/>
      <c r="V73" s="172"/>
      <c r="W73" s="172"/>
      <c r="X73" s="172"/>
      <c r="Y73" s="172"/>
      <c r="Z73" s="172"/>
      <c r="AA73" s="181"/>
      <c r="AB73" s="181"/>
      <c r="AC73" s="181"/>
      <c r="AD73" s="181"/>
      <c r="AE73" s="181"/>
    </row>
    <row r="74" spans="1:31" ht="21" x14ac:dyDescent="0.15">
      <c r="B74" s="145"/>
      <c r="F74" s="146" t="s">
        <v>4</v>
      </c>
      <c r="G74" s="146" t="s">
        <v>171</v>
      </c>
      <c r="H74" s="182" t="s">
        <v>173</v>
      </c>
      <c r="I74" s="147" t="s">
        <v>4</v>
      </c>
      <c r="J74" s="146" t="s">
        <v>171</v>
      </c>
      <c r="K74" s="146" t="s">
        <v>173</v>
      </c>
      <c r="U74" s="172"/>
      <c r="V74" s="172"/>
      <c r="W74" s="172"/>
      <c r="X74" s="172"/>
      <c r="Y74" s="172"/>
      <c r="Z74" s="172"/>
      <c r="AA74" s="181"/>
      <c r="AB74" s="181"/>
      <c r="AC74" s="181"/>
      <c r="AD74" s="181"/>
      <c r="AE74" s="181"/>
    </row>
    <row r="75" spans="1:31" ht="15" customHeight="1" x14ac:dyDescent="0.15">
      <c r="B75" s="149"/>
      <c r="C75" s="150"/>
      <c r="D75" s="150"/>
      <c r="E75" s="151"/>
      <c r="F75" s="152"/>
      <c r="G75" s="152"/>
      <c r="H75" s="183"/>
      <c r="I75" s="153">
        <f>SUM(G$33:G$34,G$36)</f>
        <v>1071</v>
      </c>
      <c r="J75" s="154">
        <f t="shared" ref="J75:K75" si="19">SUM(H$33:H$34,H$36)</f>
        <v>459</v>
      </c>
      <c r="K75" s="154">
        <f t="shared" si="19"/>
        <v>612</v>
      </c>
      <c r="L75" s="155"/>
      <c r="U75" s="172"/>
      <c r="V75" s="172"/>
      <c r="W75" s="172"/>
      <c r="X75" s="172"/>
      <c r="Y75" s="172"/>
      <c r="Z75" s="172"/>
      <c r="AA75" s="181"/>
      <c r="AB75" s="181"/>
      <c r="AC75" s="181"/>
      <c r="AD75" s="181"/>
      <c r="AE75" s="181"/>
    </row>
    <row r="76" spans="1:31" ht="15" customHeight="1" x14ac:dyDescent="0.15">
      <c r="B76" s="156" t="s">
        <v>659</v>
      </c>
      <c r="C76" s="137"/>
      <c r="D76" s="137"/>
      <c r="F76" s="157">
        <v>902</v>
      </c>
      <c r="G76" s="157">
        <v>384</v>
      </c>
      <c r="H76" s="184">
        <v>518</v>
      </c>
      <c r="I76" s="158">
        <f>F76/I$75*100</f>
        <v>84.220354808590102</v>
      </c>
      <c r="J76" s="159">
        <f t="shared" ref="J76:K76" si="20">G76/J$75*100</f>
        <v>83.66013071895425</v>
      </c>
      <c r="K76" s="159">
        <f t="shared" si="20"/>
        <v>84.640522875816998</v>
      </c>
      <c r="L76" s="160"/>
      <c r="U76" s="172"/>
      <c r="V76" s="172"/>
      <c r="W76" s="172"/>
      <c r="X76" s="172"/>
      <c r="Y76" s="172"/>
      <c r="Z76" s="172"/>
      <c r="AA76" s="181"/>
      <c r="AB76" s="181"/>
      <c r="AC76" s="181"/>
      <c r="AD76" s="181"/>
      <c r="AE76" s="181"/>
    </row>
    <row r="77" spans="1:31" ht="15" customHeight="1" x14ac:dyDescent="0.15">
      <c r="B77" s="156" t="s">
        <v>400</v>
      </c>
      <c r="C77" s="137"/>
      <c r="D77" s="137"/>
      <c r="F77" s="157">
        <v>122</v>
      </c>
      <c r="G77" s="157">
        <v>57</v>
      </c>
      <c r="H77" s="184">
        <v>65</v>
      </c>
      <c r="I77" s="158">
        <f t="shared" ref="I77:I78" si="21">F77/I$75*100</f>
        <v>11.391223155929039</v>
      </c>
      <c r="J77" s="159">
        <f t="shared" ref="J77:J78" si="22">G77/J$75*100</f>
        <v>12.418300653594772</v>
      </c>
      <c r="K77" s="159">
        <f t="shared" ref="K77:K78" si="23">H77/K$75*100</f>
        <v>10.620915032679738</v>
      </c>
      <c r="L77" s="160"/>
      <c r="U77" s="172"/>
      <c r="V77" s="172"/>
      <c r="W77" s="172"/>
      <c r="X77" s="172"/>
      <c r="Y77" s="172"/>
      <c r="Z77" s="172"/>
      <c r="AA77" s="181"/>
      <c r="AB77" s="181"/>
      <c r="AC77" s="181"/>
      <c r="AD77" s="181"/>
      <c r="AE77" s="181"/>
    </row>
    <row r="78" spans="1:31" ht="15" customHeight="1" x14ac:dyDescent="0.15">
      <c r="B78" s="149" t="s">
        <v>0</v>
      </c>
      <c r="C78" s="150"/>
      <c r="D78" s="150"/>
      <c r="E78" s="151"/>
      <c r="F78" s="161">
        <v>47</v>
      </c>
      <c r="G78" s="161">
        <v>18</v>
      </c>
      <c r="H78" s="185">
        <v>29</v>
      </c>
      <c r="I78" s="162">
        <f t="shared" si="21"/>
        <v>4.3884220354808585</v>
      </c>
      <c r="J78" s="163">
        <f t="shared" si="22"/>
        <v>3.9215686274509802</v>
      </c>
      <c r="K78" s="163">
        <f t="shared" si="23"/>
        <v>4.738562091503268</v>
      </c>
      <c r="L78" s="164"/>
      <c r="U78" s="172"/>
      <c r="V78" s="172"/>
      <c r="W78" s="172"/>
      <c r="X78" s="172"/>
      <c r="Y78" s="172"/>
      <c r="Z78" s="172"/>
      <c r="AA78" s="181"/>
      <c r="AB78" s="181"/>
      <c r="AC78" s="181"/>
      <c r="AD78" s="181"/>
      <c r="AE78" s="181"/>
    </row>
    <row r="79" spans="1:31" ht="15" customHeight="1" x14ac:dyDescent="0.15">
      <c r="B79" s="165" t="s">
        <v>1</v>
      </c>
      <c r="C79" s="166"/>
      <c r="D79" s="166"/>
      <c r="E79" s="167"/>
      <c r="F79" s="168">
        <f>SUM(F76:F78)</f>
        <v>1071</v>
      </c>
      <c r="G79" s="168">
        <f>SUM(G76:G78)</f>
        <v>459</v>
      </c>
      <c r="H79" s="186">
        <f>SUM(H76:H78)</f>
        <v>612</v>
      </c>
      <c r="I79" s="169">
        <f>IF(SUM(I76:I78)&gt;100,"－",SUM(I76:I78))</f>
        <v>100</v>
      </c>
      <c r="J79" s="170">
        <f>IF(SUM(J76:J78)&gt;100,"－",SUM(J76:J78))</f>
        <v>100</v>
      </c>
      <c r="K79" s="170">
        <f>IF(SUM(K76:K78)&gt;100,"－",SUM(K76:K78))</f>
        <v>100</v>
      </c>
      <c r="L79" s="164"/>
      <c r="U79" s="172"/>
      <c r="V79" s="172"/>
      <c r="W79" s="172"/>
      <c r="X79" s="172"/>
      <c r="Y79" s="172"/>
      <c r="Z79" s="172"/>
      <c r="AA79" s="181"/>
      <c r="AB79" s="181"/>
      <c r="AC79" s="181"/>
      <c r="AD79" s="181"/>
      <c r="AE79" s="181"/>
    </row>
    <row r="80" spans="1:31" ht="15" customHeight="1" x14ac:dyDescent="0.15">
      <c r="B80" s="171"/>
      <c r="C80" s="172"/>
      <c r="D80" s="172"/>
      <c r="E80" s="172"/>
      <c r="F80" s="181"/>
      <c r="G80" s="181"/>
      <c r="U80" s="172"/>
      <c r="V80" s="172"/>
      <c r="W80" s="172"/>
      <c r="X80" s="172"/>
      <c r="Y80" s="172"/>
      <c r="Z80" s="172"/>
      <c r="AA80" s="181"/>
      <c r="AB80" s="181"/>
      <c r="AC80" s="181"/>
      <c r="AD80" s="181"/>
      <c r="AE80" s="181"/>
    </row>
    <row r="81" spans="1:32" ht="15" customHeight="1" x14ac:dyDescent="0.15">
      <c r="A81" s="136" t="s">
        <v>826</v>
      </c>
      <c r="B81" s="180"/>
      <c r="C81" s="180"/>
      <c r="S81" s="171"/>
      <c r="T81" s="172"/>
      <c r="U81" s="172"/>
      <c r="V81" s="172"/>
      <c r="W81" s="172"/>
      <c r="X81" s="181"/>
      <c r="Y81" s="181"/>
      <c r="Z81" s="181"/>
      <c r="AA81" s="181"/>
      <c r="AB81" s="181"/>
    </row>
    <row r="82" spans="1:32" ht="15" customHeight="1" x14ac:dyDescent="0.15">
      <c r="A82" s="135" t="s">
        <v>661</v>
      </c>
      <c r="B82" s="137"/>
      <c r="U82" s="172"/>
      <c r="V82" s="172"/>
      <c r="W82" s="172"/>
      <c r="X82" s="172"/>
      <c r="Y82" s="172"/>
      <c r="Z82" s="172"/>
      <c r="AA82" s="181"/>
      <c r="AB82" s="181"/>
      <c r="AC82" s="181"/>
      <c r="AD82" s="181"/>
      <c r="AE82" s="181"/>
    </row>
    <row r="83" spans="1:32" ht="15" customHeight="1" x14ac:dyDescent="0.15">
      <c r="B83" s="138"/>
      <c r="C83" s="139"/>
      <c r="D83" s="139"/>
      <c r="E83" s="139"/>
      <c r="F83" s="140"/>
      <c r="G83" s="141" t="s">
        <v>2</v>
      </c>
      <c r="H83" s="142"/>
      <c r="I83" s="143"/>
      <c r="J83" s="141" t="s">
        <v>3</v>
      </c>
      <c r="K83" s="144"/>
      <c r="U83" s="172"/>
      <c r="V83" s="172"/>
      <c r="W83" s="172"/>
      <c r="X83" s="172"/>
      <c r="Y83" s="172"/>
      <c r="Z83" s="172"/>
      <c r="AA83" s="181"/>
      <c r="AB83" s="181"/>
      <c r="AC83" s="181"/>
      <c r="AD83" s="181"/>
      <c r="AE83" s="181"/>
    </row>
    <row r="84" spans="1:32" ht="21" x14ac:dyDescent="0.15">
      <c r="B84" s="145"/>
      <c r="F84" s="146" t="s">
        <v>4</v>
      </c>
      <c r="G84" s="146" t="s">
        <v>171</v>
      </c>
      <c r="H84" s="182" t="s">
        <v>173</v>
      </c>
      <c r="I84" s="147" t="s">
        <v>4</v>
      </c>
      <c r="J84" s="146" t="s">
        <v>171</v>
      </c>
      <c r="K84" s="146" t="s">
        <v>173</v>
      </c>
      <c r="U84" s="172"/>
      <c r="V84" s="172"/>
      <c r="W84" s="172"/>
      <c r="X84" s="172"/>
      <c r="Y84" s="172"/>
      <c r="Z84" s="172"/>
      <c r="AA84" s="181"/>
      <c r="AB84" s="181"/>
      <c r="AC84" s="181"/>
      <c r="AD84" s="181"/>
      <c r="AE84" s="181"/>
    </row>
    <row r="85" spans="1:32" ht="15" customHeight="1" x14ac:dyDescent="0.15">
      <c r="B85" s="149"/>
      <c r="C85" s="150"/>
      <c r="D85" s="150"/>
      <c r="E85" s="151"/>
      <c r="F85" s="152"/>
      <c r="G85" s="152"/>
      <c r="H85" s="183"/>
      <c r="I85" s="153">
        <f>SUM(G$33:G$34,G$36)</f>
        <v>1071</v>
      </c>
      <c r="J85" s="154">
        <f t="shared" ref="J85" si="24">SUM(H$33:H$34,H$36)</f>
        <v>459</v>
      </c>
      <c r="K85" s="154">
        <f t="shared" ref="K85" si="25">SUM(I$33:I$34,I$36)</f>
        <v>612</v>
      </c>
      <c r="L85" s="155"/>
      <c r="U85" s="172"/>
      <c r="V85" s="172"/>
      <c r="W85" s="172"/>
      <c r="X85" s="172"/>
      <c r="Y85" s="172"/>
      <c r="Z85" s="172"/>
      <c r="AA85" s="181"/>
      <c r="AB85" s="181"/>
      <c r="AC85" s="181"/>
      <c r="AD85" s="181"/>
      <c r="AE85" s="181"/>
    </row>
    <row r="86" spans="1:32" ht="15" customHeight="1" x14ac:dyDescent="0.15">
      <c r="B86" s="156" t="s">
        <v>659</v>
      </c>
      <c r="C86" s="137"/>
      <c r="D86" s="137"/>
      <c r="F86" s="157">
        <v>263</v>
      </c>
      <c r="G86" s="157">
        <v>132</v>
      </c>
      <c r="H86" s="184">
        <v>131</v>
      </c>
      <c r="I86" s="158">
        <f>F86/I$85*100</f>
        <v>24.556489262371613</v>
      </c>
      <c r="J86" s="159">
        <f t="shared" ref="J86:K86" si="26">G86/J$85*100</f>
        <v>28.75816993464052</v>
      </c>
      <c r="K86" s="159">
        <f t="shared" si="26"/>
        <v>21.405228758169933</v>
      </c>
      <c r="L86" s="160"/>
      <c r="U86" s="172"/>
      <c r="V86" s="172"/>
      <c r="W86" s="172"/>
      <c r="X86" s="172"/>
      <c r="Y86" s="172"/>
      <c r="Z86" s="172"/>
      <c r="AA86" s="181"/>
      <c r="AB86" s="181"/>
      <c r="AC86" s="181"/>
      <c r="AD86" s="181"/>
      <c r="AE86" s="181"/>
    </row>
    <row r="87" spans="1:32" ht="15" customHeight="1" x14ac:dyDescent="0.15">
      <c r="B87" s="156" t="s">
        <v>400</v>
      </c>
      <c r="C87" s="137"/>
      <c r="D87" s="137"/>
      <c r="F87" s="157">
        <v>733</v>
      </c>
      <c r="G87" s="157">
        <v>293</v>
      </c>
      <c r="H87" s="184">
        <v>440</v>
      </c>
      <c r="I87" s="158">
        <f t="shared" ref="I87:I88" si="27">F87/I$85*100</f>
        <v>68.440709617180204</v>
      </c>
      <c r="J87" s="159">
        <f t="shared" ref="J87:J88" si="28">G87/J$85*100</f>
        <v>63.834422657952075</v>
      </c>
      <c r="K87" s="159">
        <f t="shared" ref="K87:K88" si="29">H87/K$85*100</f>
        <v>71.895424836601308</v>
      </c>
      <c r="L87" s="160"/>
      <c r="U87" s="172"/>
      <c r="V87" s="172"/>
      <c r="W87" s="172"/>
      <c r="X87" s="172"/>
      <c r="Y87" s="172"/>
      <c r="Z87" s="172"/>
      <c r="AA87" s="181"/>
      <c r="AB87" s="181"/>
      <c r="AC87" s="181"/>
      <c r="AD87" s="181"/>
      <c r="AE87" s="181"/>
    </row>
    <row r="88" spans="1:32" ht="15" customHeight="1" x14ac:dyDescent="0.15">
      <c r="B88" s="149" t="s">
        <v>0</v>
      </c>
      <c r="C88" s="150"/>
      <c r="D88" s="150"/>
      <c r="E88" s="151"/>
      <c r="F88" s="161">
        <v>75</v>
      </c>
      <c r="G88" s="161">
        <v>34</v>
      </c>
      <c r="H88" s="185">
        <v>41</v>
      </c>
      <c r="I88" s="162">
        <f t="shared" si="27"/>
        <v>7.0028011204481793</v>
      </c>
      <c r="J88" s="163">
        <f t="shared" si="28"/>
        <v>7.4074074074074066</v>
      </c>
      <c r="K88" s="163">
        <f t="shared" si="29"/>
        <v>6.6993464052287583</v>
      </c>
      <c r="L88" s="164"/>
      <c r="U88" s="172"/>
      <c r="V88" s="172"/>
      <c r="W88" s="172"/>
      <c r="X88" s="172"/>
      <c r="Y88" s="172"/>
      <c r="Z88" s="172"/>
      <c r="AA88" s="181"/>
      <c r="AB88" s="181"/>
      <c r="AC88" s="181"/>
      <c r="AD88" s="181"/>
      <c r="AE88" s="181"/>
    </row>
    <row r="89" spans="1:32" ht="15" customHeight="1" x14ac:dyDescent="0.15">
      <c r="B89" s="165" t="s">
        <v>1</v>
      </c>
      <c r="C89" s="166"/>
      <c r="D89" s="166"/>
      <c r="E89" s="167"/>
      <c r="F89" s="168">
        <f>SUM(F86:F88)</f>
        <v>1071</v>
      </c>
      <c r="G89" s="168">
        <f>SUM(G86:G88)</f>
        <v>459</v>
      </c>
      <c r="H89" s="186">
        <f>SUM(H86:H88)</f>
        <v>612</v>
      </c>
      <c r="I89" s="169">
        <f>IF(SUM(I86:I88)&gt;100,"－",SUM(I86:I88))</f>
        <v>100</v>
      </c>
      <c r="J89" s="170">
        <f>IF(SUM(J86:J88)&gt;100,"－",SUM(J86:J88))</f>
        <v>100</v>
      </c>
      <c r="K89" s="170">
        <f>IF(SUM(K86:K88)&gt;100,"－",SUM(K86:K88))</f>
        <v>99.999999999999986</v>
      </c>
      <c r="L89" s="164"/>
      <c r="U89" s="172"/>
      <c r="V89" s="172"/>
      <c r="W89" s="172"/>
      <c r="X89" s="172"/>
      <c r="Y89" s="172"/>
      <c r="Z89" s="172"/>
      <c r="AA89" s="181"/>
      <c r="AB89" s="181"/>
      <c r="AC89" s="181"/>
      <c r="AD89" s="181"/>
      <c r="AE89" s="181"/>
    </row>
    <row r="90" spans="1:32" ht="15" customHeight="1" x14ac:dyDescent="0.15">
      <c r="B90" s="171"/>
      <c r="C90" s="172"/>
      <c r="D90" s="172"/>
      <c r="E90" s="172"/>
      <c r="F90" s="181"/>
      <c r="G90" s="181"/>
      <c r="U90" s="172"/>
      <c r="V90" s="172"/>
      <c r="W90" s="172"/>
      <c r="X90" s="172"/>
      <c r="Y90" s="172"/>
      <c r="Z90" s="172"/>
      <c r="AA90" s="181"/>
      <c r="AB90" s="181"/>
      <c r="AC90" s="181"/>
      <c r="AD90" s="181"/>
      <c r="AE90" s="181"/>
    </row>
    <row r="91" spans="1:32" ht="15" customHeight="1" x14ac:dyDescent="0.15">
      <c r="A91" s="135" t="s">
        <v>947</v>
      </c>
      <c r="B91" s="137"/>
      <c r="U91" s="172"/>
      <c r="V91" s="172"/>
      <c r="W91" s="172"/>
      <c r="X91" s="172"/>
      <c r="Y91" s="172"/>
      <c r="Z91" s="172"/>
      <c r="AA91" s="181"/>
      <c r="AB91" s="181"/>
      <c r="AC91" s="181"/>
      <c r="AD91" s="181"/>
      <c r="AE91" s="181"/>
    </row>
    <row r="92" spans="1:32" ht="15" customHeight="1" x14ac:dyDescent="0.15">
      <c r="B92" s="138"/>
      <c r="C92" s="139"/>
      <c r="D92" s="139"/>
      <c r="E92" s="139"/>
      <c r="F92" s="139"/>
      <c r="G92" s="140"/>
      <c r="H92" s="141" t="s">
        <v>2</v>
      </c>
      <c r="I92" s="142"/>
      <c r="J92" s="143"/>
      <c r="K92" s="141" t="s">
        <v>3</v>
      </c>
      <c r="L92" s="144"/>
      <c r="U92" s="171"/>
      <c r="V92" s="172"/>
      <c r="W92" s="172"/>
      <c r="X92" s="172"/>
      <c r="Y92" s="172"/>
      <c r="Z92" s="172"/>
      <c r="AA92" s="172"/>
      <c r="AB92" s="181"/>
      <c r="AC92" s="181"/>
      <c r="AD92" s="181"/>
      <c r="AE92" s="181"/>
      <c r="AF92" s="181"/>
    </row>
    <row r="93" spans="1:32" ht="21" x14ac:dyDescent="0.15">
      <c r="B93" s="145"/>
      <c r="G93" s="146" t="s">
        <v>4</v>
      </c>
      <c r="H93" s="146" t="s">
        <v>171</v>
      </c>
      <c r="I93" s="182" t="s">
        <v>173</v>
      </c>
      <c r="J93" s="147" t="s">
        <v>4</v>
      </c>
      <c r="K93" s="146" t="s">
        <v>171</v>
      </c>
      <c r="L93" s="146" t="s">
        <v>173</v>
      </c>
      <c r="U93" s="171"/>
      <c r="V93" s="172"/>
      <c r="W93" s="172"/>
      <c r="X93" s="172"/>
      <c r="Y93" s="172"/>
      <c r="Z93" s="172"/>
      <c r="AA93" s="172"/>
      <c r="AB93" s="181"/>
      <c r="AC93" s="181"/>
      <c r="AD93" s="181"/>
      <c r="AE93" s="181"/>
      <c r="AF93" s="181"/>
    </row>
    <row r="94" spans="1:32" ht="15" customHeight="1" x14ac:dyDescent="0.15">
      <c r="B94" s="149"/>
      <c r="C94" s="150"/>
      <c r="D94" s="150"/>
      <c r="E94" s="150"/>
      <c r="F94" s="150"/>
      <c r="G94" s="152"/>
      <c r="H94" s="152"/>
      <c r="I94" s="183"/>
      <c r="J94" s="153">
        <f>$J$14</f>
        <v>2016</v>
      </c>
      <c r="K94" s="154">
        <f>$K$14</f>
        <v>963</v>
      </c>
      <c r="L94" s="154">
        <f>$L$14</f>
        <v>1053</v>
      </c>
      <c r="M94" s="155"/>
      <c r="U94" s="171"/>
      <c r="V94" s="172"/>
      <c r="W94" s="172"/>
      <c r="X94" s="172"/>
      <c r="Y94" s="172"/>
      <c r="Z94" s="172"/>
      <c r="AA94" s="172"/>
      <c r="AB94" s="181"/>
      <c r="AC94" s="181"/>
      <c r="AD94" s="181"/>
      <c r="AE94" s="181"/>
      <c r="AF94" s="181"/>
    </row>
    <row r="95" spans="1:32" ht="15" customHeight="1" x14ac:dyDescent="0.15">
      <c r="B95" s="156" t="s">
        <v>662</v>
      </c>
      <c r="C95" s="137"/>
      <c r="D95" s="137"/>
      <c r="E95" s="137"/>
      <c r="F95" s="137"/>
      <c r="G95" s="157">
        <v>297</v>
      </c>
      <c r="H95" s="157">
        <v>166</v>
      </c>
      <c r="I95" s="184">
        <v>131</v>
      </c>
      <c r="J95" s="158">
        <f>G95/J$94*100</f>
        <v>14.732142857142858</v>
      </c>
      <c r="K95" s="159">
        <f t="shared" ref="K95:L95" si="30">H95/K$94*100</f>
        <v>17.237798546209763</v>
      </c>
      <c r="L95" s="159">
        <f t="shared" si="30"/>
        <v>12.440645773979107</v>
      </c>
      <c r="M95" s="160"/>
      <c r="N95" s="148"/>
      <c r="U95" s="171"/>
      <c r="V95" s="172"/>
      <c r="W95" s="172"/>
      <c r="X95" s="172"/>
      <c r="Y95" s="172"/>
      <c r="Z95" s="172"/>
      <c r="AA95" s="172"/>
      <c r="AB95" s="181"/>
      <c r="AC95" s="181"/>
      <c r="AD95" s="181"/>
      <c r="AE95" s="181"/>
      <c r="AF95" s="181"/>
    </row>
    <row r="96" spans="1:32" ht="15" customHeight="1" x14ac:dyDescent="0.15">
      <c r="B96" s="156" t="s">
        <v>537</v>
      </c>
      <c r="C96" s="137"/>
      <c r="D96" s="137"/>
      <c r="E96" s="137"/>
      <c r="F96" s="137"/>
      <c r="G96" s="157">
        <v>647</v>
      </c>
      <c r="H96" s="157">
        <v>390</v>
      </c>
      <c r="I96" s="184">
        <v>257</v>
      </c>
      <c r="J96" s="158">
        <f t="shared" ref="J96:J98" si="31">G96/J$94*100</f>
        <v>32.093253968253968</v>
      </c>
      <c r="K96" s="159">
        <f t="shared" ref="K96:K98" si="32">H96/K$94*100</f>
        <v>40.498442367601243</v>
      </c>
      <c r="L96" s="159">
        <f t="shared" ref="L96:L98" si="33">I96/L$94*100</f>
        <v>24.406457739791072</v>
      </c>
      <c r="M96" s="160"/>
      <c r="U96" s="171"/>
      <c r="V96" s="172"/>
      <c r="W96" s="172"/>
      <c r="X96" s="172"/>
      <c r="Y96" s="172"/>
      <c r="Z96" s="172"/>
      <c r="AA96" s="172"/>
      <c r="AB96" s="181"/>
      <c r="AC96" s="181"/>
      <c r="AD96" s="181"/>
      <c r="AE96" s="181"/>
      <c r="AF96" s="181"/>
    </row>
    <row r="97" spans="1:32" ht="15" customHeight="1" x14ac:dyDescent="0.15">
      <c r="B97" s="156" t="s">
        <v>538</v>
      </c>
      <c r="C97" s="137"/>
      <c r="D97" s="137"/>
      <c r="E97" s="137"/>
      <c r="F97" s="137"/>
      <c r="G97" s="157">
        <v>846</v>
      </c>
      <c r="H97" s="157">
        <v>286</v>
      </c>
      <c r="I97" s="184">
        <v>560</v>
      </c>
      <c r="J97" s="158">
        <f t="shared" si="31"/>
        <v>41.964285714285715</v>
      </c>
      <c r="K97" s="159">
        <f t="shared" si="32"/>
        <v>29.698857736240914</v>
      </c>
      <c r="L97" s="159">
        <f t="shared" si="33"/>
        <v>53.181386514719854</v>
      </c>
      <c r="M97" s="160"/>
      <c r="U97" s="171"/>
      <c r="V97" s="172"/>
      <c r="W97" s="172"/>
      <c r="X97" s="172"/>
      <c r="Y97" s="172"/>
      <c r="Z97" s="172"/>
      <c r="AA97" s="172"/>
      <c r="AB97" s="181"/>
      <c r="AC97" s="181"/>
      <c r="AD97" s="181"/>
      <c r="AE97" s="181"/>
      <c r="AF97" s="181"/>
    </row>
    <row r="98" spans="1:32" ht="15" customHeight="1" x14ac:dyDescent="0.15">
      <c r="B98" s="149" t="s">
        <v>0</v>
      </c>
      <c r="C98" s="150"/>
      <c r="D98" s="150"/>
      <c r="E98" s="150"/>
      <c r="F98" s="150"/>
      <c r="G98" s="161">
        <v>259</v>
      </c>
      <c r="H98" s="161">
        <v>140</v>
      </c>
      <c r="I98" s="185">
        <v>119</v>
      </c>
      <c r="J98" s="162">
        <f t="shared" si="31"/>
        <v>12.847222222222221</v>
      </c>
      <c r="K98" s="163">
        <f t="shared" si="32"/>
        <v>14.537902388369679</v>
      </c>
      <c r="L98" s="163">
        <f t="shared" si="33"/>
        <v>11.301044634377968</v>
      </c>
      <c r="M98" s="160"/>
      <c r="U98" s="171"/>
      <c r="V98" s="172"/>
      <c r="W98" s="172"/>
      <c r="X98" s="172"/>
      <c r="Y98" s="172"/>
      <c r="Z98" s="172"/>
      <c r="AA98" s="172"/>
      <c r="AB98" s="181"/>
      <c r="AC98" s="181"/>
      <c r="AD98" s="181"/>
      <c r="AE98" s="181"/>
      <c r="AF98" s="181"/>
    </row>
    <row r="99" spans="1:32" ht="15" customHeight="1" x14ac:dyDescent="0.15">
      <c r="B99" s="165" t="s">
        <v>1</v>
      </c>
      <c r="C99" s="166"/>
      <c r="D99" s="166"/>
      <c r="E99" s="166"/>
      <c r="F99" s="166"/>
      <c r="G99" s="168">
        <f>SUM(G95:G98)</f>
        <v>2049</v>
      </c>
      <c r="H99" s="168">
        <f>SUM(H95:H98)</f>
        <v>982</v>
      </c>
      <c r="I99" s="186">
        <f>SUM(I95:I98)</f>
        <v>1067</v>
      </c>
      <c r="J99" s="169" t="str">
        <f>IF(SUM(J95:J98)&gt;100,"－",SUM(J95:J98))</f>
        <v>－</v>
      </c>
      <c r="K99" s="170" t="str">
        <f>IF(SUM(K95:K98)&gt;100,"－",SUM(K95:K98))</f>
        <v>－</v>
      </c>
      <c r="L99" s="170" t="str">
        <f>IF(SUM(L95:L98)&gt;100,"－",SUM(L95:L98))</f>
        <v>－</v>
      </c>
      <c r="M99" s="164"/>
      <c r="U99" s="171"/>
      <c r="V99" s="172"/>
      <c r="W99" s="172"/>
      <c r="X99" s="172"/>
      <c r="Y99" s="172"/>
      <c r="Z99" s="172"/>
      <c r="AA99" s="172"/>
      <c r="AB99" s="181"/>
      <c r="AC99" s="181"/>
      <c r="AD99" s="181"/>
      <c r="AE99" s="181"/>
      <c r="AF99" s="181"/>
    </row>
    <row r="100" spans="1:32" ht="15" customHeight="1" x14ac:dyDescent="0.15">
      <c r="B100" s="171"/>
      <c r="C100" s="172"/>
      <c r="D100" s="172"/>
      <c r="E100" s="172"/>
      <c r="F100" s="181"/>
      <c r="G100" s="181"/>
      <c r="S100" s="171"/>
      <c r="T100" s="172"/>
      <c r="U100" s="172"/>
      <c r="V100" s="172"/>
      <c r="W100" s="172"/>
      <c r="X100" s="181"/>
      <c r="Y100" s="181"/>
      <c r="Z100" s="181"/>
      <c r="AA100" s="181"/>
      <c r="AB100" s="181"/>
    </row>
    <row r="101" spans="1:32" ht="15" customHeight="1" x14ac:dyDescent="0.15">
      <c r="A101" s="136" t="s">
        <v>665</v>
      </c>
      <c r="B101" s="180"/>
      <c r="C101" s="180"/>
      <c r="U101" s="172"/>
      <c r="V101" s="172"/>
      <c r="W101" s="172"/>
      <c r="X101" s="172"/>
      <c r="Y101" s="172"/>
      <c r="Z101" s="172"/>
      <c r="AA101" s="181"/>
      <c r="AB101" s="181"/>
      <c r="AC101" s="181"/>
      <c r="AD101" s="181"/>
      <c r="AE101" s="181"/>
    </row>
    <row r="102" spans="1:32" ht="15" customHeight="1" x14ac:dyDescent="0.15">
      <c r="A102" s="135" t="s">
        <v>666</v>
      </c>
      <c r="B102" s="137"/>
      <c r="U102" s="172"/>
      <c r="V102" s="172"/>
      <c r="W102" s="172"/>
      <c r="X102" s="172"/>
      <c r="Y102" s="172"/>
      <c r="Z102" s="172"/>
      <c r="AA102" s="181"/>
      <c r="AB102" s="181"/>
      <c r="AC102" s="181"/>
      <c r="AD102" s="181"/>
      <c r="AE102" s="181"/>
    </row>
    <row r="103" spans="1:32" ht="15" customHeight="1" x14ac:dyDescent="0.15">
      <c r="B103" s="138"/>
      <c r="C103" s="139"/>
      <c r="D103" s="139"/>
      <c r="E103" s="139"/>
      <c r="F103" s="140"/>
      <c r="G103" s="141" t="s">
        <v>2</v>
      </c>
      <c r="H103" s="142"/>
      <c r="I103" s="143"/>
      <c r="J103" s="141" t="s">
        <v>3</v>
      </c>
      <c r="K103" s="144"/>
      <c r="U103" s="172"/>
      <c r="V103" s="172"/>
      <c r="W103" s="172"/>
      <c r="X103" s="172"/>
      <c r="Y103" s="172"/>
      <c r="Z103" s="172"/>
      <c r="AA103" s="181"/>
      <c r="AB103" s="181"/>
      <c r="AC103" s="181"/>
      <c r="AD103" s="181"/>
      <c r="AE103" s="181"/>
    </row>
    <row r="104" spans="1:32" ht="21" x14ac:dyDescent="0.15">
      <c r="B104" s="145"/>
      <c r="F104" s="146" t="s">
        <v>4</v>
      </c>
      <c r="G104" s="146" t="s">
        <v>171</v>
      </c>
      <c r="H104" s="182" t="s">
        <v>173</v>
      </c>
      <c r="I104" s="147" t="s">
        <v>4</v>
      </c>
      <c r="J104" s="146" t="s">
        <v>171</v>
      </c>
      <c r="K104" s="146" t="s">
        <v>173</v>
      </c>
      <c r="U104" s="172"/>
      <c r="V104" s="172"/>
      <c r="W104" s="172"/>
      <c r="X104" s="172"/>
      <c r="Y104" s="172"/>
      <c r="Z104" s="172"/>
      <c r="AA104" s="181"/>
      <c r="AB104" s="181"/>
      <c r="AC104" s="181"/>
      <c r="AD104" s="181"/>
      <c r="AE104" s="181"/>
    </row>
    <row r="105" spans="1:32" ht="15" customHeight="1" x14ac:dyDescent="0.15">
      <c r="B105" s="149"/>
      <c r="C105" s="150"/>
      <c r="D105" s="150"/>
      <c r="E105" s="151"/>
      <c r="F105" s="152"/>
      <c r="G105" s="152"/>
      <c r="H105" s="183"/>
      <c r="I105" s="153">
        <f>G$95</f>
        <v>297</v>
      </c>
      <c r="J105" s="154">
        <f t="shared" ref="J105:K105" si="34">H$95</f>
        <v>166</v>
      </c>
      <c r="K105" s="154">
        <f t="shared" si="34"/>
        <v>131</v>
      </c>
      <c r="L105" s="155"/>
      <c r="U105" s="172"/>
      <c r="V105" s="172"/>
      <c r="W105" s="172"/>
      <c r="X105" s="172"/>
      <c r="Y105" s="172"/>
      <c r="Z105" s="172"/>
      <c r="AA105" s="181"/>
      <c r="AB105" s="181"/>
      <c r="AC105" s="181"/>
      <c r="AD105" s="181"/>
      <c r="AE105" s="181"/>
    </row>
    <row r="106" spans="1:32" ht="15" customHeight="1" x14ac:dyDescent="0.15">
      <c r="B106" s="156" t="s">
        <v>481</v>
      </c>
      <c r="C106" s="137"/>
      <c r="D106" s="137"/>
      <c r="F106" s="157">
        <v>90</v>
      </c>
      <c r="G106" s="157">
        <v>43</v>
      </c>
      <c r="H106" s="184">
        <v>47</v>
      </c>
      <c r="I106" s="158">
        <f t="shared" ref="I106:K111" si="35">F106/I$105*100</f>
        <v>30.303030303030305</v>
      </c>
      <c r="J106" s="159">
        <f t="shared" si="35"/>
        <v>25.903614457831324</v>
      </c>
      <c r="K106" s="159">
        <f t="shared" si="35"/>
        <v>35.877862595419849</v>
      </c>
      <c r="L106" s="160"/>
      <c r="U106" s="172"/>
      <c r="V106" s="172"/>
      <c r="W106" s="172"/>
      <c r="X106" s="172"/>
      <c r="Y106" s="172"/>
      <c r="Z106" s="172"/>
      <c r="AA106" s="181"/>
      <c r="AB106" s="181"/>
      <c r="AC106" s="181"/>
      <c r="AD106" s="181"/>
      <c r="AE106" s="181"/>
    </row>
    <row r="107" spans="1:32" ht="15" customHeight="1" x14ac:dyDescent="0.15">
      <c r="B107" s="156" t="s">
        <v>850</v>
      </c>
      <c r="C107" s="137"/>
      <c r="D107" s="137"/>
      <c r="F107" s="157">
        <v>69</v>
      </c>
      <c r="G107" s="157">
        <v>45</v>
      </c>
      <c r="H107" s="184">
        <v>24</v>
      </c>
      <c r="I107" s="158">
        <f t="shared" si="35"/>
        <v>23.232323232323232</v>
      </c>
      <c r="J107" s="159">
        <f t="shared" si="35"/>
        <v>27.108433734939759</v>
      </c>
      <c r="K107" s="159">
        <f t="shared" si="35"/>
        <v>18.320610687022899</v>
      </c>
      <c r="L107" s="160"/>
      <c r="U107" s="172"/>
      <c r="V107" s="172"/>
      <c r="W107" s="172"/>
      <c r="X107" s="172"/>
      <c r="Y107" s="172"/>
      <c r="Z107" s="172"/>
      <c r="AA107" s="181"/>
      <c r="AB107" s="181"/>
      <c r="AC107" s="181"/>
      <c r="AD107" s="181"/>
      <c r="AE107" s="181"/>
    </row>
    <row r="108" spans="1:32" ht="15" customHeight="1" x14ac:dyDescent="0.15">
      <c r="B108" s="156" t="s">
        <v>851</v>
      </c>
      <c r="C108" s="137"/>
      <c r="D108" s="137"/>
      <c r="F108" s="157">
        <v>52</v>
      </c>
      <c r="G108" s="157">
        <v>26</v>
      </c>
      <c r="H108" s="184">
        <v>26</v>
      </c>
      <c r="I108" s="158">
        <f t="shared" si="35"/>
        <v>17.508417508417509</v>
      </c>
      <c r="J108" s="159">
        <f t="shared" si="35"/>
        <v>15.66265060240964</v>
      </c>
      <c r="K108" s="159">
        <f t="shared" si="35"/>
        <v>19.847328244274809</v>
      </c>
      <c r="L108" s="160"/>
      <c r="U108" s="172"/>
      <c r="V108" s="172"/>
      <c r="W108" s="172"/>
      <c r="X108" s="172"/>
      <c r="Y108" s="172"/>
      <c r="Z108" s="172"/>
      <c r="AA108" s="181"/>
      <c r="AB108" s="181"/>
      <c r="AC108" s="181"/>
      <c r="AD108" s="181"/>
      <c r="AE108" s="181"/>
    </row>
    <row r="109" spans="1:32" ht="15" customHeight="1" x14ac:dyDescent="0.15">
      <c r="B109" s="156" t="s">
        <v>852</v>
      </c>
      <c r="C109" s="137"/>
      <c r="D109" s="137"/>
      <c r="F109" s="157">
        <v>42</v>
      </c>
      <c r="G109" s="157">
        <v>22</v>
      </c>
      <c r="H109" s="184">
        <v>20</v>
      </c>
      <c r="I109" s="158">
        <f t="shared" si="35"/>
        <v>14.14141414141414</v>
      </c>
      <c r="J109" s="159">
        <f t="shared" si="35"/>
        <v>13.253012048192772</v>
      </c>
      <c r="K109" s="159">
        <f t="shared" si="35"/>
        <v>15.267175572519085</v>
      </c>
      <c r="L109" s="160"/>
      <c r="U109" s="172"/>
      <c r="V109" s="172"/>
      <c r="W109" s="172"/>
      <c r="X109" s="172"/>
      <c r="Y109" s="172"/>
      <c r="Z109" s="172"/>
      <c r="AA109" s="181"/>
      <c r="AB109" s="181"/>
      <c r="AC109" s="181"/>
      <c r="AD109" s="181"/>
      <c r="AE109" s="181"/>
    </row>
    <row r="110" spans="1:32" ht="15" customHeight="1" x14ac:dyDescent="0.15">
      <c r="B110" s="156" t="s">
        <v>853</v>
      </c>
      <c r="C110" s="137"/>
      <c r="D110" s="137"/>
      <c r="F110" s="157">
        <v>37</v>
      </c>
      <c r="G110" s="157">
        <v>25</v>
      </c>
      <c r="H110" s="184">
        <v>12</v>
      </c>
      <c r="I110" s="158">
        <f t="shared" si="35"/>
        <v>12.457912457912458</v>
      </c>
      <c r="J110" s="159">
        <f t="shared" si="35"/>
        <v>15.060240963855422</v>
      </c>
      <c r="K110" s="159">
        <f t="shared" si="35"/>
        <v>9.1603053435114496</v>
      </c>
      <c r="L110" s="160"/>
      <c r="U110" s="172"/>
      <c r="V110" s="172"/>
      <c r="W110" s="172"/>
      <c r="X110" s="172"/>
      <c r="Y110" s="172"/>
      <c r="Z110" s="172"/>
      <c r="AA110" s="181"/>
      <c r="AB110" s="181"/>
      <c r="AC110" s="181"/>
      <c r="AD110" s="181"/>
      <c r="AE110" s="181"/>
    </row>
    <row r="111" spans="1:32" ht="15" customHeight="1" x14ac:dyDescent="0.15">
      <c r="B111" s="149" t="s">
        <v>128</v>
      </c>
      <c r="C111" s="150"/>
      <c r="D111" s="150"/>
      <c r="E111" s="151"/>
      <c r="F111" s="161">
        <v>7</v>
      </c>
      <c r="G111" s="161">
        <v>5</v>
      </c>
      <c r="H111" s="185">
        <v>2</v>
      </c>
      <c r="I111" s="162">
        <f t="shared" si="35"/>
        <v>2.3569023569023568</v>
      </c>
      <c r="J111" s="163">
        <f t="shared" si="35"/>
        <v>3.0120481927710845</v>
      </c>
      <c r="K111" s="163">
        <f t="shared" si="35"/>
        <v>1.5267175572519083</v>
      </c>
      <c r="L111" s="164"/>
      <c r="U111" s="172"/>
      <c r="V111" s="172"/>
      <c r="W111" s="172"/>
      <c r="X111" s="172"/>
      <c r="Y111" s="172"/>
      <c r="Z111" s="172"/>
      <c r="AA111" s="181"/>
      <c r="AB111" s="181"/>
      <c r="AC111" s="181"/>
      <c r="AD111" s="181"/>
      <c r="AE111" s="181"/>
    </row>
    <row r="112" spans="1:32" ht="15" customHeight="1" x14ac:dyDescent="0.15">
      <c r="B112" s="165" t="s">
        <v>1</v>
      </c>
      <c r="C112" s="166"/>
      <c r="D112" s="166"/>
      <c r="E112" s="167"/>
      <c r="F112" s="168">
        <f>SUM(F106:F111)</f>
        <v>297</v>
      </c>
      <c r="G112" s="168">
        <f>SUM(G106:G111)</f>
        <v>166</v>
      </c>
      <c r="H112" s="186">
        <f>SUM(H106:H111)</f>
        <v>131</v>
      </c>
      <c r="I112" s="169">
        <f>IF(SUM(I106:I111)&gt;100,"－",SUM(I106:I111))</f>
        <v>100</v>
      </c>
      <c r="J112" s="170">
        <f>IF(SUM(J106:J111)&gt;100,"－",SUM(J106:J111))</f>
        <v>100</v>
      </c>
      <c r="K112" s="170">
        <f>IF(SUM(K106:K111)&gt;100,"－",SUM(K106:K111))</f>
        <v>100</v>
      </c>
      <c r="L112" s="164"/>
      <c r="U112" s="172"/>
      <c r="V112" s="172"/>
      <c r="W112" s="172"/>
      <c r="X112" s="172"/>
      <c r="Y112" s="172"/>
      <c r="Z112" s="172"/>
      <c r="AA112" s="181"/>
      <c r="AB112" s="181"/>
      <c r="AC112" s="181"/>
      <c r="AD112" s="181"/>
      <c r="AE112" s="181"/>
    </row>
    <row r="113" spans="1:31" ht="15" customHeight="1" x14ac:dyDescent="0.15">
      <c r="B113" s="165" t="s">
        <v>522</v>
      </c>
      <c r="C113" s="166"/>
      <c r="D113" s="167"/>
      <c r="E113" s="176"/>
      <c r="F113" s="177">
        <v>3.1724137931034484</v>
      </c>
      <c r="G113" s="178">
        <v>3.3540372670807455</v>
      </c>
      <c r="H113" s="178">
        <v>2.945736434108527</v>
      </c>
      <c r="I113" s="148"/>
      <c r="U113" s="172"/>
      <c r="V113" s="172"/>
      <c r="W113" s="172"/>
      <c r="X113" s="172"/>
      <c r="Y113" s="172"/>
      <c r="Z113" s="172"/>
      <c r="AA113" s="181"/>
      <c r="AB113" s="181"/>
      <c r="AC113" s="181"/>
      <c r="AD113" s="181"/>
      <c r="AE113" s="181"/>
    </row>
    <row r="114" spans="1:31" ht="15" customHeight="1" x14ac:dyDescent="0.15">
      <c r="B114" s="165" t="s">
        <v>97</v>
      </c>
      <c r="C114" s="166"/>
      <c r="D114" s="167"/>
      <c r="E114" s="176"/>
      <c r="F114" s="168">
        <v>19</v>
      </c>
      <c r="G114" s="168">
        <v>17</v>
      </c>
      <c r="H114" s="168">
        <v>19</v>
      </c>
      <c r="I114" s="173"/>
      <c r="U114" s="172"/>
      <c r="V114" s="172"/>
      <c r="W114" s="172"/>
      <c r="X114" s="172"/>
      <c r="Y114" s="172"/>
      <c r="Z114" s="172"/>
      <c r="AA114" s="181"/>
      <c r="AB114" s="181"/>
      <c r="AC114" s="181"/>
      <c r="AD114" s="181"/>
      <c r="AE114" s="181"/>
    </row>
    <row r="115" spans="1:31" ht="15" customHeight="1" x14ac:dyDescent="0.15">
      <c r="A115" s="191"/>
      <c r="B115" s="192" t="s">
        <v>122</v>
      </c>
      <c r="C115" s="192"/>
      <c r="E115" s="148"/>
      <c r="U115" s="172"/>
      <c r="V115" s="172"/>
      <c r="W115" s="172"/>
      <c r="X115" s="172"/>
      <c r="Y115" s="172"/>
      <c r="Z115" s="172"/>
      <c r="AA115" s="181"/>
      <c r="AB115" s="181"/>
      <c r="AC115" s="181"/>
      <c r="AD115" s="181"/>
      <c r="AE115" s="181"/>
    </row>
    <row r="116" spans="1:31" ht="15" customHeight="1" x14ac:dyDescent="0.15">
      <c r="B116" s="138"/>
      <c r="C116" s="139"/>
      <c r="D116" s="139"/>
      <c r="E116" s="139"/>
      <c r="F116" s="140"/>
      <c r="G116" s="141" t="s">
        <v>2</v>
      </c>
      <c r="H116" s="142"/>
      <c r="I116" s="143"/>
      <c r="J116" s="141" t="s">
        <v>3</v>
      </c>
      <c r="K116" s="144"/>
      <c r="U116" s="172"/>
      <c r="V116" s="172"/>
      <c r="W116" s="172"/>
      <c r="X116" s="172"/>
      <c r="Y116" s="172"/>
      <c r="Z116" s="172"/>
      <c r="AA116" s="181"/>
      <c r="AB116" s="181"/>
      <c r="AC116" s="181"/>
      <c r="AD116" s="181"/>
      <c r="AE116" s="181"/>
    </row>
    <row r="117" spans="1:31" ht="21" x14ac:dyDescent="0.15">
      <c r="B117" s="145"/>
      <c r="F117" s="146" t="s">
        <v>4</v>
      </c>
      <c r="G117" s="146" t="s">
        <v>171</v>
      </c>
      <c r="H117" s="182" t="s">
        <v>173</v>
      </c>
      <c r="I117" s="147" t="s">
        <v>4</v>
      </c>
      <c r="J117" s="146" t="s">
        <v>171</v>
      </c>
      <c r="K117" s="146" t="s">
        <v>173</v>
      </c>
      <c r="U117" s="172"/>
      <c r="V117" s="172"/>
      <c r="W117" s="172"/>
      <c r="X117" s="172"/>
      <c r="Y117" s="172"/>
      <c r="Z117" s="172"/>
      <c r="AA117" s="181"/>
      <c r="AB117" s="181"/>
      <c r="AC117" s="181"/>
      <c r="AD117" s="181"/>
      <c r="AE117" s="181"/>
    </row>
    <row r="118" spans="1:31" ht="15" customHeight="1" x14ac:dyDescent="0.15">
      <c r="B118" s="149"/>
      <c r="C118" s="150"/>
      <c r="D118" s="150"/>
      <c r="E118" s="151"/>
      <c r="F118" s="152"/>
      <c r="G118" s="152"/>
      <c r="H118" s="183"/>
      <c r="I118" s="153">
        <f>G$95</f>
        <v>297</v>
      </c>
      <c r="J118" s="154">
        <f t="shared" ref="J118:K118" si="36">H$95</f>
        <v>166</v>
      </c>
      <c r="K118" s="154">
        <f t="shared" si="36"/>
        <v>131</v>
      </c>
      <c r="L118" s="155"/>
      <c r="U118" s="172"/>
      <c r="V118" s="172"/>
      <c r="W118" s="172"/>
      <c r="X118" s="172"/>
      <c r="Y118" s="172"/>
      <c r="Z118" s="172"/>
      <c r="AA118" s="181"/>
      <c r="AB118" s="181"/>
      <c r="AC118" s="181"/>
      <c r="AD118" s="181"/>
      <c r="AE118" s="181"/>
    </row>
    <row r="119" spans="1:31" ht="15" customHeight="1" x14ac:dyDescent="0.15">
      <c r="B119" s="156" t="s">
        <v>488</v>
      </c>
      <c r="C119" s="137"/>
      <c r="D119" s="137"/>
      <c r="F119" s="157">
        <v>75</v>
      </c>
      <c r="G119" s="157">
        <v>31</v>
      </c>
      <c r="H119" s="184">
        <v>44</v>
      </c>
      <c r="I119" s="158">
        <f>F119/I$118*100</f>
        <v>25.252525252525253</v>
      </c>
      <c r="J119" s="159">
        <f t="shared" ref="J119:K119" si="37">G119/J$118*100</f>
        <v>18.674698795180721</v>
      </c>
      <c r="K119" s="159">
        <f t="shared" si="37"/>
        <v>33.587786259541986</v>
      </c>
      <c r="L119" s="160"/>
      <c r="U119" s="172"/>
      <c r="V119" s="172"/>
      <c r="W119" s="172"/>
      <c r="X119" s="172"/>
      <c r="Y119" s="172"/>
      <c r="Z119" s="172"/>
      <c r="AA119" s="181"/>
      <c r="AB119" s="181"/>
      <c r="AC119" s="181"/>
      <c r="AD119" s="181"/>
      <c r="AE119" s="181"/>
    </row>
    <row r="120" spans="1:31" ht="15" customHeight="1" x14ac:dyDescent="0.15">
      <c r="B120" s="156" t="s">
        <v>500</v>
      </c>
      <c r="C120" s="137"/>
      <c r="D120" s="137"/>
      <c r="F120" s="157">
        <v>52</v>
      </c>
      <c r="G120" s="157">
        <v>26</v>
      </c>
      <c r="H120" s="184">
        <v>26</v>
      </c>
      <c r="I120" s="158">
        <f t="shared" ref="I120:I124" si="38">F120/I$118*100</f>
        <v>17.508417508417509</v>
      </c>
      <c r="J120" s="159">
        <f t="shared" ref="J120:J124" si="39">G120/J$118*100</f>
        <v>15.66265060240964</v>
      </c>
      <c r="K120" s="159">
        <f t="shared" ref="K120:K124" si="40">H120/K$118*100</f>
        <v>19.847328244274809</v>
      </c>
      <c r="L120" s="160"/>
      <c r="U120" s="172"/>
      <c r="V120" s="172"/>
      <c r="W120" s="172"/>
      <c r="X120" s="172"/>
      <c r="Y120" s="172"/>
      <c r="Z120" s="172"/>
      <c r="AA120" s="181"/>
      <c r="AB120" s="181"/>
      <c r="AC120" s="181"/>
      <c r="AD120" s="181"/>
      <c r="AE120" s="181"/>
    </row>
    <row r="121" spans="1:31" ht="15" customHeight="1" x14ac:dyDescent="0.15">
      <c r="B121" s="156" t="s">
        <v>855</v>
      </c>
      <c r="C121" s="137"/>
      <c r="D121" s="137"/>
      <c r="F121" s="157">
        <v>41</v>
      </c>
      <c r="G121" s="157">
        <v>22</v>
      </c>
      <c r="H121" s="184">
        <v>19</v>
      </c>
      <c r="I121" s="158">
        <f t="shared" si="38"/>
        <v>13.804713804713806</v>
      </c>
      <c r="J121" s="159">
        <f t="shared" si="39"/>
        <v>13.253012048192772</v>
      </c>
      <c r="K121" s="159">
        <f t="shared" si="40"/>
        <v>14.503816793893129</v>
      </c>
      <c r="L121" s="160"/>
      <c r="U121" s="172"/>
      <c r="V121" s="172"/>
      <c r="W121" s="172"/>
      <c r="X121" s="172"/>
      <c r="Y121" s="172"/>
      <c r="Z121" s="172"/>
      <c r="AA121" s="181"/>
      <c r="AB121" s="181"/>
      <c r="AC121" s="181"/>
      <c r="AD121" s="181"/>
      <c r="AE121" s="181"/>
    </row>
    <row r="122" spans="1:31" ht="15" customHeight="1" x14ac:dyDescent="0.15">
      <c r="B122" s="156" t="s">
        <v>856</v>
      </c>
      <c r="C122" s="137"/>
      <c r="D122" s="137"/>
      <c r="F122" s="157">
        <v>52</v>
      </c>
      <c r="G122" s="157">
        <v>31</v>
      </c>
      <c r="H122" s="184">
        <v>21</v>
      </c>
      <c r="I122" s="158">
        <f t="shared" si="38"/>
        <v>17.508417508417509</v>
      </c>
      <c r="J122" s="159">
        <f t="shared" si="39"/>
        <v>18.674698795180721</v>
      </c>
      <c r="K122" s="159">
        <f t="shared" si="40"/>
        <v>16.030534351145036</v>
      </c>
      <c r="L122" s="160"/>
      <c r="U122" s="172"/>
      <c r="V122" s="172"/>
      <c r="W122" s="172"/>
      <c r="X122" s="172"/>
      <c r="Y122" s="172"/>
      <c r="Z122" s="172"/>
      <c r="AA122" s="181"/>
      <c r="AB122" s="181"/>
      <c r="AC122" s="181"/>
      <c r="AD122" s="181"/>
      <c r="AE122" s="181"/>
    </row>
    <row r="123" spans="1:31" ht="15" customHeight="1" x14ac:dyDescent="0.15">
      <c r="B123" s="156" t="s">
        <v>853</v>
      </c>
      <c r="C123" s="137"/>
      <c r="D123" s="137"/>
      <c r="F123" s="157">
        <v>66</v>
      </c>
      <c r="G123" s="157">
        <v>49</v>
      </c>
      <c r="H123" s="184">
        <v>17</v>
      </c>
      <c r="I123" s="158">
        <f t="shared" si="38"/>
        <v>22.222222222222221</v>
      </c>
      <c r="J123" s="159">
        <f t="shared" si="39"/>
        <v>29.518072289156628</v>
      </c>
      <c r="K123" s="159">
        <f t="shared" si="40"/>
        <v>12.977099236641221</v>
      </c>
      <c r="L123" s="160"/>
      <c r="U123" s="172"/>
      <c r="V123" s="172"/>
      <c r="W123" s="172"/>
      <c r="X123" s="172"/>
      <c r="Y123" s="172"/>
      <c r="Z123" s="172"/>
      <c r="AA123" s="181"/>
      <c r="AB123" s="181"/>
      <c r="AC123" s="181"/>
      <c r="AD123" s="181"/>
      <c r="AE123" s="181"/>
    </row>
    <row r="124" spans="1:31" ht="15" customHeight="1" x14ac:dyDescent="0.15">
      <c r="B124" s="149" t="s">
        <v>128</v>
      </c>
      <c r="C124" s="150"/>
      <c r="D124" s="150"/>
      <c r="E124" s="151"/>
      <c r="F124" s="161">
        <v>11</v>
      </c>
      <c r="G124" s="161">
        <v>7</v>
      </c>
      <c r="H124" s="185">
        <v>4</v>
      </c>
      <c r="I124" s="162">
        <f t="shared" si="38"/>
        <v>3.7037037037037033</v>
      </c>
      <c r="J124" s="163">
        <f t="shared" si="39"/>
        <v>4.2168674698795181</v>
      </c>
      <c r="K124" s="163">
        <f t="shared" si="40"/>
        <v>3.0534351145038165</v>
      </c>
      <c r="L124" s="164"/>
      <c r="U124" s="172"/>
      <c r="V124" s="172"/>
      <c r="W124" s="172"/>
      <c r="X124" s="172"/>
      <c r="Y124" s="172"/>
      <c r="Z124" s="172"/>
      <c r="AA124" s="181"/>
      <c r="AB124" s="181"/>
      <c r="AC124" s="181"/>
      <c r="AD124" s="181"/>
      <c r="AE124" s="181"/>
    </row>
    <row r="125" spans="1:31" ht="15" customHeight="1" x14ac:dyDescent="0.15">
      <c r="B125" s="165" t="s">
        <v>1</v>
      </c>
      <c r="C125" s="166"/>
      <c r="D125" s="166"/>
      <c r="E125" s="167"/>
      <c r="F125" s="168">
        <f>SUM(F119:F124)</f>
        <v>297</v>
      </c>
      <c r="G125" s="168">
        <f>SUM(G119:G124)</f>
        <v>166</v>
      </c>
      <c r="H125" s="186">
        <f>SUM(H119:H124)</f>
        <v>131</v>
      </c>
      <c r="I125" s="169">
        <f>IF(SUM(I119:I124)&gt;100,"－",SUM(I119:I124))</f>
        <v>100.00000000000001</v>
      </c>
      <c r="J125" s="170">
        <f>IF(SUM(J119:J124)&gt;100,"－",SUM(J119:J124))</f>
        <v>99.999999999999986</v>
      </c>
      <c r="K125" s="170">
        <f>IF(SUM(K119:K124)&gt;100,"－",SUM(K119:K124))</f>
        <v>100</v>
      </c>
      <c r="L125" s="164"/>
      <c r="U125" s="172"/>
      <c r="V125" s="172"/>
      <c r="W125" s="172"/>
      <c r="X125" s="172"/>
      <c r="Y125" s="172"/>
      <c r="Z125" s="172"/>
      <c r="AA125" s="181"/>
      <c r="AB125" s="181"/>
      <c r="AC125" s="181"/>
      <c r="AD125" s="181"/>
      <c r="AE125" s="181"/>
    </row>
    <row r="126" spans="1:31" ht="15" customHeight="1" x14ac:dyDescent="0.15">
      <c r="B126" s="165" t="s">
        <v>522</v>
      </c>
      <c r="C126" s="166"/>
      <c r="D126" s="167"/>
      <c r="E126" s="176"/>
      <c r="F126" s="177">
        <v>5.1928820056968625</v>
      </c>
      <c r="G126" s="178">
        <v>6.2928538023285636</v>
      </c>
      <c r="H126" s="178">
        <v>3.8157519610949744</v>
      </c>
      <c r="I126" s="148"/>
      <c r="U126" s="172"/>
      <c r="V126" s="172"/>
      <c r="W126" s="172"/>
      <c r="X126" s="172"/>
      <c r="Y126" s="172"/>
      <c r="Z126" s="172"/>
      <c r="AA126" s="181"/>
      <c r="AB126" s="181"/>
      <c r="AC126" s="181"/>
      <c r="AD126" s="181"/>
      <c r="AE126" s="181"/>
    </row>
    <row r="127" spans="1:31" ht="15" customHeight="1" x14ac:dyDescent="0.15">
      <c r="B127" s="165" t="s">
        <v>97</v>
      </c>
      <c r="C127" s="166"/>
      <c r="D127" s="167"/>
      <c r="E127" s="176"/>
      <c r="F127" s="178">
        <v>43.75</v>
      </c>
      <c r="G127" s="178">
        <v>43.75</v>
      </c>
      <c r="H127" s="178">
        <v>25</v>
      </c>
      <c r="I127" s="173"/>
      <c r="U127" s="172"/>
      <c r="V127" s="172"/>
      <c r="W127" s="172"/>
      <c r="X127" s="172"/>
      <c r="Y127" s="172"/>
      <c r="Z127" s="172"/>
      <c r="AA127" s="181"/>
      <c r="AB127" s="181"/>
      <c r="AC127" s="181"/>
      <c r="AD127" s="181"/>
      <c r="AE127" s="181"/>
    </row>
    <row r="128" spans="1:31" ht="15" customHeight="1" x14ac:dyDescent="0.15">
      <c r="B128" s="171"/>
      <c r="C128" s="172"/>
      <c r="D128" s="172"/>
      <c r="E128" s="172"/>
      <c r="F128" s="181"/>
      <c r="G128" s="181"/>
      <c r="H128" s="181"/>
      <c r="I128" s="181"/>
      <c r="J128" s="181"/>
      <c r="U128" s="172"/>
      <c r="V128" s="172"/>
      <c r="W128" s="172"/>
      <c r="X128" s="172"/>
      <c r="Y128" s="172"/>
      <c r="Z128" s="172"/>
      <c r="AA128" s="181"/>
      <c r="AB128" s="181"/>
      <c r="AC128" s="181"/>
      <c r="AD128" s="181"/>
      <c r="AE128" s="181"/>
    </row>
    <row r="129" spans="1:31" ht="15" customHeight="1" x14ac:dyDescent="0.15">
      <c r="A129" s="136" t="s">
        <v>665</v>
      </c>
      <c r="B129" s="180"/>
      <c r="C129" s="180"/>
      <c r="U129" s="172"/>
      <c r="V129" s="172"/>
      <c r="W129" s="172"/>
      <c r="X129" s="172"/>
      <c r="Y129" s="172"/>
      <c r="Z129" s="172"/>
      <c r="AA129" s="181"/>
      <c r="AB129" s="181"/>
      <c r="AC129" s="181"/>
      <c r="AD129" s="181"/>
      <c r="AE129" s="181"/>
    </row>
    <row r="130" spans="1:31" ht="15" customHeight="1" x14ac:dyDescent="0.15">
      <c r="A130" s="135" t="s">
        <v>669</v>
      </c>
      <c r="B130" s="137"/>
      <c r="U130" s="172"/>
      <c r="V130" s="172"/>
      <c r="W130" s="172"/>
      <c r="X130" s="172"/>
      <c r="Y130" s="172"/>
      <c r="Z130" s="172"/>
      <c r="AA130" s="181"/>
      <c r="AB130" s="181"/>
      <c r="AC130" s="181"/>
      <c r="AD130" s="181"/>
      <c r="AE130" s="181"/>
    </row>
    <row r="131" spans="1:31" ht="15" customHeight="1" x14ac:dyDescent="0.15">
      <c r="B131" s="138"/>
      <c r="C131" s="139"/>
      <c r="D131" s="139"/>
      <c r="E131" s="139"/>
      <c r="F131" s="140"/>
      <c r="G131" s="141" t="s">
        <v>2</v>
      </c>
      <c r="H131" s="142"/>
      <c r="I131" s="143"/>
      <c r="J131" s="141" t="s">
        <v>3</v>
      </c>
      <c r="K131" s="144"/>
      <c r="U131" s="172"/>
      <c r="V131" s="172"/>
      <c r="W131" s="172"/>
      <c r="X131" s="172"/>
      <c r="Y131" s="172"/>
      <c r="Z131" s="172"/>
      <c r="AA131" s="181"/>
      <c r="AB131" s="181"/>
      <c r="AC131" s="181"/>
      <c r="AD131" s="181"/>
      <c r="AE131" s="181"/>
    </row>
    <row r="132" spans="1:31" ht="21" x14ac:dyDescent="0.15">
      <c r="B132" s="145"/>
      <c r="F132" s="146" t="s">
        <v>4</v>
      </c>
      <c r="G132" s="146" t="s">
        <v>171</v>
      </c>
      <c r="H132" s="182" t="s">
        <v>173</v>
      </c>
      <c r="I132" s="147" t="s">
        <v>4</v>
      </c>
      <c r="J132" s="146" t="s">
        <v>171</v>
      </c>
      <c r="K132" s="146" t="s">
        <v>173</v>
      </c>
      <c r="U132" s="172"/>
      <c r="V132" s="172"/>
      <c r="W132" s="172"/>
      <c r="X132" s="172"/>
      <c r="Y132" s="172"/>
      <c r="Z132" s="172"/>
      <c r="AA132" s="181"/>
      <c r="AB132" s="181"/>
      <c r="AC132" s="181"/>
      <c r="AD132" s="181"/>
      <c r="AE132" s="181"/>
    </row>
    <row r="133" spans="1:31" ht="15" customHeight="1" x14ac:dyDescent="0.15">
      <c r="B133" s="149"/>
      <c r="C133" s="150"/>
      <c r="D133" s="150"/>
      <c r="E133" s="151"/>
      <c r="F133" s="152"/>
      <c r="G133" s="152"/>
      <c r="H133" s="183"/>
      <c r="I133" s="153">
        <f>G$95</f>
        <v>297</v>
      </c>
      <c r="J133" s="154">
        <f t="shared" ref="J133:K133" si="41">H$95</f>
        <v>166</v>
      </c>
      <c r="K133" s="154">
        <f t="shared" si="41"/>
        <v>131</v>
      </c>
      <c r="L133" s="155"/>
      <c r="U133" s="172"/>
      <c r="V133" s="172"/>
      <c r="W133" s="172"/>
      <c r="X133" s="172"/>
      <c r="Y133" s="172"/>
      <c r="Z133" s="172"/>
      <c r="AA133" s="181"/>
      <c r="AB133" s="181"/>
      <c r="AC133" s="181"/>
      <c r="AD133" s="181"/>
      <c r="AE133" s="181"/>
    </row>
    <row r="134" spans="1:31" ht="15" customHeight="1" x14ac:dyDescent="0.15">
      <c r="B134" s="156" t="s">
        <v>932</v>
      </c>
      <c r="C134" s="137"/>
      <c r="D134" s="137"/>
      <c r="F134" s="157">
        <v>88</v>
      </c>
      <c r="G134" s="157">
        <v>49</v>
      </c>
      <c r="H134" s="184">
        <v>39</v>
      </c>
      <c r="I134" s="158">
        <f t="shared" ref="I134:K138" si="42">F134/I$133*100</f>
        <v>29.629629629629626</v>
      </c>
      <c r="J134" s="159">
        <f t="shared" si="42"/>
        <v>29.518072289156628</v>
      </c>
      <c r="K134" s="159">
        <f t="shared" si="42"/>
        <v>29.770992366412212</v>
      </c>
      <c r="L134" s="160"/>
      <c r="U134" s="172"/>
      <c r="V134" s="172"/>
      <c r="W134" s="172"/>
      <c r="X134" s="172"/>
      <c r="Y134" s="172"/>
      <c r="Z134" s="172"/>
      <c r="AA134" s="181"/>
      <c r="AB134" s="181"/>
      <c r="AC134" s="181"/>
      <c r="AD134" s="181"/>
      <c r="AE134" s="181"/>
    </row>
    <row r="135" spans="1:31" ht="15" customHeight="1" x14ac:dyDescent="0.15">
      <c r="B135" s="156" t="s">
        <v>858</v>
      </c>
      <c r="C135" s="137"/>
      <c r="D135" s="137"/>
      <c r="F135" s="157">
        <v>42</v>
      </c>
      <c r="G135" s="157">
        <v>23</v>
      </c>
      <c r="H135" s="184">
        <v>19</v>
      </c>
      <c r="I135" s="158">
        <f t="shared" si="42"/>
        <v>14.14141414141414</v>
      </c>
      <c r="J135" s="159">
        <f t="shared" si="42"/>
        <v>13.855421686746988</v>
      </c>
      <c r="K135" s="159">
        <f t="shared" si="42"/>
        <v>14.503816793893129</v>
      </c>
      <c r="L135" s="160"/>
      <c r="U135" s="172"/>
      <c r="V135" s="172"/>
      <c r="W135" s="172"/>
      <c r="X135" s="172"/>
      <c r="Y135" s="172"/>
      <c r="Z135" s="172"/>
      <c r="AA135" s="181"/>
      <c r="AB135" s="181"/>
      <c r="AC135" s="181"/>
      <c r="AD135" s="181"/>
      <c r="AE135" s="181"/>
    </row>
    <row r="136" spans="1:31" ht="15" customHeight="1" x14ac:dyDescent="0.15">
      <c r="B136" s="156" t="s">
        <v>859</v>
      </c>
      <c r="C136" s="137"/>
      <c r="D136" s="137"/>
      <c r="F136" s="157">
        <v>78</v>
      </c>
      <c r="G136" s="157">
        <v>43</v>
      </c>
      <c r="H136" s="184">
        <v>35</v>
      </c>
      <c r="I136" s="158">
        <f t="shared" si="42"/>
        <v>26.262626262626267</v>
      </c>
      <c r="J136" s="159">
        <f t="shared" si="42"/>
        <v>25.903614457831324</v>
      </c>
      <c r="K136" s="159">
        <f t="shared" si="42"/>
        <v>26.717557251908396</v>
      </c>
      <c r="L136" s="160"/>
      <c r="U136" s="172"/>
      <c r="V136" s="172"/>
      <c r="W136" s="172"/>
      <c r="X136" s="172"/>
      <c r="Y136" s="172"/>
      <c r="Z136" s="172"/>
      <c r="AA136" s="181"/>
      <c r="AB136" s="181"/>
      <c r="AC136" s="181"/>
      <c r="AD136" s="181"/>
      <c r="AE136" s="181"/>
    </row>
    <row r="137" spans="1:31" ht="15" customHeight="1" x14ac:dyDescent="0.15">
      <c r="B137" s="156" t="s">
        <v>857</v>
      </c>
      <c r="C137" s="137"/>
      <c r="D137" s="137"/>
      <c r="F137" s="157">
        <v>82</v>
      </c>
      <c r="G137" s="157">
        <v>46</v>
      </c>
      <c r="H137" s="184">
        <v>36</v>
      </c>
      <c r="I137" s="158">
        <f t="shared" si="42"/>
        <v>27.609427609427613</v>
      </c>
      <c r="J137" s="159">
        <f t="shared" si="42"/>
        <v>27.710843373493976</v>
      </c>
      <c r="K137" s="159">
        <f t="shared" si="42"/>
        <v>27.480916030534353</v>
      </c>
      <c r="L137" s="160"/>
      <c r="U137" s="172"/>
      <c r="V137" s="172"/>
      <c r="W137" s="172"/>
      <c r="X137" s="172"/>
      <c r="Y137" s="172"/>
      <c r="Z137" s="172"/>
      <c r="AA137" s="181"/>
      <c r="AB137" s="181"/>
      <c r="AC137" s="181"/>
      <c r="AD137" s="181"/>
      <c r="AE137" s="181"/>
    </row>
    <row r="138" spans="1:31" ht="15" customHeight="1" x14ac:dyDescent="0.15">
      <c r="B138" s="149" t="s">
        <v>128</v>
      </c>
      <c r="C138" s="150"/>
      <c r="D138" s="150"/>
      <c r="E138" s="151"/>
      <c r="F138" s="161">
        <v>7</v>
      </c>
      <c r="G138" s="161">
        <v>5</v>
      </c>
      <c r="H138" s="185">
        <v>2</v>
      </c>
      <c r="I138" s="162">
        <f t="shared" si="42"/>
        <v>2.3569023569023568</v>
      </c>
      <c r="J138" s="163">
        <f t="shared" si="42"/>
        <v>3.0120481927710845</v>
      </c>
      <c r="K138" s="163">
        <f t="shared" si="42"/>
        <v>1.5267175572519083</v>
      </c>
      <c r="L138" s="164"/>
      <c r="U138" s="172"/>
      <c r="V138" s="172"/>
      <c r="W138" s="172"/>
      <c r="X138" s="172"/>
      <c r="Y138" s="172"/>
      <c r="Z138" s="172"/>
      <c r="AA138" s="181"/>
      <c r="AB138" s="181"/>
      <c r="AC138" s="181"/>
      <c r="AD138" s="181"/>
      <c r="AE138" s="181"/>
    </row>
    <row r="139" spans="1:31" ht="15" customHeight="1" x14ac:dyDescent="0.15">
      <c r="B139" s="165" t="s">
        <v>1</v>
      </c>
      <c r="C139" s="166"/>
      <c r="D139" s="166"/>
      <c r="E139" s="167"/>
      <c r="F139" s="168">
        <f>SUM(F134:F138)</f>
        <v>297</v>
      </c>
      <c r="G139" s="168">
        <f>SUM(G134:G138)</f>
        <v>166</v>
      </c>
      <c r="H139" s="186">
        <f>SUM(H134:H138)</f>
        <v>131</v>
      </c>
      <c r="I139" s="169">
        <f>IF(SUM(I134:I138)&gt;100,"－",SUM(I134:I138))</f>
        <v>100</v>
      </c>
      <c r="J139" s="170">
        <f>IF(SUM(J134:J138)&gt;100,"－",SUM(J134:J138))</f>
        <v>100</v>
      </c>
      <c r="K139" s="170">
        <f>IF(SUM(K134:K138)&gt;100,"－",SUM(K134:K138))</f>
        <v>100</v>
      </c>
      <c r="L139" s="164"/>
      <c r="U139" s="172"/>
      <c r="V139" s="172"/>
      <c r="W139" s="172"/>
      <c r="X139" s="172"/>
      <c r="Y139" s="172"/>
      <c r="Z139" s="172"/>
      <c r="AA139" s="181"/>
      <c r="AB139" s="181"/>
      <c r="AC139" s="181"/>
      <c r="AD139" s="181"/>
      <c r="AE139" s="181"/>
    </row>
    <row r="140" spans="1:31" ht="15" customHeight="1" x14ac:dyDescent="0.15">
      <c r="B140" s="165" t="s">
        <v>976</v>
      </c>
      <c r="C140" s="166"/>
      <c r="D140" s="167"/>
      <c r="E140" s="176"/>
      <c r="F140" s="177">
        <v>48.384942222883936</v>
      </c>
      <c r="G140" s="178">
        <v>48.643807578772872</v>
      </c>
      <c r="H140" s="178">
        <v>48.061862205069062</v>
      </c>
      <c r="I140" s="148"/>
      <c r="U140" s="172"/>
      <c r="V140" s="172"/>
      <c r="W140" s="172"/>
      <c r="X140" s="172"/>
      <c r="Y140" s="172"/>
      <c r="Z140" s="172"/>
      <c r="AA140" s="181"/>
      <c r="AB140" s="181"/>
      <c r="AC140" s="181"/>
      <c r="AD140" s="181"/>
      <c r="AE140" s="181"/>
    </row>
    <row r="141" spans="1:31" ht="15" customHeight="1" x14ac:dyDescent="0.15">
      <c r="B141" s="165" t="s">
        <v>841</v>
      </c>
      <c r="C141" s="166"/>
      <c r="D141" s="167"/>
      <c r="E141" s="176"/>
      <c r="F141" s="177">
        <v>69.4635309140413</v>
      </c>
      <c r="G141" s="178">
        <v>69.925473394486005</v>
      </c>
      <c r="H141" s="178">
        <v>68.88866916059898</v>
      </c>
      <c r="I141" s="148"/>
      <c r="U141" s="172"/>
      <c r="V141" s="172"/>
      <c r="W141" s="172"/>
      <c r="X141" s="172"/>
      <c r="Y141" s="172"/>
      <c r="Z141" s="172"/>
      <c r="AA141" s="181"/>
      <c r="AB141" s="181"/>
      <c r="AC141" s="181"/>
      <c r="AD141" s="181"/>
      <c r="AE141" s="181"/>
    </row>
    <row r="142" spans="1:31" ht="15" customHeight="1" x14ac:dyDescent="0.15">
      <c r="B142" s="171"/>
      <c r="C142" s="172"/>
      <c r="D142" s="172"/>
      <c r="E142" s="172"/>
      <c r="F142" s="181"/>
      <c r="G142" s="181"/>
      <c r="H142" s="181"/>
      <c r="I142" s="181"/>
      <c r="J142" s="181"/>
      <c r="U142" s="172"/>
      <c r="V142" s="172"/>
      <c r="W142" s="172"/>
      <c r="X142" s="172"/>
      <c r="Y142" s="172"/>
      <c r="Z142" s="172"/>
      <c r="AA142" s="181"/>
      <c r="AB142" s="181"/>
      <c r="AC142" s="181"/>
      <c r="AD142" s="181"/>
      <c r="AE142" s="181"/>
    </row>
    <row r="143" spans="1:31" ht="15" customHeight="1" x14ac:dyDescent="0.15">
      <c r="A143" s="136" t="s">
        <v>665</v>
      </c>
      <c r="B143" s="180"/>
      <c r="C143" s="180"/>
      <c r="U143" s="172"/>
      <c r="V143" s="172"/>
      <c r="W143" s="172"/>
      <c r="X143" s="172"/>
      <c r="Y143" s="172"/>
      <c r="Z143" s="172"/>
      <c r="AA143" s="181"/>
      <c r="AB143" s="181"/>
      <c r="AC143" s="181"/>
      <c r="AD143" s="181"/>
      <c r="AE143" s="181"/>
    </row>
    <row r="144" spans="1:31" ht="15" customHeight="1" x14ac:dyDescent="0.15">
      <c r="A144" s="135" t="s">
        <v>667</v>
      </c>
      <c r="B144" s="137"/>
      <c r="U144" s="172"/>
      <c r="V144" s="172"/>
      <c r="W144" s="172"/>
      <c r="X144" s="172"/>
      <c r="Y144" s="172"/>
      <c r="Z144" s="172"/>
      <c r="AA144" s="181"/>
      <c r="AB144" s="181"/>
      <c r="AC144" s="181"/>
      <c r="AD144" s="181"/>
      <c r="AE144" s="181"/>
    </row>
    <row r="145" spans="1:31" ht="15" customHeight="1" x14ac:dyDescent="0.15">
      <c r="B145" s="138"/>
      <c r="C145" s="139"/>
      <c r="D145" s="139"/>
      <c r="E145" s="139"/>
      <c r="F145" s="140"/>
      <c r="G145" s="141" t="s">
        <v>2</v>
      </c>
      <c r="H145" s="142"/>
      <c r="I145" s="143"/>
      <c r="J145" s="141" t="s">
        <v>3</v>
      </c>
      <c r="K145" s="144"/>
      <c r="U145" s="172"/>
      <c r="V145" s="172"/>
      <c r="W145" s="172"/>
      <c r="X145" s="172"/>
      <c r="Y145" s="172"/>
      <c r="Z145" s="172"/>
      <c r="AA145" s="181"/>
      <c r="AB145" s="181"/>
      <c r="AC145" s="181"/>
      <c r="AD145" s="181"/>
      <c r="AE145" s="181"/>
    </row>
    <row r="146" spans="1:31" ht="21" x14ac:dyDescent="0.15">
      <c r="B146" s="145"/>
      <c r="F146" s="146" t="s">
        <v>4</v>
      </c>
      <c r="G146" s="146" t="s">
        <v>171</v>
      </c>
      <c r="H146" s="182" t="s">
        <v>173</v>
      </c>
      <c r="I146" s="147" t="s">
        <v>4</v>
      </c>
      <c r="J146" s="146" t="s">
        <v>171</v>
      </c>
      <c r="K146" s="146" t="s">
        <v>173</v>
      </c>
      <c r="U146" s="172"/>
      <c r="V146" s="172"/>
      <c r="W146" s="172"/>
      <c r="X146" s="172"/>
      <c r="Y146" s="172"/>
      <c r="Z146" s="172"/>
      <c r="AA146" s="181"/>
      <c r="AB146" s="181"/>
      <c r="AC146" s="181"/>
      <c r="AD146" s="181"/>
      <c r="AE146" s="181"/>
    </row>
    <row r="147" spans="1:31" ht="15" customHeight="1" x14ac:dyDescent="0.15">
      <c r="B147" s="149"/>
      <c r="C147" s="150"/>
      <c r="D147" s="150"/>
      <c r="E147" s="151"/>
      <c r="F147" s="152"/>
      <c r="G147" s="152"/>
      <c r="H147" s="183"/>
      <c r="I147" s="153">
        <f>G$95</f>
        <v>297</v>
      </c>
      <c r="J147" s="154">
        <f t="shared" ref="J147:K147" si="43">H$95</f>
        <v>166</v>
      </c>
      <c r="K147" s="154">
        <f t="shared" si="43"/>
        <v>131</v>
      </c>
      <c r="L147" s="155"/>
      <c r="U147" s="172"/>
      <c r="V147" s="172"/>
      <c r="W147" s="172"/>
      <c r="X147" s="172"/>
      <c r="Y147" s="172"/>
      <c r="Z147" s="172"/>
      <c r="AA147" s="181"/>
      <c r="AB147" s="181"/>
      <c r="AC147" s="181"/>
      <c r="AD147" s="181"/>
      <c r="AE147" s="181"/>
    </row>
    <row r="148" spans="1:31" ht="15" customHeight="1" x14ac:dyDescent="0.15">
      <c r="B148" s="156" t="s">
        <v>664</v>
      </c>
      <c r="C148" s="137"/>
      <c r="D148" s="137"/>
      <c r="F148" s="157">
        <v>88</v>
      </c>
      <c r="G148" s="157">
        <v>49</v>
      </c>
      <c r="H148" s="184">
        <v>39</v>
      </c>
      <c r="I148" s="158">
        <f>F148/I$147*100</f>
        <v>29.629629629629626</v>
      </c>
      <c r="J148" s="159">
        <f t="shared" ref="J148:K148" si="44">G148/J$147*100</f>
        <v>29.518072289156628</v>
      </c>
      <c r="K148" s="159">
        <f t="shared" si="44"/>
        <v>29.770992366412212</v>
      </c>
      <c r="L148" s="160"/>
      <c r="U148" s="172"/>
      <c r="V148" s="172"/>
      <c r="W148" s="172"/>
      <c r="X148" s="172"/>
      <c r="Y148" s="172"/>
      <c r="Z148" s="172"/>
      <c r="AA148" s="181"/>
      <c r="AB148" s="181"/>
      <c r="AC148" s="181"/>
      <c r="AD148" s="181"/>
      <c r="AE148" s="181"/>
    </row>
    <row r="149" spans="1:31" ht="15" customHeight="1" x14ac:dyDescent="0.15">
      <c r="B149" s="156" t="s">
        <v>860</v>
      </c>
      <c r="C149" s="137"/>
      <c r="D149" s="137"/>
      <c r="F149" s="157">
        <v>99</v>
      </c>
      <c r="G149" s="157">
        <v>51</v>
      </c>
      <c r="H149" s="184">
        <v>48</v>
      </c>
      <c r="I149" s="158">
        <f t="shared" ref="I149:I153" si="45">F149/I$147*100</f>
        <v>33.333333333333329</v>
      </c>
      <c r="J149" s="159">
        <f t="shared" ref="J149:J153" si="46">G149/J$147*100</f>
        <v>30.722891566265059</v>
      </c>
      <c r="K149" s="159">
        <f t="shared" ref="K149:K153" si="47">H149/K$147*100</f>
        <v>36.641221374045799</v>
      </c>
      <c r="L149" s="160"/>
      <c r="U149" s="172"/>
      <c r="V149" s="172"/>
      <c r="W149" s="172"/>
      <c r="X149" s="172"/>
      <c r="Y149" s="172"/>
      <c r="Z149" s="172"/>
      <c r="AA149" s="181"/>
      <c r="AB149" s="181"/>
      <c r="AC149" s="181"/>
      <c r="AD149" s="181"/>
      <c r="AE149" s="181"/>
    </row>
    <row r="150" spans="1:31" ht="15" customHeight="1" x14ac:dyDescent="0.15">
      <c r="B150" s="156" t="s">
        <v>850</v>
      </c>
      <c r="C150" s="137"/>
      <c r="D150" s="137"/>
      <c r="F150" s="157">
        <v>56</v>
      </c>
      <c r="G150" s="157">
        <v>31</v>
      </c>
      <c r="H150" s="184">
        <v>25</v>
      </c>
      <c r="I150" s="158">
        <f t="shared" si="45"/>
        <v>18.855218855218855</v>
      </c>
      <c r="J150" s="159">
        <f t="shared" si="46"/>
        <v>18.674698795180721</v>
      </c>
      <c r="K150" s="159">
        <f t="shared" si="47"/>
        <v>19.083969465648856</v>
      </c>
      <c r="L150" s="160"/>
      <c r="U150" s="172"/>
      <c r="V150" s="172"/>
      <c r="W150" s="172"/>
      <c r="X150" s="172"/>
      <c r="Y150" s="172"/>
      <c r="Z150" s="172"/>
      <c r="AA150" s="181"/>
      <c r="AB150" s="181"/>
      <c r="AC150" s="181"/>
      <c r="AD150" s="181"/>
      <c r="AE150" s="181"/>
    </row>
    <row r="151" spans="1:31" ht="15" customHeight="1" x14ac:dyDescent="0.15">
      <c r="B151" s="156" t="s">
        <v>861</v>
      </c>
      <c r="C151" s="137"/>
      <c r="D151" s="137"/>
      <c r="F151" s="157">
        <v>33</v>
      </c>
      <c r="G151" s="157">
        <v>21</v>
      </c>
      <c r="H151" s="184">
        <v>12</v>
      </c>
      <c r="I151" s="158">
        <f t="shared" si="45"/>
        <v>11.111111111111111</v>
      </c>
      <c r="J151" s="159">
        <f t="shared" si="46"/>
        <v>12.650602409638553</v>
      </c>
      <c r="K151" s="159">
        <f t="shared" si="47"/>
        <v>9.1603053435114496</v>
      </c>
      <c r="L151" s="160"/>
      <c r="U151" s="172"/>
      <c r="V151" s="172"/>
      <c r="W151" s="172"/>
      <c r="X151" s="172"/>
      <c r="Y151" s="172"/>
      <c r="Z151" s="172"/>
      <c r="AA151" s="181"/>
      <c r="AB151" s="181"/>
      <c r="AC151" s="181"/>
      <c r="AD151" s="181"/>
      <c r="AE151" s="181"/>
    </row>
    <row r="152" spans="1:31" ht="15" customHeight="1" x14ac:dyDescent="0.15">
      <c r="B152" s="156" t="s">
        <v>862</v>
      </c>
      <c r="C152" s="137"/>
      <c r="D152" s="137"/>
      <c r="F152" s="157">
        <v>14</v>
      </c>
      <c r="G152" s="157">
        <v>9</v>
      </c>
      <c r="H152" s="184">
        <v>5</v>
      </c>
      <c r="I152" s="158">
        <f t="shared" si="45"/>
        <v>4.7138047138047137</v>
      </c>
      <c r="J152" s="159">
        <f t="shared" si="46"/>
        <v>5.4216867469879517</v>
      </c>
      <c r="K152" s="159">
        <f t="shared" si="47"/>
        <v>3.8167938931297711</v>
      </c>
      <c r="L152" s="160"/>
      <c r="U152" s="172"/>
      <c r="V152" s="172"/>
      <c r="W152" s="172"/>
      <c r="X152" s="172"/>
      <c r="Y152" s="172"/>
      <c r="Z152" s="172"/>
      <c r="AA152" s="181"/>
      <c r="AB152" s="181"/>
      <c r="AC152" s="181"/>
      <c r="AD152" s="181"/>
      <c r="AE152" s="181"/>
    </row>
    <row r="153" spans="1:31" ht="15" customHeight="1" x14ac:dyDescent="0.15">
      <c r="B153" s="149" t="s">
        <v>128</v>
      </c>
      <c r="C153" s="150"/>
      <c r="D153" s="150"/>
      <c r="E153" s="151"/>
      <c r="F153" s="161">
        <v>7</v>
      </c>
      <c r="G153" s="161">
        <v>5</v>
      </c>
      <c r="H153" s="185">
        <v>2</v>
      </c>
      <c r="I153" s="162">
        <f t="shared" si="45"/>
        <v>2.3569023569023568</v>
      </c>
      <c r="J153" s="163">
        <f t="shared" si="46"/>
        <v>3.0120481927710845</v>
      </c>
      <c r="K153" s="163">
        <f t="shared" si="47"/>
        <v>1.5267175572519083</v>
      </c>
      <c r="L153" s="164"/>
      <c r="U153" s="172"/>
      <c r="V153" s="172"/>
      <c r="W153" s="172"/>
      <c r="X153" s="172"/>
      <c r="Y153" s="172"/>
      <c r="Z153" s="172"/>
      <c r="AA153" s="181"/>
      <c r="AB153" s="181"/>
      <c r="AC153" s="181"/>
      <c r="AD153" s="181"/>
      <c r="AE153" s="181"/>
    </row>
    <row r="154" spans="1:31" ht="15" customHeight="1" x14ac:dyDescent="0.15">
      <c r="B154" s="165" t="s">
        <v>1</v>
      </c>
      <c r="C154" s="166"/>
      <c r="D154" s="166"/>
      <c r="E154" s="167"/>
      <c r="F154" s="168">
        <f>SUM(F148:F153)</f>
        <v>297</v>
      </c>
      <c r="G154" s="168">
        <f>SUM(G148:G153)</f>
        <v>166</v>
      </c>
      <c r="H154" s="186">
        <f>SUM(H148:H153)</f>
        <v>131</v>
      </c>
      <c r="I154" s="169">
        <f>IF(SUM(I148:I153)&gt;100,"－",SUM(I148:I153))</f>
        <v>100</v>
      </c>
      <c r="J154" s="170">
        <f>IF(SUM(J148:J153)&gt;100,"－",SUM(J148:J153))</f>
        <v>100</v>
      </c>
      <c r="K154" s="170">
        <f>IF(SUM(K148:K153)&gt;100,"－",SUM(K148:K153))</f>
        <v>100.00000000000001</v>
      </c>
      <c r="L154" s="164"/>
      <c r="U154" s="172"/>
      <c r="V154" s="172"/>
      <c r="W154" s="172"/>
      <c r="X154" s="172"/>
      <c r="Y154" s="172"/>
      <c r="Z154" s="172"/>
      <c r="AA154" s="181"/>
      <c r="AB154" s="181"/>
      <c r="AC154" s="181"/>
      <c r="AD154" s="181"/>
      <c r="AE154" s="181"/>
    </row>
    <row r="155" spans="1:31" ht="15" customHeight="1" x14ac:dyDescent="0.15">
      <c r="B155" s="165" t="s">
        <v>975</v>
      </c>
      <c r="C155" s="166"/>
      <c r="D155" s="167"/>
      <c r="E155" s="176"/>
      <c r="F155" s="177">
        <v>1.5137931034482759</v>
      </c>
      <c r="G155" s="178">
        <v>1.6086956521739131</v>
      </c>
      <c r="H155" s="178">
        <v>1.3953488372093024</v>
      </c>
      <c r="I155" s="148"/>
      <c r="U155" s="172"/>
      <c r="V155" s="172"/>
      <c r="W155" s="172"/>
      <c r="X155" s="172"/>
      <c r="Y155" s="172"/>
      <c r="Z155" s="172"/>
      <c r="AA155" s="181"/>
      <c r="AB155" s="181"/>
      <c r="AC155" s="181"/>
      <c r="AD155" s="181"/>
      <c r="AE155" s="181"/>
    </row>
    <row r="156" spans="1:31" ht="15" customHeight="1" x14ac:dyDescent="0.15">
      <c r="B156" s="165" t="s">
        <v>405</v>
      </c>
      <c r="C156" s="166"/>
      <c r="D156" s="167"/>
      <c r="E156" s="176"/>
      <c r="F156" s="177">
        <v>2.1732673267326734</v>
      </c>
      <c r="G156" s="178">
        <v>2.3125</v>
      </c>
      <c r="H156" s="178">
        <v>2</v>
      </c>
      <c r="I156" s="148"/>
      <c r="U156" s="172"/>
      <c r="V156" s="172"/>
      <c r="W156" s="172"/>
      <c r="X156" s="172"/>
      <c r="Y156" s="172"/>
      <c r="Z156" s="172"/>
      <c r="AA156" s="181"/>
      <c r="AB156" s="181"/>
      <c r="AC156" s="181"/>
      <c r="AD156" s="181"/>
      <c r="AE156" s="181"/>
    </row>
    <row r="157" spans="1:31" ht="15" customHeight="1" x14ac:dyDescent="0.15">
      <c r="B157" s="165" t="s">
        <v>97</v>
      </c>
      <c r="C157" s="166"/>
      <c r="D157" s="167"/>
      <c r="E157" s="176"/>
      <c r="F157" s="168">
        <v>15</v>
      </c>
      <c r="G157" s="168">
        <v>13</v>
      </c>
      <c r="H157" s="168">
        <v>15</v>
      </c>
      <c r="I157" s="173"/>
      <c r="U157" s="172"/>
      <c r="V157" s="172"/>
      <c r="W157" s="172"/>
      <c r="X157" s="172"/>
      <c r="Y157" s="172"/>
      <c r="Z157" s="172"/>
      <c r="AA157" s="181"/>
      <c r="AB157" s="181"/>
      <c r="AC157" s="181"/>
      <c r="AD157" s="181"/>
      <c r="AE157" s="181"/>
    </row>
    <row r="158" spans="1:31" ht="15" customHeight="1" x14ac:dyDescent="0.15">
      <c r="A158" s="191"/>
      <c r="B158" s="192" t="s">
        <v>122</v>
      </c>
      <c r="C158" s="192"/>
      <c r="E158" s="148"/>
      <c r="U158" s="172"/>
      <c r="V158" s="172"/>
      <c r="W158" s="172"/>
      <c r="X158" s="172"/>
      <c r="Y158" s="172"/>
      <c r="Z158" s="172"/>
      <c r="AA158" s="181"/>
      <c r="AB158" s="181"/>
      <c r="AC158" s="181"/>
      <c r="AD158" s="181"/>
      <c r="AE158" s="181"/>
    </row>
    <row r="159" spans="1:31" ht="15" customHeight="1" x14ac:dyDescent="0.15">
      <c r="B159" s="138"/>
      <c r="C159" s="139"/>
      <c r="D159" s="139"/>
      <c r="E159" s="139"/>
      <c r="F159" s="140"/>
      <c r="G159" s="141" t="s">
        <v>2</v>
      </c>
      <c r="H159" s="142"/>
      <c r="I159" s="143"/>
      <c r="J159" s="141" t="s">
        <v>3</v>
      </c>
      <c r="K159" s="144"/>
      <c r="U159" s="172"/>
      <c r="V159" s="172"/>
      <c r="W159" s="172"/>
      <c r="X159" s="172"/>
      <c r="Y159" s="172"/>
      <c r="Z159" s="172"/>
      <c r="AA159" s="181"/>
      <c r="AB159" s="181"/>
      <c r="AC159" s="181"/>
      <c r="AD159" s="181"/>
      <c r="AE159" s="181"/>
    </row>
    <row r="160" spans="1:31" ht="21" x14ac:dyDescent="0.15">
      <c r="B160" s="145"/>
      <c r="F160" s="146" t="s">
        <v>4</v>
      </c>
      <c r="G160" s="146" t="s">
        <v>171</v>
      </c>
      <c r="H160" s="182" t="s">
        <v>173</v>
      </c>
      <c r="I160" s="147" t="s">
        <v>4</v>
      </c>
      <c r="J160" s="146" t="s">
        <v>171</v>
      </c>
      <c r="K160" s="146" t="s">
        <v>173</v>
      </c>
      <c r="U160" s="172"/>
      <c r="V160" s="172"/>
      <c r="W160" s="172"/>
      <c r="X160" s="172"/>
      <c r="Y160" s="172"/>
      <c r="Z160" s="172"/>
      <c r="AA160" s="181"/>
      <c r="AB160" s="181"/>
      <c r="AC160" s="181"/>
      <c r="AD160" s="181"/>
      <c r="AE160" s="181"/>
    </row>
    <row r="161" spans="1:31" ht="15" customHeight="1" x14ac:dyDescent="0.15">
      <c r="B161" s="149"/>
      <c r="C161" s="150"/>
      <c r="D161" s="150"/>
      <c r="E161" s="151"/>
      <c r="F161" s="152"/>
      <c r="G161" s="152"/>
      <c r="H161" s="183"/>
      <c r="I161" s="153">
        <f>G$95</f>
        <v>297</v>
      </c>
      <c r="J161" s="154">
        <f t="shared" ref="J161:K161" si="48">H$95</f>
        <v>166</v>
      </c>
      <c r="K161" s="154">
        <f t="shared" si="48"/>
        <v>131</v>
      </c>
      <c r="L161" s="155"/>
      <c r="U161" s="172"/>
      <c r="V161" s="172"/>
      <c r="W161" s="172"/>
      <c r="X161" s="172"/>
      <c r="Y161" s="172"/>
      <c r="Z161" s="172"/>
      <c r="AA161" s="181"/>
      <c r="AB161" s="181"/>
      <c r="AC161" s="181"/>
      <c r="AD161" s="181"/>
      <c r="AE161" s="181"/>
    </row>
    <row r="162" spans="1:31" ht="15" customHeight="1" x14ac:dyDescent="0.15">
      <c r="B162" s="156" t="s">
        <v>664</v>
      </c>
      <c r="C162" s="137"/>
      <c r="D162" s="137"/>
      <c r="F162" s="157">
        <v>88</v>
      </c>
      <c r="G162" s="157">
        <v>49</v>
      </c>
      <c r="H162" s="184">
        <v>39</v>
      </c>
      <c r="I162" s="158">
        <f>F162/I$161*100</f>
        <v>29.629629629629626</v>
      </c>
      <c r="J162" s="159">
        <f t="shared" ref="J162:K162" si="49">G162/J$161*100</f>
        <v>29.518072289156628</v>
      </c>
      <c r="K162" s="159">
        <f t="shared" si="49"/>
        <v>29.770992366412212</v>
      </c>
      <c r="L162" s="160"/>
      <c r="U162" s="172"/>
      <c r="V162" s="172"/>
      <c r="W162" s="172"/>
      <c r="X162" s="172"/>
      <c r="Y162" s="172"/>
      <c r="Z162" s="172"/>
      <c r="AA162" s="181"/>
      <c r="AB162" s="181"/>
      <c r="AC162" s="181"/>
      <c r="AD162" s="181"/>
      <c r="AE162" s="181"/>
    </row>
    <row r="163" spans="1:31" ht="15" customHeight="1" x14ac:dyDescent="0.15">
      <c r="B163" s="156" t="s">
        <v>863</v>
      </c>
      <c r="C163" s="137"/>
      <c r="D163" s="137"/>
      <c r="F163" s="157">
        <v>101</v>
      </c>
      <c r="G163" s="157">
        <v>48</v>
      </c>
      <c r="H163" s="184">
        <v>53</v>
      </c>
      <c r="I163" s="158">
        <f t="shared" ref="I163:I167" si="50">F163/I$161*100</f>
        <v>34.006734006734007</v>
      </c>
      <c r="J163" s="159">
        <f t="shared" ref="J163:J167" si="51">G163/J$161*100</f>
        <v>28.915662650602407</v>
      </c>
      <c r="K163" s="159">
        <f t="shared" ref="K163:K167" si="52">H163/K$161*100</f>
        <v>40.458015267175576</v>
      </c>
      <c r="L163" s="160"/>
      <c r="U163" s="172"/>
      <c r="V163" s="172"/>
      <c r="W163" s="172"/>
      <c r="X163" s="172"/>
      <c r="Y163" s="172"/>
      <c r="Z163" s="172"/>
      <c r="AA163" s="181"/>
      <c r="AB163" s="181"/>
      <c r="AC163" s="181"/>
      <c r="AD163" s="181"/>
      <c r="AE163" s="181"/>
    </row>
    <row r="164" spans="1:31" ht="15" customHeight="1" x14ac:dyDescent="0.15">
      <c r="B164" s="156" t="s">
        <v>854</v>
      </c>
      <c r="C164" s="137"/>
      <c r="D164" s="137"/>
      <c r="F164" s="157">
        <v>34</v>
      </c>
      <c r="G164" s="157">
        <v>16</v>
      </c>
      <c r="H164" s="184">
        <v>18</v>
      </c>
      <c r="I164" s="158">
        <f t="shared" si="50"/>
        <v>11.447811447811448</v>
      </c>
      <c r="J164" s="159">
        <f t="shared" si="51"/>
        <v>9.6385542168674707</v>
      </c>
      <c r="K164" s="159">
        <f t="shared" si="52"/>
        <v>13.740458015267176</v>
      </c>
      <c r="L164" s="160"/>
      <c r="U164" s="172"/>
      <c r="V164" s="172"/>
      <c r="W164" s="172"/>
      <c r="X164" s="172"/>
      <c r="Y164" s="172"/>
      <c r="Z164" s="172"/>
      <c r="AA164" s="181"/>
      <c r="AB164" s="181"/>
      <c r="AC164" s="181"/>
      <c r="AD164" s="181"/>
      <c r="AE164" s="181"/>
    </row>
    <row r="165" spans="1:31" ht="15" customHeight="1" x14ac:dyDescent="0.15">
      <c r="B165" s="156" t="s">
        <v>864</v>
      </c>
      <c r="C165" s="137"/>
      <c r="D165" s="137"/>
      <c r="F165" s="157">
        <v>36</v>
      </c>
      <c r="G165" s="157">
        <v>24</v>
      </c>
      <c r="H165" s="184">
        <v>12</v>
      </c>
      <c r="I165" s="158">
        <f t="shared" si="50"/>
        <v>12.121212121212121</v>
      </c>
      <c r="J165" s="159">
        <f t="shared" si="51"/>
        <v>14.457831325301203</v>
      </c>
      <c r="K165" s="159">
        <f t="shared" si="52"/>
        <v>9.1603053435114496</v>
      </c>
      <c r="L165" s="160"/>
      <c r="U165" s="172"/>
      <c r="V165" s="172"/>
      <c r="W165" s="172"/>
      <c r="X165" s="172"/>
      <c r="Y165" s="172"/>
      <c r="Z165" s="172"/>
      <c r="AA165" s="181"/>
      <c r="AB165" s="181"/>
      <c r="AC165" s="181"/>
      <c r="AD165" s="181"/>
      <c r="AE165" s="181"/>
    </row>
    <row r="166" spans="1:31" ht="15" customHeight="1" x14ac:dyDescent="0.15">
      <c r="B166" s="156" t="s">
        <v>862</v>
      </c>
      <c r="C166" s="137"/>
      <c r="D166" s="137"/>
      <c r="F166" s="157">
        <v>28</v>
      </c>
      <c r="G166" s="157">
        <v>22</v>
      </c>
      <c r="H166" s="184">
        <v>6</v>
      </c>
      <c r="I166" s="158">
        <f t="shared" si="50"/>
        <v>9.4276094276094273</v>
      </c>
      <c r="J166" s="159">
        <f t="shared" si="51"/>
        <v>13.253012048192772</v>
      </c>
      <c r="K166" s="159">
        <f t="shared" si="52"/>
        <v>4.5801526717557248</v>
      </c>
      <c r="L166" s="160"/>
      <c r="U166" s="172"/>
      <c r="V166" s="172"/>
      <c r="W166" s="172"/>
      <c r="X166" s="172"/>
      <c r="Y166" s="172"/>
      <c r="Z166" s="172"/>
      <c r="AA166" s="181"/>
      <c r="AB166" s="181"/>
      <c r="AC166" s="181"/>
      <c r="AD166" s="181"/>
      <c r="AE166" s="181"/>
    </row>
    <row r="167" spans="1:31" ht="15" customHeight="1" x14ac:dyDescent="0.15">
      <c r="B167" s="149" t="s">
        <v>128</v>
      </c>
      <c r="C167" s="150"/>
      <c r="D167" s="150"/>
      <c r="E167" s="151"/>
      <c r="F167" s="161">
        <v>10</v>
      </c>
      <c r="G167" s="161">
        <v>7</v>
      </c>
      <c r="H167" s="185">
        <v>3</v>
      </c>
      <c r="I167" s="162">
        <f t="shared" si="50"/>
        <v>3.3670033670033668</v>
      </c>
      <c r="J167" s="163">
        <f t="shared" si="51"/>
        <v>4.2168674698795181</v>
      </c>
      <c r="K167" s="163">
        <f t="shared" si="52"/>
        <v>2.2900763358778624</v>
      </c>
      <c r="L167" s="164"/>
      <c r="U167" s="172"/>
      <c r="V167" s="172"/>
      <c r="W167" s="172"/>
      <c r="X167" s="172"/>
      <c r="Y167" s="172"/>
      <c r="Z167" s="172"/>
      <c r="AA167" s="181"/>
      <c r="AB167" s="181"/>
      <c r="AC167" s="181"/>
      <c r="AD167" s="181"/>
      <c r="AE167" s="181"/>
    </row>
    <row r="168" spans="1:31" ht="15" customHeight="1" x14ac:dyDescent="0.15">
      <c r="B168" s="165" t="s">
        <v>1</v>
      </c>
      <c r="C168" s="166"/>
      <c r="D168" s="166"/>
      <c r="E168" s="167"/>
      <c r="F168" s="168">
        <f>SUM(F162:F167)</f>
        <v>297</v>
      </c>
      <c r="G168" s="168">
        <f>SUM(G162:G167)</f>
        <v>166</v>
      </c>
      <c r="H168" s="186">
        <f>SUM(H162:H167)</f>
        <v>131</v>
      </c>
      <c r="I168" s="169">
        <f>IF(SUM(I162:I167)&gt;100,"－",SUM(I162:I167))</f>
        <v>100</v>
      </c>
      <c r="J168" s="170">
        <f>IF(SUM(J162:J167)&gt;100,"－",SUM(J162:J167))</f>
        <v>100</v>
      </c>
      <c r="K168" s="170">
        <f>IF(SUM(K162:K167)&gt;100,"－",SUM(K162:K167))</f>
        <v>100</v>
      </c>
      <c r="L168" s="164"/>
      <c r="U168" s="172"/>
      <c r="V168" s="172"/>
      <c r="W168" s="172"/>
      <c r="X168" s="172"/>
      <c r="Y168" s="172"/>
      <c r="Z168" s="172"/>
      <c r="AA168" s="181"/>
      <c r="AB168" s="181"/>
      <c r="AC168" s="181"/>
      <c r="AD168" s="181"/>
      <c r="AE168" s="181"/>
    </row>
    <row r="169" spans="1:31" ht="15" customHeight="1" x14ac:dyDescent="0.15">
      <c r="B169" s="165" t="s">
        <v>975</v>
      </c>
      <c r="C169" s="166"/>
      <c r="D169" s="167"/>
      <c r="E169" s="176"/>
      <c r="F169" s="177">
        <v>2.0780074389959213</v>
      </c>
      <c r="G169" s="178">
        <v>2.4706026228276863</v>
      </c>
      <c r="H169" s="178">
        <v>1.5903306090799028</v>
      </c>
      <c r="I169" s="148"/>
      <c r="U169" s="172"/>
      <c r="V169" s="172"/>
      <c r="W169" s="172"/>
      <c r="X169" s="172"/>
      <c r="Y169" s="172"/>
      <c r="Z169" s="172"/>
      <c r="AA169" s="181"/>
      <c r="AB169" s="181"/>
      <c r="AC169" s="181"/>
      <c r="AD169" s="181"/>
      <c r="AE169" s="181"/>
    </row>
    <row r="170" spans="1:31" ht="15" customHeight="1" x14ac:dyDescent="0.15">
      <c r="B170" s="165" t="s">
        <v>405</v>
      </c>
      <c r="C170" s="166"/>
      <c r="D170" s="167"/>
      <c r="E170" s="176"/>
      <c r="F170" s="177">
        <v>2.9969253014664794</v>
      </c>
      <c r="G170" s="178">
        <v>3.5711437911782009</v>
      </c>
      <c r="H170" s="178">
        <v>2.2872170557553657</v>
      </c>
      <c r="I170" s="148"/>
      <c r="U170" s="172"/>
      <c r="V170" s="172"/>
      <c r="W170" s="172"/>
      <c r="X170" s="172"/>
      <c r="Y170" s="172"/>
      <c r="Z170" s="172"/>
      <c r="AA170" s="181"/>
      <c r="AB170" s="181"/>
      <c r="AC170" s="181"/>
      <c r="AD170" s="181"/>
      <c r="AE170" s="181"/>
    </row>
    <row r="171" spans="1:31" ht="15" customHeight="1" x14ac:dyDescent="0.15">
      <c r="B171" s="165" t="s">
        <v>97</v>
      </c>
      <c r="C171" s="166"/>
      <c r="D171" s="167"/>
      <c r="E171" s="176"/>
      <c r="F171" s="178">
        <v>21.666666666666668</v>
      </c>
      <c r="G171" s="178">
        <v>21.666666666666668</v>
      </c>
      <c r="H171" s="178">
        <v>13.333333333333334</v>
      </c>
      <c r="I171" s="173"/>
      <c r="U171" s="172"/>
      <c r="V171" s="172"/>
      <c r="W171" s="172"/>
      <c r="X171" s="172"/>
      <c r="Y171" s="172"/>
      <c r="Z171" s="172"/>
      <c r="AA171" s="181"/>
      <c r="AB171" s="181"/>
      <c r="AC171" s="181"/>
      <c r="AD171" s="181"/>
      <c r="AE171" s="181"/>
    </row>
    <row r="172" spans="1:31" ht="15" customHeight="1" x14ac:dyDescent="0.15">
      <c r="B172" s="171"/>
      <c r="C172" s="172"/>
      <c r="D172" s="172"/>
      <c r="E172" s="172"/>
      <c r="F172" s="181"/>
      <c r="G172" s="181"/>
      <c r="H172" s="181"/>
      <c r="I172" s="181"/>
      <c r="J172" s="181"/>
      <c r="U172" s="172"/>
      <c r="V172" s="172"/>
      <c r="W172" s="172"/>
      <c r="X172" s="172"/>
      <c r="Y172" s="172"/>
      <c r="Z172" s="172"/>
      <c r="AA172" s="181"/>
      <c r="AB172" s="181"/>
      <c r="AC172" s="181"/>
      <c r="AD172" s="181"/>
      <c r="AE172" s="181"/>
    </row>
    <row r="173" spans="1:31" ht="15" customHeight="1" x14ac:dyDescent="0.15">
      <c r="A173" s="135" t="s">
        <v>668</v>
      </c>
      <c r="B173" s="137"/>
      <c r="U173" s="172"/>
      <c r="V173" s="172"/>
      <c r="W173" s="172"/>
      <c r="X173" s="172"/>
      <c r="Y173" s="172"/>
      <c r="Z173" s="172"/>
      <c r="AA173" s="181"/>
      <c r="AB173" s="181"/>
      <c r="AC173" s="181"/>
      <c r="AD173" s="181"/>
      <c r="AE173" s="181"/>
    </row>
    <row r="174" spans="1:31" ht="15" customHeight="1" x14ac:dyDescent="0.15">
      <c r="B174" s="138"/>
      <c r="C174" s="139"/>
      <c r="D174" s="139"/>
      <c r="E174" s="139"/>
      <c r="F174" s="140"/>
      <c r="G174" s="141" t="s">
        <v>2</v>
      </c>
      <c r="H174" s="142"/>
      <c r="I174" s="143"/>
      <c r="J174" s="141" t="s">
        <v>3</v>
      </c>
      <c r="K174" s="144"/>
      <c r="U174" s="172"/>
      <c r="V174" s="172"/>
      <c r="W174" s="172"/>
      <c r="X174" s="172"/>
      <c r="Y174" s="172"/>
      <c r="Z174" s="172"/>
      <c r="AA174" s="181"/>
      <c r="AB174" s="181"/>
      <c r="AC174" s="181"/>
      <c r="AD174" s="181"/>
      <c r="AE174" s="181"/>
    </row>
    <row r="175" spans="1:31" ht="21" x14ac:dyDescent="0.15">
      <c r="B175" s="145"/>
      <c r="F175" s="146" t="s">
        <v>4</v>
      </c>
      <c r="G175" s="146" t="s">
        <v>171</v>
      </c>
      <c r="H175" s="182" t="s">
        <v>173</v>
      </c>
      <c r="I175" s="147" t="s">
        <v>4</v>
      </c>
      <c r="J175" s="146" t="s">
        <v>171</v>
      </c>
      <c r="K175" s="146" t="s">
        <v>173</v>
      </c>
      <c r="U175" s="172"/>
      <c r="V175" s="172"/>
      <c r="W175" s="172"/>
      <c r="X175" s="172"/>
      <c r="Y175" s="172"/>
      <c r="Z175" s="172"/>
      <c r="AA175" s="181"/>
      <c r="AB175" s="181"/>
      <c r="AC175" s="181"/>
      <c r="AD175" s="181"/>
      <c r="AE175" s="181"/>
    </row>
    <row r="176" spans="1:31" ht="15" customHeight="1" x14ac:dyDescent="0.15">
      <c r="B176" s="149"/>
      <c r="C176" s="150"/>
      <c r="D176" s="150"/>
      <c r="E176" s="151"/>
      <c r="F176" s="152"/>
      <c r="G176" s="152"/>
      <c r="H176" s="183"/>
      <c r="I176" s="153">
        <f>G$95</f>
        <v>297</v>
      </c>
      <c r="J176" s="154">
        <f t="shared" ref="J176:K176" si="53">H$95</f>
        <v>166</v>
      </c>
      <c r="K176" s="154">
        <f t="shared" si="53"/>
        <v>131</v>
      </c>
      <c r="L176" s="155"/>
      <c r="U176" s="172"/>
      <c r="V176" s="172"/>
      <c r="W176" s="172"/>
      <c r="X176" s="172"/>
      <c r="Y176" s="172"/>
      <c r="Z176" s="172"/>
      <c r="AA176" s="181"/>
      <c r="AB176" s="181"/>
      <c r="AC176" s="181"/>
      <c r="AD176" s="181"/>
      <c r="AE176" s="181"/>
    </row>
    <row r="177" spans="1:31" ht="15" customHeight="1" x14ac:dyDescent="0.15">
      <c r="B177" s="156" t="s">
        <v>664</v>
      </c>
      <c r="C177" s="137"/>
      <c r="D177" s="137"/>
      <c r="F177" s="157">
        <v>82</v>
      </c>
      <c r="G177" s="157">
        <v>46</v>
      </c>
      <c r="H177" s="184">
        <v>36</v>
      </c>
      <c r="I177" s="158">
        <f>F177/I$176*100</f>
        <v>27.609427609427613</v>
      </c>
      <c r="J177" s="159">
        <f t="shared" ref="J177:K177" si="54">G177/J$176*100</f>
        <v>27.710843373493976</v>
      </c>
      <c r="K177" s="159">
        <f t="shared" si="54"/>
        <v>27.480916030534353</v>
      </c>
      <c r="L177" s="160"/>
      <c r="U177" s="172"/>
      <c r="V177" s="172"/>
      <c r="W177" s="172"/>
      <c r="X177" s="172"/>
      <c r="Y177" s="172"/>
      <c r="Z177" s="172"/>
      <c r="AA177" s="181"/>
      <c r="AB177" s="181"/>
      <c r="AC177" s="181"/>
      <c r="AD177" s="181"/>
      <c r="AE177" s="181"/>
    </row>
    <row r="178" spans="1:31" ht="15" customHeight="1" x14ac:dyDescent="0.15">
      <c r="B178" s="156" t="s">
        <v>860</v>
      </c>
      <c r="C178" s="137"/>
      <c r="D178" s="137"/>
      <c r="F178" s="157">
        <v>96</v>
      </c>
      <c r="G178" s="157">
        <v>50</v>
      </c>
      <c r="H178" s="184">
        <v>46</v>
      </c>
      <c r="I178" s="158">
        <f t="shared" ref="I178:I182" si="55">F178/I$176*100</f>
        <v>32.323232323232325</v>
      </c>
      <c r="J178" s="159">
        <f t="shared" ref="J178:J182" si="56">G178/J$176*100</f>
        <v>30.120481927710845</v>
      </c>
      <c r="K178" s="159">
        <f t="shared" ref="K178:K182" si="57">H178/K$176*100</f>
        <v>35.114503816793892</v>
      </c>
      <c r="L178" s="160"/>
      <c r="U178" s="172"/>
      <c r="V178" s="172"/>
      <c r="W178" s="172"/>
      <c r="X178" s="172"/>
      <c r="Y178" s="172"/>
      <c r="Z178" s="172"/>
      <c r="AA178" s="181"/>
      <c r="AB178" s="181"/>
      <c r="AC178" s="181"/>
      <c r="AD178" s="181"/>
      <c r="AE178" s="181"/>
    </row>
    <row r="179" spans="1:31" ht="15" customHeight="1" x14ac:dyDescent="0.15">
      <c r="B179" s="156" t="s">
        <v>850</v>
      </c>
      <c r="C179" s="137"/>
      <c r="D179" s="137"/>
      <c r="F179" s="157">
        <v>55</v>
      </c>
      <c r="G179" s="157">
        <v>30</v>
      </c>
      <c r="H179" s="184">
        <v>25</v>
      </c>
      <c r="I179" s="158">
        <f t="shared" si="55"/>
        <v>18.518518518518519</v>
      </c>
      <c r="J179" s="159">
        <f t="shared" si="56"/>
        <v>18.072289156626507</v>
      </c>
      <c r="K179" s="159">
        <f t="shared" si="57"/>
        <v>19.083969465648856</v>
      </c>
      <c r="L179" s="160"/>
      <c r="U179" s="172"/>
      <c r="V179" s="172"/>
      <c r="W179" s="172"/>
      <c r="X179" s="172"/>
      <c r="Y179" s="172"/>
      <c r="Z179" s="172"/>
      <c r="AA179" s="181"/>
      <c r="AB179" s="181"/>
      <c r="AC179" s="181"/>
      <c r="AD179" s="181"/>
      <c r="AE179" s="181"/>
    </row>
    <row r="180" spans="1:31" ht="15" customHeight="1" x14ac:dyDescent="0.15">
      <c r="B180" s="156" t="s">
        <v>861</v>
      </c>
      <c r="C180" s="137"/>
      <c r="D180" s="137"/>
      <c r="F180" s="157">
        <v>36</v>
      </c>
      <c r="G180" s="157">
        <v>20</v>
      </c>
      <c r="H180" s="184">
        <v>16</v>
      </c>
      <c r="I180" s="158">
        <f t="shared" si="55"/>
        <v>12.121212121212121</v>
      </c>
      <c r="J180" s="159">
        <f t="shared" si="56"/>
        <v>12.048192771084338</v>
      </c>
      <c r="K180" s="159">
        <f t="shared" si="57"/>
        <v>12.213740458015266</v>
      </c>
      <c r="L180" s="160"/>
      <c r="U180" s="172"/>
      <c r="V180" s="172"/>
      <c r="W180" s="172"/>
      <c r="X180" s="172"/>
      <c r="Y180" s="172"/>
      <c r="Z180" s="172"/>
      <c r="AA180" s="181"/>
      <c r="AB180" s="181"/>
      <c r="AC180" s="181"/>
      <c r="AD180" s="181"/>
      <c r="AE180" s="181"/>
    </row>
    <row r="181" spans="1:31" ht="15" customHeight="1" x14ac:dyDescent="0.15">
      <c r="B181" s="156" t="s">
        <v>862</v>
      </c>
      <c r="C181" s="137"/>
      <c r="D181" s="137"/>
      <c r="F181" s="157">
        <v>21</v>
      </c>
      <c r="G181" s="157">
        <v>15</v>
      </c>
      <c r="H181" s="184">
        <v>6</v>
      </c>
      <c r="I181" s="158">
        <f t="shared" si="55"/>
        <v>7.0707070707070701</v>
      </c>
      <c r="J181" s="159">
        <f t="shared" si="56"/>
        <v>9.0361445783132535</v>
      </c>
      <c r="K181" s="159">
        <f t="shared" si="57"/>
        <v>4.5801526717557248</v>
      </c>
      <c r="L181" s="160"/>
      <c r="U181" s="172"/>
      <c r="V181" s="172"/>
      <c r="W181" s="172"/>
      <c r="X181" s="172"/>
      <c r="Y181" s="172"/>
      <c r="Z181" s="172"/>
      <c r="AA181" s="181"/>
      <c r="AB181" s="181"/>
      <c r="AC181" s="181"/>
      <c r="AD181" s="181"/>
      <c r="AE181" s="181"/>
    </row>
    <row r="182" spans="1:31" ht="15" customHeight="1" x14ac:dyDescent="0.15">
      <c r="B182" s="149" t="s">
        <v>128</v>
      </c>
      <c r="C182" s="150"/>
      <c r="D182" s="150"/>
      <c r="E182" s="151"/>
      <c r="F182" s="161">
        <v>7</v>
      </c>
      <c r="G182" s="161">
        <v>5</v>
      </c>
      <c r="H182" s="185">
        <v>2</v>
      </c>
      <c r="I182" s="162">
        <f t="shared" si="55"/>
        <v>2.3569023569023568</v>
      </c>
      <c r="J182" s="163">
        <f t="shared" si="56"/>
        <v>3.0120481927710845</v>
      </c>
      <c r="K182" s="163">
        <f t="shared" si="57"/>
        <v>1.5267175572519083</v>
      </c>
      <c r="L182" s="164"/>
      <c r="U182" s="172"/>
      <c r="V182" s="172"/>
      <c r="W182" s="172"/>
      <c r="X182" s="172"/>
      <c r="Y182" s="172"/>
      <c r="Z182" s="172"/>
      <c r="AA182" s="181"/>
      <c r="AB182" s="181"/>
      <c r="AC182" s="181"/>
      <c r="AD182" s="181"/>
      <c r="AE182" s="181"/>
    </row>
    <row r="183" spans="1:31" ht="15" customHeight="1" x14ac:dyDescent="0.15">
      <c r="B183" s="165" t="s">
        <v>1</v>
      </c>
      <c r="C183" s="166"/>
      <c r="D183" s="166"/>
      <c r="E183" s="167"/>
      <c r="F183" s="168">
        <f>SUM(F177:F182)</f>
        <v>297</v>
      </c>
      <c r="G183" s="168">
        <f>SUM(G177:G182)</f>
        <v>166</v>
      </c>
      <c r="H183" s="186">
        <f>SUM(H177:H182)</f>
        <v>131</v>
      </c>
      <c r="I183" s="169">
        <f>IF(SUM(I177:I182)&gt;100,"－",SUM(I177:I182))</f>
        <v>100.00000000000001</v>
      </c>
      <c r="J183" s="170">
        <f>IF(SUM(J177:J182)&gt;100,"－",SUM(J177:J182))</f>
        <v>100.00000000000001</v>
      </c>
      <c r="K183" s="170">
        <f>IF(SUM(K177:K182)&gt;100,"－",SUM(K177:K182))</f>
        <v>100</v>
      </c>
      <c r="L183" s="164"/>
      <c r="U183" s="172"/>
      <c r="V183" s="172"/>
      <c r="W183" s="172"/>
      <c r="X183" s="172"/>
      <c r="Y183" s="172"/>
      <c r="Z183" s="172"/>
      <c r="AA183" s="181"/>
      <c r="AB183" s="181"/>
      <c r="AC183" s="181"/>
      <c r="AD183" s="181"/>
      <c r="AE183" s="181"/>
    </row>
    <row r="184" spans="1:31" ht="15" customHeight="1" x14ac:dyDescent="0.15">
      <c r="B184" s="165" t="s">
        <v>975</v>
      </c>
      <c r="C184" s="166"/>
      <c r="D184" s="167"/>
      <c r="E184" s="176"/>
      <c r="F184" s="177">
        <v>1.6586206896551725</v>
      </c>
      <c r="G184" s="178">
        <v>1.7453416149068324</v>
      </c>
      <c r="H184" s="178">
        <v>1.5503875968992249</v>
      </c>
      <c r="I184" s="148"/>
      <c r="U184" s="172"/>
      <c r="V184" s="172"/>
      <c r="W184" s="172"/>
      <c r="X184" s="172"/>
      <c r="Y184" s="172"/>
      <c r="Z184" s="172"/>
      <c r="AA184" s="181"/>
      <c r="AB184" s="181"/>
      <c r="AC184" s="181"/>
      <c r="AD184" s="181"/>
      <c r="AE184" s="181"/>
    </row>
    <row r="185" spans="1:31" ht="15" customHeight="1" x14ac:dyDescent="0.15">
      <c r="B185" s="165" t="s">
        <v>405</v>
      </c>
      <c r="C185" s="166"/>
      <c r="D185" s="167"/>
      <c r="E185" s="176"/>
      <c r="F185" s="177">
        <v>2.3125</v>
      </c>
      <c r="G185" s="178">
        <v>2.4434782608695653</v>
      </c>
      <c r="H185" s="178">
        <v>2.150537634408602</v>
      </c>
      <c r="I185" s="148"/>
      <c r="U185" s="172"/>
      <c r="V185" s="172"/>
      <c r="W185" s="172"/>
      <c r="X185" s="172"/>
      <c r="Y185" s="172"/>
      <c r="Z185" s="172"/>
      <c r="AA185" s="181"/>
      <c r="AB185" s="181"/>
      <c r="AC185" s="181"/>
      <c r="AD185" s="181"/>
      <c r="AE185" s="181"/>
    </row>
    <row r="186" spans="1:31" ht="15" customHeight="1" x14ac:dyDescent="0.15">
      <c r="B186" s="165" t="s">
        <v>97</v>
      </c>
      <c r="C186" s="166"/>
      <c r="D186" s="167"/>
      <c r="E186" s="176"/>
      <c r="F186" s="168">
        <v>14</v>
      </c>
      <c r="G186" s="168">
        <v>14</v>
      </c>
      <c r="H186" s="168">
        <v>12</v>
      </c>
      <c r="I186" s="173"/>
      <c r="U186" s="172"/>
      <c r="V186" s="172"/>
      <c r="W186" s="172"/>
      <c r="X186" s="172"/>
      <c r="Y186" s="172"/>
      <c r="Z186" s="172"/>
      <c r="AA186" s="181"/>
      <c r="AB186" s="181"/>
      <c r="AC186" s="181"/>
      <c r="AD186" s="181"/>
      <c r="AE186" s="181"/>
    </row>
    <row r="187" spans="1:31" ht="15" customHeight="1" x14ac:dyDescent="0.15">
      <c r="A187" s="191"/>
      <c r="B187" s="192" t="s">
        <v>122</v>
      </c>
      <c r="C187" s="192"/>
      <c r="E187" s="148"/>
      <c r="U187" s="172"/>
      <c r="V187" s="172"/>
      <c r="W187" s="172"/>
      <c r="X187" s="172"/>
      <c r="Y187" s="172"/>
      <c r="Z187" s="172"/>
      <c r="AA187" s="181"/>
      <c r="AB187" s="181"/>
      <c r="AC187" s="181"/>
      <c r="AD187" s="181"/>
      <c r="AE187" s="181"/>
    </row>
    <row r="188" spans="1:31" ht="15" customHeight="1" x14ac:dyDescent="0.15">
      <c r="B188" s="138"/>
      <c r="C188" s="139"/>
      <c r="D188" s="139"/>
      <c r="E188" s="139"/>
      <c r="F188" s="140"/>
      <c r="G188" s="141" t="s">
        <v>2</v>
      </c>
      <c r="H188" s="142"/>
      <c r="I188" s="143"/>
      <c r="J188" s="141" t="s">
        <v>3</v>
      </c>
      <c r="K188" s="144"/>
      <c r="U188" s="172"/>
      <c r="V188" s="172"/>
      <c r="W188" s="172"/>
      <c r="X188" s="172"/>
      <c r="Y188" s="172"/>
      <c r="Z188" s="172"/>
      <c r="AA188" s="181"/>
      <c r="AB188" s="181"/>
      <c r="AC188" s="181"/>
      <c r="AD188" s="181"/>
      <c r="AE188" s="181"/>
    </row>
    <row r="189" spans="1:31" ht="21" x14ac:dyDescent="0.15">
      <c r="B189" s="145"/>
      <c r="F189" s="146" t="s">
        <v>4</v>
      </c>
      <c r="G189" s="146" t="s">
        <v>171</v>
      </c>
      <c r="H189" s="182" t="s">
        <v>173</v>
      </c>
      <c r="I189" s="147" t="s">
        <v>4</v>
      </c>
      <c r="J189" s="146" t="s">
        <v>171</v>
      </c>
      <c r="K189" s="146" t="s">
        <v>173</v>
      </c>
      <c r="U189" s="172"/>
      <c r="V189" s="172"/>
      <c r="W189" s="172"/>
      <c r="X189" s="172"/>
      <c r="Y189" s="172"/>
      <c r="Z189" s="172"/>
      <c r="AA189" s="181"/>
      <c r="AB189" s="181"/>
      <c r="AC189" s="181"/>
      <c r="AD189" s="181"/>
      <c r="AE189" s="181"/>
    </row>
    <row r="190" spans="1:31" ht="15" customHeight="1" x14ac:dyDescent="0.15">
      <c r="B190" s="149"/>
      <c r="C190" s="150"/>
      <c r="D190" s="150"/>
      <c r="E190" s="151"/>
      <c r="F190" s="152"/>
      <c r="G190" s="152"/>
      <c r="H190" s="183"/>
      <c r="I190" s="153">
        <f>G$95</f>
        <v>297</v>
      </c>
      <c r="J190" s="154">
        <f t="shared" ref="J190:K190" si="58">H$95</f>
        <v>166</v>
      </c>
      <c r="K190" s="154">
        <f t="shared" si="58"/>
        <v>131</v>
      </c>
      <c r="L190" s="155"/>
      <c r="U190" s="172"/>
      <c r="V190" s="172"/>
      <c r="W190" s="172"/>
      <c r="X190" s="172"/>
      <c r="Y190" s="172"/>
      <c r="Z190" s="172"/>
      <c r="AA190" s="181"/>
      <c r="AB190" s="181"/>
      <c r="AC190" s="181"/>
      <c r="AD190" s="181"/>
      <c r="AE190" s="181"/>
    </row>
    <row r="191" spans="1:31" ht="15" customHeight="1" x14ac:dyDescent="0.15">
      <c r="B191" s="156" t="s">
        <v>664</v>
      </c>
      <c r="C191" s="137"/>
      <c r="D191" s="137"/>
      <c r="F191" s="157">
        <v>82</v>
      </c>
      <c r="G191" s="157">
        <v>46</v>
      </c>
      <c r="H191" s="184">
        <v>36</v>
      </c>
      <c r="I191" s="158">
        <f>F191/I$190*100</f>
        <v>27.609427609427613</v>
      </c>
      <c r="J191" s="159">
        <f t="shared" ref="J191:K191" si="59">G191/J$190*100</f>
        <v>27.710843373493976</v>
      </c>
      <c r="K191" s="159">
        <f t="shared" si="59"/>
        <v>27.480916030534353</v>
      </c>
      <c r="L191" s="160"/>
      <c r="U191" s="172"/>
      <c r="V191" s="172"/>
      <c r="W191" s="172"/>
      <c r="X191" s="172"/>
      <c r="Y191" s="172"/>
      <c r="Z191" s="172"/>
      <c r="AA191" s="181"/>
      <c r="AB191" s="181"/>
      <c r="AC191" s="181"/>
      <c r="AD191" s="181"/>
      <c r="AE191" s="181"/>
    </row>
    <row r="192" spans="1:31" ht="15" customHeight="1" x14ac:dyDescent="0.15">
      <c r="B192" s="156" t="s">
        <v>863</v>
      </c>
      <c r="C192" s="137"/>
      <c r="D192" s="137"/>
      <c r="F192" s="157">
        <v>75</v>
      </c>
      <c r="G192" s="157">
        <v>30</v>
      </c>
      <c r="H192" s="184">
        <v>45</v>
      </c>
      <c r="I192" s="158">
        <f t="shared" ref="I192:I196" si="60">F192/I$190*100</f>
        <v>25.252525252525253</v>
      </c>
      <c r="J192" s="159">
        <f t="shared" ref="J192:J196" si="61">G192/J$190*100</f>
        <v>18.072289156626507</v>
      </c>
      <c r="K192" s="159">
        <f t="shared" ref="K192:K196" si="62">H192/K$190*100</f>
        <v>34.351145038167942</v>
      </c>
      <c r="L192" s="160"/>
      <c r="U192" s="172"/>
      <c r="V192" s="172"/>
      <c r="W192" s="172"/>
      <c r="X192" s="172"/>
      <c r="Y192" s="172"/>
      <c r="Z192" s="172"/>
      <c r="AA192" s="181"/>
      <c r="AB192" s="181"/>
      <c r="AC192" s="181"/>
      <c r="AD192" s="181"/>
      <c r="AE192" s="181"/>
    </row>
    <row r="193" spans="1:35" ht="15" customHeight="1" x14ac:dyDescent="0.15">
      <c r="B193" s="156" t="s">
        <v>854</v>
      </c>
      <c r="C193" s="137"/>
      <c r="D193" s="137"/>
      <c r="F193" s="157">
        <v>37</v>
      </c>
      <c r="G193" s="157">
        <v>24</v>
      </c>
      <c r="H193" s="184">
        <v>13</v>
      </c>
      <c r="I193" s="158">
        <f t="shared" si="60"/>
        <v>12.457912457912458</v>
      </c>
      <c r="J193" s="159">
        <f t="shared" si="61"/>
        <v>14.457831325301203</v>
      </c>
      <c r="K193" s="159">
        <f t="shared" si="62"/>
        <v>9.9236641221374047</v>
      </c>
      <c r="L193" s="160"/>
      <c r="U193" s="172"/>
      <c r="V193" s="172"/>
      <c r="W193" s="172"/>
      <c r="X193" s="172"/>
      <c r="Y193" s="172"/>
      <c r="Z193" s="172"/>
      <c r="AA193" s="181"/>
      <c r="AB193" s="181"/>
      <c r="AC193" s="181"/>
      <c r="AD193" s="181"/>
      <c r="AE193" s="181"/>
    </row>
    <row r="194" spans="1:35" ht="15" customHeight="1" x14ac:dyDescent="0.15">
      <c r="B194" s="156" t="s">
        <v>864</v>
      </c>
      <c r="C194" s="137"/>
      <c r="D194" s="137"/>
      <c r="F194" s="157">
        <v>41</v>
      </c>
      <c r="G194" s="157">
        <v>21</v>
      </c>
      <c r="H194" s="184">
        <v>20</v>
      </c>
      <c r="I194" s="158">
        <f t="shared" si="60"/>
        <v>13.804713804713806</v>
      </c>
      <c r="J194" s="159">
        <f t="shared" si="61"/>
        <v>12.650602409638553</v>
      </c>
      <c r="K194" s="159">
        <f t="shared" si="62"/>
        <v>15.267175572519085</v>
      </c>
      <c r="L194" s="160"/>
      <c r="U194" s="172"/>
      <c r="V194" s="172"/>
      <c r="W194" s="172"/>
      <c r="X194" s="172"/>
      <c r="Y194" s="172"/>
      <c r="Z194" s="172"/>
      <c r="AA194" s="181"/>
      <c r="AB194" s="181"/>
      <c r="AC194" s="181"/>
      <c r="AD194" s="181"/>
      <c r="AE194" s="181"/>
    </row>
    <row r="195" spans="1:35" ht="15" customHeight="1" x14ac:dyDescent="0.15">
      <c r="B195" s="156" t="s">
        <v>862</v>
      </c>
      <c r="C195" s="137"/>
      <c r="D195" s="137"/>
      <c r="F195" s="157">
        <v>53</v>
      </c>
      <c r="G195" s="157">
        <v>40</v>
      </c>
      <c r="H195" s="184">
        <v>13</v>
      </c>
      <c r="I195" s="158">
        <f t="shared" si="60"/>
        <v>17.845117845117844</v>
      </c>
      <c r="J195" s="159">
        <f t="shared" si="61"/>
        <v>24.096385542168676</v>
      </c>
      <c r="K195" s="159">
        <f t="shared" si="62"/>
        <v>9.9236641221374047</v>
      </c>
      <c r="L195" s="160"/>
      <c r="U195" s="172"/>
      <c r="V195" s="172"/>
      <c r="W195" s="172"/>
      <c r="X195" s="172"/>
      <c r="Y195" s="172"/>
      <c r="Z195" s="172"/>
      <c r="AA195" s="181"/>
      <c r="AB195" s="181"/>
      <c r="AC195" s="181"/>
      <c r="AD195" s="181"/>
      <c r="AE195" s="181"/>
    </row>
    <row r="196" spans="1:35" ht="15" customHeight="1" x14ac:dyDescent="0.15">
      <c r="B196" s="149" t="s">
        <v>128</v>
      </c>
      <c r="C196" s="150"/>
      <c r="D196" s="150"/>
      <c r="E196" s="151"/>
      <c r="F196" s="161">
        <v>9</v>
      </c>
      <c r="G196" s="161">
        <v>5</v>
      </c>
      <c r="H196" s="185">
        <v>4</v>
      </c>
      <c r="I196" s="162">
        <f t="shared" si="60"/>
        <v>3.0303030303030303</v>
      </c>
      <c r="J196" s="163">
        <f t="shared" si="61"/>
        <v>3.0120481927710845</v>
      </c>
      <c r="K196" s="163">
        <f t="shared" si="62"/>
        <v>3.0534351145038165</v>
      </c>
      <c r="L196" s="164"/>
      <c r="U196" s="172"/>
      <c r="V196" s="172"/>
      <c r="W196" s="172"/>
      <c r="X196" s="172"/>
      <c r="Y196" s="172"/>
      <c r="Z196" s="172"/>
      <c r="AA196" s="181"/>
      <c r="AB196" s="181"/>
      <c r="AC196" s="181"/>
      <c r="AD196" s="181"/>
      <c r="AE196" s="181"/>
    </row>
    <row r="197" spans="1:35" ht="15" customHeight="1" x14ac:dyDescent="0.15">
      <c r="B197" s="165" t="s">
        <v>1</v>
      </c>
      <c r="C197" s="166"/>
      <c r="D197" s="166"/>
      <c r="E197" s="167"/>
      <c r="F197" s="168">
        <f>SUM(F191:F196)</f>
        <v>297</v>
      </c>
      <c r="G197" s="168">
        <f>SUM(G191:G196)</f>
        <v>166</v>
      </c>
      <c r="H197" s="186">
        <f>SUM(H191:H196)</f>
        <v>131</v>
      </c>
      <c r="I197" s="169">
        <f>IF(SUM(I191:I196)&gt;100,"－",SUM(I191:I196))</f>
        <v>100</v>
      </c>
      <c r="J197" s="170">
        <f>IF(SUM(J191:J196)&gt;100,"－",SUM(J191:J196))</f>
        <v>100</v>
      </c>
      <c r="K197" s="170">
        <f>IF(SUM(K191:K196)&gt;100,"－",SUM(K191:K196))</f>
        <v>100</v>
      </c>
      <c r="L197" s="164"/>
      <c r="U197" s="172"/>
      <c r="V197" s="172"/>
      <c r="W197" s="172"/>
      <c r="X197" s="172"/>
      <c r="Y197" s="172"/>
      <c r="Z197" s="172"/>
      <c r="AA197" s="181"/>
      <c r="AB197" s="181"/>
      <c r="AC197" s="181"/>
      <c r="AD197" s="181"/>
      <c r="AE197" s="181"/>
    </row>
    <row r="198" spans="1:35" ht="15" customHeight="1" x14ac:dyDescent="0.15">
      <c r="B198" s="165" t="s">
        <v>975</v>
      </c>
      <c r="C198" s="166"/>
      <c r="D198" s="167"/>
      <c r="E198" s="176"/>
      <c r="F198" s="177">
        <v>3.0860281897134505</v>
      </c>
      <c r="G198" s="178">
        <v>3.7747697983890642</v>
      </c>
      <c r="H198" s="178">
        <v>2.2128990637546018</v>
      </c>
      <c r="I198" s="148"/>
      <c r="U198" s="172"/>
      <c r="V198" s="172"/>
      <c r="W198" s="172"/>
      <c r="X198" s="172"/>
      <c r="Y198" s="172"/>
      <c r="Z198" s="172"/>
      <c r="AA198" s="181"/>
      <c r="AB198" s="181"/>
      <c r="AC198" s="181"/>
      <c r="AD198" s="181"/>
      <c r="AE198" s="181"/>
    </row>
    <row r="199" spans="1:35" ht="15" customHeight="1" x14ac:dyDescent="0.15">
      <c r="B199" s="165" t="s">
        <v>405</v>
      </c>
      <c r="C199" s="166"/>
      <c r="D199" s="167"/>
      <c r="E199" s="176"/>
      <c r="F199" s="177">
        <v>4.3144471778518136</v>
      </c>
      <c r="G199" s="178">
        <v>5.2846777177446898</v>
      </c>
      <c r="H199" s="178">
        <v>3.0883316604047737</v>
      </c>
      <c r="I199" s="148"/>
      <c r="U199" s="172"/>
      <c r="V199" s="172"/>
      <c r="W199" s="172"/>
      <c r="X199" s="172"/>
      <c r="Y199" s="172"/>
      <c r="Z199" s="172"/>
      <c r="AA199" s="181"/>
      <c r="AB199" s="181"/>
      <c r="AC199" s="181"/>
      <c r="AD199" s="181"/>
      <c r="AE199" s="181"/>
    </row>
    <row r="200" spans="1:35" ht="15" customHeight="1" x14ac:dyDescent="0.15">
      <c r="B200" s="165" t="s">
        <v>97</v>
      </c>
      <c r="C200" s="166"/>
      <c r="D200" s="167"/>
      <c r="E200" s="176"/>
      <c r="F200" s="178">
        <v>43.75</v>
      </c>
      <c r="G200" s="178">
        <v>43.75</v>
      </c>
      <c r="H200" s="178">
        <v>22.222222222222221</v>
      </c>
      <c r="I200" s="173"/>
      <c r="U200" s="172"/>
      <c r="V200" s="172"/>
      <c r="W200" s="172"/>
      <c r="X200" s="172"/>
      <c r="Y200" s="172"/>
      <c r="Z200" s="172"/>
      <c r="AA200" s="181"/>
      <c r="AB200" s="181"/>
      <c r="AC200" s="181"/>
      <c r="AD200" s="181"/>
      <c r="AE200" s="181"/>
    </row>
    <row r="201" spans="1:35" ht="15" customHeight="1" x14ac:dyDescent="0.15">
      <c r="B201" s="171"/>
      <c r="C201" s="172"/>
      <c r="D201" s="172"/>
      <c r="E201" s="172"/>
      <c r="F201" s="181"/>
      <c r="G201" s="181"/>
      <c r="H201" s="181"/>
      <c r="I201" s="181"/>
      <c r="J201" s="181"/>
      <c r="U201" s="172"/>
      <c r="V201" s="172"/>
      <c r="W201" s="172"/>
      <c r="X201" s="172"/>
      <c r="Y201" s="172"/>
      <c r="Z201" s="172"/>
      <c r="AA201" s="181"/>
      <c r="AB201" s="181"/>
      <c r="AC201" s="181"/>
      <c r="AD201" s="181"/>
      <c r="AE201" s="181"/>
    </row>
    <row r="202" spans="1:35" ht="15" customHeight="1" x14ac:dyDescent="0.15">
      <c r="A202" s="136" t="s">
        <v>764</v>
      </c>
    </row>
    <row r="203" spans="1:35" ht="15" customHeight="1" x14ac:dyDescent="0.15">
      <c r="A203" s="135" t="s">
        <v>670</v>
      </c>
      <c r="B203" s="137"/>
    </row>
    <row r="204" spans="1:35" ht="13.7" customHeight="1" x14ac:dyDescent="0.15">
      <c r="B204" s="138"/>
      <c r="C204" s="139"/>
      <c r="D204" s="139"/>
      <c r="E204" s="139"/>
      <c r="F204" s="140"/>
      <c r="G204" s="141" t="s">
        <v>2</v>
      </c>
      <c r="H204" s="142"/>
      <c r="I204" s="143"/>
      <c r="J204" s="141" t="s">
        <v>3</v>
      </c>
      <c r="K204" s="144"/>
    </row>
    <row r="205" spans="1:35" ht="21" x14ac:dyDescent="0.15">
      <c r="B205" s="145"/>
      <c r="F205" s="146" t="s">
        <v>4</v>
      </c>
      <c r="G205" s="146" t="s">
        <v>170</v>
      </c>
      <c r="H205" s="146" t="s">
        <v>172</v>
      </c>
      <c r="I205" s="147" t="s">
        <v>4</v>
      </c>
      <c r="J205" s="146" t="s">
        <v>170</v>
      </c>
      <c r="K205" s="146" t="s">
        <v>172</v>
      </c>
      <c r="M205" s="148"/>
    </row>
    <row r="206" spans="1:35" ht="12" customHeight="1" x14ac:dyDescent="0.15">
      <c r="B206" s="149"/>
      <c r="C206" s="150"/>
      <c r="D206" s="150"/>
      <c r="E206" s="151"/>
      <c r="F206" s="152"/>
      <c r="G206" s="152"/>
      <c r="H206" s="152"/>
      <c r="I206" s="153">
        <f>F$213</f>
        <v>1202</v>
      </c>
      <c r="J206" s="154">
        <f>G$213</f>
        <v>1061</v>
      </c>
      <c r="K206" s="154">
        <f>H$213</f>
        <v>141</v>
      </c>
      <c r="L206" s="155"/>
      <c r="M206" s="155"/>
      <c r="N206" s="155"/>
      <c r="AH206" s="155"/>
      <c r="AI206" s="155"/>
    </row>
    <row r="207" spans="1:35" ht="15" customHeight="1" x14ac:dyDescent="0.15">
      <c r="B207" s="156" t="s">
        <v>106</v>
      </c>
      <c r="C207" s="137"/>
      <c r="D207" s="137"/>
      <c r="F207" s="157">
        <v>39</v>
      </c>
      <c r="G207" s="157">
        <v>37</v>
      </c>
      <c r="H207" s="157">
        <v>2</v>
      </c>
      <c r="I207" s="158">
        <f t="shared" ref="I207:K212" si="63">F207/I$206*100</f>
        <v>3.24459234608985</v>
      </c>
      <c r="J207" s="159">
        <f t="shared" si="63"/>
        <v>3.4872761545711595</v>
      </c>
      <c r="K207" s="159">
        <f t="shared" si="63"/>
        <v>1.4184397163120568</v>
      </c>
      <c r="L207" s="160"/>
      <c r="M207" s="160"/>
      <c r="N207" s="160"/>
      <c r="AH207" s="160"/>
      <c r="AI207" s="160"/>
    </row>
    <row r="208" spans="1:35" ht="15" customHeight="1" x14ac:dyDescent="0.15">
      <c r="B208" s="156" t="s">
        <v>107</v>
      </c>
      <c r="C208" s="137"/>
      <c r="D208" s="137"/>
      <c r="F208" s="157">
        <v>160</v>
      </c>
      <c r="G208" s="157">
        <v>153</v>
      </c>
      <c r="H208" s="157">
        <v>7</v>
      </c>
      <c r="I208" s="158">
        <f t="shared" si="63"/>
        <v>13.311148086522461</v>
      </c>
      <c r="J208" s="159">
        <f t="shared" si="63"/>
        <v>14.420358152686145</v>
      </c>
      <c r="K208" s="159">
        <f t="shared" si="63"/>
        <v>4.9645390070921991</v>
      </c>
      <c r="L208" s="160"/>
      <c r="M208" s="160"/>
      <c r="N208" s="160"/>
      <c r="AH208" s="160"/>
      <c r="AI208" s="160"/>
    </row>
    <row r="209" spans="1:37" ht="15" customHeight="1" x14ac:dyDescent="0.15">
      <c r="B209" s="156" t="s">
        <v>108</v>
      </c>
      <c r="C209" s="137"/>
      <c r="D209" s="137"/>
      <c r="F209" s="157">
        <v>334</v>
      </c>
      <c r="G209" s="157">
        <v>315</v>
      </c>
      <c r="H209" s="157">
        <v>19</v>
      </c>
      <c r="I209" s="158">
        <f t="shared" si="63"/>
        <v>27.787021630615637</v>
      </c>
      <c r="J209" s="159">
        <f t="shared" si="63"/>
        <v>29.688972667295005</v>
      </c>
      <c r="K209" s="159">
        <f t="shared" si="63"/>
        <v>13.475177304964539</v>
      </c>
      <c r="L209" s="160"/>
      <c r="M209" s="160"/>
      <c r="N209" s="160"/>
      <c r="AH209" s="160"/>
      <c r="AI209" s="160"/>
    </row>
    <row r="210" spans="1:37" ht="15" customHeight="1" x14ac:dyDescent="0.15">
      <c r="B210" s="156" t="s">
        <v>109</v>
      </c>
      <c r="C210" s="137"/>
      <c r="D210" s="137"/>
      <c r="F210" s="157">
        <v>622</v>
      </c>
      <c r="G210" s="157">
        <v>522</v>
      </c>
      <c r="H210" s="157">
        <v>100</v>
      </c>
      <c r="I210" s="158">
        <f t="shared" si="63"/>
        <v>51.747088186356073</v>
      </c>
      <c r="J210" s="159">
        <f t="shared" si="63"/>
        <v>49.198868991517436</v>
      </c>
      <c r="K210" s="159">
        <f t="shared" si="63"/>
        <v>70.921985815602838</v>
      </c>
      <c r="L210" s="160"/>
      <c r="M210" s="160"/>
      <c r="N210" s="160"/>
      <c r="O210" s="160"/>
      <c r="P210" s="160"/>
      <c r="AH210" s="160"/>
      <c r="AI210" s="160"/>
      <c r="AJ210" s="160"/>
      <c r="AK210" s="160"/>
    </row>
    <row r="211" spans="1:37" ht="15" customHeight="1" x14ac:dyDescent="0.15">
      <c r="B211" s="156" t="s">
        <v>51</v>
      </c>
      <c r="C211" s="137"/>
      <c r="D211" s="137"/>
      <c r="F211" s="157">
        <v>7</v>
      </c>
      <c r="G211" s="157">
        <v>1</v>
      </c>
      <c r="H211" s="157">
        <v>6</v>
      </c>
      <c r="I211" s="158">
        <f t="shared" si="63"/>
        <v>0.58236272878535777</v>
      </c>
      <c r="J211" s="159">
        <f t="shared" si="63"/>
        <v>9.4250706880301599E-2</v>
      </c>
      <c r="K211" s="159">
        <f t="shared" si="63"/>
        <v>4.2553191489361701</v>
      </c>
      <c r="L211" s="160"/>
      <c r="M211" s="160"/>
      <c r="N211" s="160"/>
      <c r="O211" s="160"/>
      <c r="P211" s="160"/>
      <c r="AH211" s="160"/>
      <c r="AI211" s="160"/>
      <c r="AJ211" s="160"/>
      <c r="AK211" s="160"/>
    </row>
    <row r="212" spans="1:37" ht="15" customHeight="1" x14ac:dyDescent="0.15">
      <c r="B212" s="149" t="s">
        <v>0</v>
      </c>
      <c r="C212" s="150"/>
      <c r="D212" s="150"/>
      <c r="E212" s="151"/>
      <c r="F212" s="161">
        <v>40</v>
      </c>
      <c r="G212" s="161">
        <v>33</v>
      </c>
      <c r="H212" s="161">
        <v>7</v>
      </c>
      <c r="I212" s="162">
        <f t="shared" si="63"/>
        <v>3.3277870216306153</v>
      </c>
      <c r="J212" s="163">
        <f t="shared" si="63"/>
        <v>3.1102733270499527</v>
      </c>
      <c r="K212" s="163">
        <f t="shared" si="63"/>
        <v>4.9645390070921991</v>
      </c>
      <c r="L212" s="164"/>
      <c r="M212" s="164"/>
      <c r="N212" s="164"/>
      <c r="O212" s="164"/>
      <c r="P212" s="164"/>
      <c r="AH212" s="164"/>
      <c r="AI212" s="164"/>
      <c r="AJ212" s="164"/>
      <c r="AK212" s="164"/>
    </row>
    <row r="213" spans="1:37" ht="15" customHeight="1" x14ac:dyDescent="0.15">
      <c r="B213" s="165" t="s">
        <v>1</v>
      </c>
      <c r="C213" s="166"/>
      <c r="D213" s="166"/>
      <c r="E213" s="167"/>
      <c r="F213" s="168">
        <f>SUM(F207:F212)</f>
        <v>1202</v>
      </c>
      <c r="G213" s="168">
        <f>SUM(G207:G212)</f>
        <v>1061</v>
      </c>
      <c r="H213" s="168">
        <f>SUM(H207:H212)</f>
        <v>141</v>
      </c>
      <c r="I213" s="169">
        <f>IF(SUM(I207:I212)&gt;100,"－",SUM(I207:I212))</f>
        <v>100</v>
      </c>
      <c r="J213" s="170">
        <f>IF(SUM(J207:J212)&gt;100,"－",SUM(J207:J212))</f>
        <v>100</v>
      </c>
      <c r="K213" s="170">
        <f>IF(SUM(K207:K212)&gt;100,"－",SUM(K207:K212))</f>
        <v>100</v>
      </c>
      <c r="L213" s="164"/>
      <c r="M213" s="164"/>
      <c r="N213" s="164"/>
      <c r="O213" s="164"/>
      <c r="P213" s="164"/>
      <c r="AH213" s="164"/>
      <c r="AI213" s="164"/>
      <c r="AJ213" s="164"/>
      <c r="AK213" s="164"/>
    </row>
    <row r="214" spans="1:37" ht="15" customHeight="1" x14ac:dyDescent="0.15">
      <c r="B214" s="171"/>
      <c r="C214" s="171"/>
      <c r="D214" s="172"/>
      <c r="E214" s="172"/>
      <c r="F214" s="172"/>
      <c r="G214" s="172"/>
      <c r="H214" s="173"/>
      <c r="I214" s="148"/>
    </row>
    <row r="215" spans="1:37" ht="15" customHeight="1" x14ac:dyDescent="0.15">
      <c r="A215" s="135" t="s">
        <v>671</v>
      </c>
      <c r="B215" s="137"/>
      <c r="C215" s="137"/>
    </row>
    <row r="216" spans="1:37" ht="13.7" customHeight="1" x14ac:dyDescent="0.15">
      <c r="B216" s="138"/>
      <c r="C216" s="139"/>
      <c r="D216" s="139"/>
      <c r="E216" s="139"/>
      <c r="F216" s="140"/>
      <c r="G216" s="141" t="s">
        <v>2</v>
      </c>
      <c r="H216" s="142"/>
      <c r="I216" s="143"/>
      <c r="J216" s="141" t="s">
        <v>3</v>
      </c>
      <c r="K216" s="144"/>
    </row>
    <row r="217" spans="1:37" ht="21" x14ac:dyDescent="0.15">
      <c r="B217" s="145"/>
      <c r="F217" s="146" t="s">
        <v>4</v>
      </c>
      <c r="G217" s="146" t="s">
        <v>170</v>
      </c>
      <c r="H217" s="146" t="s">
        <v>172</v>
      </c>
      <c r="I217" s="147" t="s">
        <v>4</v>
      </c>
      <c r="J217" s="146" t="s">
        <v>170</v>
      </c>
      <c r="K217" s="146" t="s">
        <v>172</v>
      </c>
    </row>
    <row r="218" spans="1:37" ht="12" customHeight="1" x14ac:dyDescent="0.15">
      <c r="B218" s="149"/>
      <c r="C218" s="150"/>
      <c r="D218" s="150"/>
      <c r="E218" s="151"/>
      <c r="F218" s="152"/>
      <c r="G218" s="152"/>
      <c r="H218" s="152"/>
      <c r="I218" s="153">
        <f>F$213</f>
        <v>1202</v>
      </c>
      <c r="J218" s="154">
        <f>G$213</f>
        <v>1061</v>
      </c>
      <c r="K218" s="154">
        <f>H$213</f>
        <v>141</v>
      </c>
      <c r="L218" s="155"/>
      <c r="M218" s="155"/>
      <c r="N218" s="155"/>
      <c r="O218" s="155"/>
      <c r="P218" s="155"/>
      <c r="AH218" s="155"/>
      <c r="AI218" s="155"/>
      <c r="AJ218" s="155"/>
      <c r="AK218" s="155"/>
    </row>
    <row r="219" spans="1:37" ht="14.85" customHeight="1" x14ac:dyDescent="0.15">
      <c r="B219" s="156" t="s">
        <v>511</v>
      </c>
      <c r="C219" s="137"/>
      <c r="D219" s="137"/>
      <c r="F219" s="157">
        <v>2</v>
      </c>
      <c r="G219" s="157">
        <v>2</v>
      </c>
      <c r="H219" s="157">
        <v>0</v>
      </c>
      <c r="I219" s="158">
        <f t="shared" ref="I219:K226" si="64">F219/I$218*100</f>
        <v>0.16638935108153077</v>
      </c>
      <c r="J219" s="159">
        <f t="shared" si="64"/>
        <v>0.1885014137606032</v>
      </c>
      <c r="K219" s="159">
        <f t="shared" si="64"/>
        <v>0</v>
      </c>
      <c r="L219" s="160"/>
      <c r="M219" s="160"/>
      <c r="N219" s="160"/>
      <c r="O219" s="160"/>
      <c r="P219" s="160"/>
      <c r="AH219" s="160"/>
      <c r="AI219" s="160"/>
      <c r="AJ219" s="160"/>
      <c r="AK219" s="160"/>
    </row>
    <row r="220" spans="1:37" ht="14.85" customHeight="1" x14ac:dyDescent="0.15">
      <c r="B220" s="156" t="s">
        <v>485</v>
      </c>
      <c r="C220" s="137"/>
      <c r="D220" s="137"/>
      <c r="F220" s="157">
        <v>52</v>
      </c>
      <c r="G220" s="157">
        <v>46</v>
      </c>
      <c r="H220" s="157">
        <v>6</v>
      </c>
      <c r="I220" s="158">
        <f t="shared" si="64"/>
        <v>4.3261231281198009</v>
      </c>
      <c r="J220" s="159">
        <f t="shared" si="64"/>
        <v>4.3355325164938741</v>
      </c>
      <c r="K220" s="159">
        <f t="shared" si="64"/>
        <v>4.2553191489361701</v>
      </c>
      <c r="L220" s="160"/>
      <c r="M220" s="160"/>
      <c r="N220" s="160"/>
      <c r="O220" s="160"/>
      <c r="P220" s="160"/>
      <c r="AH220" s="160"/>
      <c r="AI220" s="160"/>
      <c r="AJ220" s="160"/>
      <c r="AK220" s="160"/>
    </row>
    <row r="221" spans="1:37" ht="14.85" customHeight="1" x14ac:dyDescent="0.15">
      <c r="B221" s="156" t="s">
        <v>479</v>
      </c>
      <c r="C221" s="137"/>
      <c r="D221" s="137"/>
      <c r="F221" s="157">
        <v>195</v>
      </c>
      <c r="G221" s="157">
        <v>166</v>
      </c>
      <c r="H221" s="157">
        <v>29</v>
      </c>
      <c r="I221" s="158">
        <f t="shared" si="64"/>
        <v>16.222961730449249</v>
      </c>
      <c r="J221" s="159">
        <f t="shared" si="64"/>
        <v>15.645617342130066</v>
      </c>
      <c r="K221" s="159">
        <f t="shared" si="64"/>
        <v>20.567375886524822</v>
      </c>
      <c r="L221" s="160"/>
      <c r="M221" s="160"/>
      <c r="N221" s="160"/>
      <c r="O221" s="160"/>
      <c r="P221" s="160"/>
      <c r="AH221" s="160"/>
      <c r="AI221" s="160"/>
      <c r="AJ221" s="160"/>
      <c r="AK221" s="160"/>
    </row>
    <row r="222" spans="1:37" ht="14.85" customHeight="1" x14ac:dyDescent="0.15">
      <c r="B222" s="156" t="s">
        <v>480</v>
      </c>
      <c r="C222" s="137"/>
      <c r="D222" s="137"/>
      <c r="F222" s="157">
        <v>295</v>
      </c>
      <c r="G222" s="157">
        <v>255</v>
      </c>
      <c r="H222" s="157">
        <v>40</v>
      </c>
      <c r="I222" s="158">
        <f t="shared" si="64"/>
        <v>24.542429284525792</v>
      </c>
      <c r="J222" s="159">
        <f t="shared" si="64"/>
        <v>24.03393025447691</v>
      </c>
      <c r="K222" s="159">
        <f t="shared" si="64"/>
        <v>28.368794326241137</v>
      </c>
      <c r="L222" s="160"/>
      <c r="M222" s="160"/>
      <c r="N222" s="160"/>
      <c r="O222" s="160"/>
      <c r="P222" s="160"/>
      <c r="AH222" s="160"/>
      <c r="AI222" s="160"/>
      <c r="AJ222" s="160"/>
      <c r="AK222" s="160"/>
    </row>
    <row r="223" spans="1:37" ht="14.85" customHeight="1" x14ac:dyDescent="0.15">
      <c r="B223" s="156" t="s">
        <v>486</v>
      </c>
      <c r="C223" s="137"/>
      <c r="D223" s="137"/>
      <c r="F223" s="157">
        <v>398</v>
      </c>
      <c r="G223" s="157">
        <v>356</v>
      </c>
      <c r="H223" s="157">
        <v>42</v>
      </c>
      <c r="I223" s="158">
        <f t="shared" si="64"/>
        <v>33.111480865224621</v>
      </c>
      <c r="J223" s="159">
        <f t="shared" si="64"/>
        <v>33.55325164938737</v>
      </c>
      <c r="K223" s="159">
        <f t="shared" si="64"/>
        <v>29.787234042553191</v>
      </c>
      <c r="L223" s="160"/>
      <c r="M223" s="160"/>
      <c r="N223" s="160"/>
      <c r="O223" s="160"/>
      <c r="P223" s="160"/>
      <c r="AH223" s="160"/>
      <c r="AI223" s="160"/>
      <c r="AJ223" s="160"/>
      <c r="AK223" s="160"/>
    </row>
    <row r="224" spans="1:37" ht="14.85" customHeight="1" x14ac:dyDescent="0.15">
      <c r="B224" s="156" t="s">
        <v>487</v>
      </c>
      <c r="C224" s="137"/>
      <c r="D224" s="137"/>
      <c r="F224" s="157">
        <v>122</v>
      </c>
      <c r="G224" s="157">
        <v>110</v>
      </c>
      <c r="H224" s="157">
        <v>12</v>
      </c>
      <c r="I224" s="158">
        <f t="shared" si="64"/>
        <v>10.149750415973378</v>
      </c>
      <c r="J224" s="159">
        <f t="shared" si="64"/>
        <v>10.367577756833176</v>
      </c>
      <c r="K224" s="159">
        <f t="shared" si="64"/>
        <v>8.5106382978723403</v>
      </c>
      <c r="L224" s="160"/>
      <c r="M224" s="160"/>
      <c r="N224" s="160"/>
      <c r="O224" s="160"/>
      <c r="P224" s="160"/>
      <c r="AH224" s="160"/>
      <c r="AI224" s="160"/>
      <c r="AJ224" s="160"/>
      <c r="AK224" s="160"/>
    </row>
    <row r="225" spans="2:37" ht="14.85" customHeight="1" x14ac:dyDescent="0.15">
      <c r="B225" s="156" t="s">
        <v>111</v>
      </c>
      <c r="C225" s="137"/>
      <c r="D225" s="137"/>
      <c r="F225" s="157">
        <v>56</v>
      </c>
      <c r="G225" s="157">
        <v>51</v>
      </c>
      <c r="H225" s="157">
        <v>5</v>
      </c>
      <c r="I225" s="158">
        <f t="shared" si="64"/>
        <v>4.6589018302828622</v>
      </c>
      <c r="J225" s="159">
        <f t="shared" si="64"/>
        <v>4.8067860508953819</v>
      </c>
      <c r="K225" s="159">
        <f t="shared" si="64"/>
        <v>3.5460992907801421</v>
      </c>
      <c r="L225" s="160"/>
      <c r="M225" s="160"/>
      <c r="N225" s="160"/>
      <c r="O225" s="160"/>
      <c r="P225" s="160"/>
      <c r="AH225" s="160"/>
      <c r="AI225" s="160"/>
      <c r="AJ225" s="160"/>
      <c r="AK225" s="160"/>
    </row>
    <row r="226" spans="2:37" ht="14.85" customHeight="1" x14ac:dyDescent="0.15">
      <c r="B226" s="149" t="s">
        <v>128</v>
      </c>
      <c r="C226" s="150"/>
      <c r="D226" s="150"/>
      <c r="E226" s="151"/>
      <c r="F226" s="161">
        <v>82</v>
      </c>
      <c r="G226" s="161">
        <v>75</v>
      </c>
      <c r="H226" s="161">
        <v>7</v>
      </c>
      <c r="I226" s="162">
        <f t="shared" si="64"/>
        <v>6.8219633943427613</v>
      </c>
      <c r="J226" s="163">
        <f t="shared" si="64"/>
        <v>7.0688030160226205</v>
      </c>
      <c r="K226" s="163">
        <f t="shared" si="64"/>
        <v>4.9645390070921991</v>
      </c>
      <c r="L226" s="164"/>
      <c r="M226" s="164"/>
      <c r="N226" s="164"/>
      <c r="O226" s="164"/>
      <c r="P226" s="164"/>
      <c r="AH226" s="164"/>
      <c r="AI226" s="164"/>
      <c r="AJ226" s="164"/>
      <c r="AK226" s="164"/>
    </row>
    <row r="227" spans="2:37" ht="14.85" customHeight="1" x14ac:dyDescent="0.15">
      <c r="B227" s="165" t="s">
        <v>1</v>
      </c>
      <c r="C227" s="166"/>
      <c r="D227" s="166"/>
      <c r="E227" s="167"/>
      <c r="F227" s="168">
        <f>SUM(F219:F226)</f>
        <v>1202</v>
      </c>
      <c r="G227" s="168">
        <f>SUM(G219:G226)</f>
        <v>1061</v>
      </c>
      <c r="H227" s="168">
        <f>SUM(H219:H226)</f>
        <v>141</v>
      </c>
      <c r="I227" s="169">
        <f>IF(SUM(I219:I226)&gt;100,"－",SUM(I219:I226))</f>
        <v>99.999999999999986</v>
      </c>
      <c r="J227" s="170">
        <f>IF(SUM(J219:J226)&gt;100,"－",SUM(J219:J226))</f>
        <v>100</v>
      </c>
      <c r="K227" s="170">
        <f>IF(SUM(K219:K226)&gt;100,"－",SUM(K219:K226))</f>
        <v>100.00000000000001</v>
      </c>
      <c r="L227" s="164"/>
      <c r="M227" s="164"/>
      <c r="N227" s="164"/>
      <c r="O227" s="164"/>
      <c r="P227" s="164"/>
      <c r="AH227" s="164"/>
      <c r="AI227" s="164"/>
      <c r="AJ227" s="164"/>
      <c r="AK227" s="164"/>
    </row>
    <row r="228" spans="2:37" ht="14.85" customHeight="1" x14ac:dyDescent="0.15">
      <c r="B228" s="165" t="s">
        <v>96</v>
      </c>
      <c r="C228" s="166"/>
      <c r="D228" s="166"/>
      <c r="E228" s="176"/>
      <c r="F228" s="177">
        <v>21.713392857142857</v>
      </c>
      <c r="G228" s="178">
        <v>21.917849898580123</v>
      </c>
      <c r="H228" s="178">
        <v>20.208955223880597</v>
      </c>
      <c r="I228" s="164"/>
      <c r="J228" s="164"/>
      <c r="K228" s="164"/>
      <c r="L228" s="164"/>
      <c r="M228" s="164"/>
      <c r="N228" s="164"/>
      <c r="O228" s="164"/>
      <c r="P228" s="164"/>
      <c r="AH228" s="164"/>
      <c r="AI228" s="164"/>
      <c r="AJ228" s="164"/>
      <c r="AK228" s="164"/>
    </row>
    <row r="229" spans="2:37" ht="14.85" customHeight="1" x14ac:dyDescent="0.15">
      <c r="B229" s="165" t="s">
        <v>97</v>
      </c>
      <c r="C229" s="166"/>
      <c r="D229" s="166"/>
      <c r="E229" s="176"/>
      <c r="F229" s="193">
        <v>100</v>
      </c>
      <c r="G229" s="168">
        <v>100</v>
      </c>
      <c r="H229" s="168">
        <v>74</v>
      </c>
      <c r="I229" s="164"/>
      <c r="J229" s="164"/>
      <c r="K229" s="164"/>
      <c r="L229" s="164"/>
      <c r="M229" s="164"/>
      <c r="N229" s="164"/>
      <c r="O229" s="164"/>
      <c r="P229" s="164"/>
      <c r="AH229" s="164"/>
      <c r="AI229" s="164"/>
      <c r="AJ229" s="164"/>
      <c r="AK229" s="164"/>
    </row>
    <row r="230" spans="2:37" ht="17.850000000000001" customHeight="1" x14ac:dyDescent="0.15">
      <c r="B230" s="192" t="s">
        <v>122</v>
      </c>
      <c r="C230" s="192"/>
      <c r="M230" s="191"/>
      <c r="P230" s="191"/>
      <c r="AH230" s="191"/>
      <c r="AK230" s="191"/>
    </row>
    <row r="231" spans="2:37" ht="13.7" customHeight="1" x14ac:dyDescent="0.15">
      <c r="B231" s="138"/>
      <c r="C231" s="139"/>
      <c r="D231" s="139"/>
      <c r="E231" s="139"/>
      <c r="F231" s="140"/>
      <c r="G231" s="141" t="s">
        <v>2</v>
      </c>
      <c r="H231" s="142"/>
      <c r="I231" s="143"/>
      <c r="J231" s="141" t="s">
        <v>3</v>
      </c>
      <c r="K231" s="144"/>
    </row>
    <row r="232" spans="2:37" ht="21" x14ac:dyDescent="0.15">
      <c r="B232" s="145"/>
      <c r="F232" s="146" t="s">
        <v>4</v>
      </c>
      <c r="G232" s="146" t="s">
        <v>170</v>
      </c>
      <c r="H232" s="146" t="s">
        <v>172</v>
      </c>
      <c r="I232" s="147" t="s">
        <v>4</v>
      </c>
      <c r="J232" s="146" t="s">
        <v>170</v>
      </c>
      <c r="K232" s="146" t="s">
        <v>172</v>
      </c>
    </row>
    <row r="233" spans="2:37" ht="12" customHeight="1" x14ac:dyDescent="0.15">
      <c r="B233" s="149"/>
      <c r="C233" s="150"/>
      <c r="D233" s="150"/>
      <c r="E233" s="151"/>
      <c r="F233" s="152"/>
      <c r="G233" s="152"/>
      <c r="H233" s="152"/>
      <c r="I233" s="153">
        <f>F$213</f>
        <v>1202</v>
      </c>
      <c r="J233" s="154">
        <f>G$213</f>
        <v>1061</v>
      </c>
      <c r="K233" s="154">
        <f>H$213</f>
        <v>141</v>
      </c>
      <c r="L233" s="155"/>
      <c r="M233" s="155"/>
      <c r="N233" s="155"/>
      <c r="O233" s="155"/>
      <c r="P233" s="155"/>
      <c r="AH233" s="155"/>
      <c r="AI233" s="155"/>
      <c r="AJ233" s="155"/>
      <c r="AK233" s="155"/>
    </row>
    <row r="234" spans="2:37" ht="14.85" customHeight="1" x14ac:dyDescent="0.15">
      <c r="B234" s="156" t="s">
        <v>502</v>
      </c>
      <c r="C234" s="137"/>
      <c r="D234" s="137"/>
      <c r="F234" s="157">
        <v>7</v>
      </c>
      <c r="G234" s="157">
        <v>6</v>
      </c>
      <c r="H234" s="157">
        <v>1</v>
      </c>
      <c r="I234" s="158">
        <f t="shared" ref="I234:K241" si="65">F234/I$233*100</f>
        <v>0.58236272878535777</v>
      </c>
      <c r="J234" s="159">
        <f t="shared" si="65"/>
        <v>0.56550424128180965</v>
      </c>
      <c r="K234" s="159">
        <f t="shared" si="65"/>
        <v>0.70921985815602839</v>
      </c>
      <c r="L234" s="160"/>
      <c r="M234" s="160"/>
      <c r="N234" s="160"/>
      <c r="O234" s="160"/>
      <c r="P234" s="160"/>
      <c r="AH234" s="160"/>
      <c r="AI234" s="160"/>
      <c r="AJ234" s="160"/>
      <c r="AK234" s="160"/>
    </row>
    <row r="235" spans="2:37" ht="14.85" customHeight="1" x14ac:dyDescent="0.15">
      <c r="B235" s="156" t="s">
        <v>503</v>
      </c>
      <c r="C235" s="137"/>
      <c r="F235" s="157">
        <v>28</v>
      </c>
      <c r="G235" s="157">
        <v>23</v>
      </c>
      <c r="H235" s="157">
        <v>5</v>
      </c>
      <c r="I235" s="158">
        <f t="shared" si="65"/>
        <v>2.3294509151414311</v>
      </c>
      <c r="J235" s="159">
        <f t="shared" si="65"/>
        <v>2.167766258246937</v>
      </c>
      <c r="K235" s="159">
        <f t="shared" si="65"/>
        <v>3.5460992907801421</v>
      </c>
      <c r="L235" s="160"/>
      <c r="M235" s="160"/>
      <c r="N235" s="160"/>
      <c r="O235" s="160"/>
      <c r="P235" s="160"/>
      <c r="AH235" s="160"/>
      <c r="AI235" s="160"/>
      <c r="AJ235" s="160"/>
      <c r="AK235" s="160"/>
    </row>
    <row r="236" spans="2:37" ht="14.85" customHeight="1" x14ac:dyDescent="0.15">
      <c r="B236" s="156" t="s">
        <v>72</v>
      </c>
      <c r="C236" s="137"/>
      <c r="D236" s="137"/>
      <c r="F236" s="157">
        <v>169</v>
      </c>
      <c r="G236" s="157">
        <v>142</v>
      </c>
      <c r="H236" s="157">
        <v>27</v>
      </c>
      <c r="I236" s="158">
        <f t="shared" si="65"/>
        <v>14.059900166389349</v>
      </c>
      <c r="J236" s="159">
        <f t="shared" si="65"/>
        <v>13.383600377002827</v>
      </c>
      <c r="K236" s="159">
        <f t="shared" si="65"/>
        <v>19.148936170212767</v>
      </c>
      <c r="L236" s="160"/>
      <c r="M236" s="160"/>
      <c r="N236" s="160"/>
      <c r="O236" s="160"/>
      <c r="P236" s="160"/>
      <c r="AH236" s="160"/>
      <c r="AI236" s="160"/>
      <c r="AJ236" s="160"/>
      <c r="AK236" s="160"/>
    </row>
    <row r="237" spans="2:37" ht="14.85" customHeight="1" x14ac:dyDescent="0.15">
      <c r="B237" s="156" t="s">
        <v>71</v>
      </c>
      <c r="C237" s="137"/>
      <c r="D237" s="137"/>
      <c r="F237" s="157">
        <v>374</v>
      </c>
      <c r="G237" s="157">
        <v>320</v>
      </c>
      <c r="H237" s="157">
        <v>54</v>
      </c>
      <c r="I237" s="158">
        <f t="shared" si="65"/>
        <v>31.114808652246257</v>
      </c>
      <c r="J237" s="159">
        <f t="shared" si="65"/>
        <v>30.16022620169651</v>
      </c>
      <c r="K237" s="159">
        <f t="shared" si="65"/>
        <v>38.297872340425535</v>
      </c>
      <c r="L237" s="160"/>
      <c r="M237" s="160"/>
      <c r="N237" s="160"/>
      <c r="O237" s="160"/>
      <c r="P237" s="160"/>
      <c r="AH237" s="160"/>
      <c r="AI237" s="160"/>
      <c r="AJ237" s="160"/>
      <c r="AK237" s="160"/>
    </row>
    <row r="238" spans="2:37" ht="14.85" customHeight="1" x14ac:dyDescent="0.15">
      <c r="B238" s="156" t="s">
        <v>103</v>
      </c>
      <c r="C238" s="137"/>
      <c r="D238" s="137"/>
      <c r="F238" s="157">
        <v>459</v>
      </c>
      <c r="G238" s="157">
        <v>417</v>
      </c>
      <c r="H238" s="157">
        <v>42</v>
      </c>
      <c r="I238" s="158">
        <f t="shared" si="65"/>
        <v>38.186356073211314</v>
      </c>
      <c r="J238" s="159">
        <f t="shared" si="65"/>
        <v>39.30254476908577</v>
      </c>
      <c r="K238" s="159">
        <f t="shared" si="65"/>
        <v>29.787234042553191</v>
      </c>
      <c r="L238" s="160"/>
      <c r="M238" s="160"/>
      <c r="N238" s="160"/>
      <c r="O238" s="160"/>
      <c r="P238" s="160"/>
      <c r="AH238" s="160"/>
      <c r="AI238" s="160"/>
      <c r="AJ238" s="160"/>
      <c r="AK238" s="160"/>
    </row>
    <row r="239" spans="2:37" ht="14.85" customHeight="1" x14ac:dyDescent="0.15">
      <c r="B239" s="156" t="s">
        <v>110</v>
      </c>
      <c r="C239" s="137"/>
      <c r="D239" s="137"/>
      <c r="F239" s="157">
        <v>67</v>
      </c>
      <c r="G239" s="157">
        <v>64</v>
      </c>
      <c r="H239" s="157">
        <v>3</v>
      </c>
      <c r="I239" s="158">
        <f t="shared" si="65"/>
        <v>5.5740432612312807</v>
      </c>
      <c r="J239" s="159">
        <f t="shared" si="65"/>
        <v>6.0320452403393023</v>
      </c>
      <c r="K239" s="159">
        <f t="shared" si="65"/>
        <v>2.1276595744680851</v>
      </c>
      <c r="L239" s="160"/>
      <c r="M239" s="160"/>
      <c r="N239" s="160"/>
      <c r="O239" s="160"/>
      <c r="P239" s="160"/>
      <c r="AH239" s="160"/>
      <c r="AI239" s="160"/>
      <c r="AJ239" s="160"/>
      <c r="AK239" s="160"/>
    </row>
    <row r="240" spans="2:37" ht="14.85" customHeight="1" x14ac:dyDescent="0.15">
      <c r="B240" s="156" t="s">
        <v>111</v>
      </c>
      <c r="C240" s="137"/>
      <c r="D240" s="137"/>
      <c r="F240" s="157">
        <v>13</v>
      </c>
      <c r="G240" s="157">
        <v>12</v>
      </c>
      <c r="H240" s="157">
        <v>1</v>
      </c>
      <c r="I240" s="158">
        <f t="shared" si="65"/>
        <v>1.0815307820299502</v>
      </c>
      <c r="J240" s="159">
        <f t="shared" si="65"/>
        <v>1.1310084825636193</v>
      </c>
      <c r="K240" s="159">
        <f t="shared" si="65"/>
        <v>0.70921985815602839</v>
      </c>
      <c r="L240" s="160"/>
      <c r="M240" s="160"/>
      <c r="N240" s="160"/>
      <c r="O240" s="160"/>
      <c r="P240" s="160"/>
      <c r="AH240" s="160"/>
      <c r="AI240" s="160"/>
      <c r="AJ240" s="160"/>
      <c r="AK240" s="160"/>
    </row>
    <row r="241" spans="1:37" ht="14.85" customHeight="1" x14ac:dyDescent="0.15">
      <c r="B241" s="149" t="s">
        <v>128</v>
      </c>
      <c r="C241" s="150"/>
      <c r="D241" s="150"/>
      <c r="E241" s="151"/>
      <c r="F241" s="161">
        <v>85</v>
      </c>
      <c r="G241" s="161">
        <v>77</v>
      </c>
      <c r="H241" s="161">
        <v>8</v>
      </c>
      <c r="I241" s="162">
        <f t="shared" si="65"/>
        <v>7.0715474209650591</v>
      </c>
      <c r="J241" s="163">
        <f t="shared" si="65"/>
        <v>7.2573044297832237</v>
      </c>
      <c r="K241" s="163">
        <f t="shared" si="65"/>
        <v>5.6737588652482271</v>
      </c>
      <c r="L241" s="164"/>
      <c r="M241" s="164"/>
      <c r="N241" s="164"/>
      <c r="O241" s="164"/>
      <c r="P241" s="164"/>
      <c r="AH241" s="164"/>
      <c r="AI241" s="164"/>
      <c r="AJ241" s="164"/>
      <c r="AK241" s="164"/>
    </row>
    <row r="242" spans="1:37" ht="14.85" customHeight="1" x14ac:dyDescent="0.15">
      <c r="B242" s="165" t="s">
        <v>1</v>
      </c>
      <c r="C242" s="166"/>
      <c r="D242" s="166"/>
      <c r="E242" s="167"/>
      <c r="F242" s="168">
        <f>SUM(F234:F241)</f>
        <v>1202</v>
      </c>
      <c r="G242" s="168">
        <f>SUM(G234:G241)</f>
        <v>1061</v>
      </c>
      <c r="H242" s="168">
        <f>SUM(H234:H241)</f>
        <v>141</v>
      </c>
      <c r="I242" s="169">
        <f>IF(SUM(I234:I241)&gt;100,"－",SUM(I234:I241))</f>
        <v>100</v>
      </c>
      <c r="J242" s="170">
        <f>IF(SUM(J234:J241)&gt;100,"－",SUM(J234:J241))</f>
        <v>99.999999999999986</v>
      </c>
      <c r="K242" s="170">
        <f>IF(SUM(K234:K241)&gt;100,"－",SUM(K234:K241))</f>
        <v>100.00000000000001</v>
      </c>
      <c r="L242" s="164"/>
      <c r="M242" s="164"/>
      <c r="N242" s="164"/>
      <c r="O242" s="164"/>
      <c r="P242" s="164"/>
      <c r="AH242" s="164"/>
      <c r="AI242" s="164"/>
      <c r="AJ242" s="164"/>
      <c r="AK242" s="164"/>
    </row>
    <row r="243" spans="1:37" ht="14.85" customHeight="1" x14ac:dyDescent="0.15">
      <c r="B243" s="165" t="s">
        <v>96</v>
      </c>
      <c r="C243" s="166"/>
      <c r="D243" s="166"/>
      <c r="E243" s="176"/>
      <c r="F243" s="177">
        <v>20.285101486095972</v>
      </c>
      <c r="G243" s="178">
        <v>20.525034693111927</v>
      </c>
      <c r="H243" s="178">
        <v>18.509956555992858</v>
      </c>
      <c r="I243" s="164"/>
      <c r="J243" s="164"/>
      <c r="K243" s="164"/>
      <c r="L243" s="164"/>
      <c r="M243" s="164"/>
      <c r="N243" s="164"/>
      <c r="O243" s="164"/>
      <c r="P243" s="164"/>
      <c r="AH243" s="164"/>
      <c r="AI243" s="164"/>
      <c r="AJ243" s="164"/>
      <c r="AK243" s="164"/>
    </row>
    <row r="244" spans="1:37" ht="14.85" customHeight="1" x14ac:dyDescent="0.15">
      <c r="B244" s="165" t="s">
        <v>97</v>
      </c>
      <c r="C244" s="166"/>
      <c r="D244" s="166"/>
      <c r="E244" s="176"/>
      <c r="F244" s="177">
        <v>100</v>
      </c>
      <c r="G244" s="178">
        <v>100</v>
      </c>
      <c r="H244" s="178">
        <v>40</v>
      </c>
      <c r="I244" s="164"/>
      <c r="J244" s="164"/>
      <c r="K244" s="164"/>
      <c r="L244" s="164"/>
      <c r="M244" s="164"/>
      <c r="N244" s="164"/>
      <c r="O244" s="164"/>
      <c r="P244" s="164"/>
      <c r="AH244" s="164"/>
      <c r="AI244" s="164"/>
      <c r="AJ244" s="164"/>
      <c r="AK244" s="164"/>
    </row>
    <row r="245" spans="1:37" ht="14.85" customHeight="1" x14ac:dyDescent="0.15">
      <c r="B245" s="171"/>
      <c r="C245" s="171"/>
      <c r="D245" s="171"/>
      <c r="E245" s="172"/>
      <c r="F245" s="160"/>
      <c r="G245" s="160"/>
      <c r="H245" s="160"/>
      <c r="I245" s="164"/>
      <c r="J245" s="164"/>
      <c r="K245" s="164"/>
      <c r="L245" s="164"/>
      <c r="M245" s="164"/>
      <c r="N245" s="164"/>
      <c r="O245" s="164"/>
      <c r="P245" s="164"/>
      <c r="AH245" s="164"/>
      <c r="AI245" s="164"/>
      <c r="AJ245" s="164"/>
      <c r="AK245" s="164"/>
    </row>
    <row r="246" spans="1:37" ht="15" customHeight="1" x14ac:dyDescent="0.15">
      <c r="A246" s="135" t="s">
        <v>672</v>
      </c>
      <c r="B246" s="137"/>
      <c r="C246" s="137"/>
    </row>
    <row r="247" spans="1:37" ht="13.7" customHeight="1" x14ac:dyDescent="0.15">
      <c r="B247" s="138"/>
      <c r="C247" s="139"/>
      <c r="D247" s="139"/>
      <c r="E247" s="139"/>
      <c r="F247" s="140"/>
      <c r="G247" s="141" t="s">
        <v>2</v>
      </c>
      <c r="H247" s="142"/>
      <c r="I247" s="143"/>
      <c r="J247" s="141" t="s">
        <v>3</v>
      </c>
      <c r="K247" s="144"/>
    </row>
    <row r="248" spans="1:37" ht="21" x14ac:dyDescent="0.15">
      <c r="B248" s="145"/>
      <c r="F248" s="146" t="s">
        <v>4</v>
      </c>
      <c r="G248" s="146" t="s">
        <v>170</v>
      </c>
      <c r="H248" s="146" t="s">
        <v>172</v>
      </c>
      <c r="I248" s="147" t="s">
        <v>4</v>
      </c>
      <c r="J248" s="146" t="s">
        <v>170</v>
      </c>
      <c r="K248" s="146" t="s">
        <v>172</v>
      </c>
    </row>
    <row r="249" spans="1:37" ht="12" customHeight="1" x14ac:dyDescent="0.15">
      <c r="B249" s="149"/>
      <c r="C249" s="150"/>
      <c r="D249" s="150"/>
      <c r="E249" s="151"/>
      <c r="F249" s="152"/>
      <c r="G249" s="152"/>
      <c r="H249" s="152"/>
      <c r="I249" s="153">
        <f>F$213</f>
        <v>1202</v>
      </c>
      <c r="J249" s="154">
        <f>G$213</f>
        <v>1061</v>
      </c>
      <c r="K249" s="154">
        <f>H$213</f>
        <v>141</v>
      </c>
      <c r="L249" s="155"/>
      <c r="M249" s="155"/>
      <c r="N249" s="155"/>
      <c r="O249" s="155"/>
      <c r="P249" s="155"/>
      <c r="AH249" s="155"/>
      <c r="AI249" s="155"/>
      <c r="AJ249" s="155"/>
      <c r="AK249" s="155"/>
    </row>
    <row r="250" spans="1:37" ht="14.85" customHeight="1" x14ac:dyDescent="0.15">
      <c r="B250" s="156" t="s">
        <v>89</v>
      </c>
      <c r="C250" s="137"/>
      <c r="D250" s="137"/>
      <c r="F250" s="157">
        <v>11</v>
      </c>
      <c r="G250" s="157">
        <v>11</v>
      </c>
      <c r="H250" s="157">
        <v>0</v>
      </c>
      <c r="I250" s="158">
        <f t="shared" ref="I250:K257" si="66">F250/I$249*100</f>
        <v>0.91514143094841938</v>
      </c>
      <c r="J250" s="159">
        <f t="shared" si="66"/>
        <v>1.0367577756833177</v>
      </c>
      <c r="K250" s="159">
        <f t="shared" si="66"/>
        <v>0</v>
      </c>
      <c r="L250" s="160"/>
      <c r="M250" s="160"/>
      <c r="N250" s="160"/>
      <c r="O250" s="160"/>
      <c r="P250" s="160"/>
      <c r="AH250" s="160"/>
      <c r="AI250" s="160"/>
      <c r="AJ250" s="160"/>
      <c r="AK250" s="160"/>
    </row>
    <row r="251" spans="1:37" ht="14.85" customHeight="1" x14ac:dyDescent="0.15">
      <c r="B251" s="156" t="s">
        <v>90</v>
      </c>
      <c r="C251" s="137"/>
      <c r="D251" s="137"/>
      <c r="F251" s="157">
        <v>105</v>
      </c>
      <c r="G251" s="157">
        <v>88</v>
      </c>
      <c r="H251" s="157">
        <v>17</v>
      </c>
      <c r="I251" s="158">
        <f t="shared" si="66"/>
        <v>8.7354409317803672</v>
      </c>
      <c r="J251" s="159">
        <f t="shared" si="66"/>
        <v>8.2940622054665418</v>
      </c>
      <c r="K251" s="159">
        <f t="shared" si="66"/>
        <v>12.056737588652481</v>
      </c>
      <c r="L251" s="160"/>
      <c r="M251" s="160"/>
      <c r="N251" s="160"/>
      <c r="O251" s="160"/>
      <c r="P251" s="160"/>
      <c r="AH251" s="160"/>
      <c r="AI251" s="160"/>
      <c r="AJ251" s="160"/>
      <c r="AK251" s="160"/>
    </row>
    <row r="252" spans="1:37" ht="14.85" customHeight="1" x14ac:dyDescent="0.15">
      <c r="B252" s="156" t="s">
        <v>72</v>
      </c>
      <c r="C252" s="137"/>
      <c r="D252" s="137"/>
      <c r="F252" s="157">
        <v>263</v>
      </c>
      <c r="G252" s="157">
        <v>231</v>
      </c>
      <c r="H252" s="157">
        <v>32</v>
      </c>
      <c r="I252" s="158">
        <f t="shared" si="66"/>
        <v>21.880199667221298</v>
      </c>
      <c r="J252" s="159">
        <f t="shared" si="66"/>
        <v>21.771913289349669</v>
      </c>
      <c r="K252" s="159">
        <f t="shared" si="66"/>
        <v>22.695035460992909</v>
      </c>
      <c r="L252" s="160"/>
      <c r="M252" s="160"/>
      <c r="N252" s="160"/>
      <c r="O252" s="160"/>
      <c r="P252" s="160"/>
      <c r="AH252" s="160"/>
      <c r="AI252" s="160"/>
      <c r="AJ252" s="160"/>
      <c r="AK252" s="160"/>
    </row>
    <row r="253" spans="1:37" ht="14.85" customHeight="1" x14ac:dyDescent="0.15">
      <c r="B253" s="156" t="s">
        <v>71</v>
      </c>
      <c r="C253" s="137"/>
      <c r="D253" s="137"/>
      <c r="F253" s="157">
        <v>293</v>
      </c>
      <c r="G253" s="157">
        <v>259</v>
      </c>
      <c r="H253" s="157">
        <v>34</v>
      </c>
      <c r="I253" s="158">
        <f t="shared" si="66"/>
        <v>24.376039933444261</v>
      </c>
      <c r="J253" s="159">
        <f t="shared" si="66"/>
        <v>24.410933081998117</v>
      </c>
      <c r="K253" s="159">
        <f t="shared" si="66"/>
        <v>24.113475177304963</v>
      </c>
      <c r="L253" s="160"/>
      <c r="M253" s="160"/>
      <c r="N253" s="160"/>
      <c r="O253" s="160"/>
      <c r="P253" s="160"/>
      <c r="AH253" s="160"/>
      <c r="AI253" s="160"/>
      <c r="AJ253" s="160"/>
      <c r="AK253" s="160"/>
    </row>
    <row r="254" spans="1:37" ht="14.85" customHeight="1" x14ac:dyDescent="0.15">
      <c r="B254" s="156" t="s">
        <v>103</v>
      </c>
      <c r="C254" s="137"/>
      <c r="D254" s="137"/>
      <c r="F254" s="157">
        <v>272</v>
      </c>
      <c r="G254" s="157">
        <v>254</v>
      </c>
      <c r="H254" s="157">
        <v>18</v>
      </c>
      <c r="I254" s="158">
        <f t="shared" si="66"/>
        <v>22.628951747088184</v>
      </c>
      <c r="J254" s="159">
        <f t="shared" si="66"/>
        <v>23.939679547596608</v>
      </c>
      <c r="K254" s="159">
        <f t="shared" si="66"/>
        <v>12.76595744680851</v>
      </c>
      <c r="L254" s="160"/>
      <c r="M254" s="160"/>
      <c r="N254" s="160"/>
      <c r="O254" s="160"/>
      <c r="P254" s="160"/>
      <c r="AH254" s="160"/>
      <c r="AI254" s="160"/>
      <c r="AJ254" s="160"/>
      <c r="AK254" s="160"/>
    </row>
    <row r="255" spans="1:37" ht="14.85" customHeight="1" x14ac:dyDescent="0.15">
      <c r="B255" s="156" t="s">
        <v>110</v>
      </c>
      <c r="C255" s="137"/>
      <c r="D255" s="137"/>
      <c r="F255" s="157">
        <v>39</v>
      </c>
      <c r="G255" s="157">
        <v>36</v>
      </c>
      <c r="H255" s="157">
        <v>3</v>
      </c>
      <c r="I255" s="158">
        <f t="shared" si="66"/>
        <v>3.24459234608985</v>
      </c>
      <c r="J255" s="159">
        <f t="shared" si="66"/>
        <v>3.3930254476908575</v>
      </c>
      <c r="K255" s="159">
        <f t="shared" si="66"/>
        <v>2.1276595744680851</v>
      </c>
      <c r="L255" s="160"/>
      <c r="M255" s="160"/>
      <c r="N255" s="160"/>
      <c r="O255" s="160"/>
      <c r="P255" s="160"/>
      <c r="AH255" s="160"/>
      <c r="AI255" s="160"/>
      <c r="AJ255" s="160"/>
      <c r="AK255" s="160"/>
    </row>
    <row r="256" spans="1:37" ht="14.85" customHeight="1" x14ac:dyDescent="0.15">
      <c r="B256" s="156" t="s">
        <v>111</v>
      </c>
      <c r="C256" s="137"/>
      <c r="D256" s="137"/>
      <c r="F256" s="157">
        <v>26</v>
      </c>
      <c r="G256" s="157">
        <v>24</v>
      </c>
      <c r="H256" s="157">
        <v>2</v>
      </c>
      <c r="I256" s="158">
        <f t="shared" si="66"/>
        <v>2.1630615640599005</v>
      </c>
      <c r="J256" s="159">
        <f t="shared" si="66"/>
        <v>2.2620169651272386</v>
      </c>
      <c r="K256" s="159">
        <f t="shared" si="66"/>
        <v>1.4184397163120568</v>
      </c>
      <c r="L256" s="160"/>
      <c r="M256" s="160"/>
      <c r="N256" s="160"/>
      <c r="O256" s="160"/>
      <c r="P256" s="160"/>
      <c r="AH256" s="160"/>
      <c r="AI256" s="160"/>
      <c r="AJ256" s="160"/>
      <c r="AK256" s="160"/>
    </row>
    <row r="257" spans="2:37" ht="14.85" customHeight="1" x14ac:dyDescent="0.15">
      <c r="B257" s="149" t="s">
        <v>128</v>
      </c>
      <c r="C257" s="150"/>
      <c r="D257" s="150"/>
      <c r="E257" s="151"/>
      <c r="F257" s="161">
        <v>193</v>
      </c>
      <c r="G257" s="161">
        <v>158</v>
      </c>
      <c r="H257" s="161">
        <v>35</v>
      </c>
      <c r="I257" s="162">
        <f t="shared" si="66"/>
        <v>16.056572379367719</v>
      </c>
      <c r="J257" s="163">
        <f t="shared" si="66"/>
        <v>14.891611687087652</v>
      </c>
      <c r="K257" s="163">
        <f t="shared" si="66"/>
        <v>24.822695035460992</v>
      </c>
      <c r="L257" s="164"/>
      <c r="M257" s="164"/>
      <c r="N257" s="164"/>
      <c r="O257" s="164"/>
      <c r="P257" s="164"/>
      <c r="AH257" s="164"/>
      <c r="AI257" s="164"/>
      <c r="AJ257" s="164"/>
      <c r="AK257" s="164"/>
    </row>
    <row r="258" spans="2:37" ht="14.85" customHeight="1" x14ac:dyDescent="0.15">
      <c r="B258" s="165" t="s">
        <v>1</v>
      </c>
      <c r="C258" s="166"/>
      <c r="D258" s="166"/>
      <c r="E258" s="167"/>
      <c r="F258" s="168">
        <f>SUM(F250:F257)</f>
        <v>1202</v>
      </c>
      <c r="G258" s="168">
        <f>SUM(G250:G257)</f>
        <v>1061</v>
      </c>
      <c r="H258" s="168">
        <f>SUM(H250:H257)</f>
        <v>141</v>
      </c>
      <c r="I258" s="169">
        <f>IF(SUM(I250:I257)&gt;100,"－",SUM(I250:I257))</f>
        <v>100</v>
      </c>
      <c r="J258" s="170">
        <f>IF(SUM(J250:J257)&gt;100,"－",SUM(J250:J257))</f>
        <v>100</v>
      </c>
      <c r="K258" s="170">
        <f>IF(SUM(K250:K257)&gt;100,"－",SUM(K250:K257))</f>
        <v>100</v>
      </c>
      <c r="L258" s="164"/>
      <c r="M258" s="164"/>
      <c r="N258" s="164"/>
      <c r="O258" s="164"/>
      <c r="P258" s="164"/>
      <c r="AH258" s="164"/>
      <c r="AI258" s="164"/>
      <c r="AJ258" s="164"/>
      <c r="AK258" s="164"/>
    </row>
    <row r="259" spans="2:37" ht="14.85" customHeight="1" x14ac:dyDescent="0.15">
      <c r="B259" s="165" t="s">
        <v>96</v>
      </c>
      <c r="C259" s="166"/>
      <c r="D259" s="166"/>
      <c r="E259" s="176"/>
      <c r="F259" s="177">
        <v>18.044400062139129</v>
      </c>
      <c r="G259" s="178">
        <v>18.224654458682675</v>
      </c>
      <c r="H259" s="178">
        <v>16.508836665169202</v>
      </c>
      <c r="I259" s="164"/>
      <c r="J259" s="164"/>
      <c r="K259" s="164"/>
      <c r="L259" s="164"/>
      <c r="M259" s="164"/>
      <c r="N259" s="164"/>
      <c r="O259" s="164"/>
      <c r="P259" s="164"/>
      <c r="AH259" s="164"/>
      <c r="AI259" s="164"/>
      <c r="AJ259" s="164"/>
      <c r="AK259" s="164"/>
    </row>
    <row r="260" spans="2:37" ht="14.85" customHeight="1" x14ac:dyDescent="0.15">
      <c r="B260" s="165" t="s">
        <v>97</v>
      </c>
      <c r="C260" s="166"/>
      <c r="D260" s="166"/>
      <c r="E260" s="176"/>
      <c r="F260" s="177">
        <v>74.8</v>
      </c>
      <c r="G260" s="178">
        <v>74.8</v>
      </c>
      <c r="H260" s="178">
        <v>48</v>
      </c>
      <c r="I260" s="164"/>
      <c r="J260" s="164"/>
      <c r="K260" s="164"/>
      <c r="L260" s="164"/>
      <c r="M260" s="164"/>
      <c r="N260" s="164"/>
      <c r="O260" s="164"/>
      <c r="P260" s="164"/>
      <c r="AH260" s="164"/>
      <c r="AI260" s="164"/>
      <c r="AJ260" s="164"/>
      <c r="AK260" s="164"/>
    </row>
    <row r="261" spans="2:37" ht="17.850000000000001" customHeight="1" x14ac:dyDescent="0.15">
      <c r="B261" s="192" t="s">
        <v>122</v>
      </c>
      <c r="C261" s="192"/>
      <c r="M261" s="191"/>
      <c r="P261" s="191"/>
      <c r="AH261" s="191"/>
      <c r="AK261" s="191"/>
    </row>
    <row r="262" spans="2:37" ht="13.7" customHeight="1" x14ac:dyDescent="0.15">
      <c r="B262" s="138"/>
      <c r="C262" s="139"/>
      <c r="D262" s="139"/>
      <c r="E262" s="139"/>
      <c r="F262" s="140"/>
      <c r="G262" s="141" t="s">
        <v>2</v>
      </c>
      <c r="H262" s="142"/>
      <c r="I262" s="143"/>
      <c r="J262" s="141" t="s">
        <v>3</v>
      </c>
      <c r="K262" s="144"/>
    </row>
    <row r="263" spans="2:37" ht="21" x14ac:dyDescent="0.15">
      <c r="B263" s="145"/>
      <c r="F263" s="146" t="s">
        <v>4</v>
      </c>
      <c r="G263" s="146" t="s">
        <v>170</v>
      </c>
      <c r="H263" s="146" t="s">
        <v>172</v>
      </c>
      <c r="I263" s="147" t="s">
        <v>4</v>
      </c>
      <c r="J263" s="146" t="s">
        <v>170</v>
      </c>
      <c r="K263" s="146" t="s">
        <v>172</v>
      </c>
    </row>
    <row r="264" spans="2:37" ht="12" customHeight="1" x14ac:dyDescent="0.15">
      <c r="B264" s="149"/>
      <c r="C264" s="150"/>
      <c r="D264" s="150"/>
      <c r="E264" s="151"/>
      <c r="F264" s="152"/>
      <c r="G264" s="152"/>
      <c r="H264" s="152"/>
      <c r="I264" s="153">
        <f>F$213</f>
        <v>1202</v>
      </c>
      <c r="J264" s="154">
        <f>G$213</f>
        <v>1061</v>
      </c>
      <c r="K264" s="154">
        <f>H$213</f>
        <v>141</v>
      </c>
      <c r="L264" s="155"/>
      <c r="M264" s="155"/>
      <c r="N264" s="155"/>
      <c r="O264" s="155"/>
      <c r="P264" s="155"/>
      <c r="AH264" s="155"/>
      <c r="AI264" s="155"/>
      <c r="AJ264" s="155"/>
      <c r="AK264" s="155"/>
    </row>
    <row r="265" spans="2:37" ht="14.85" customHeight="1" x14ac:dyDescent="0.15">
      <c r="B265" s="156" t="s">
        <v>89</v>
      </c>
      <c r="C265" s="137"/>
      <c r="D265" s="137"/>
      <c r="F265" s="157">
        <v>9</v>
      </c>
      <c r="G265" s="157">
        <v>8</v>
      </c>
      <c r="H265" s="157">
        <v>1</v>
      </c>
      <c r="I265" s="158">
        <f t="shared" ref="I265:K272" si="67">F265/I$264*100</f>
        <v>0.74875207986688852</v>
      </c>
      <c r="J265" s="159">
        <f t="shared" si="67"/>
        <v>0.75400565504241279</v>
      </c>
      <c r="K265" s="159">
        <f t="shared" si="67"/>
        <v>0.70921985815602839</v>
      </c>
      <c r="L265" s="160"/>
      <c r="M265" s="160"/>
      <c r="N265" s="160"/>
      <c r="O265" s="160"/>
      <c r="P265" s="160"/>
      <c r="AH265" s="160"/>
      <c r="AI265" s="160"/>
      <c r="AJ265" s="160"/>
      <c r="AK265" s="160"/>
    </row>
    <row r="266" spans="2:37" ht="14.85" customHeight="1" x14ac:dyDescent="0.15">
      <c r="B266" s="156" t="s">
        <v>90</v>
      </c>
      <c r="C266" s="137"/>
      <c r="D266" s="137"/>
      <c r="F266" s="157">
        <v>53</v>
      </c>
      <c r="G266" s="157">
        <v>44</v>
      </c>
      <c r="H266" s="157">
        <v>9</v>
      </c>
      <c r="I266" s="158">
        <f t="shared" si="67"/>
        <v>4.4093178036605662</v>
      </c>
      <c r="J266" s="159">
        <f t="shared" si="67"/>
        <v>4.1470311027332709</v>
      </c>
      <c r="K266" s="159">
        <f t="shared" si="67"/>
        <v>6.3829787234042552</v>
      </c>
      <c r="L266" s="160"/>
      <c r="M266" s="160"/>
      <c r="N266" s="160"/>
      <c r="O266" s="160"/>
      <c r="P266" s="160"/>
      <c r="AH266" s="160"/>
      <c r="AI266" s="160"/>
      <c r="AJ266" s="160"/>
      <c r="AK266" s="160"/>
    </row>
    <row r="267" spans="2:37" ht="14.85" customHeight="1" x14ac:dyDescent="0.15">
      <c r="B267" s="156" t="s">
        <v>72</v>
      </c>
      <c r="C267" s="137"/>
      <c r="F267" s="157">
        <v>299</v>
      </c>
      <c r="G267" s="157">
        <v>249</v>
      </c>
      <c r="H267" s="157">
        <v>50</v>
      </c>
      <c r="I267" s="158">
        <f t="shared" si="67"/>
        <v>24.875207986688853</v>
      </c>
      <c r="J267" s="159">
        <f t="shared" si="67"/>
        <v>23.468426013195099</v>
      </c>
      <c r="K267" s="159">
        <f t="shared" si="67"/>
        <v>35.460992907801419</v>
      </c>
      <c r="L267" s="160"/>
      <c r="M267" s="160"/>
      <c r="N267" s="160"/>
      <c r="O267" s="160"/>
      <c r="P267" s="160"/>
      <c r="AH267" s="160"/>
      <c r="AI267" s="160"/>
      <c r="AJ267" s="160"/>
      <c r="AK267" s="160"/>
    </row>
    <row r="268" spans="2:37" ht="14.85" customHeight="1" x14ac:dyDescent="0.15">
      <c r="B268" s="156" t="s">
        <v>71</v>
      </c>
      <c r="C268" s="137"/>
      <c r="D268" s="137"/>
      <c r="F268" s="157">
        <v>460</v>
      </c>
      <c r="G268" s="157">
        <v>425</v>
      </c>
      <c r="H268" s="157">
        <v>35</v>
      </c>
      <c r="I268" s="158">
        <f t="shared" si="67"/>
        <v>38.269550748752081</v>
      </c>
      <c r="J268" s="159">
        <f t="shared" si="67"/>
        <v>40.056550424128176</v>
      </c>
      <c r="K268" s="159">
        <f t="shared" si="67"/>
        <v>24.822695035460992</v>
      </c>
      <c r="L268" s="160"/>
      <c r="M268" s="160"/>
      <c r="N268" s="160"/>
      <c r="O268" s="160"/>
      <c r="P268" s="160"/>
      <c r="AH268" s="160"/>
      <c r="AI268" s="160"/>
      <c r="AJ268" s="160"/>
      <c r="AK268" s="160"/>
    </row>
    <row r="269" spans="2:37" ht="14.85" customHeight="1" x14ac:dyDescent="0.15">
      <c r="B269" s="156" t="s">
        <v>103</v>
      </c>
      <c r="C269" s="137"/>
      <c r="D269" s="137"/>
      <c r="F269" s="157">
        <v>175</v>
      </c>
      <c r="G269" s="157">
        <v>166</v>
      </c>
      <c r="H269" s="157">
        <v>9</v>
      </c>
      <c r="I269" s="158">
        <f t="shared" si="67"/>
        <v>14.559068219633945</v>
      </c>
      <c r="J269" s="159">
        <f t="shared" si="67"/>
        <v>15.645617342130066</v>
      </c>
      <c r="K269" s="159">
        <f t="shared" si="67"/>
        <v>6.3829787234042552</v>
      </c>
      <c r="L269" s="160"/>
      <c r="M269" s="160"/>
      <c r="N269" s="160"/>
      <c r="O269" s="160"/>
      <c r="P269" s="160"/>
      <c r="AH269" s="160"/>
      <c r="AI269" s="160"/>
      <c r="AJ269" s="160"/>
      <c r="AK269" s="160"/>
    </row>
    <row r="270" spans="2:37" ht="14.85" customHeight="1" x14ac:dyDescent="0.15">
      <c r="B270" s="156" t="s">
        <v>110</v>
      </c>
      <c r="C270" s="137"/>
      <c r="D270" s="137"/>
      <c r="F270" s="157">
        <v>9</v>
      </c>
      <c r="G270" s="157">
        <v>8</v>
      </c>
      <c r="H270" s="157">
        <v>1</v>
      </c>
      <c r="I270" s="158">
        <f t="shared" si="67"/>
        <v>0.74875207986688852</v>
      </c>
      <c r="J270" s="159">
        <f t="shared" si="67"/>
        <v>0.75400565504241279</v>
      </c>
      <c r="K270" s="159">
        <f t="shared" si="67"/>
        <v>0.70921985815602839</v>
      </c>
      <c r="L270" s="160"/>
      <c r="M270" s="160"/>
      <c r="N270" s="160"/>
      <c r="O270" s="160"/>
      <c r="P270" s="160"/>
      <c r="AH270" s="160"/>
      <c r="AI270" s="160"/>
      <c r="AJ270" s="160"/>
      <c r="AK270" s="160"/>
    </row>
    <row r="271" spans="2:37" ht="14.85" customHeight="1" x14ac:dyDescent="0.15">
      <c r="B271" s="156" t="s">
        <v>111</v>
      </c>
      <c r="C271" s="137"/>
      <c r="D271" s="137"/>
      <c r="F271" s="157">
        <v>1</v>
      </c>
      <c r="G271" s="157">
        <v>1</v>
      </c>
      <c r="H271" s="157">
        <v>0</v>
      </c>
      <c r="I271" s="158">
        <f t="shared" si="67"/>
        <v>8.3194675540765387E-2</v>
      </c>
      <c r="J271" s="159">
        <f t="shared" si="67"/>
        <v>9.4250706880301599E-2</v>
      </c>
      <c r="K271" s="159">
        <f t="shared" si="67"/>
        <v>0</v>
      </c>
      <c r="L271" s="160"/>
      <c r="M271" s="160"/>
      <c r="N271" s="160"/>
      <c r="O271" s="160"/>
      <c r="P271" s="160"/>
      <c r="AH271" s="160"/>
      <c r="AI271" s="160"/>
      <c r="AJ271" s="160"/>
      <c r="AK271" s="160"/>
    </row>
    <row r="272" spans="2:37" ht="14.85" customHeight="1" x14ac:dyDescent="0.15">
      <c r="B272" s="149" t="s">
        <v>128</v>
      </c>
      <c r="C272" s="150"/>
      <c r="D272" s="150"/>
      <c r="E272" s="151"/>
      <c r="F272" s="161">
        <v>196</v>
      </c>
      <c r="G272" s="161">
        <v>160</v>
      </c>
      <c r="H272" s="161">
        <v>36</v>
      </c>
      <c r="I272" s="162">
        <f t="shared" si="67"/>
        <v>16.306156405990016</v>
      </c>
      <c r="J272" s="163">
        <f t="shared" si="67"/>
        <v>15.080113100848255</v>
      </c>
      <c r="K272" s="163">
        <f t="shared" si="67"/>
        <v>25.531914893617021</v>
      </c>
      <c r="L272" s="164"/>
      <c r="M272" s="164"/>
      <c r="N272" s="164"/>
      <c r="O272" s="164"/>
      <c r="P272" s="164"/>
      <c r="AH272" s="164"/>
      <c r="AI272" s="164"/>
      <c r="AJ272" s="164"/>
      <c r="AK272" s="164"/>
    </row>
    <row r="273" spans="1:37" ht="14.85" customHeight="1" x14ac:dyDescent="0.15">
      <c r="B273" s="165" t="s">
        <v>1</v>
      </c>
      <c r="C273" s="166"/>
      <c r="D273" s="166"/>
      <c r="E273" s="167"/>
      <c r="F273" s="168">
        <f>SUM(F265:F272)</f>
        <v>1202</v>
      </c>
      <c r="G273" s="168">
        <f>SUM(G265:G272)</f>
        <v>1061</v>
      </c>
      <c r="H273" s="168">
        <f>SUM(H265:H272)</f>
        <v>141</v>
      </c>
      <c r="I273" s="169">
        <f>IF(SUM(I265:I272)&gt;100,"－",SUM(I265:I272))</f>
        <v>100</v>
      </c>
      <c r="J273" s="170">
        <f>IF(SUM(J265:J272)&gt;100,"－",SUM(J265:J272))</f>
        <v>100</v>
      </c>
      <c r="K273" s="170">
        <f>IF(SUM(K265:K272)&gt;100,"－",SUM(K265:K272))</f>
        <v>100</v>
      </c>
      <c r="L273" s="164"/>
      <c r="M273" s="164"/>
      <c r="N273" s="164"/>
      <c r="O273" s="164"/>
      <c r="P273" s="164"/>
      <c r="AH273" s="164"/>
      <c r="AI273" s="164"/>
      <c r="AJ273" s="164"/>
      <c r="AK273" s="164"/>
    </row>
    <row r="274" spans="1:37" ht="14.85" customHeight="1" x14ac:dyDescent="0.15">
      <c r="B274" s="165" t="s">
        <v>96</v>
      </c>
      <c r="C274" s="166"/>
      <c r="D274" s="166"/>
      <c r="E274" s="176"/>
      <c r="F274" s="177">
        <v>16.628255462272595</v>
      </c>
      <c r="G274" s="178">
        <v>16.818240368440804</v>
      </c>
      <c r="H274" s="178">
        <v>14.998004029343642</v>
      </c>
      <c r="I274" s="164"/>
      <c r="J274" s="164"/>
      <c r="K274" s="164"/>
      <c r="L274" s="164"/>
      <c r="M274" s="164"/>
      <c r="N274" s="164"/>
      <c r="O274" s="164"/>
      <c r="P274" s="164"/>
      <c r="AH274" s="164"/>
      <c r="AI274" s="164"/>
      <c r="AJ274" s="164"/>
      <c r="AK274" s="164"/>
    </row>
    <row r="275" spans="1:37" ht="14.85" customHeight="1" x14ac:dyDescent="0.15">
      <c r="B275" s="165" t="s">
        <v>97</v>
      </c>
      <c r="C275" s="166"/>
      <c r="D275" s="166"/>
      <c r="E275" s="176"/>
      <c r="F275" s="177">
        <v>44.545454545454547</v>
      </c>
      <c r="G275" s="178">
        <v>44.545454545454547</v>
      </c>
      <c r="H275" s="178">
        <v>33.541666666666671</v>
      </c>
      <c r="I275" s="164"/>
      <c r="J275" s="164"/>
      <c r="K275" s="164"/>
      <c r="L275" s="164"/>
      <c r="M275" s="164"/>
      <c r="N275" s="164"/>
      <c r="O275" s="164"/>
      <c r="P275" s="164"/>
      <c r="AH275" s="164"/>
      <c r="AI275" s="164"/>
      <c r="AJ275" s="164"/>
      <c r="AK275" s="164"/>
    </row>
    <row r="276" spans="1:37" ht="15" customHeight="1" x14ac:dyDescent="0.15">
      <c r="B276" s="171"/>
      <c r="C276" s="171"/>
      <c r="D276" s="171"/>
      <c r="E276" s="172"/>
      <c r="F276" s="160"/>
      <c r="G276" s="160"/>
      <c r="H276" s="160"/>
      <c r="I276" s="164"/>
      <c r="J276" s="164"/>
      <c r="K276" s="164"/>
      <c r="L276" s="164"/>
      <c r="M276" s="164"/>
      <c r="N276" s="164"/>
      <c r="O276" s="164"/>
      <c r="P276" s="164"/>
      <c r="AH276" s="164"/>
      <c r="AI276" s="164"/>
      <c r="AJ276" s="164"/>
      <c r="AK276" s="164"/>
    </row>
    <row r="277" spans="1:37" ht="15" customHeight="1" x14ac:dyDescent="0.15">
      <c r="A277" s="135" t="s">
        <v>673</v>
      </c>
      <c r="B277" s="137"/>
      <c r="C277" s="137"/>
    </row>
    <row r="278" spans="1:37" ht="13.7" customHeight="1" x14ac:dyDescent="0.15">
      <c r="B278" s="138"/>
      <c r="C278" s="139"/>
      <c r="D278" s="139"/>
      <c r="E278" s="139"/>
      <c r="F278" s="140"/>
      <c r="G278" s="141" t="s">
        <v>2</v>
      </c>
      <c r="H278" s="142"/>
      <c r="I278" s="143"/>
      <c r="J278" s="141" t="s">
        <v>3</v>
      </c>
      <c r="K278" s="144"/>
    </row>
    <row r="279" spans="1:37" ht="21" x14ac:dyDescent="0.15">
      <c r="B279" s="145"/>
      <c r="F279" s="146" t="s">
        <v>4</v>
      </c>
      <c r="G279" s="146" t="s">
        <v>170</v>
      </c>
      <c r="H279" s="146" t="s">
        <v>172</v>
      </c>
      <c r="I279" s="147" t="s">
        <v>4</v>
      </c>
      <c r="J279" s="146" t="s">
        <v>170</v>
      </c>
      <c r="K279" s="146" t="s">
        <v>172</v>
      </c>
    </row>
    <row r="280" spans="1:37" ht="12" customHeight="1" x14ac:dyDescent="0.15">
      <c r="B280" s="149"/>
      <c r="C280" s="150"/>
      <c r="D280" s="150"/>
      <c r="E280" s="151"/>
      <c r="F280" s="152"/>
      <c r="G280" s="152"/>
      <c r="H280" s="152"/>
      <c r="I280" s="153">
        <f>F$213</f>
        <v>1202</v>
      </c>
      <c r="J280" s="154">
        <f>G$213</f>
        <v>1061</v>
      </c>
      <c r="K280" s="154">
        <f>H$213</f>
        <v>141</v>
      </c>
      <c r="L280" s="155"/>
      <c r="M280" s="155"/>
      <c r="N280" s="155"/>
      <c r="O280" s="155"/>
      <c r="P280" s="155"/>
      <c r="AH280" s="155"/>
      <c r="AI280" s="155"/>
      <c r="AJ280" s="155"/>
      <c r="AK280" s="155"/>
    </row>
    <row r="281" spans="1:37" ht="14.85" customHeight="1" x14ac:dyDescent="0.15">
      <c r="B281" s="156" t="s">
        <v>512</v>
      </c>
      <c r="C281" s="137"/>
      <c r="D281" s="137"/>
      <c r="F281" s="157">
        <v>105</v>
      </c>
      <c r="G281" s="157">
        <v>88</v>
      </c>
      <c r="H281" s="157">
        <v>17</v>
      </c>
      <c r="I281" s="158">
        <f t="shared" ref="I281:K288" si="68">F281/I$280*100</f>
        <v>8.7354409317803672</v>
      </c>
      <c r="J281" s="159">
        <f t="shared" si="68"/>
        <v>8.2940622054665418</v>
      </c>
      <c r="K281" s="159">
        <f t="shared" si="68"/>
        <v>12.056737588652481</v>
      </c>
      <c r="L281" s="160"/>
      <c r="M281" s="160"/>
      <c r="N281" s="160"/>
      <c r="O281" s="160"/>
      <c r="P281" s="160"/>
      <c r="AH281" s="160"/>
      <c r="AI281" s="160"/>
      <c r="AJ281" s="160"/>
      <c r="AK281" s="160"/>
    </row>
    <row r="282" spans="1:37" ht="14.85" customHeight="1" x14ac:dyDescent="0.15">
      <c r="B282" s="156" t="s">
        <v>513</v>
      </c>
      <c r="C282" s="137"/>
      <c r="D282" s="137"/>
      <c r="F282" s="157">
        <v>369</v>
      </c>
      <c r="G282" s="157">
        <v>325</v>
      </c>
      <c r="H282" s="157">
        <v>44</v>
      </c>
      <c r="I282" s="158">
        <f t="shared" si="68"/>
        <v>30.698835274542429</v>
      </c>
      <c r="J282" s="159">
        <f t="shared" si="68"/>
        <v>30.631479736098022</v>
      </c>
      <c r="K282" s="159">
        <f t="shared" si="68"/>
        <v>31.205673758865249</v>
      </c>
      <c r="L282" s="160"/>
      <c r="M282" s="160"/>
      <c r="N282" s="160"/>
      <c r="O282" s="160"/>
      <c r="P282" s="160"/>
      <c r="AH282" s="160"/>
      <c r="AI282" s="160"/>
      <c r="AJ282" s="160"/>
      <c r="AK282" s="160"/>
    </row>
    <row r="283" spans="1:37" ht="14.85" customHeight="1" x14ac:dyDescent="0.15">
      <c r="B283" s="156" t="s">
        <v>479</v>
      </c>
      <c r="C283" s="137"/>
      <c r="D283" s="137"/>
      <c r="F283" s="157">
        <v>371</v>
      </c>
      <c r="G283" s="157">
        <v>326</v>
      </c>
      <c r="H283" s="157">
        <v>45</v>
      </c>
      <c r="I283" s="158">
        <f t="shared" si="68"/>
        <v>30.865224625623959</v>
      </c>
      <c r="J283" s="159">
        <f t="shared" si="68"/>
        <v>30.725730442978321</v>
      </c>
      <c r="K283" s="159">
        <f t="shared" si="68"/>
        <v>31.914893617021278</v>
      </c>
      <c r="L283" s="160"/>
      <c r="M283" s="160"/>
      <c r="N283" s="160"/>
      <c r="O283" s="160"/>
      <c r="P283" s="160"/>
      <c r="AH283" s="160"/>
      <c r="AI283" s="160"/>
      <c r="AJ283" s="160"/>
      <c r="AK283" s="160"/>
    </row>
    <row r="284" spans="1:37" ht="14.85" customHeight="1" x14ac:dyDescent="0.15">
      <c r="B284" s="156" t="s">
        <v>480</v>
      </c>
      <c r="C284" s="137"/>
      <c r="D284" s="137"/>
      <c r="F284" s="157">
        <v>185</v>
      </c>
      <c r="G284" s="157">
        <v>164</v>
      </c>
      <c r="H284" s="157">
        <v>21</v>
      </c>
      <c r="I284" s="158">
        <f t="shared" si="68"/>
        <v>15.391014975041598</v>
      </c>
      <c r="J284" s="159">
        <f t="shared" si="68"/>
        <v>15.457115928369463</v>
      </c>
      <c r="K284" s="159">
        <f t="shared" si="68"/>
        <v>14.893617021276595</v>
      </c>
      <c r="L284" s="160"/>
      <c r="M284" s="160"/>
      <c r="N284" s="160"/>
      <c r="O284" s="160"/>
      <c r="P284" s="160"/>
      <c r="AH284" s="160"/>
      <c r="AI284" s="160"/>
      <c r="AJ284" s="160"/>
      <c r="AK284" s="160"/>
    </row>
    <row r="285" spans="1:37" ht="14.85" customHeight="1" x14ac:dyDescent="0.15">
      <c r="B285" s="156" t="s">
        <v>486</v>
      </c>
      <c r="C285" s="137"/>
      <c r="D285" s="137"/>
      <c r="F285" s="157">
        <v>82</v>
      </c>
      <c r="G285" s="157">
        <v>76</v>
      </c>
      <c r="H285" s="157">
        <v>6</v>
      </c>
      <c r="I285" s="158">
        <f t="shared" si="68"/>
        <v>6.8219633943427613</v>
      </c>
      <c r="J285" s="159">
        <f t="shared" si="68"/>
        <v>7.1630537229029221</v>
      </c>
      <c r="K285" s="159">
        <f t="shared" si="68"/>
        <v>4.2553191489361701</v>
      </c>
      <c r="L285" s="160"/>
      <c r="M285" s="160"/>
      <c r="N285" s="160"/>
      <c r="O285" s="160"/>
      <c r="P285" s="160"/>
      <c r="AH285" s="160"/>
      <c r="AI285" s="160"/>
      <c r="AJ285" s="160"/>
      <c r="AK285" s="160"/>
    </row>
    <row r="286" spans="1:37" ht="14.85" customHeight="1" x14ac:dyDescent="0.15">
      <c r="B286" s="156" t="s">
        <v>487</v>
      </c>
      <c r="C286" s="137"/>
      <c r="D286" s="137"/>
      <c r="F286" s="157">
        <v>12</v>
      </c>
      <c r="G286" s="157">
        <v>10</v>
      </c>
      <c r="H286" s="157">
        <v>2</v>
      </c>
      <c r="I286" s="158">
        <f t="shared" si="68"/>
        <v>0.99833610648918469</v>
      </c>
      <c r="J286" s="159">
        <f t="shared" si="68"/>
        <v>0.94250706880301593</v>
      </c>
      <c r="K286" s="159">
        <f t="shared" si="68"/>
        <v>1.4184397163120568</v>
      </c>
      <c r="L286" s="160"/>
      <c r="M286" s="160"/>
      <c r="N286" s="160"/>
      <c r="O286" s="160"/>
      <c r="P286" s="160"/>
      <c r="AH286" s="160"/>
      <c r="AI286" s="160"/>
      <c r="AJ286" s="160"/>
      <c r="AK286" s="160"/>
    </row>
    <row r="287" spans="1:37" ht="14.85" customHeight="1" x14ac:dyDescent="0.15">
      <c r="B287" s="156" t="s">
        <v>111</v>
      </c>
      <c r="C287" s="137"/>
      <c r="D287" s="137"/>
      <c r="F287" s="157">
        <v>10</v>
      </c>
      <c r="G287" s="157">
        <v>10</v>
      </c>
      <c r="H287" s="157">
        <v>0</v>
      </c>
      <c r="I287" s="158">
        <f t="shared" si="68"/>
        <v>0.83194675540765384</v>
      </c>
      <c r="J287" s="159">
        <f t="shared" si="68"/>
        <v>0.94250706880301593</v>
      </c>
      <c r="K287" s="159">
        <f t="shared" si="68"/>
        <v>0</v>
      </c>
      <c r="L287" s="160"/>
      <c r="M287" s="160"/>
      <c r="N287" s="160"/>
      <c r="O287" s="160"/>
      <c r="P287" s="160"/>
      <c r="AH287" s="160"/>
      <c r="AI287" s="160"/>
      <c r="AJ287" s="160"/>
      <c r="AK287" s="160"/>
    </row>
    <row r="288" spans="1:37" ht="14.85" customHeight="1" x14ac:dyDescent="0.15">
      <c r="B288" s="149" t="s">
        <v>128</v>
      </c>
      <c r="C288" s="150"/>
      <c r="D288" s="150"/>
      <c r="E288" s="151"/>
      <c r="F288" s="161">
        <v>68</v>
      </c>
      <c r="G288" s="161">
        <v>62</v>
      </c>
      <c r="H288" s="161">
        <v>6</v>
      </c>
      <c r="I288" s="162">
        <f t="shared" si="68"/>
        <v>5.657237936772046</v>
      </c>
      <c r="J288" s="163">
        <f t="shared" si="68"/>
        <v>5.8435438265786992</v>
      </c>
      <c r="K288" s="163">
        <f t="shared" si="68"/>
        <v>4.2553191489361701</v>
      </c>
      <c r="L288" s="164"/>
      <c r="M288" s="164"/>
      <c r="N288" s="164"/>
      <c r="O288" s="164"/>
      <c r="P288" s="164"/>
      <c r="AH288" s="164"/>
      <c r="AI288" s="164"/>
      <c r="AJ288" s="164"/>
      <c r="AK288" s="164"/>
    </row>
    <row r="289" spans="2:37" ht="14.85" customHeight="1" x14ac:dyDescent="0.15">
      <c r="B289" s="165" t="s">
        <v>1</v>
      </c>
      <c r="C289" s="166"/>
      <c r="D289" s="166"/>
      <c r="E289" s="167"/>
      <c r="F289" s="168">
        <f>SUM(F281:F288)</f>
        <v>1202</v>
      </c>
      <c r="G289" s="168">
        <f>SUM(G281:G288)</f>
        <v>1061</v>
      </c>
      <c r="H289" s="168">
        <f>SUM(H281:H288)</f>
        <v>141</v>
      </c>
      <c r="I289" s="169">
        <f>IF(SUM(I281:I288)&gt;100,"－",SUM(I281:I288))</f>
        <v>100</v>
      </c>
      <c r="J289" s="170">
        <f>IF(SUM(J281:J288)&gt;100,"－",SUM(J281:J288))</f>
        <v>99.999999999999972</v>
      </c>
      <c r="K289" s="170">
        <f>IF(SUM(K281:K288)&gt;100,"－",SUM(K281:K288))</f>
        <v>99.999999999999986</v>
      </c>
      <c r="L289" s="164"/>
      <c r="M289" s="164"/>
      <c r="N289" s="164"/>
      <c r="O289" s="164"/>
      <c r="P289" s="164"/>
      <c r="AH289" s="164"/>
      <c r="AI289" s="164"/>
      <c r="AJ289" s="164"/>
      <c r="AK289" s="164"/>
    </row>
    <row r="290" spans="2:37" ht="14.85" customHeight="1" x14ac:dyDescent="0.15">
      <c r="B290" s="165" t="s">
        <v>96</v>
      </c>
      <c r="C290" s="166"/>
      <c r="D290" s="166"/>
      <c r="E290" s="176"/>
      <c r="F290" s="177">
        <v>11.67989417989418</v>
      </c>
      <c r="G290" s="178">
        <v>11.836836836836836</v>
      </c>
      <c r="H290" s="178">
        <v>10.518518518518519</v>
      </c>
      <c r="I290" s="164"/>
      <c r="J290" s="164"/>
      <c r="K290" s="164"/>
      <c r="L290" s="164"/>
      <c r="M290" s="164"/>
      <c r="N290" s="164"/>
      <c r="O290" s="164"/>
      <c r="P290" s="164"/>
      <c r="AH290" s="164"/>
      <c r="AI290" s="164"/>
      <c r="AJ290" s="164"/>
      <c r="AK290" s="164"/>
    </row>
    <row r="291" spans="2:37" ht="14.85" customHeight="1" x14ac:dyDescent="0.15">
      <c r="B291" s="165" t="s">
        <v>97</v>
      </c>
      <c r="C291" s="166"/>
      <c r="D291" s="166"/>
      <c r="E291" s="176"/>
      <c r="F291" s="193">
        <v>70</v>
      </c>
      <c r="G291" s="168">
        <v>70</v>
      </c>
      <c r="H291" s="168">
        <v>33</v>
      </c>
      <c r="I291" s="164"/>
      <c r="J291" s="164"/>
      <c r="K291" s="164"/>
      <c r="L291" s="164"/>
      <c r="M291" s="164"/>
      <c r="N291" s="164"/>
      <c r="O291" s="164"/>
      <c r="P291" s="164"/>
      <c r="AH291" s="164"/>
      <c r="AI291" s="164"/>
      <c r="AJ291" s="164"/>
      <c r="AK291" s="164"/>
    </row>
    <row r="292" spans="2:37" ht="17.850000000000001" customHeight="1" x14ac:dyDescent="0.15">
      <c r="B292" s="192" t="s">
        <v>122</v>
      </c>
      <c r="C292" s="192"/>
      <c r="M292" s="191"/>
      <c r="P292" s="191"/>
      <c r="AH292" s="191"/>
      <c r="AK292" s="191"/>
    </row>
    <row r="293" spans="2:37" ht="13.7" customHeight="1" x14ac:dyDescent="0.15">
      <c r="B293" s="138"/>
      <c r="C293" s="139"/>
      <c r="D293" s="139"/>
      <c r="E293" s="139"/>
      <c r="F293" s="140"/>
      <c r="G293" s="141" t="s">
        <v>2</v>
      </c>
      <c r="H293" s="142"/>
      <c r="I293" s="143"/>
      <c r="J293" s="141" t="s">
        <v>3</v>
      </c>
      <c r="K293" s="144"/>
    </row>
    <row r="294" spans="2:37" ht="21" x14ac:dyDescent="0.15">
      <c r="B294" s="145"/>
      <c r="F294" s="146" t="s">
        <v>4</v>
      </c>
      <c r="G294" s="146" t="s">
        <v>170</v>
      </c>
      <c r="H294" s="146" t="s">
        <v>172</v>
      </c>
      <c r="I294" s="147" t="s">
        <v>4</v>
      </c>
      <c r="J294" s="146" t="s">
        <v>170</v>
      </c>
      <c r="K294" s="146" t="s">
        <v>172</v>
      </c>
    </row>
    <row r="295" spans="2:37" ht="12" customHeight="1" x14ac:dyDescent="0.15">
      <c r="B295" s="149"/>
      <c r="C295" s="150"/>
      <c r="D295" s="150"/>
      <c r="E295" s="151"/>
      <c r="F295" s="152"/>
      <c r="G295" s="152"/>
      <c r="H295" s="152"/>
      <c r="I295" s="153">
        <f>F$213</f>
        <v>1202</v>
      </c>
      <c r="J295" s="154">
        <f>G$213</f>
        <v>1061</v>
      </c>
      <c r="K295" s="154">
        <f>H$213</f>
        <v>141</v>
      </c>
      <c r="L295" s="155"/>
      <c r="M295" s="155"/>
      <c r="N295" s="155"/>
      <c r="O295" s="155"/>
      <c r="P295" s="155"/>
      <c r="AH295" s="155"/>
      <c r="AI295" s="155"/>
      <c r="AJ295" s="155"/>
      <c r="AK295" s="155"/>
    </row>
    <row r="296" spans="2:37" ht="14.85" customHeight="1" x14ac:dyDescent="0.15">
      <c r="B296" s="156" t="s">
        <v>89</v>
      </c>
      <c r="C296" s="137"/>
      <c r="D296" s="137"/>
      <c r="F296" s="157">
        <v>109</v>
      </c>
      <c r="G296" s="157">
        <v>87</v>
      </c>
      <c r="H296" s="157">
        <v>22</v>
      </c>
      <c r="I296" s="158">
        <f t="shared" ref="I296:K303" si="69">F296/I$295*100</f>
        <v>9.0682196339434284</v>
      </c>
      <c r="J296" s="159">
        <f t="shared" si="69"/>
        <v>8.1998114985862394</v>
      </c>
      <c r="K296" s="159">
        <f t="shared" si="69"/>
        <v>15.602836879432624</v>
      </c>
      <c r="L296" s="160"/>
      <c r="M296" s="160"/>
      <c r="N296" s="160"/>
      <c r="O296" s="160"/>
      <c r="P296" s="160"/>
      <c r="AH296" s="160"/>
      <c r="AI296" s="160"/>
      <c r="AJ296" s="160"/>
      <c r="AK296" s="160"/>
    </row>
    <row r="297" spans="2:37" ht="14.85" customHeight="1" x14ac:dyDescent="0.15">
      <c r="B297" s="156" t="s">
        <v>90</v>
      </c>
      <c r="C297" s="137"/>
      <c r="D297" s="137"/>
      <c r="F297" s="157">
        <v>389</v>
      </c>
      <c r="G297" s="157">
        <v>338</v>
      </c>
      <c r="H297" s="157">
        <v>51</v>
      </c>
      <c r="I297" s="158">
        <f t="shared" si="69"/>
        <v>32.362728785357739</v>
      </c>
      <c r="J297" s="159">
        <f t="shared" si="69"/>
        <v>31.856738925541944</v>
      </c>
      <c r="K297" s="159">
        <f t="shared" si="69"/>
        <v>36.170212765957451</v>
      </c>
      <c r="L297" s="160"/>
      <c r="M297" s="160"/>
      <c r="N297" s="160"/>
      <c r="O297" s="160"/>
      <c r="P297" s="160"/>
      <c r="AH297" s="160"/>
      <c r="AI297" s="160"/>
      <c r="AJ297" s="160"/>
      <c r="AK297" s="160"/>
    </row>
    <row r="298" spans="2:37" ht="14.85" customHeight="1" x14ac:dyDescent="0.15">
      <c r="B298" s="156" t="s">
        <v>72</v>
      </c>
      <c r="C298" s="137"/>
      <c r="D298" s="137"/>
      <c r="F298" s="157">
        <v>394</v>
      </c>
      <c r="G298" s="157">
        <v>358</v>
      </c>
      <c r="H298" s="157">
        <v>36</v>
      </c>
      <c r="I298" s="158">
        <f t="shared" si="69"/>
        <v>32.77870216306156</v>
      </c>
      <c r="J298" s="159">
        <f t="shared" si="69"/>
        <v>33.741753063147975</v>
      </c>
      <c r="K298" s="159">
        <f t="shared" si="69"/>
        <v>25.531914893617021</v>
      </c>
      <c r="L298" s="160"/>
      <c r="M298" s="160"/>
      <c r="N298" s="160"/>
      <c r="O298" s="160"/>
      <c r="P298" s="160"/>
      <c r="AH298" s="160"/>
      <c r="AI298" s="160"/>
      <c r="AJ298" s="160"/>
      <c r="AK298" s="160"/>
    </row>
    <row r="299" spans="2:37" ht="14.85" customHeight="1" x14ac:dyDescent="0.15">
      <c r="B299" s="156" t="s">
        <v>71</v>
      </c>
      <c r="C299" s="137"/>
      <c r="D299" s="137"/>
      <c r="F299" s="157">
        <v>180</v>
      </c>
      <c r="G299" s="157">
        <v>161</v>
      </c>
      <c r="H299" s="157">
        <v>19</v>
      </c>
      <c r="I299" s="158">
        <f t="shared" si="69"/>
        <v>14.975041597337771</v>
      </c>
      <c r="J299" s="159">
        <f t="shared" si="69"/>
        <v>15.174363807728557</v>
      </c>
      <c r="K299" s="159">
        <f t="shared" si="69"/>
        <v>13.475177304964539</v>
      </c>
      <c r="L299" s="160"/>
      <c r="M299" s="160"/>
      <c r="N299" s="160"/>
      <c r="O299" s="160"/>
      <c r="P299" s="160"/>
      <c r="AH299" s="160"/>
      <c r="AI299" s="160"/>
      <c r="AJ299" s="160"/>
      <c r="AK299" s="160"/>
    </row>
    <row r="300" spans="2:37" ht="14.85" customHeight="1" x14ac:dyDescent="0.15">
      <c r="B300" s="156" t="s">
        <v>103</v>
      </c>
      <c r="C300" s="137"/>
      <c r="D300" s="137"/>
      <c r="F300" s="157">
        <v>55</v>
      </c>
      <c r="G300" s="157">
        <v>49</v>
      </c>
      <c r="H300" s="157">
        <v>6</v>
      </c>
      <c r="I300" s="158">
        <f t="shared" si="69"/>
        <v>4.5757071547420969</v>
      </c>
      <c r="J300" s="159">
        <f t="shared" si="69"/>
        <v>4.6182846371347788</v>
      </c>
      <c r="K300" s="159">
        <f t="shared" si="69"/>
        <v>4.2553191489361701</v>
      </c>
      <c r="L300" s="160"/>
      <c r="M300" s="160"/>
      <c r="N300" s="160"/>
      <c r="O300" s="160"/>
      <c r="P300" s="160"/>
      <c r="AH300" s="160"/>
      <c r="AI300" s="160"/>
      <c r="AJ300" s="160"/>
      <c r="AK300" s="160"/>
    </row>
    <row r="301" spans="2:37" ht="14.85" customHeight="1" x14ac:dyDescent="0.15">
      <c r="B301" s="156" t="s">
        <v>110</v>
      </c>
      <c r="C301" s="137"/>
      <c r="D301" s="137"/>
      <c r="F301" s="157">
        <v>3</v>
      </c>
      <c r="G301" s="157">
        <v>3</v>
      </c>
      <c r="H301" s="157">
        <v>0</v>
      </c>
      <c r="I301" s="158">
        <f t="shared" si="69"/>
        <v>0.24958402662229617</v>
      </c>
      <c r="J301" s="159">
        <f t="shared" si="69"/>
        <v>0.28275212064090482</v>
      </c>
      <c r="K301" s="159">
        <f t="shared" si="69"/>
        <v>0</v>
      </c>
      <c r="L301" s="160"/>
      <c r="M301" s="160"/>
      <c r="N301" s="160"/>
      <c r="O301" s="160"/>
      <c r="P301" s="160"/>
      <c r="AH301" s="160"/>
      <c r="AI301" s="160"/>
      <c r="AJ301" s="160"/>
      <c r="AK301" s="160"/>
    </row>
    <row r="302" spans="2:37" ht="14.85" customHeight="1" x14ac:dyDescent="0.15">
      <c r="B302" s="156" t="s">
        <v>111</v>
      </c>
      <c r="C302" s="137"/>
      <c r="D302" s="137"/>
      <c r="F302" s="157">
        <v>0</v>
      </c>
      <c r="G302" s="157">
        <v>0</v>
      </c>
      <c r="H302" s="157">
        <v>0</v>
      </c>
      <c r="I302" s="158">
        <f t="shared" si="69"/>
        <v>0</v>
      </c>
      <c r="J302" s="159">
        <f t="shared" si="69"/>
        <v>0</v>
      </c>
      <c r="K302" s="159">
        <f t="shared" si="69"/>
        <v>0</v>
      </c>
      <c r="L302" s="160"/>
      <c r="M302" s="160"/>
      <c r="N302" s="160"/>
      <c r="O302" s="160"/>
      <c r="P302" s="160"/>
      <c r="AH302" s="160"/>
      <c r="AI302" s="160"/>
      <c r="AJ302" s="160"/>
      <c r="AK302" s="160"/>
    </row>
    <row r="303" spans="2:37" ht="14.85" customHeight="1" x14ac:dyDescent="0.15">
      <c r="B303" s="149" t="s">
        <v>128</v>
      </c>
      <c r="C303" s="150"/>
      <c r="D303" s="150"/>
      <c r="E303" s="151"/>
      <c r="F303" s="161">
        <v>72</v>
      </c>
      <c r="G303" s="161">
        <v>65</v>
      </c>
      <c r="H303" s="161">
        <v>7</v>
      </c>
      <c r="I303" s="162">
        <f t="shared" si="69"/>
        <v>5.9900166389351082</v>
      </c>
      <c r="J303" s="163">
        <f t="shared" si="69"/>
        <v>6.1262959472196048</v>
      </c>
      <c r="K303" s="163">
        <f t="shared" si="69"/>
        <v>4.9645390070921991</v>
      </c>
      <c r="L303" s="164"/>
      <c r="M303" s="164"/>
      <c r="N303" s="164"/>
      <c r="O303" s="164"/>
      <c r="P303" s="164"/>
      <c r="AH303" s="164"/>
      <c r="AI303" s="164"/>
      <c r="AJ303" s="164"/>
      <c r="AK303" s="164"/>
    </row>
    <row r="304" spans="2:37" ht="14.85" customHeight="1" x14ac:dyDescent="0.15">
      <c r="B304" s="165" t="s">
        <v>1</v>
      </c>
      <c r="C304" s="166"/>
      <c r="D304" s="166"/>
      <c r="E304" s="167"/>
      <c r="F304" s="168">
        <f>SUM(F296:F303)</f>
        <v>1202</v>
      </c>
      <c r="G304" s="168">
        <f>SUM(G296:G303)</f>
        <v>1061</v>
      </c>
      <c r="H304" s="168">
        <f>SUM(H296:H303)</f>
        <v>141</v>
      </c>
      <c r="I304" s="169">
        <f>IF(SUM(I296:I303)&gt;100,"－",SUM(I296:I303))</f>
        <v>100</v>
      </c>
      <c r="J304" s="170">
        <f>IF(SUM(J296:J303)&gt;100,"－",SUM(J296:J303))</f>
        <v>100</v>
      </c>
      <c r="K304" s="170">
        <f>IF(SUM(K296:K303)&gt;100,"－",SUM(K296:K303))</f>
        <v>100.00000000000001</v>
      </c>
      <c r="L304" s="164"/>
      <c r="M304" s="164"/>
      <c r="N304" s="164"/>
      <c r="O304" s="164"/>
      <c r="P304" s="164"/>
      <c r="AH304" s="164"/>
      <c r="AI304" s="164"/>
      <c r="AJ304" s="164"/>
      <c r="AK304" s="164"/>
    </row>
    <row r="305" spans="1:37" ht="14.85" customHeight="1" x14ac:dyDescent="0.15">
      <c r="B305" s="165" t="s">
        <v>96</v>
      </c>
      <c r="C305" s="166"/>
      <c r="D305" s="166"/>
      <c r="E305" s="176"/>
      <c r="F305" s="177">
        <v>10.887895067555423</v>
      </c>
      <c r="G305" s="178">
        <v>11.029643812965849</v>
      </c>
      <c r="H305" s="178">
        <v>9.8342999151018411</v>
      </c>
      <c r="I305" s="164"/>
      <c r="J305" s="164"/>
      <c r="K305" s="164"/>
      <c r="L305" s="164"/>
      <c r="M305" s="164"/>
      <c r="N305" s="164"/>
      <c r="O305" s="164"/>
      <c r="P305" s="164"/>
      <c r="AH305" s="164"/>
      <c r="AI305" s="164"/>
      <c r="AJ305" s="164"/>
      <c r="AK305" s="164"/>
    </row>
    <row r="306" spans="1:37" ht="14.85" customHeight="1" x14ac:dyDescent="0.15">
      <c r="B306" s="165" t="s">
        <v>97</v>
      </c>
      <c r="C306" s="166"/>
      <c r="D306" s="166"/>
      <c r="E306" s="176"/>
      <c r="F306" s="177">
        <v>33.333333333333329</v>
      </c>
      <c r="G306" s="178">
        <v>33.333333333333329</v>
      </c>
      <c r="H306" s="178">
        <v>23.809523809523807</v>
      </c>
      <c r="I306" s="164"/>
      <c r="J306" s="164"/>
      <c r="K306" s="164"/>
      <c r="L306" s="164"/>
      <c r="M306" s="164"/>
      <c r="N306" s="164"/>
      <c r="O306" s="164"/>
      <c r="P306" s="164"/>
      <c r="AH306" s="164"/>
      <c r="AI306" s="164"/>
      <c r="AJ306" s="164"/>
      <c r="AK306" s="164"/>
    </row>
    <row r="307" spans="1:37" ht="14.85" customHeight="1" x14ac:dyDescent="0.15">
      <c r="B307" s="171"/>
      <c r="C307" s="171"/>
      <c r="D307" s="172"/>
      <c r="E307" s="172"/>
      <c r="F307" s="172"/>
      <c r="G307" s="172"/>
      <c r="H307" s="173"/>
      <c r="I307" s="148"/>
    </row>
    <row r="308" spans="1:37" ht="15" customHeight="1" x14ac:dyDescent="0.15">
      <c r="A308" s="135" t="s">
        <v>674</v>
      </c>
      <c r="B308" s="137"/>
      <c r="C308" s="137"/>
    </row>
    <row r="309" spans="1:37" ht="13.7" customHeight="1" x14ac:dyDescent="0.15">
      <c r="B309" s="138"/>
      <c r="C309" s="139"/>
      <c r="D309" s="139"/>
      <c r="E309" s="139"/>
      <c r="F309" s="140"/>
      <c r="G309" s="141" t="s">
        <v>2</v>
      </c>
      <c r="H309" s="142"/>
      <c r="I309" s="143"/>
      <c r="J309" s="141" t="s">
        <v>3</v>
      </c>
      <c r="K309" s="144"/>
    </row>
    <row r="310" spans="1:37" ht="21" x14ac:dyDescent="0.15">
      <c r="B310" s="145"/>
      <c r="F310" s="146" t="s">
        <v>4</v>
      </c>
      <c r="G310" s="146" t="s">
        <v>170</v>
      </c>
      <c r="H310" s="146" t="s">
        <v>172</v>
      </c>
      <c r="I310" s="147" t="s">
        <v>4</v>
      </c>
      <c r="J310" s="146" t="s">
        <v>170</v>
      </c>
      <c r="K310" s="146" t="s">
        <v>172</v>
      </c>
    </row>
    <row r="311" spans="1:37" ht="12" customHeight="1" x14ac:dyDescent="0.15">
      <c r="B311" s="149"/>
      <c r="C311" s="150"/>
      <c r="D311" s="150"/>
      <c r="E311" s="151"/>
      <c r="F311" s="152"/>
      <c r="G311" s="152"/>
      <c r="H311" s="152"/>
      <c r="I311" s="153">
        <f>F$213</f>
        <v>1202</v>
      </c>
      <c r="J311" s="154">
        <f>G$213</f>
        <v>1061</v>
      </c>
      <c r="K311" s="154">
        <f>H$213</f>
        <v>141</v>
      </c>
      <c r="L311" s="155"/>
      <c r="M311" s="155"/>
      <c r="N311" s="155"/>
      <c r="O311" s="155"/>
      <c r="P311" s="155"/>
      <c r="AH311" s="155"/>
      <c r="AI311" s="155"/>
      <c r="AJ311" s="155"/>
      <c r="AK311" s="155"/>
    </row>
    <row r="312" spans="1:37" ht="14.85" customHeight="1" x14ac:dyDescent="0.15">
      <c r="B312" s="156" t="s">
        <v>89</v>
      </c>
      <c r="C312" s="137"/>
      <c r="D312" s="137"/>
      <c r="F312" s="157">
        <v>185</v>
      </c>
      <c r="G312" s="157">
        <v>166</v>
      </c>
      <c r="H312" s="157">
        <v>19</v>
      </c>
      <c r="I312" s="158">
        <f t="shared" ref="I312:K319" si="70">F312/I$311*100</f>
        <v>15.391014975041598</v>
      </c>
      <c r="J312" s="159">
        <f t="shared" si="70"/>
        <v>15.645617342130066</v>
      </c>
      <c r="K312" s="159">
        <f t="shared" si="70"/>
        <v>13.475177304964539</v>
      </c>
      <c r="L312" s="160"/>
      <c r="M312" s="160"/>
      <c r="N312" s="160"/>
      <c r="O312" s="160"/>
      <c r="P312" s="160"/>
      <c r="AH312" s="160"/>
      <c r="AI312" s="160"/>
      <c r="AJ312" s="160"/>
      <c r="AK312" s="160"/>
    </row>
    <row r="313" spans="1:37" ht="14.85" customHeight="1" x14ac:dyDescent="0.15">
      <c r="B313" s="156" t="s">
        <v>90</v>
      </c>
      <c r="C313" s="137"/>
      <c r="D313" s="137"/>
      <c r="F313" s="157">
        <v>406</v>
      </c>
      <c r="G313" s="157">
        <v>356</v>
      </c>
      <c r="H313" s="157">
        <v>50</v>
      </c>
      <c r="I313" s="158">
        <f t="shared" si="70"/>
        <v>33.777038269550744</v>
      </c>
      <c r="J313" s="159">
        <f t="shared" si="70"/>
        <v>33.55325164938737</v>
      </c>
      <c r="K313" s="159">
        <f t="shared" si="70"/>
        <v>35.460992907801419</v>
      </c>
      <c r="L313" s="160"/>
      <c r="M313" s="160"/>
      <c r="N313" s="160"/>
      <c r="O313" s="160"/>
      <c r="P313" s="160"/>
      <c r="AH313" s="160"/>
      <c r="AI313" s="160"/>
      <c r="AJ313" s="160"/>
      <c r="AK313" s="160"/>
    </row>
    <row r="314" spans="1:37" ht="14.85" customHeight="1" x14ac:dyDescent="0.15">
      <c r="B314" s="156" t="s">
        <v>72</v>
      </c>
      <c r="C314" s="137"/>
      <c r="D314" s="137"/>
      <c r="F314" s="157">
        <v>265</v>
      </c>
      <c r="G314" s="157">
        <v>239</v>
      </c>
      <c r="H314" s="157">
        <v>26</v>
      </c>
      <c r="I314" s="158">
        <f t="shared" si="70"/>
        <v>22.046589018302829</v>
      </c>
      <c r="J314" s="159">
        <f t="shared" si="70"/>
        <v>22.525918944392085</v>
      </c>
      <c r="K314" s="159">
        <f t="shared" si="70"/>
        <v>18.439716312056735</v>
      </c>
      <c r="L314" s="160"/>
      <c r="M314" s="160"/>
      <c r="N314" s="160"/>
      <c r="O314" s="160"/>
      <c r="P314" s="160"/>
      <c r="AH314" s="160"/>
      <c r="AI314" s="160"/>
      <c r="AJ314" s="160"/>
      <c r="AK314" s="160"/>
    </row>
    <row r="315" spans="1:37" ht="14.85" customHeight="1" x14ac:dyDescent="0.15">
      <c r="B315" s="156" t="s">
        <v>71</v>
      </c>
      <c r="C315" s="137"/>
      <c r="D315" s="137"/>
      <c r="F315" s="157">
        <v>81</v>
      </c>
      <c r="G315" s="157">
        <v>77</v>
      </c>
      <c r="H315" s="157">
        <v>4</v>
      </c>
      <c r="I315" s="158">
        <f t="shared" si="70"/>
        <v>6.738768718801996</v>
      </c>
      <c r="J315" s="159">
        <f t="shared" si="70"/>
        <v>7.2573044297832237</v>
      </c>
      <c r="K315" s="159">
        <f t="shared" si="70"/>
        <v>2.8368794326241136</v>
      </c>
      <c r="L315" s="160"/>
      <c r="M315" s="160"/>
      <c r="N315" s="160"/>
      <c r="O315" s="160"/>
      <c r="P315" s="160"/>
      <c r="AH315" s="160"/>
      <c r="AI315" s="160"/>
      <c r="AJ315" s="160"/>
      <c r="AK315" s="160"/>
    </row>
    <row r="316" spans="1:37" ht="14.85" customHeight="1" x14ac:dyDescent="0.15">
      <c r="B316" s="156" t="s">
        <v>103</v>
      </c>
      <c r="C316" s="137"/>
      <c r="D316" s="137"/>
      <c r="F316" s="157">
        <v>34</v>
      </c>
      <c r="G316" s="157">
        <v>28</v>
      </c>
      <c r="H316" s="157">
        <v>6</v>
      </c>
      <c r="I316" s="158">
        <f t="shared" si="70"/>
        <v>2.828618968386023</v>
      </c>
      <c r="J316" s="159">
        <f t="shared" si="70"/>
        <v>2.6390197926484449</v>
      </c>
      <c r="K316" s="159">
        <f t="shared" si="70"/>
        <v>4.2553191489361701</v>
      </c>
      <c r="L316" s="160"/>
      <c r="M316" s="160"/>
      <c r="N316" s="160"/>
      <c r="O316" s="160"/>
      <c r="P316" s="160"/>
      <c r="AH316" s="160"/>
      <c r="AI316" s="160"/>
      <c r="AJ316" s="160"/>
      <c r="AK316" s="160"/>
    </row>
    <row r="317" spans="1:37" ht="14.85" customHeight="1" x14ac:dyDescent="0.15">
      <c r="B317" s="156" t="s">
        <v>110</v>
      </c>
      <c r="C317" s="137"/>
      <c r="D317" s="137"/>
      <c r="F317" s="157">
        <v>6</v>
      </c>
      <c r="G317" s="157">
        <v>6</v>
      </c>
      <c r="H317" s="157">
        <v>0</v>
      </c>
      <c r="I317" s="158">
        <f t="shared" si="70"/>
        <v>0.49916805324459235</v>
      </c>
      <c r="J317" s="159">
        <f t="shared" si="70"/>
        <v>0.56550424128180965</v>
      </c>
      <c r="K317" s="159">
        <f t="shared" si="70"/>
        <v>0</v>
      </c>
      <c r="L317" s="160"/>
      <c r="M317" s="160"/>
      <c r="N317" s="160"/>
      <c r="O317" s="160"/>
      <c r="P317" s="160"/>
      <c r="AH317" s="160"/>
      <c r="AI317" s="160"/>
      <c r="AJ317" s="160"/>
      <c r="AK317" s="160"/>
    </row>
    <row r="318" spans="1:37" ht="14.85" customHeight="1" x14ac:dyDescent="0.15">
      <c r="B318" s="156" t="s">
        <v>111</v>
      </c>
      <c r="C318" s="137"/>
      <c r="D318" s="137"/>
      <c r="F318" s="157">
        <v>5</v>
      </c>
      <c r="G318" s="157">
        <v>5</v>
      </c>
      <c r="H318" s="157">
        <v>0</v>
      </c>
      <c r="I318" s="158">
        <f t="shared" si="70"/>
        <v>0.41597337770382692</v>
      </c>
      <c r="J318" s="159">
        <f t="shared" si="70"/>
        <v>0.47125353440150797</v>
      </c>
      <c r="K318" s="159">
        <f t="shared" si="70"/>
        <v>0</v>
      </c>
      <c r="L318" s="160"/>
      <c r="M318" s="160"/>
      <c r="N318" s="160"/>
      <c r="O318" s="160"/>
      <c r="P318" s="160"/>
      <c r="AH318" s="160"/>
      <c r="AI318" s="160"/>
      <c r="AJ318" s="160"/>
      <c r="AK318" s="160"/>
    </row>
    <row r="319" spans="1:37" ht="14.85" customHeight="1" x14ac:dyDescent="0.15">
      <c r="B319" s="149" t="s">
        <v>128</v>
      </c>
      <c r="C319" s="150"/>
      <c r="D319" s="150"/>
      <c r="E319" s="151"/>
      <c r="F319" s="161">
        <v>220</v>
      </c>
      <c r="G319" s="161">
        <v>184</v>
      </c>
      <c r="H319" s="161">
        <v>36</v>
      </c>
      <c r="I319" s="162">
        <f t="shared" si="70"/>
        <v>18.302828618968388</v>
      </c>
      <c r="J319" s="163">
        <f t="shared" si="70"/>
        <v>17.342130065975496</v>
      </c>
      <c r="K319" s="163">
        <f t="shared" si="70"/>
        <v>25.531914893617021</v>
      </c>
      <c r="L319" s="164"/>
      <c r="M319" s="164"/>
      <c r="N319" s="164"/>
      <c r="O319" s="164"/>
      <c r="P319" s="164"/>
      <c r="AH319" s="164"/>
      <c r="AI319" s="164"/>
      <c r="AJ319" s="164"/>
      <c r="AK319" s="164"/>
    </row>
    <row r="320" spans="1:37" ht="14.85" customHeight="1" x14ac:dyDescent="0.15">
      <c r="B320" s="165" t="s">
        <v>1</v>
      </c>
      <c r="C320" s="166"/>
      <c r="D320" s="166"/>
      <c r="E320" s="167"/>
      <c r="F320" s="168">
        <f>SUM(F312:F319)</f>
        <v>1202</v>
      </c>
      <c r="G320" s="168">
        <f>SUM(G312:G319)</f>
        <v>1061</v>
      </c>
      <c r="H320" s="168">
        <f>SUM(H312:H319)</f>
        <v>141</v>
      </c>
      <c r="I320" s="169">
        <f>IF(SUM(I312:I319)&gt;100,"－",SUM(I312:I319))</f>
        <v>99.999999999999986</v>
      </c>
      <c r="J320" s="170">
        <f>IF(SUM(J312:J319)&gt;100,"－",SUM(J312:J319))</f>
        <v>100</v>
      </c>
      <c r="K320" s="170">
        <f>IF(SUM(K312:K319)&gt;100,"－",SUM(K312:K319))</f>
        <v>100</v>
      </c>
      <c r="L320" s="164"/>
      <c r="M320" s="164"/>
      <c r="N320" s="164"/>
      <c r="O320" s="164"/>
      <c r="P320" s="164"/>
      <c r="AH320" s="164"/>
      <c r="AI320" s="164"/>
      <c r="AJ320" s="164"/>
      <c r="AK320" s="164"/>
    </row>
    <row r="321" spans="2:37" ht="14.85" customHeight="1" x14ac:dyDescent="0.15">
      <c r="B321" s="165" t="s">
        <v>96</v>
      </c>
      <c r="C321" s="166"/>
      <c r="D321" s="166"/>
      <c r="E321" s="176"/>
      <c r="F321" s="177">
        <v>9.5269213097662675</v>
      </c>
      <c r="G321" s="178">
        <v>9.5975737316971639</v>
      </c>
      <c r="H321" s="178">
        <v>8.9368053665910825</v>
      </c>
      <c r="I321" s="164"/>
      <c r="J321" s="164"/>
      <c r="K321" s="164"/>
      <c r="L321" s="164"/>
      <c r="M321" s="164"/>
      <c r="N321" s="164"/>
      <c r="O321" s="164"/>
      <c r="P321" s="164"/>
      <c r="AH321" s="164"/>
      <c r="AI321" s="164"/>
      <c r="AJ321" s="164"/>
      <c r="AK321" s="164"/>
    </row>
    <row r="322" spans="2:37" ht="14.85" customHeight="1" x14ac:dyDescent="0.15">
      <c r="B322" s="165" t="s">
        <v>97</v>
      </c>
      <c r="C322" s="166"/>
      <c r="D322" s="166"/>
      <c r="E322" s="176"/>
      <c r="F322" s="177">
        <v>64</v>
      </c>
      <c r="G322" s="178">
        <v>64</v>
      </c>
      <c r="H322" s="178">
        <v>27.2</v>
      </c>
      <c r="I322" s="164"/>
      <c r="J322" s="164"/>
      <c r="K322" s="164"/>
      <c r="L322" s="164"/>
      <c r="M322" s="164"/>
      <c r="N322" s="164"/>
      <c r="O322" s="164"/>
      <c r="P322" s="164"/>
      <c r="AH322" s="164"/>
      <c r="AI322" s="164"/>
      <c r="AJ322" s="164"/>
      <c r="AK322" s="164"/>
    </row>
    <row r="323" spans="2:37" ht="17.850000000000001" customHeight="1" x14ac:dyDescent="0.15">
      <c r="B323" s="192" t="s">
        <v>122</v>
      </c>
      <c r="C323" s="192"/>
      <c r="M323" s="191"/>
      <c r="P323" s="191"/>
      <c r="AH323" s="191"/>
      <c r="AK323" s="191"/>
    </row>
    <row r="324" spans="2:37" ht="13.7" customHeight="1" x14ac:dyDescent="0.15">
      <c r="B324" s="138"/>
      <c r="C324" s="139"/>
      <c r="D324" s="139"/>
      <c r="E324" s="139"/>
      <c r="F324" s="140"/>
      <c r="G324" s="141" t="s">
        <v>2</v>
      </c>
      <c r="H324" s="142"/>
      <c r="I324" s="143"/>
      <c r="J324" s="141" t="s">
        <v>3</v>
      </c>
      <c r="K324" s="144"/>
    </row>
    <row r="325" spans="2:37" ht="21" x14ac:dyDescent="0.15">
      <c r="B325" s="145"/>
      <c r="F325" s="146" t="s">
        <v>4</v>
      </c>
      <c r="G325" s="146" t="s">
        <v>170</v>
      </c>
      <c r="H325" s="146" t="s">
        <v>172</v>
      </c>
      <c r="I325" s="147" t="s">
        <v>4</v>
      </c>
      <c r="J325" s="146" t="s">
        <v>170</v>
      </c>
      <c r="K325" s="146" t="s">
        <v>172</v>
      </c>
    </row>
    <row r="326" spans="2:37" ht="12" customHeight="1" x14ac:dyDescent="0.15">
      <c r="B326" s="149"/>
      <c r="C326" s="150"/>
      <c r="D326" s="150"/>
      <c r="E326" s="151"/>
      <c r="F326" s="152"/>
      <c r="G326" s="152"/>
      <c r="H326" s="152"/>
      <c r="I326" s="153">
        <f>F$213</f>
        <v>1202</v>
      </c>
      <c r="J326" s="154">
        <f>G$213</f>
        <v>1061</v>
      </c>
      <c r="K326" s="154">
        <f>H$213</f>
        <v>141</v>
      </c>
      <c r="L326" s="155"/>
      <c r="M326" s="155"/>
      <c r="N326" s="155"/>
      <c r="O326" s="155"/>
      <c r="P326" s="155"/>
      <c r="AH326" s="155"/>
      <c r="AI326" s="155"/>
      <c r="AJ326" s="155"/>
      <c r="AK326" s="155"/>
    </row>
    <row r="327" spans="2:37" ht="14.85" customHeight="1" x14ac:dyDescent="0.15">
      <c r="B327" s="156" t="s">
        <v>89</v>
      </c>
      <c r="C327" s="137"/>
      <c r="D327" s="137"/>
      <c r="F327" s="157">
        <v>188</v>
      </c>
      <c r="G327" s="157">
        <v>164</v>
      </c>
      <c r="H327" s="157">
        <v>24</v>
      </c>
      <c r="I327" s="158">
        <f t="shared" ref="I327:K334" si="71">F327/I$326*100</f>
        <v>15.640599001663894</v>
      </c>
      <c r="J327" s="159">
        <f t="shared" si="71"/>
        <v>15.457115928369463</v>
      </c>
      <c r="K327" s="159">
        <f t="shared" si="71"/>
        <v>17.021276595744681</v>
      </c>
      <c r="L327" s="160"/>
      <c r="M327" s="160"/>
      <c r="N327" s="160"/>
      <c r="O327" s="160"/>
      <c r="P327" s="160"/>
      <c r="AH327" s="160"/>
      <c r="AI327" s="160"/>
      <c r="AJ327" s="160"/>
      <c r="AK327" s="160"/>
    </row>
    <row r="328" spans="2:37" ht="14.85" customHeight="1" x14ac:dyDescent="0.15">
      <c r="B328" s="156" t="s">
        <v>90</v>
      </c>
      <c r="C328" s="137"/>
      <c r="D328" s="137"/>
      <c r="F328" s="157">
        <v>449</v>
      </c>
      <c r="G328" s="157">
        <v>398</v>
      </c>
      <c r="H328" s="157">
        <v>51</v>
      </c>
      <c r="I328" s="158">
        <f t="shared" si="71"/>
        <v>37.354409317803658</v>
      </c>
      <c r="J328" s="159">
        <f t="shared" si="71"/>
        <v>37.511781338360038</v>
      </c>
      <c r="K328" s="159">
        <f t="shared" si="71"/>
        <v>36.170212765957451</v>
      </c>
      <c r="L328" s="160"/>
      <c r="M328" s="160"/>
      <c r="N328" s="160"/>
      <c r="O328" s="160"/>
      <c r="P328" s="160"/>
      <c r="AH328" s="160"/>
      <c r="AI328" s="160"/>
      <c r="AJ328" s="160"/>
      <c r="AK328" s="160"/>
    </row>
    <row r="329" spans="2:37" ht="14.85" customHeight="1" x14ac:dyDescent="0.15">
      <c r="B329" s="156" t="s">
        <v>72</v>
      </c>
      <c r="C329" s="137"/>
      <c r="F329" s="157">
        <v>263</v>
      </c>
      <c r="G329" s="157">
        <v>239</v>
      </c>
      <c r="H329" s="157">
        <v>24</v>
      </c>
      <c r="I329" s="158">
        <f t="shared" si="71"/>
        <v>21.880199667221298</v>
      </c>
      <c r="J329" s="159">
        <f t="shared" si="71"/>
        <v>22.525918944392085</v>
      </c>
      <c r="K329" s="159">
        <f t="shared" si="71"/>
        <v>17.021276595744681</v>
      </c>
      <c r="L329" s="160"/>
      <c r="M329" s="160"/>
      <c r="N329" s="160"/>
      <c r="O329" s="160"/>
      <c r="P329" s="160"/>
      <c r="AH329" s="160"/>
      <c r="AI329" s="160"/>
      <c r="AJ329" s="160"/>
      <c r="AK329" s="160"/>
    </row>
    <row r="330" spans="2:37" ht="14.85" customHeight="1" x14ac:dyDescent="0.15">
      <c r="B330" s="156" t="s">
        <v>71</v>
      </c>
      <c r="C330" s="137"/>
      <c r="D330" s="137"/>
      <c r="F330" s="157">
        <v>68</v>
      </c>
      <c r="G330" s="157">
        <v>62</v>
      </c>
      <c r="H330" s="157">
        <v>6</v>
      </c>
      <c r="I330" s="158">
        <f t="shared" si="71"/>
        <v>5.657237936772046</v>
      </c>
      <c r="J330" s="159">
        <f t="shared" si="71"/>
        <v>5.8435438265786992</v>
      </c>
      <c r="K330" s="159">
        <f t="shared" si="71"/>
        <v>4.2553191489361701</v>
      </c>
      <c r="L330" s="160"/>
      <c r="M330" s="160"/>
      <c r="N330" s="160"/>
      <c r="O330" s="160"/>
      <c r="P330" s="160"/>
      <c r="AH330" s="160"/>
      <c r="AI330" s="160"/>
      <c r="AJ330" s="160"/>
      <c r="AK330" s="160"/>
    </row>
    <row r="331" spans="2:37" ht="14.85" customHeight="1" x14ac:dyDescent="0.15">
      <c r="B331" s="156" t="s">
        <v>103</v>
      </c>
      <c r="C331" s="137"/>
      <c r="D331" s="137"/>
      <c r="F331" s="157">
        <v>10</v>
      </c>
      <c r="G331" s="157">
        <v>10</v>
      </c>
      <c r="H331" s="157">
        <v>0</v>
      </c>
      <c r="I331" s="158">
        <f t="shared" si="71"/>
        <v>0.83194675540765384</v>
      </c>
      <c r="J331" s="159">
        <f t="shared" si="71"/>
        <v>0.94250706880301593</v>
      </c>
      <c r="K331" s="159">
        <f t="shared" si="71"/>
        <v>0</v>
      </c>
      <c r="L331" s="160"/>
      <c r="M331" s="160"/>
      <c r="N331" s="160"/>
      <c r="O331" s="160"/>
      <c r="P331" s="160"/>
      <c r="AH331" s="160"/>
      <c r="AI331" s="160"/>
      <c r="AJ331" s="160"/>
      <c r="AK331" s="160"/>
    </row>
    <row r="332" spans="2:37" ht="14.85" customHeight="1" x14ac:dyDescent="0.15">
      <c r="B332" s="156" t="s">
        <v>110</v>
      </c>
      <c r="C332" s="137"/>
      <c r="D332" s="137"/>
      <c r="F332" s="157">
        <v>1</v>
      </c>
      <c r="G332" s="157">
        <v>1</v>
      </c>
      <c r="H332" s="157">
        <v>0</v>
      </c>
      <c r="I332" s="158">
        <f t="shared" si="71"/>
        <v>8.3194675540765387E-2</v>
      </c>
      <c r="J332" s="159">
        <f t="shared" si="71"/>
        <v>9.4250706880301599E-2</v>
      </c>
      <c r="K332" s="159">
        <f t="shared" si="71"/>
        <v>0</v>
      </c>
      <c r="L332" s="160"/>
      <c r="M332" s="160"/>
      <c r="N332" s="160"/>
      <c r="O332" s="160"/>
      <c r="P332" s="160"/>
      <c r="AH332" s="160"/>
      <c r="AI332" s="160"/>
      <c r="AJ332" s="160"/>
      <c r="AK332" s="160"/>
    </row>
    <row r="333" spans="2:37" ht="14.85" customHeight="1" x14ac:dyDescent="0.15">
      <c r="B333" s="156" t="s">
        <v>111</v>
      </c>
      <c r="C333" s="137"/>
      <c r="D333" s="137"/>
      <c r="F333" s="157">
        <v>0</v>
      </c>
      <c r="G333" s="157">
        <v>0</v>
      </c>
      <c r="H333" s="157">
        <v>0</v>
      </c>
      <c r="I333" s="158">
        <f t="shared" si="71"/>
        <v>0</v>
      </c>
      <c r="J333" s="159">
        <f t="shared" si="71"/>
        <v>0</v>
      </c>
      <c r="K333" s="159">
        <f t="shared" si="71"/>
        <v>0</v>
      </c>
      <c r="L333" s="160"/>
      <c r="M333" s="160"/>
      <c r="N333" s="160"/>
      <c r="O333" s="160"/>
      <c r="P333" s="160"/>
      <c r="AH333" s="160"/>
      <c r="AI333" s="160"/>
      <c r="AJ333" s="160"/>
      <c r="AK333" s="160"/>
    </row>
    <row r="334" spans="2:37" ht="14.85" customHeight="1" x14ac:dyDescent="0.15">
      <c r="B334" s="149" t="s">
        <v>128</v>
      </c>
      <c r="C334" s="150"/>
      <c r="D334" s="150"/>
      <c r="E334" s="151"/>
      <c r="F334" s="161">
        <v>223</v>
      </c>
      <c r="G334" s="161">
        <v>187</v>
      </c>
      <c r="H334" s="161">
        <v>36</v>
      </c>
      <c r="I334" s="162">
        <f t="shared" si="71"/>
        <v>18.552412645590682</v>
      </c>
      <c r="J334" s="163">
        <f t="shared" si="71"/>
        <v>17.6248821866164</v>
      </c>
      <c r="K334" s="163">
        <f t="shared" si="71"/>
        <v>25.531914893617021</v>
      </c>
      <c r="L334" s="164"/>
      <c r="M334" s="164"/>
      <c r="N334" s="164"/>
      <c r="O334" s="164"/>
      <c r="P334" s="164"/>
      <c r="AH334" s="164"/>
      <c r="AI334" s="164"/>
      <c r="AJ334" s="164"/>
      <c r="AK334" s="164"/>
    </row>
    <row r="335" spans="2:37" ht="14.85" customHeight="1" x14ac:dyDescent="0.15">
      <c r="B335" s="165" t="s">
        <v>1</v>
      </c>
      <c r="C335" s="166"/>
      <c r="D335" s="166"/>
      <c r="E335" s="167"/>
      <c r="F335" s="168">
        <f>SUM(F327:F334)</f>
        <v>1202</v>
      </c>
      <c r="G335" s="168">
        <f>SUM(G327:G334)</f>
        <v>1061</v>
      </c>
      <c r="H335" s="168">
        <f>SUM(H327:H334)</f>
        <v>141</v>
      </c>
      <c r="I335" s="169">
        <f>IF(SUM(I327:I334)&gt;100,"－",SUM(I327:I334))</f>
        <v>100</v>
      </c>
      <c r="J335" s="170">
        <f>IF(SUM(J327:J334)&gt;100,"－",SUM(J327:J334))</f>
        <v>100</v>
      </c>
      <c r="K335" s="170">
        <f>IF(SUM(K327:K334)&gt;100,"－",SUM(K327:K334))</f>
        <v>100</v>
      </c>
      <c r="L335" s="164"/>
      <c r="M335" s="164"/>
      <c r="N335" s="164"/>
      <c r="O335" s="164"/>
      <c r="P335" s="164"/>
      <c r="AH335" s="164"/>
      <c r="AI335" s="164"/>
      <c r="AJ335" s="164"/>
      <c r="AK335" s="164"/>
    </row>
    <row r="336" spans="2:37" ht="14.85" customHeight="1" x14ac:dyDescent="0.15">
      <c r="B336" s="165" t="s">
        <v>96</v>
      </c>
      <c r="C336" s="166"/>
      <c r="D336" s="166"/>
      <c r="E336" s="176"/>
      <c r="F336" s="177">
        <v>8.7234537588879046</v>
      </c>
      <c r="G336" s="178">
        <v>8.8244845515319223</v>
      </c>
      <c r="H336" s="178">
        <v>7.8824926848796615</v>
      </c>
      <c r="I336" s="164"/>
      <c r="J336" s="164"/>
      <c r="K336" s="164"/>
      <c r="L336" s="164"/>
      <c r="M336" s="164"/>
      <c r="N336" s="164"/>
      <c r="O336" s="164"/>
      <c r="P336" s="164"/>
      <c r="AH336" s="164"/>
      <c r="AI336" s="164"/>
      <c r="AJ336" s="164"/>
      <c r="AK336" s="164"/>
    </row>
    <row r="337" spans="1:37" ht="14.85" customHeight="1" x14ac:dyDescent="0.15">
      <c r="B337" s="165" t="s">
        <v>97</v>
      </c>
      <c r="C337" s="166"/>
      <c r="D337" s="166"/>
      <c r="E337" s="176"/>
      <c r="F337" s="177">
        <v>31.666666666666664</v>
      </c>
      <c r="G337" s="178">
        <v>31.666666666666664</v>
      </c>
      <c r="H337" s="178">
        <v>19.624999999999996</v>
      </c>
      <c r="I337" s="164"/>
      <c r="J337" s="164"/>
      <c r="K337" s="164"/>
      <c r="L337" s="164"/>
      <c r="M337" s="164"/>
      <c r="N337" s="164"/>
      <c r="O337" s="164"/>
      <c r="P337" s="164"/>
      <c r="AH337" s="164"/>
      <c r="AI337" s="164"/>
      <c r="AJ337" s="164"/>
      <c r="AK337" s="164"/>
    </row>
    <row r="338" spans="1:37" ht="14.85" customHeight="1" x14ac:dyDescent="0.15">
      <c r="B338" s="171"/>
      <c r="C338" s="171"/>
      <c r="D338" s="171"/>
      <c r="E338" s="172"/>
      <c r="F338" s="160"/>
      <c r="G338" s="160"/>
      <c r="H338" s="160"/>
      <c r="I338" s="164"/>
      <c r="J338" s="164"/>
      <c r="K338" s="164"/>
      <c r="L338" s="164"/>
      <c r="M338" s="164"/>
      <c r="N338" s="164"/>
      <c r="O338" s="164"/>
      <c r="P338" s="164"/>
      <c r="AH338" s="164"/>
      <c r="AI338" s="164"/>
      <c r="AJ338" s="164"/>
      <c r="AK338" s="164"/>
    </row>
    <row r="339" spans="1:37" ht="15" customHeight="1" x14ac:dyDescent="0.15">
      <c r="A339" s="135" t="s">
        <v>675</v>
      </c>
      <c r="B339" s="137"/>
      <c r="C339" s="137"/>
    </row>
    <row r="340" spans="1:37" ht="13.7" customHeight="1" x14ac:dyDescent="0.15">
      <c r="B340" s="138"/>
      <c r="C340" s="139"/>
      <c r="D340" s="139"/>
      <c r="E340" s="139"/>
      <c r="F340" s="140"/>
      <c r="G340" s="141" t="s">
        <v>2</v>
      </c>
      <c r="H340" s="142"/>
      <c r="I340" s="143"/>
      <c r="J340" s="141" t="s">
        <v>3</v>
      </c>
      <c r="K340" s="144"/>
    </row>
    <row r="341" spans="1:37" ht="21" x14ac:dyDescent="0.15">
      <c r="B341" s="145"/>
      <c r="F341" s="146" t="s">
        <v>4</v>
      </c>
      <c r="G341" s="146" t="s">
        <v>170</v>
      </c>
      <c r="H341" s="146" t="s">
        <v>172</v>
      </c>
      <c r="I341" s="147" t="s">
        <v>4</v>
      </c>
      <c r="J341" s="146" t="s">
        <v>170</v>
      </c>
      <c r="K341" s="146" t="s">
        <v>172</v>
      </c>
    </row>
    <row r="342" spans="1:37" ht="12" customHeight="1" x14ac:dyDescent="0.15">
      <c r="B342" s="149"/>
      <c r="C342" s="150"/>
      <c r="D342" s="150"/>
      <c r="E342" s="151"/>
      <c r="F342" s="152"/>
      <c r="G342" s="152"/>
      <c r="H342" s="152"/>
      <c r="I342" s="153">
        <f>F$213</f>
        <v>1202</v>
      </c>
      <c r="J342" s="154">
        <f>G$213</f>
        <v>1061</v>
      </c>
      <c r="K342" s="154">
        <f>H$213</f>
        <v>141</v>
      </c>
      <c r="L342" s="155"/>
      <c r="M342" s="155"/>
      <c r="N342" s="155"/>
      <c r="O342" s="155"/>
      <c r="P342" s="155"/>
      <c r="AH342" s="155"/>
      <c r="AI342" s="155"/>
      <c r="AJ342" s="155"/>
      <c r="AK342" s="155"/>
    </row>
    <row r="343" spans="1:37" ht="14.85" customHeight="1" x14ac:dyDescent="0.15">
      <c r="B343" s="156" t="s">
        <v>514</v>
      </c>
      <c r="C343" s="137"/>
      <c r="D343" s="137"/>
      <c r="F343" s="157">
        <v>120</v>
      </c>
      <c r="G343" s="157">
        <v>98</v>
      </c>
      <c r="H343" s="157">
        <v>22</v>
      </c>
      <c r="I343" s="158">
        <f t="shared" ref="I343:K347" si="72">F343/I$342*100</f>
        <v>9.9833610648918469</v>
      </c>
      <c r="J343" s="159">
        <f t="shared" si="72"/>
        <v>9.2365692742695575</v>
      </c>
      <c r="K343" s="159">
        <f t="shared" si="72"/>
        <v>15.602836879432624</v>
      </c>
      <c r="L343" s="160"/>
      <c r="M343" s="160"/>
      <c r="N343" s="160"/>
      <c r="O343" s="160"/>
      <c r="P343" s="160"/>
      <c r="AH343" s="160"/>
      <c r="AI343" s="160"/>
      <c r="AJ343" s="160"/>
      <c r="AK343" s="160"/>
    </row>
    <row r="344" spans="1:37" ht="14.85" customHeight="1" x14ac:dyDescent="0.15">
      <c r="B344" s="156" t="s">
        <v>515</v>
      </c>
      <c r="C344" s="137"/>
      <c r="D344" s="137"/>
      <c r="F344" s="157">
        <v>319</v>
      </c>
      <c r="G344" s="157">
        <v>287</v>
      </c>
      <c r="H344" s="157">
        <v>32</v>
      </c>
      <c r="I344" s="158">
        <f t="shared" si="72"/>
        <v>26.539101497504159</v>
      </c>
      <c r="J344" s="159">
        <f t="shared" si="72"/>
        <v>27.049952874646561</v>
      </c>
      <c r="K344" s="159">
        <f t="shared" si="72"/>
        <v>22.695035460992909</v>
      </c>
      <c r="L344" s="160"/>
      <c r="M344" s="160"/>
      <c r="N344" s="160"/>
      <c r="O344" s="160"/>
      <c r="P344" s="160"/>
      <c r="AH344" s="160"/>
      <c r="AI344" s="160"/>
      <c r="AJ344" s="160"/>
      <c r="AK344" s="160"/>
    </row>
    <row r="345" spans="1:37" ht="14.85" customHeight="1" x14ac:dyDescent="0.15">
      <c r="B345" s="156" t="s">
        <v>165</v>
      </c>
      <c r="C345" s="137"/>
      <c r="D345" s="137"/>
      <c r="F345" s="157">
        <v>412</v>
      </c>
      <c r="G345" s="157">
        <v>373</v>
      </c>
      <c r="H345" s="157">
        <v>39</v>
      </c>
      <c r="I345" s="158">
        <f t="shared" si="72"/>
        <v>34.276206322795339</v>
      </c>
      <c r="J345" s="159">
        <f t="shared" si="72"/>
        <v>35.155513666352498</v>
      </c>
      <c r="K345" s="159">
        <f t="shared" si="72"/>
        <v>27.659574468085108</v>
      </c>
      <c r="L345" s="160"/>
      <c r="M345" s="160"/>
      <c r="N345" s="160"/>
      <c r="O345" s="160"/>
      <c r="P345" s="160"/>
      <c r="AH345" s="160"/>
      <c r="AI345" s="160"/>
      <c r="AJ345" s="160"/>
      <c r="AK345" s="160"/>
    </row>
    <row r="346" spans="1:37" ht="14.85" customHeight="1" x14ac:dyDescent="0.15">
      <c r="B346" s="156" t="s">
        <v>166</v>
      </c>
      <c r="C346" s="137"/>
      <c r="D346" s="137"/>
      <c r="F346" s="157">
        <v>263</v>
      </c>
      <c r="G346" s="157">
        <v>225</v>
      </c>
      <c r="H346" s="157">
        <v>38</v>
      </c>
      <c r="I346" s="158">
        <f t="shared" si="72"/>
        <v>21.880199667221298</v>
      </c>
      <c r="J346" s="159">
        <f t="shared" si="72"/>
        <v>21.206409048067862</v>
      </c>
      <c r="K346" s="159">
        <f t="shared" si="72"/>
        <v>26.950354609929079</v>
      </c>
      <c r="L346" s="160"/>
      <c r="M346" s="160"/>
      <c r="N346" s="160"/>
      <c r="O346" s="160"/>
      <c r="P346" s="160"/>
      <c r="AH346" s="160"/>
      <c r="AI346" s="160"/>
      <c r="AJ346" s="160"/>
      <c r="AK346" s="160"/>
    </row>
    <row r="347" spans="1:37" ht="14.85" customHeight="1" x14ac:dyDescent="0.15">
      <c r="B347" s="149" t="s">
        <v>128</v>
      </c>
      <c r="C347" s="150"/>
      <c r="D347" s="150"/>
      <c r="E347" s="151"/>
      <c r="F347" s="161">
        <v>88</v>
      </c>
      <c r="G347" s="161">
        <v>78</v>
      </c>
      <c r="H347" s="161">
        <v>10</v>
      </c>
      <c r="I347" s="162">
        <f t="shared" si="72"/>
        <v>7.321131447587355</v>
      </c>
      <c r="J347" s="163">
        <f t="shared" si="72"/>
        <v>7.3515551366635252</v>
      </c>
      <c r="K347" s="163">
        <f t="shared" si="72"/>
        <v>7.0921985815602842</v>
      </c>
      <c r="L347" s="164"/>
      <c r="M347" s="164"/>
      <c r="N347" s="164"/>
      <c r="O347" s="164"/>
      <c r="P347" s="164"/>
      <c r="AH347" s="164"/>
      <c r="AI347" s="164"/>
      <c r="AJ347" s="164"/>
      <c r="AK347" s="164"/>
    </row>
    <row r="348" spans="1:37" ht="14.85" customHeight="1" x14ac:dyDescent="0.15">
      <c r="B348" s="165" t="s">
        <v>1</v>
      </c>
      <c r="C348" s="166"/>
      <c r="D348" s="166"/>
      <c r="E348" s="167"/>
      <c r="F348" s="168">
        <f>SUM(F343:F347)</f>
        <v>1202</v>
      </c>
      <c r="G348" s="168">
        <f>SUM(G343:G347)</f>
        <v>1061</v>
      </c>
      <c r="H348" s="168">
        <f>SUM(H343:H347)</f>
        <v>141</v>
      </c>
      <c r="I348" s="169">
        <f>IF(SUM(I343:I347)&gt;100,"－",SUM(I343:I347))</f>
        <v>100</v>
      </c>
      <c r="J348" s="170">
        <f>IF(SUM(J343:J347)&gt;100,"－",SUM(J343:J347))</f>
        <v>99.999999999999986</v>
      </c>
      <c r="K348" s="170">
        <f>IF(SUM(K343:K347)&gt;100,"－",SUM(K343:K347))</f>
        <v>100</v>
      </c>
      <c r="L348" s="164"/>
      <c r="M348" s="164"/>
      <c r="N348" s="164"/>
      <c r="O348" s="164"/>
      <c r="P348" s="164"/>
      <c r="AH348" s="164"/>
      <c r="AI348" s="164"/>
      <c r="AJ348" s="164"/>
      <c r="AK348" s="164"/>
    </row>
    <row r="349" spans="1:37" ht="14.85" customHeight="1" x14ac:dyDescent="0.15">
      <c r="B349" s="165" t="s">
        <v>80</v>
      </c>
      <c r="C349" s="166"/>
      <c r="D349" s="166"/>
      <c r="E349" s="176"/>
      <c r="F349" s="177">
        <v>54.677823129484878</v>
      </c>
      <c r="G349" s="178">
        <v>54.72018524426619</v>
      </c>
      <c r="H349" s="178">
        <v>54.359945581164105</v>
      </c>
      <c r="I349" s="164"/>
      <c r="J349" s="164"/>
      <c r="K349" s="164"/>
      <c r="L349" s="164"/>
      <c r="M349" s="164"/>
      <c r="N349" s="164"/>
      <c r="O349" s="164"/>
      <c r="P349" s="164"/>
      <c r="AH349" s="164"/>
      <c r="AI349" s="164"/>
      <c r="AJ349" s="164"/>
      <c r="AK349" s="164"/>
    </row>
    <row r="350" spans="1:37" ht="14.85" customHeight="1" x14ac:dyDescent="0.15">
      <c r="B350" s="171"/>
      <c r="C350" s="171"/>
      <c r="D350" s="172"/>
      <c r="E350" s="172"/>
      <c r="F350" s="172"/>
      <c r="G350" s="172"/>
      <c r="H350" s="173"/>
      <c r="I350" s="148"/>
    </row>
    <row r="351" spans="1:37" ht="15" customHeight="1" x14ac:dyDescent="0.15">
      <c r="A351" s="135" t="s">
        <v>676</v>
      </c>
      <c r="B351" s="137"/>
      <c r="C351" s="137"/>
    </row>
    <row r="352" spans="1:37" ht="13.7" customHeight="1" x14ac:dyDescent="0.15">
      <c r="B352" s="138"/>
      <c r="C352" s="139"/>
      <c r="D352" s="139"/>
      <c r="E352" s="139"/>
      <c r="F352" s="140"/>
      <c r="G352" s="141" t="s">
        <v>2</v>
      </c>
      <c r="H352" s="142"/>
      <c r="I352" s="143"/>
      <c r="J352" s="141" t="s">
        <v>3</v>
      </c>
      <c r="K352" s="144"/>
    </row>
    <row r="353" spans="2:37" ht="21" x14ac:dyDescent="0.15">
      <c r="B353" s="145"/>
      <c r="F353" s="146" t="s">
        <v>4</v>
      </c>
      <c r="G353" s="146" t="s">
        <v>170</v>
      </c>
      <c r="H353" s="146" t="s">
        <v>172</v>
      </c>
      <c r="I353" s="147" t="s">
        <v>4</v>
      </c>
      <c r="J353" s="146" t="s">
        <v>170</v>
      </c>
      <c r="K353" s="146" t="s">
        <v>172</v>
      </c>
    </row>
    <row r="354" spans="2:37" ht="12" customHeight="1" x14ac:dyDescent="0.15">
      <c r="B354" s="149"/>
      <c r="C354" s="150"/>
      <c r="D354" s="150"/>
      <c r="E354" s="151"/>
      <c r="F354" s="152"/>
      <c r="G354" s="152"/>
      <c r="H354" s="152"/>
      <c r="I354" s="153">
        <f>F$213</f>
        <v>1202</v>
      </c>
      <c r="J354" s="154">
        <f>G$213</f>
        <v>1061</v>
      </c>
      <c r="K354" s="154">
        <f>H$213</f>
        <v>141</v>
      </c>
      <c r="L354" s="155"/>
      <c r="M354" s="155"/>
      <c r="N354" s="155"/>
      <c r="O354" s="155"/>
      <c r="P354" s="155"/>
      <c r="AH354" s="155"/>
      <c r="AI354" s="155"/>
      <c r="AJ354" s="155"/>
      <c r="AK354" s="155"/>
    </row>
    <row r="355" spans="2:37" ht="14.85" customHeight="1" x14ac:dyDescent="0.15">
      <c r="B355" s="156" t="s">
        <v>152</v>
      </c>
      <c r="C355" s="137"/>
      <c r="D355" s="137"/>
      <c r="F355" s="157">
        <v>844</v>
      </c>
      <c r="G355" s="157">
        <v>749</v>
      </c>
      <c r="H355" s="157">
        <v>95</v>
      </c>
      <c r="I355" s="158">
        <f t="shared" ref="I355:K360" si="73">F355/I$354*100</f>
        <v>70.216306156405992</v>
      </c>
      <c r="J355" s="159">
        <f t="shared" si="73"/>
        <v>70.593779453345888</v>
      </c>
      <c r="K355" s="159">
        <f t="shared" si="73"/>
        <v>67.37588652482269</v>
      </c>
      <c r="L355" s="160"/>
      <c r="M355" s="160"/>
      <c r="N355" s="160"/>
      <c r="O355" s="160"/>
      <c r="P355" s="160"/>
      <c r="AH355" s="160"/>
      <c r="AI355" s="160"/>
      <c r="AJ355" s="160"/>
      <c r="AK355" s="160"/>
    </row>
    <row r="356" spans="2:37" ht="14.85" customHeight="1" x14ac:dyDescent="0.15">
      <c r="B356" s="156" t="s">
        <v>481</v>
      </c>
      <c r="C356" s="137"/>
      <c r="D356" s="137"/>
      <c r="F356" s="157">
        <v>87</v>
      </c>
      <c r="G356" s="157">
        <v>79</v>
      </c>
      <c r="H356" s="157">
        <v>8</v>
      </c>
      <c r="I356" s="158">
        <f t="shared" si="73"/>
        <v>7.2379367720465897</v>
      </c>
      <c r="J356" s="159">
        <f t="shared" si="73"/>
        <v>7.4458058435438259</v>
      </c>
      <c r="K356" s="159">
        <f t="shared" si="73"/>
        <v>5.6737588652482271</v>
      </c>
      <c r="L356" s="160"/>
      <c r="M356" s="160"/>
      <c r="N356" s="160"/>
      <c r="O356" s="160"/>
      <c r="P356" s="160"/>
      <c r="AH356" s="160"/>
      <c r="AI356" s="160"/>
      <c r="AJ356" s="160"/>
      <c r="AK356" s="160"/>
    </row>
    <row r="357" spans="2:37" ht="14.85" customHeight="1" x14ac:dyDescent="0.15">
      <c r="B357" s="156" t="s">
        <v>482</v>
      </c>
      <c r="C357" s="137"/>
      <c r="D357" s="137"/>
      <c r="F357" s="157">
        <v>47</v>
      </c>
      <c r="G357" s="157">
        <v>41</v>
      </c>
      <c r="H357" s="157">
        <v>6</v>
      </c>
      <c r="I357" s="158">
        <f t="shared" si="73"/>
        <v>3.9101497504159735</v>
      </c>
      <c r="J357" s="159">
        <f t="shared" si="73"/>
        <v>3.8642789820923658</v>
      </c>
      <c r="K357" s="159">
        <f t="shared" si="73"/>
        <v>4.2553191489361701</v>
      </c>
      <c r="L357" s="160"/>
      <c r="M357" s="160"/>
      <c r="N357" s="160"/>
      <c r="O357" s="160"/>
      <c r="P357" s="160"/>
      <c r="AH357" s="160"/>
      <c r="AI357" s="160"/>
      <c r="AJ357" s="160"/>
      <c r="AK357" s="160"/>
    </row>
    <row r="358" spans="2:37" ht="14.85" customHeight="1" x14ac:dyDescent="0.15">
      <c r="B358" s="156" t="s">
        <v>516</v>
      </c>
      <c r="C358" s="137"/>
      <c r="D358" s="137"/>
      <c r="F358" s="157">
        <v>50</v>
      </c>
      <c r="G358" s="157">
        <v>43</v>
      </c>
      <c r="H358" s="157">
        <v>7</v>
      </c>
      <c r="I358" s="158">
        <f t="shared" si="73"/>
        <v>4.1597337770382694</v>
      </c>
      <c r="J358" s="159">
        <f t="shared" si="73"/>
        <v>4.0527803958529685</v>
      </c>
      <c r="K358" s="159">
        <f t="shared" si="73"/>
        <v>4.9645390070921991</v>
      </c>
      <c r="L358" s="160"/>
      <c r="M358" s="160"/>
      <c r="N358" s="160"/>
      <c r="O358" s="160"/>
      <c r="P358" s="160"/>
      <c r="AH358" s="160"/>
      <c r="AI358" s="160"/>
      <c r="AJ358" s="160"/>
      <c r="AK358" s="160"/>
    </row>
    <row r="359" spans="2:37" ht="14.85" customHeight="1" x14ac:dyDescent="0.15">
      <c r="B359" s="156" t="s">
        <v>517</v>
      </c>
      <c r="C359" s="137"/>
      <c r="D359" s="137"/>
      <c r="F359" s="157">
        <v>59</v>
      </c>
      <c r="G359" s="157">
        <v>51</v>
      </c>
      <c r="H359" s="157">
        <v>8</v>
      </c>
      <c r="I359" s="158">
        <f t="shared" si="73"/>
        <v>4.9084858569051582</v>
      </c>
      <c r="J359" s="159">
        <f t="shared" si="73"/>
        <v>4.8067860508953819</v>
      </c>
      <c r="K359" s="159">
        <f t="shared" si="73"/>
        <v>5.6737588652482271</v>
      </c>
      <c r="L359" s="160"/>
      <c r="M359" s="160"/>
      <c r="N359" s="160"/>
      <c r="O359" s="160"/>
      <c r="P359" s="160"/>
      <c r="AH359" s="160"/>
      <c r="AI359" s="160"/>
      <c r="AJ359" s="160"/>
      <c r="AK359" s="160"/>
    </row>
    <row r="360" spans="2:37" ht="14.85" customHeight="1" x14ac:dyDescent="0.15">
      <c r="B360" s="149" t="s">
        <v>128</v>
      </c>
      <c r="C360" s="150"/>
      <c r="D360" s="150"/>
      <c r="E360" s="151"/>
      <c r="F360" s="161">
        <v>115</v>
      </c>
      <c r="G360" s="161">
        <v>98</v>
      </c>
      <c r="H360" s="161">
        <v>17</v>
      </c>
      <c r="I360" s="162">
        <f t="shared" si="73"/>
        <v>9.5673876871880204</v>
      </c>
      <c r="J360" s="163">
        <f t="shared" si="73"/>
        <v>9.2365692742695575</v>
      </c>
      <c r="K360" s="163">
        <f t="shared" si="73"/>
        <v>12.056737588652481</v>
      </c>
      <c r="L360" s="164"/>
      <c r="M360" s="164"/>
      <c r="N360" s="164"/>
      <c r="O360" s="164"/>
      <c r="P360" s="164"/>
      <c r="AH360" s="164"/>
      <c r="AI360" s="164"/>
      <c r="AJ360" s="164"/>
      <c r="AK360" s="164"/>
    </row>
    <row r="361" spans="2:37" ht="14.85" customHeight="1" x14ac:dyDescent="0.15">
      <c r="B361" s="165" t="s">
        <v>1</v>
      </c>
      <c r="C361" s="166"/>
      <c r="D361" s="166"/>
      <c r="E361" s="167"/>
      <c r="F361" s="168">
        <f>SUM(F355:F360)</f>
        <v>1202</v>
      </c>
      <c r="G361" s="168">
        <f>SUM(G355:G360)</f>
        <v>1061</v>
      </c>
      <c r="H361" s="168">
        <f>SUM(H355:H360)</f>
        <v>141</v>
      </c>
      <c r="I361" s="169">
        <f>IF(SUM(I355:I360)&gt;100,"－",SUM(I355:I360))</f>
        <v>100</v>
      </c>
      <c r="J361" s="170">
        <f>IF(SUM(J355:J360)&gt;100,"－",SUM(J355:J360))</f>
        <v>99.999999999999986</v>
      </c>
      <c r="K361" s="170">
        <f>IF(SUM(K355:K360)&gt;100,"－",SUM(K355:K360))</f>
        <v>100</v>
      </c>
      <c r="L361" s="164"/>
      <c r="M361" s="164"/>
      <c r="N361" s="164"/>
      <c r="O361" s="164"/>
      <c r="P361" s="164"/>
      <c r="AH361" s="164"/>
      <c r="AI361" s="164"/>
      <c r="AJ361" s="164"/>
      <c r="AK361" s="164"/>
    </row>
    <row r="362" spans="2:37" ht="14.85" customHeight="1" x14ac:dyDescent="0.15">
      <c r="B362" s="165" t="s">
        <v>975</v>
      </c>
      <c r="C362" s="166"/>
      <c r="D362" s="166"/>
      <c r="E362" s="176"/>
      <c r="F362" s="177">
        <v>0.75160993560257594</v>
      </c>
      <c r="G362" s="178">
        <v>0.73831775700934577</v>
      </c>
      <c r="H362" s="178">
        <v>0.85483870967741937</v>
      </c>
      <c r="I362" s="164"/>
      <c r="J362" s="164"/>
      <c r="K362" s="164"/>
      <c r="L362" s="164"/>
      <c r="M362" s="164"/>
      <c r="N362" s="164"/>
      <c r="O362" s="164"/>
      <c r="P362" s="164"/>
      <c r="AH362" s="164"/>
      <c r="AI362" s="164"/>
      <c r="AJ362" s="164"/>
      <c r="AK362" s="164"/>
    </row>
    <row r="363" spans="2:37" ht="14.85" customHeight="1" x14ac:dyDescent="0.15">
      <c r="B363" s="165" t="s">
        <v>405</v>
      </c>
      <c r="C363" s="166"/>
      <c r="D363" s="166"/>
      <c r="E363" s="176"/>
      <c r="F363" s="177">
        <v>3.3621399176954734</v>
      </c>
      <c r="G363" s="178">
        <v>3.3224299065420562</v>
      </c>
      <c r="H363" s="178">
        <v>3.6551724137931036</v>
      </c>
      <c r="I363" s="164"/>
      <c r="J363" s="164"/>
      <c r="K363" s="164"/>
      <c r="L363" s="164"/>
      <c r="M363" s="164"/>
      <c r="N363" s="164"/>
      <c r="O363" s="164"/>
      <c r="P363" s="164"/>
      <c r="AH363" s="164"/>
      <c r="AI363" s="164"/>
      <c r="AJ363" s="164"/>
      <c r="AK363" s="164"/>
    </row>
    <row r="364" spans="2:37" ht="14.85" customHeight="1" x14ac:dyDescent="0.15">
      <c r="B364" s="165" t="s">
        <v>97</v>
      </c>
      <c r="C364" s="166"/>
      <c r="D364" s="166"/>
      <c r="E364" s="176"/>
      <c r="F364" s="193">
        <v>21</v>
      </c>
      <c r="G364" s="168">
        <v>21</v>
      </c>
      <c r="H364" s="168">
        <v>14</v>
      </c>
      <c r="I364" s="164"/>
      <c r="J364" s="164"/>
      <c r="K364" s="164"/>
      <c r="L364" s="164"/>
      <c r="M364" s="164"/>
      <c r="N364" s="164"/>
      <c r="O364" s="164"/>
      <c r="P364" s="164"/>
      <c r="AH364" s="164"/>
      <c r="AI364" s="164"/>
      <c r="AJ364" s="164"/>
      <c r="AK364" s="164"/>
    </row>
    <row r="365" spans="2:37" ht="17.850000000000001" customHeight="1" x14ac:dyDescent="0.15">
      <c r="B365" s="192" t="s">
        <v>122</v>
      </c>
      <c r="C365" s="192"/>
      <c r="M365" s="191"/>
      <c r="P365" s="191"/>
      <c r="AH365" s="191"/>
      <c r="AK365" s="191"/>
    </row>
    <row r="366" spans="2:37" ht="13.7" customHeight="1" x14ac:dyDescent="0.15">
      <c r="B366" s="138"/>
      <c r="C366" s="139"/>
      <c r="D366" s="139"/>
      <c r="E366" s="139"/>
      <c r="F366" s="140"/>
      <c r="G366" s="141" t="s">
        <v>2</v>
      </c>
      <c r="H366" s="142"/>
      <c r="I366" s="143"/>
      <c r="J366" s="141" t="s">
        <v>3</v>
      </c>
      <c r="K366" s="144"/>
    </row>
    <row r="367" spans="2:37" ht="21" x14ac:dyDescent="0.15">
      <c r="B367" s="145"/>
      <c r="F367" s="146" t="s">
        <v>4</v>
      </c>
      <c r="G367" s="146" t="s">
        <v>170</v>
      </c>
      <c r="H367" s="146" t="s">
        <v>172</v>
      </c>
      <c r="I367" s="147" t="s">
        <v>4</v>
      </c>
      <c r="J367" s="146" t="s">
        <v>170</v>
      </c>
      <c r="K367" s="146" t="s">
        <v>172</v>
      </c>
    </row>
    <row r="368" spans="2:37" ht="12" customHeight="1" x14ac:dyDescent="0.15">
      <c r="B368" s="149"/>
      <c r="C368" s="150"/>
      <c r="D368" s="150"/>
      <c r="E368" s="151"/>
      <c r="F368" s="152"/>
      <c r="G368" s="152"/>
      <c r="H368" s="152"/>
      <c r="I368" s="153">
        <f>F$213</f>
        <v>1202</v>
      </c>
      <c r="J368" s="154">
        <f>G$213</f>
        <v>1061</v>
      </c>
      <c r="K368" s="154">
        <f>H$213</f>
        <v>141</v>
      </c>
      <c r="L368" s="155"/>
      <c r="M368" s="155"/>
      <c r="N368" s="155"/>
      <c r="O368" s="155"/>
      <c r="P368" s="155"/>
      <c r="AH368" s="155"/>
      <c r="AI368" s="155"/>
      <c r="AJ368" s="155"/>
      <c r="AK368" s="155"/>
    </row>
    <row r="369" spans="1:37" ht="14.85" customHeight="1" x14ac:dyDescent="0.15">
      <c r="B369" s="156" t="s">
        <v>152</v>
      </c>
      <c r="C369" s="137"/>
      <c r="D369" s="137"/>
      <c r="F369" s="157">
        <v>844</v>
      </c>
      <c r="G369" s="157">
        <v>749</v>
      </c>
      <c r="H369" s="157">
        <v>95</v>
      </c>
      <c r="I369" s="158">
        <f t="shared" ref="I369:K374" si="74">F369/I$368*100</f>
        <v>70.216306156405992</v>
      </c>
      <c r="J369" s="159">
        <f t="shared" si="74"/>
        <v>70.593779453345888</v>
      </c>
      <c r="K369" s="159">
        <f t="shared" si="74"/>
        <v>67.37588652482269</v>
      </c>
      <c r="L369" s="160"/>
      <c r="M369" s="160"/>
      <c r="N369" s="160"/>
      <c r="O369" s="160"/>
      <c r="P369" s="160"/>
      <c r="AH369" s="160"/>
      <c r="AI369" s="160"/>
      <c r="AJ369" s="160"/>
      <c r="AK369" s="160"/>
    </row>
    <row r="370" spans="1:37" ht="14.85" customHeight="1" x14ac:dyDescent="0.15">
      <c r="B370" s="156" t="s">
        <v>66</v>
      </c>
      <c r="C370" s="137"/>
      <c r="D370" s="137"/>
      <c r="F370" s="157">
        <v>91</v>
      </c>
      <c r="G370" s="157">
        <v>84</v>
      </c>
      <c r="H370" s="157">
        <v>7</v>
      </c>
      <c r="I370" s="158">
        <f t="shared" si="74"/>
        <v>7.570715474209651</v>
      </c>
      <c r="J370" s="159">
        <f t="shared" si="74"/>
        <v>7.9170593779453347</v>
      </c>
      <c r="K370" s="159">
        <f t="shared" si="74"/>
        <v>4.9645390070921991</v>
      </c>
      <c r="L370" s="160"/>
      <c r="M370" s="160"/>
      <c r="N370" s="160"/>
      <c r="O370" s="160"/>
      <c r="P370" s="160"/>
      <c r="AH370" s="160"/>
      <c r="AI370" s="160"/>
      <c r="AJ370" s="160"/>
      <c r="AK370" s="160"/>
    </row>
    <row r="371" spans="1:37" ht="14.85" customHeight="1" x14ac:dyDescent="0.15">
      <c r="B371" s="156" t="s">
        <v>73</v>
      </c>
      <c r="C371" s="137"/>
      <c r="D371" s="137"/>
      <c r="F371" s="157">
        <v>43</v>
      </c>
      <c r="G371" s="157">
        <v>36</v>
      </c>
      <c r="H371" s="157">
        <v>7</v>
      </c>
      <c r="I371" s="158">
        <f t="shared" si="74"/>
        <v>3.5773710482529122</v>
      </c>
      <c r="J371" s="159">
        <f t="shared" si="74"/>
        <v>3.3930254476908575</v>
      </c>
      <c r="K371" s="159">
        <f t="shared" si="74"/>
        <v>4.9645390070921991</v>
      </c>
      <c r="L371" s="160"/>
      <c r="M371" s="160"/>
      <c r="N371" s="160"/>
      <c r="O371" s="160"/>
      <c r="P371" s="160"/>
      <c r="AH371" s="160"/>
      <c r="AI371" s="160"/>
      <c r="AJ371" s="160"/>
      <c r="AK371" s="160"/>
    </row>
    <row r="372" spans="1:37" ht="14.85" customHeight="1" x14ac:dyDescent="0.15">
      <c r="B372" s="156" t="s">
        <v>518</v>
      </c>
      <c r="C372" s="137"/>
      <c r="D372" s="137"/>
      <c r="F372" s="157">
        <v>47</v>
      </c>
      <c r="G372" s="157">
        <v>42</v>
      </c>
      <c r="H372" s="157">
        <v>5</v>
      </c>
      <c r="I372" s="158">
        <f t="shared" si="74"/>
        <v>3.9101497504159735</v>
      </c>
      <c r="J372" s="159">
        <f t="shared" si="74"/>
        <v>3.9585296889726673</v>
      </c>
      <c r="K372" s="159">
        <f t="shared" si="74"/>
        <v>3.5460992907801421</v>
      </c>
      <c r="L372" s="160"/>
      <c r="M372" s="160"/>
      <c r="N372" s="160"/>
      <c r="O372" s="160"/>
      <c r="P372" s="160"/>
      <c r="AH372" s="160"/>
      <c r="AI372" s="160"/>
      <c r="AJ372" s="160"/>
      <c r="AK372" s="160"/>
    </row>
    <row r="373" spans="1:37" ht="14.85" customHeight="1" x14ac:dyDescent="0.15">
      <c r="B373" s="156" t="s">
        <v>517</v>
      </c>
      <c r="C373" s="137"/>
      <c r="D373" s="137"/>
      <c r="F373" s="157">
        <v>60</v>
      </c>
      <c r="G373" s="157">
        <v>51</v>
      </c>
      <c r="H373" s="157">
        <v>9</v>
      </c>
      <c r="I373" s="158">
        <f t="shared" si="74"/>
        <v>4.9916805324459235</v>
      </c>
      <c r="J373" s="159">
        <f t="shared" si="74"/>
        <v>4.8067860508953819</v>
      </c>
      <c r="K373" s="159">
        <f t="shared" si="74"/>
        <v>6.3829787234042552</v>
      </c>
      <c r="L373" s="160"/>
      <c r="M373" s="160"/>
      <c r="N373" s="160"/>
      <c r="O373" s="160"/>
      <c r="P373" s="160"/>
      <c r="AH373" s="160"/>
      <c r="AI373" s="160"/>
      <c r="AJ373" s="160"/>
      <c r="AK373" s="160"/>
    </row>
    <row r="374" spans="1:37" ht="14.85" customHeight="1" x14ac:dyDescent="0.15">
      <c r="B374" s="149" t="s">
        <v>128</v>
      </c>
      <c r="C374" s="150"/>
      <c r="D374" s="150"/>
      <c r="E374" s="151"/>
      <c r="F374" s="161">
        <v>117</v>
      </c>
      <c r="G374" s="161">
        <v>99</v>
      </c>
      <c r="H374" s="161">
        <v>18</v>
      </c>
      <c r="I374" s="162">
        <f t="shared" si="74"/>
        <v>9.733777038269551</v>
      </c>
      <c r="J374" s="163">
        <f t="shared" si="74"/>
        <v>9.3308199811498582</v>
      </c>
      <c r="K374" s="163">
        <f t="shared" si="74"/>
        <v>12.76595744680851</v>
      </c>
      <c r="L374" s="164"/>
      <c r="M374" s="164"/>
      <c r="N374" s="164"/>
      <c r="O374" s="164"/>
      <c r="P374" s="164"/>
      <c r="AH374" s="164"/>
      <c r="AI374" s="164"/>
      <c r="AJ374" s="164"/>
      <c r="AK374" s="164"/>
    </row>
    <row r="375" spans="1:37" ht="14.85" customHeight="1" x14ac:dyDescent="0.15">
      <c r="B375" s="165" t="s">
        <v>1</v>
      </c>
      <c r="C375" s="166"/>
      <c r="D375" s="166"/>
      <c r="E375" s="167"/>
      <c r="F375" s="168">
        <f>SUM(F369:F374)</f>
        <v>1202</v>
      </c>
      <c r="G375" s="168">
        <f>SUM(G369:G374)</f>
        <v>1061</v>
      </c>
      <c r="H375" s="168">
        <f>SUM(H369:H374)</f>
        <v>141</v>
      </c>
      <c r="I375" s="169">
        <f>IF(SUM(I369:I374)&gt;100,"－",SUM(I369:I374))</f>
        <v>100</v>
      </c>
      <c r="J375" s="170">
        <f>IF(SUM(J369:J374)&gt;100,"－",SUM(J369:J374))</f>
        <v>99.999999999999986</v>
      </c>
      <c r="K375" s="170">
        <f>IF(SUM(K369:K374)&gt;100,"－",SUM(K369:K374))</f>
        <v>100</v>
      </c>
      <c r="L375" s="164"/>
      <c r="M375" s="164"/>
      <c r="N375" s="164"/>
      <c r="O375" s="164"/>
      <c r="P375" s="164"/>
      <c r="AH375" s="164"/>
      <c r="AI375" s="164"/>
      <c r="AJ375" s="164"/>
      <c r="AK375" s="164"/>
    </row>
    <row r="376" spans="1:37" ht="14.85" customHeight="1" x14ac:dyDescent="0.15">
      <c r="B376" s="165" t="s">
        <v>975</v>
      </c>
      <c r="C376" s="166"/>
      <c r="D376" s="166"/>
      <c r="E376" s="176"/>
      <c r="F376" s="177">
        <v>0.82495920611162843</v>
      </c>
      <c r="G376" s="178">
        <v>0.82070674488903905</v>
      </c>
      <c r="H376" s="178">
        <v>0.858218293072043</v>
      </c>
      <c r="I376" s="164"/>
      <c r="J376" s="164"/>
      <c r="K376" s="164"/>
      <c r="L376" s="164"/>
      <c r="M376" s="164"/>
      <c r="N376" s="164"/>
      <c r="O376" s="164"/>
      <c r="P376" s="164"/>
      <c r="AH376" s="164"/>
      <c r="AI376" s="164"/>
      <c r="AJ376" s="164"/>
      <c r="AK376" s="164"/>
    </row>
    <row r="377" spans="1:37" ht="14.85" customHeight="1" x14ac:dyDescent="0.15">
      <c r="B377" s="165" t="s">
        <v>405</v>
      </c>
      <c r="C377" s="166"/>
      <c r="D377" s="166"/>
      <c r="E377" s="176"/>
      <c r="F377" s="177">
        <v>3.7140279611249665</v>
      </c>
      <c r="G377" s="178">
        <v>3.7066661435833597</v>
      </c>
      <c r="H377" s="178">
        <v>3.7700303588521891</v>
      </c>
      <c r="I377" s="164"/>
      <c r="J377" s="164"/>
      <c r="K377" s="164"/>
      <c r="L377" s="164"/>
      <c r="M377" s="164"/>
      <c r="N377" s="164"/>
      <c r="O377" s="164"/>
      <c r="P377" s="164"/>
      <c r="AH377" s="164"/>
      <c r="AI377" s="164"/>
      <c r="AJ377" s="164"/>
      <c r="AK377" s="164"/>
    </row>
    <row r="378" spans="1:37" ht="14.85" customHeight="1" x14ac:dyDescent="0.15">
      <c r="B378" s="165" t="s">
        <v>97</v>
      </c>
      <c r="C378" s="166"/>
      <c r="D378" s="166"/>
      <c r="E378" s="176"/>
      <c r="F378" s="177">
        <v>15.517241379310345</v>
      </c>
      <c r="G378" s="178">
        <v>15.517241379310345</v>
      </c>
      <c r="H378" s="178">
        <v>11.864406779661017</v>
      </c>
      <c r="I378" s="164"/>
      <c r="J378" s="164"/>
      <c r="K378" s="164"/>
      <c r="L378" s="164"/>
      <c r="M378" s="164"/>
      <c r="N378" s="164"/>
      <c r="O378" s="164"/>
      <c r="P378" s="164"/>
      <c r="AH378" s="164"/>
      <c r="AI378" s="164"/>
      <c r="AJ378" s="164"/>
      <c r="AK378" s="164"/>
    </row>
    <row r="379" spans="1:37" ht="14.85" customHeight="1" x14ac:dyDescent="0.15">
      <c r="B379" s="171"/>
      <c r="C379" s="171"/>
      <c r="D379" s="172"/>
      <c r="E379" s="172"/>
      <c r="F379" s="172"/>
      <c r="G379" s="172"/>
      <c r="H379" s="173"/>
      <c r="I379" s="148"/>
      <c r="J379" s="148"/>
      <c r="K379" s="148"/>
    </row>
    <row r="380" spans="1:37" ht="15" customHeight="1" x14ac:dyDescent="0.15">
      <c r="A380" s="135" t="s">
        <v>677</v>
      </c>
      <c r="B380" s="137"/>
      <c r="C380" s="137"/>
    </row>
    <row r="381" spans="1:37" ht="13.7" customHeight="1" x14ac:dyDescent="0.15">
      <c r="B381" s="138"/>
      <c r="C381" s="139"/>
      <c r="D381" s="139"/>
      <c r="E381" s="139"/>
      <c r="F381" s="140"/>
      <c r="G381" s="141" t="s">
        <v>2</v>
      </c>
      <c r="H381" s="142"/>
      <c r="I381" s="143"/>
      <c r="J381" s="141" t="s">
        <v>3</v>
      </c>
      <c r="K381" s="144"/>
    </row>
    <row r="382" spans="1:37" ht="21" x14ac:dyDescent="0.15">
      <c r="B382" s="145"/>
      <c r="F382" s="146" t="s">
        <v>4</v>
      </c>
      <c r="G382" s="146" t="s">
        <v>170</v>
      </c>
      <c r="H382" s="146" t="s">
        <v>172</v>
      </c>
      <c r="I382" s="147" t="s">
        <v>4</v>
      </c>
      <c r="J382" s="146" t="s">
        <v>170</v>
      </c>
      <c r="K382" s="146" t="s">
        <v>172</v>
      </c>
    </row>
    <row r="383" spans="1:37" ht="12" customHeight="1" x14ac:dyDescent="0.15">
      <c r="B383" s="149"/>
      <c r="C383" s="150"/>
      <c r="D383" s="150"/>
      <c r="E383" s="151"/>
      <c r="F383" s="152"/>
      <c r="G383" s="152"/>
      <c r="H383" s="152"/>
      <c r="I383" s="153">
        <f>F$213</f>
        <v>1202</v>
      </c>
      <c r="J383" s="154">
        <f>G$213</f>
        <v>1061</v>
      </c>
      <c r="K383" s="154">
        <f>H$213</f>
        <v>141</v>
      </c>
      <c r="L383" s="155"/>
      <c r="M383" s="155"/>
      <c r="N383" s="155"/>
      <c r="O383" s="155"/>
      <c r="P383" s="155"/>
      <c r="AH383" s="155"/>
      <c r="AI383" s="155"/>
      <c r="AJ383" s="155"/>
      <c r="AK383" s="155"/>
    </row>
    <row r="384" spans="1:37" ht="14.85" customHeight="1" x14ac:dyDescent="0.15">
      <c r="B384" s="156" t="s">
        <v>152</v>
      </c>
      <c r="C384" s="137"/>
      <c r="D384" s="137"/>
      <c r="F384" s="157">
        <v>844</v>
      </c>
      <c r="G384" s="157">
        <v>749</v>
      </c>
      <c r="H384" s="157">
        <v>95</v>
      </c>
      <c r="I384" s="158">
        <f t="shared" ref="I384:K389" si="75">F384/I$383*100</f>
        <v>70.216306156405992</v>
      </c>
      <c r="J384" s="159">
        <f t="shared" si="75"/>
        <v>70.593779453345888</v>
      </c>
      <c r="K384" s="159">
        <f t="shared" si="75"/>
        <v>67.37588652482269</v>
      </c>
      <c r="L384" s="160"/>
      <c r="M384" s="160"/>
      <c r="N384" s="160"/>
      <c r="O384" s="160"/>
      <c r="P384" s="160"/>
      <c r="AH384" s="160"/>
      <c r="AI384" s="160"/>
      <c r="AJ384" s="160"/>
      <c r="AK384" s="160"/>
    </row>
    <row r="385" spans="2:37" ht="14.85" customHeight="1" x14ac:dyDescent="0.15">
      <c r="B385" s="156" t="s">
        <v>66</v>
      </c>
      <c r="C385" s="137"/>
      <c r="D385" s="137"/>
      <c r="F385" s="157">
        <v>83</v>
      </c>
      <c r="G385" s="157">
        <v>76</v>
      </c>
      <c r="H385" s="157">
        <v>7</v>
      </c>
      <c r="I385" s="158">
        <f t="shared" si="75"/>
        <v>6.9051580698835267</v>
      </c>
      <c r="J385" s="159">
        <f t="shared" si="75"/>
        <v>7.1630537229029221</v>
      </c>
      <c r="K385" s="159">
        <f t="shared" si="75"/>
        <v>4.9645390070921991</v>
      </c>
      <c r="L385" s="160"/>
      <c r="M385" s="160"/>
      <c r="N385" s="160"/>
      <c r="O385" s="160"/>
      <c r="P385" s="160"/>
      <c r="AH385" s="160"/>
      <c r="AI385" s="160"/>
      <c r="AJ385" s="160"/>
      <c r="AK385" s="160"/>
    </row>
    <row r="386" spans="2:37" ht="14.85" customHeight="1" x14ac:dyDescent="0.15">
      <c r="B386" s="156" t="s">
        <v>73</v>
      </c>
      <c r="C386" s="137"/>
      <c r="D386" s="137"/>
      <c r="F386" s="157">
        <v>32</v>
      </c>
      <c r="G386" s="157">
        <v>30</v>
      </c>
      <c r="H386" s="157">
        <v>2</v>
      </c>
      <c r="I386" s="158">
        <f t="shared" si="75"/>
        <v>2.6622296173044924</v>
      </c>
      <c r="J386" s="159">
        <f t="shared" si="75"/>
        <v>2.827521206409048</v>
      </c>
      <c r="K386" s="159">
        <f t="shared" si="75"/>
        <v>1.4184397163120568</v>
      </c>
      <c r="L386" s="160"/>
      <c r="M386" s="160"/>
      <c r="N386" s="160"/>
      <c r="O386" s="160"/>
      <c r="P386" s="160"/>
      <c r="AH386" s="160"/>
      <c r="AI386" s="160"/>
      <c r="AJ386" s="160"/>
      <c r="AK386" s="160"/>
    </row>
    <row r="387" spans="2:37" ht="14.85" customHeight="1" x14ac:dyDescent="0.15">
      <c r="B387" s="156" t="s">
        <v>518</v>
      </c>
      <c r="C387" s="137"/>
      <c r="D387" s="137"/>
      <c r="F387" s="157">
        <v>37</v>
      </c>
      <c r="G387" s="157">
        <v>32</v>
      </c>
      <c r="H387" s="157">
        <v>5</v>
      </c>
      <c r="I387" s="158">
        <f t="shared" si="75"/>
        <v>3.0782029950083194</v>
      </c>
      <c r="J387" s="159">
        <f t="shared" si="75"/>
        <v>3.0160226201696512</v>
      </c>
      <c r="K387" s="159">
        <f t="shared" si="75"/>
        <v>3.5460992907801421</v>
      </c>
      <c r="L387" s="160"/>
      <c r="M387" s="160"/>
      <c r="N387" s="160"/>
      <c r="O387" s="160"/>
      <c r="P387" s="160"/>
      <c r="AH387" s="160"/>
      <c r="AI387" s="160"/>
      <c r="AJ387" s="160"/>
      <c r="AK387" s="160"/>
    </row>
    <row r="388" spans="2:37" ht="14.85" customHeight="1" x14ac:dyDescent="0.15">
      <c r="B388" s="156" t="s">
        <v>517</v>
      </c>
      <c r="C388" s="137"/>
      <c r="D388" s="137"/>
      <c r="F388" s="157">
        <v>43</v>
      </c>
      <c r="G388" s="157">
        <v>38</v>
      </c>
      <c r="H388" s="157">
        <v>5</v>
      </c>
      <c r="I388" s="158">
        <f t="shared" si="75"/>
        <v>3.5773710482529122</v>
      </c>
      <c r="J388" s="159">
        <f t="shared" si="75"/>
        <v>3.581526861451461</v>
      </c>
      <c r="K388" s="159">
        <f t="shared" si="75"/>
        <v>3.5460992907801421</v>
      </c>
      <c r="L388" s="160"/>
      <c r="M388" s="160"/>
      <c r="N388" s="160"/>
      <c r="O388" s="160"/>
      <c r="P388" s="160"/>
      <c r="AH388" s="160"/>
      <c r="AI388" s="160"/>
      <c r="AJ388" s="160"/>
      <c r="AK388" s="160"/>
    </row>
    <row r="389" spans="2:37" ht="14.85" customHeight="1" x14ac:dyDescent="0.15">
      <c r="B389" s="149" t="s">
        <v>128</v>
      </c>
      <c r="C389" s="150"/>
      <c r="D389" s="150"/>
      <c r="E389" s="151"/>
      <c r="F389" s="161">
        <v>163</v>
      </c>
      <c r="G389" s="161">
        <v>136</v>
      </c>
      <c r="H389" s="161">
        <v>27</v>
      </c>
      <c r="I389" s="162">
        <f t="shared" si="75"/>
        <v>13.560732113144757</v>
      </c>
      <c r="J389" s="163">
        <f t="shared" si="75"/>
        <v>12.818096135721019</v>
      </c>
      <c r="K389" s="163">
        <f t="shared" si="75"/>
        <v>19.148936170212767</v>
      </c>
      <c r="L389" s="164"/>
      <c r="M389" s="164"/>
      <c r="N389" s="164"/>
      <c r="O389" s="164"/>
      <c r="P389" s="164"/>
      <c r="AH389" s="164"/>
      <c r="AI389" s="164"/>
      <c r="AJ389" s="164"/>
      <c r="AK389" s="164"/>
    </row>
    <row r="390" spans="2:37" ht="14.85" customHeight="1" x14ac:dyDescent="0.15">
      <c r="B390" s="165" t="s">
        <v>1</v>
      </c>
      <c r="C390" s="166"/>
      <c r="D390" s="166"/>
      <c r="E390" s="167"/>
      <c r="F390" s="168">
        <f>SUM(F384:F389)</f>
        <v>1202</v>
      </c>
      <c r="G390" s="168">
        <f>SUM(G384:G389)</f>
        <v>1061</v>
      </c>
      <c r="H390" s="168">
        <f>SUM(H384:H389)</f>
        <v>141</v>
      </c>
      <c r="I390" s="169">
        <f>IF(SUM(I384:I389)&gt;100,"－",SUM(I384:I389))</f>
        <v>100</v>
      </c>
      <c r="J390" s="170">
        <f>IF(SUM(J384:J389)&gt;100,"－",SUM(J384:J389))</f>
        <v>99.999999999999986</v>
      </c>
      <c r="K390" s="170">
        <f>IF(SUM(K384:K389)&gt;100,"－",SUM(K384:K389))</f>
        <v>100</v>
      </c>
      <c r="L390" s="164"/>
      <c r="M390" s="164"/>
      <c r="N390" s="164"/>
      <c r="O390" s="164"/>
      <c r="P390" s="164"/>
      <c r="AH390" s="164"/>
      <c r="AI390" s="164"/>
      <c r="AJ390" s="164"/>
      <c r="AK390" s="164"/>
    </row>
    <row r="391" spans="2:37" ht="14.85" customHeight="1" x14ac:dyDescent="0.15">
      <c r="B391" s="165" t="s">
        <v>975</v>
      </c>
      <c r="C391" s="166"/>
      <c r="D391" s="166"/>
      <c r="E391" s="176"/>
      <c r="F391" s="177">
        <v>0.60064485081809416</v>
      </c>
      <c r="G391" s="178">
        <v>0.60894054054054036</v>
      </c>
      <c r="H391" s="178">
        <v>0.53333333333333333</v>
      </c>
      <c r="I391" s="164"/>
      <c r="J391" s="164"/>
      <c r="K391" s="164"/>
      <c r="L391" s="164"/>
      <c r="M391" s="164"/>
      <c r="N391" s="164"/>
      <c r="O391" s="164"/>
      <c r="P391" s="164"/>
      <c r="AH391" s="164"/>
      <c r="AI391" s="164"/>
      <c r="AJ391" s="164"/>
      <c r="AK391" s="164"/>
    </row>
    <row r="392" spans="2:37" ht="14.85" customHeight="1" x14ac:dyDescent="0.15">
      <c r="B392" s="165" t="s">
        <v>405</v>
      </c>
      <c r="C392" s="166"/>
      <c r="D392" s="166"/>
      <c r="E392" s="176"/>
      <c r="F392" s="177">
        <v>3.2003589743589735</v>
      </c>
      <c r="G392" s="178">
        <v>3.2003977272727266</v>
      </c>
      <c r="H392" s="178">
        <v>3.1999999999999997</v>
      </c>
      <c r="I392" s="164"/>
      <c r="J392" s="164"/>
      <c r="K392" s="164"/>
      <c r="L392" s="164"/>
      <c r="M392" s="164"/>
      <c r="N392" s="164"/>
      <c r="O392" s="164"/>
      <c r="P392" s="164"/>
      <c r="AH392" s="164"/>
      <c r="AI392" s="164"/>
      <c r="AJ392" s="164"/>
      <c r="AK392" s="164"/>
    </row>
    <row r="393" spans="2:37" ht="14.85" customHeight="1" x14ac:dyDescent="0.15">
      <c r="B393" s="165" t="s">
        <v>97</v>
      </c>
      <c r="C393" s="166"/>
      <c r="D393" s="166"/>
      <c r="E393" s="176"/>
      <c r="F393" s="177">
        <v>21</v>
      </c>
      <c r="G393" s="178">
        <v>21</v>
      </c>
      <c r="H393" s="178">
        <v>11</v>
      </c>
      <c r="I393" s="164"/>
      <c r="J393" s="164"/>
      <c r="K393" s="164"/>
      <c r="L393" s="164"/>
      <c r="M393" s="164"/>
      <c r="N393" s="164"/>
      <c r="O393" s="164"/>
      <c r="P393" s="164"/>
      <c r="AH393" s="164"/>
      <c r="AI393" s="164"/>
      <c r="AJ393" s="164"/>
      <c r="AK393" s="164"/>
    </row>
    <row r="394" spans="2:37" ht="17.850000000000001" customHeight="1" x14ac:dyDescent="0.15">
      <c r="B394" s="192" t="s">
        <v>122</v>
      </c>
      <c r="C394" s="192"/>
      <c r="M394" s="191"/>
      <c r="P394" s="191"/>
      <c r="AH394" s="191"/>
      <c r="AK394" s="191"/>
    </row>
    <row r="395" spans="2:37" ht="13.7" customHeight="1" x14ac:dyDescent="0.15">
      <c r="B395" s="138"/>
      <c r="C395" s="139"/>
      <c r="D395" s="139"/>
      <c r="E395" s="139"/>
      <c r="F395" s="140"/>
      <c r="G395" s="141" t="s">
        <v>2</v>
      </c>
      <c r="H395" s="142"/>
      <c r="I395" s="143"/>
      <c r="J395" s="141" t="s">
        <v>3</v>
      </c>
      <c r="K395" s="144"/>
    </row>
    <row r="396" spans="2:37" ht="21" x14ac:dyDescent="0.15">
      <c r="B396" s="145"/>
      <c r="F396" s="146" t="s">
        <v>4</v>
      </c>
      <c r="G396" s="146" t="s">
        <v>170</v>
      </c>
      <c r="H396" s="146" t="s">
        <v>172</v>
      </c>
      <c r="I396" s="147" t="s">
        <v>4</v>
      </c>
      <c r="J396" s="146" t="s">
        <v>170</v>
      </c>
      <c r="K396" s="146" t="s">
        <v>172</v>
      </c>
    </row>
    <row r="397" spans="2:37" ht="12" customHeight="1" x14ac:dyDescent="0.15">
      <c r="B397" s="149"/>
      <c r="C397" s="150"/>
      <c r="D397" s="150"/>
      <c r="E397" s="151"/>
      <c r="F397" s="152"/>
      <c r="G397" s="152"/>
      <c r="H397" s="152"/>
      <c r="I397" s="153">
        <f>F$213</f>
        <v>1202</v>
      </c>
      <c r="J397" s="154">
        <f>G$213</f>
        <v>1061</v>
      </c>
      <c r="K397" s="154">
        <f>H$213</f>
        <v>141</v>
      </c>
      <c r="L397" s="155"/>
      <c r="M397" s="155"/>
      <c r="N397" s="155"/>
      <c r="O397" s="155"/>
      <c r="P397" s="155"/>
      <c r="AH397" s="155"/>
      <c r="AI397" s="155"/>
      <c r="AJ397" s="155"/>
      <c r="AK397" s="155"/>
    </row>
    <row r="398" spans="2:37" ht="14.85" customHeight="1" x14ac:dyDescent="0.15">
      <c r="B398" s="156" t="s">
        <v>152</v>
      </c>
      <c r="C398" s="137"/>
      <c r="D398" s="137"/>
      <c r="F398" s="157">
        <v>844</v>
      </c>
      <c r="G398" s="157">
        <v>749</v>
      </c>
      <c r="H398" s="157">
        <v>95</v>
      </c>
      <c r="I398" s="158">
        <f t="shared" ref="I398:K403" si="76">F398/I$397*100</f>
        <v>70.216306156405992</v>
      </c>
      <c r="J398" s="159">
        <f t="shared" si="76"/>
        <v>70.593779453345888</v>
      </c>
      <c r="K398" s="159">
        <f t="shared" si="76"/>
        <v>67.37588652482269</v>
      </c>
      <c r="L398" s="160"/>
      <c r="M398" s="160"/>
      <c r="N398" s="160"/>
      <c r="O398" s="160"/>
      <c r="P398" s="160"/>
      <c r="AH398" s="160"/>
      <c r="AI398" s="160"/>
      <c r="AJ398" s="160"/>
      <c r="AK398" s="160"/>
    </row>
    <row r="399" spans="2:37" ht="14.85" customHeight="1" x14ac:dyDescent="0.15">
      <c r="B399" s="156" t="s">
        <v>66</v>
      </c>
      <c r="C399" s="137"/>
      <c r="D399" s="137"/>
      <c r="F399" s="157">
        <v>80</v>
      </c>
      <c r="G399" s="157">
        <v>73</v>
      </c>
      <c r="H399" s="157">
        <v>7</v>
      </c>
      <c r="I399" s="158">
        <f t="shared" si="76"/>
        <v>6.6555740432612307</v>
      </c>
      <c r="J399" s="159">
        <f t="shared" si="76"/>
        <v>6.8803016022620165</v>
      </c>
      <c r="K399" s="159">
        <f t="shared" si="76"/>
        <v>4.9645390070921991</v>
      </c>
      <c r="L399" s="160"/>
      <c r="M399" s="160"/>
      <c r="N399" s="160"/>
      <c r="O399" s="160"/>
      <c r="P399" s="160"/>
      <c r="AH399" s="160"/>
      <c r="AI399" s="160"/>
      <c r="AJ399" s="160"/>
      <c r="AK399" s="160"/>
    </row>
    <row r="400" spans="2:37" ht="14.85" customHeight="1" x14ac:dyDescent="0.15">
      <c r="B400" s="156" t="s">
        <v>73</v>
      </c>
      <c r="C400" s="137"/>
      <c r="D400" s="137"/>
      <c r="F400" s="157">
        <v>37</v>
      </c>
      <c r="G400" s="157">
        <v>33</v>
      </c>
      <c r="H400" s="157">
        <v>4</v>
      </c>
      <c r="I400" s="158">
        <f t="shared" si="76"/>
        <v>3.0782029950083194</v>
      </c>
      <c r="J400" s="159">
        <f t="shared" si="76"/>
        <v>3.1102733270499527</v>
      </c>
      <c r="K400" s="159">
        <f t="shared" si="76"/>
        <v>2.8368794326241136</v>
      </c>
      <c r="L400" s="160"/>
      <c r="M400" s="160"/>
      <c r="N400" s="160"/>
      <c r="O400" s="160"/>
      <c r="P400" s="160"/>
      <c r="AH400" s="160"/>
      <c r="AI400" s="160"/>
      <c r="AJ400" s="160"/>
      <c r="AK400" s="160"/>
    </row>
    <row r="401" spans="1:37" ht="14.85" customHeight="1" x14ac:dyDescent="0.15">
      <c r="B401" s="156" t="s">
        <v>518</v>
      </c>
      <c r="C401" s="137"/>
      <c r="F401" s="157">
        <v>36</v>
      </c>
      <c r="G401" s="157">
        <v>33</v>
      </c>
      <c r="H401" s="157">
        <v>3</v>
      </c>
      <c r="I401" s="158">
        <f t="shared" si="76"/>
        <v>2.9950083194675541</v>
      </c>
      <c r="J401" s="159">
        <f t="shared" si="76"/>
        <v>3.1102733270499527</v>
      </c>
      <c r="K401" s="159">
        <f t="shared" si="76"/>
        <v>2.1276595744680851</v>
      </c>
      <c r="L401" s="160"/>
      <c r="M401" s="160"/>
      <c r="N401" s="160"/>
      <c r="O401" s="160"/>
      <c r="P401" s="160"/>
      <c r="AH401" s="160"/>
      <c r="AI401" s="160"/>
      <c r="AJ401" s="160"/>
      <c r="AK401" s="160"/>
    </row>
    <row r="402" spans="1:37" ht="14.85" customHeight="1" x14ac:dyDescent="0.15">
      <c r="B402" s="156" t="s">
        <v>517</v>
      </c>
      <c r="C402" s="137"/>
      <c r="D402" s="137"/>
      <c r="F402" s="157">
        <v>41</v>
      </c>
      <c r="G402" s="157">
        <v>36</v>
      </c>
      <c r="H402" s="157">
        <v>5</v>
      </c>
      <c r="I402" s="158">
        <f t="shared" si="76"/>
        <v>3.4109816971713807</v>
      </c>
      <c r="J402" s="159">
        <f t="shared" si="76"/>
        <v>3.3930254476908575</v>
      </c>
      <c r="K402" s="159">
        <f t="shared" si="76"/>
        <v>3.5460992907801421</v>
      </c>
      <c r="L402" s="160"/>
      <c r="M402" s="160"/>
      <c r="N402" s="160"/>
      <c r="O402" s="160"/>
      <c r="P402" s="160"/>
      <c r="AH402" s="160"/>
      <c r="AI402" s="160"/>
      <c r="AJ402" s="160"/>
      <c r="AK402" s="160"/>
    </row>
    <row r="403" spans="1:37" ht="14.85" customHeight="1" x14ac:dyDescent="0.15">
      <c r="B403" s="149" t="s">
        <v>128</v>
      </c>
      <c r="C403" s="150"/>
      <c r="D403" s="150"/>
      <c r="E403" s="151"/>
      <c r="F403" s="161">
        <v>164</v>
      </c>
      <c r="G403" s="161">
        <v>137</v>
      </c>
      <c r="H403" s="161">
        <v>27</v>
      </c>
      <c r="I403" s="162">
        <f t="shared" si="76"/>
        <v>13.643926788685523</v>
      </c>
      <c r="J403" s="163">
        <f t="shared" si="76"/>
        <v>12.91234684260132</v>
      </c>
      <c r="K403" s="163">
        <f t="shared" si="76"/>
        <v>19.148936170212767</v>
      </c>
      <c r="L403" s="164"/>
      <c r="M403" s="164"/>
      <c r="N403" s="164"/>
      <c r="O403" s="164"/>
      <c r="P403" s="164"/>
      <c r="AH403" s="164"/>
      <c r="AI403" s="164"/>
      <c r="AJ403" s="164"/>
      <c r="AK403" s="164"/>
    </row>
    <row r="404" spans="1:37" ht="14.85" customHeight="1" x14ac:dyDescent="0.15">
      <c r="B404" s="165" t="s">
        <v>1</v>
      </c>
      <c r="C404" s="166"/>
      <c r="D404" s="166"/>
      <c r="E404" s="167"/>
      <c r="F404" s="168">
        <f>SUM(F398:F403)</f>
        <v>1202</v>
      </c>
      <c r="G404" s="168">
        <f>SUM(G398:G403)</f>
        <v>1061</v>
      </c>
      <c r="H404" s="168">
        <f>SUM(H398:H403)</f>
        <v>141</v>
      </c>
      <c r="I404" s="169">
        <f>IF(SUM(I398:I403)&gt;100,"－",SUM(I398:I403))</f>
        <v>100</v>
      </c>
      <c r="J404" s="170">
        <f>IF(SUM(J398:J403)&gt;100,"－",SUM(J398:J403))</f>
        <v>100</v>
      </c>
      <c r="K404" s="170">
        <f>IF(SUM(K398:K403)&gt;100,"－",SUM(K398:K403))</f>
        <v>100</v>
      </c>
      <c r="L404" s="164"/>
      <c r="M404" s="164"/>
      <c r="N404" s="164"/>
      <c r="O404" s="164"/>
      <c r="P404" s="164"/>
      <c r="AH404" s="164"/>
      <c r="AI404" s="164"/>
      <c r="AJ404" s="164"/>
      <c r="AK404" s="164"/>
    </row>
    <row r="405" spans="1:37" ht="14.85" customHeight="1" x14ac:dyDescent="0.15">
      <c r="B405" s="165" t="s">
        <v>975</v>
      </c>
      <c r="C405" s="166"/>
      <c r="D405" s="166"/>
      <c r="E405" s="176"/>
      <c r="F405" s="177">
        <v>0.63051468616577044</v>
      </c>
      <c r="G405" s="178">
        <v>0.64547291174007959</v>
      </c>
      <c r="H405" s="178">
        <v>0.50927433151084389</v>
      </c>
      <c r="I405" s="164"/>
      <c r="J405" s="164"/>
      <c r="K405" s="164"/>
      <c r="L405" s="164"/>
      <c r="M405" s="164"/>
      <c r="N405" s="164"/>
      <c r="O405" s="164"/>
      <c r="P405" s="164"/>
      <c r="AH405" s="164"/>
      <c r="AI405" s="164"/>
      <c r="AJ405" s="164"/>
      <c r="AK405" s="164"/>
    </row>
    <row r="406" spans="1:37" ht="14.85" customHeight="1" x14ac:dyDescent="0.15">
      <c r="B406" s="165" t="s">
        <v>405</v>
      </c>
      <c r="C406" s="166"/>
      <c r="D406" s="166"/>
      <c r="E406" s="176"/>
      <c r="F406" s="177">
        <v>3.3735785785570607</v>
      </c>
      <c r="G406" s="178">
        <v>3.4080969739876203</v>
      </c>
      <c r="H406" s="178">
        <v>3.0556459890650634</v>
      </c>
      <c r="I406" s="164"/>
      <c r="J406" s="164"/>
      <c r="K406" s="164"/>
      <c r="L406" s="164"/>
      <c r="M406" s="164"/>
      <c r="N406" s="164"/>
      <c r="O406" s="164"/>
      <c r="P406" s="164"/>
      <c r="AH406" s="164"/>
      <c r="AI406" s="164"/>
      <c r="AJ406" s="164"/>
      <c r="AK406" s="164"/>
    </row>
    <row r="407" spans="1:37" ht="14.85" customHeight="1" x14ac:dyDescent="0.15">
      <c r="B407" s="165" t="s">
        <v>97</v>
      </c>
      <c r="C407" s="166"/>
      <c r="D407" s="166"/>
      <c r="E407" s="176"/>
      <c r="F407" s="177">
        <v>15.517241379310345</v>
      </c>
      <c r="G407" s="178">
        <v>15.517241379310345</v>
      </c>
      <c r="H407" s="178">
        <v>7.6388888888888893</v>
      </c>
      <c r="I407" s="164"/>
      <c r="J407" s="164"/>
      <c r="K407" s="164"/>
      <c r="L407" s="164"/>
      <c r="M407" s="164"/>
      <c r="N407" s="164"/>
      <c r="O407" s="164"/>
      <c r="P407" s="164"/>
      <c r="AH407" s="164"/>
      <c r="AI407" s="164"/>
      <c r="AJ407" s="164"/>
      <c r="AK407" s="164"/>
    </row>
    <row r="408" spans="1:37" ht="14.85" customHeight="1" x14ac:dyDescent="0.15">
      <c r="B408" s="171"/>
      <c r="C408" s="171"/>
      <c r="D408" s="171"/>
      <c r="E408" s="172"/>
      <c r="F408" s="160"/>
      <c r="G408" s="160"/>
      <c r="H408" s="160"/>
      <c r="I408" s="164"/>
      <c r="J408" s="164"/>
      <c r="K408" s="164"/>
      <c r="L408" s="164"/>
      <c r="M408" s="164"/>
      <c r="N408" s="164"/>
      <c r="O408" s="164"/>
      <c r="P408" s="164"/>
      <c r="AH408" s="164"/>
      <c r="AI408" s="164"/>
      <c r="AJ408" s="164"/>
      <c r="AK408" s="164"/>
    </row>
    <row r="409" spans="1:37" ht="15" customHeight="1" x14ac:dyDescent="0.15">
      <c r="A409" s="135" t="s">
        <v>678</v>
      </c>
      <c r="B409" s="137"/>
      <c r="C409" s="137"/>
    </row>
    <row r="410" spans="1:37" ht="13.7" customHeight="1" x14ac:dyDescent="0.15">
      <c r="B410" s="138"/>
      <c r="C410" s="139"/>
      <c r="D410" s="139"/>
      <c r="E410" s="139"/>
      <c r="F410" s="140"/>
      <c r="G410" s="141" t="s">
        <v>2</v>
      </c>
      <c r="H410" s="142"/>
      <c r="I410" s="143"/>
      <c r="J410" s="141" t="s">
        <v>3</v>
      </c>
      <c r="K410" s="144"/>
    </row>
    <row r="411" spans="1:37" ht="21" x14ac:dyDescent="0.15">
      <c r="B411" s="145"/>
      <c r="F411" s="146" t="s">
        <v>4</v>
      </c>
      <c r="G411" s="146" t="s">
        <v>170</v>
      </c>
      <c r="H411" s="146" t="s">
        <v>172</v>
      </c>
      <c r="I411" s="147" t="s">
        <v>4</v>
      </c>
      <c r="J411" s="146" t="s">
        <v>170</v>
      </c>
      <c r="K411" s="146" t="s">
        <v>172</v>
      </c>
    </row>
    <row r="412" spans="1:37" ht="12" customHeight="1" x14ac:dyDescent="0.15">
      <c r="B412" s="149"/>
      <c r="C412" s="150"/>
      <c r="D412" s="150"/>
      <c r="E412" s="151"/>
      <c r="F412" s="152"/>
      <c r="G412" s="152"/>
      <c r="H412" s="152"/>
      <c r="I412" s="153">
        <f>F$213</f>
        <v>1202</v>
      </c>
      <c r="J412" s="154">
        <f>G$213</f>
        <v>1061</v>
      </c>
      <c r="K412" s="154">
        <f>H$213</f>
        <v>141</v>
      </c>
      <c r="L412" s="155"/>
      <c r="M412" s="155"/>
      <c r="N412" s="155"/>
      <c r="O412" s="155"/>
      <c r="P412" s="155"/>
      <c r="AH412" s="155"/>
      <c r="AI412" s="155"/>
      <c r="AJ412" s="155"/>
      <c r="AK412" s="155"/>
    </row>
    <row r="413" spans="1:37" ht="14.85" customHeight="1" x14ac:dyDescent="0.15">
      <c r="B413" s="156" t="s">
        <v>153</v>
      </c>
      <c r="C413" s="137"/>
      <c r="D413" s="137"/>
      <c r="F413" s="157">
        <v>832</v>
      </c>
      <c r="G413" s="157">
        <v>738</v>
      </c>
      <c r="H413" s="157">
        <v>94</v>
      </c>
      <c r="I413" s="158">
        <f t="shared" ref="I413:K418" si="77">F413/I$412*100</f>
        <v>69.217970049916815</v>
      </c>
      <c r="J413" s="159">
        <f t="shared" si="77"/>
        <v>69.557021677662576</v>
      </c>
      <c r="K413" s="159">
        <f t="shared" si="77"/>
        <v>66.666666666666657</v>
      </c>
      <c r="L413" s="160"/>
      <c r="M413" s="160"/>
      <c r="N413" s="160"/>
      <c r="O413" s="160"/>
      <c r="P413" s="160"/>
      <c r="AH413" s="160"/>
      <c r="AI413" s="160"/>
      <c r="AJ413" s="160"/>
      <c r="AK413" s="160"/>
    </row>
    <row r="414" spans="1:37" ht="14.85" customHeight="1" x14ac:dyDescent="0.15">
      <c r="B414" s="156" t="s">
        <v>519</v>
      </c>
      <c r="C414" s="137"/>
      <c r="D414" s="137"/>
      <c r="F414" s="157">
        <v>37</v>
      </c>
      <c r="G414" s="157">
        <v>37</v>
      </c>
      <c r="H414" s="157">
        <v>0</v>
      </c>
      <c r="I414" s="158">
        <f t="shared" si="77"/>
        <v>3.0782029950083194</v>
      </c>
      <c r="J414" s="159">
        <f t="shared" si="77"/>
        <v>3.4872761545711595</v>
      </c>
      <c r="K414" s="159">
        <f t="shared" si="77"/>
        <v>0</v>
      </c>
      <c r="L414" s="160"/>
      <c r="M414" s="160"/>
      <c r="N414" s="160"/>
      <c r="O414" s="160"/>
      <c r="P414" s="160"/>
      <c r="AH414" s="160"/>
      <c r="AI414" s="160"/>
      <c r="AJ414" s="160"/>
      <c r="AK414" s="160"/>
    </row>
    <row r="415" spans="1:37" ht="14.85" customHeight="1" x14ac:dyDescent="0.15">
      <c r="B415" s="156" t="s">
        <v>520</v>
      </c>
      <c r="C415" s="137"/>
      <c r="D415" s="137"/>
      <c r="F415" s="157">
        <v>58</v>
      </c>
      <c r="G415" s="157">
        <v>51</v>
      </c>
      <c r="H415" s="157">
        <v>7</v>
      </c>
      <c r="I415" s="158">
        <f t="shared" si="77"/>
        <v>4.8252911813643928</v>
      </c>
      <c r="J415" s="159">
        <f t="shared" si="77"/>
        <v>4.8067860508953819</v>
      </c>
      <c r="K415" s="159">
        <f t="shared" si="77"/>
        <v>4.9645390070921991</v>
      </c>
      <c r="L415" s="160"/>
      <c r="M415" s="160"/>
      <c r="N415" s="160"/>
      <c r="O415" s="160"/>
      <c r="P415" s="160"/>
      <c r="AH415" s="160"/>
      <c r="AI415" s="160"/>
      <c r="AJ415" s="160"/>
      <c r="AK415" s="160"/>
    </row>
    <row r="416" spans="1:37" ht="14.85" customHeight="1" x14ac:dyDescent="0.15">
      <c r="B416" s="156" t="s">
        <v>380</v>
      </c>
      <c r="C416" s="137"/>
      <c r="D416" s="137"/>
      <c r="F416" s="157">
        <v>67</v>
      </c>
      <c r="G416" s="157">
        <v>59</v>
      </c>
      <c r="H416" s="157">
        <v>8</v>
      </c>
      <c r="I416" s="158">
        <f t="shared" si="77"/>
        <v>5.5740432612312807</v>
      </c>
      <c r="J416" s="159">
        <f t="shared" si="77"/>
        <v>5.5607917059377945</v>
      </c>
      <c r="K416" s="159">
        <f t="shared" si="77"/>
        <v>5.6737588652482271</v>
      </c>
      <c r="L416" s="160"/>
      <c r="M416" s="160"/>
      <c r="N416" s="160"/>
      <c r="O416" s="160"/>
      <c r="P416" s="160"/>
      <c r="AH416" s="160"/>
      <c r="AI416" s="160"/>
      <c r="AJ416" s="160"/>
      <c r="AK416" s="160"/>
    </row>
    <row r="417" spans="1:37" ht="14.85" customHeight="1" x14ac:dyDescent="0.15">
      <c r="B417" s="156" t="s">
        <v>381</v>
      </c>
      <c r="C417" s="137"/>
      <c r="D417" s="137"/>
      <c r="F417" s="157">
        <v>75</v>
      </c>
      <c r="G417" s="157">
        <v>61</v>
      </c>
      <c r="H417" s="157">
        <v>14</v>
      </c>
      <c r="I417" s="158">
        <f t="shared" si="77"/>
        <v>6.2396006655574041</v>
      </c>
      <c r="J417" s="159">
        <f t="shared" si="77"/>
        <v>5.7492931196983976</v>
      </c>
      <c r="K417" s="159">
        <f t="shared" si="77"/>
        <v>9.9290780141843982</v>
      </c>
      <c r="L417" s="160"/>
      <c r="M417" s="160"/>
      <c r="N417" s="160"/>
      <c r="O417" s="160"/>
      <c r="P417" s="160"/>
      <c r="AH417" s="160"/>
      <c r="AI417" s="160"/>
      <c r="AJ417" s="160"/>
      <c r="AK417" s="160"/>
    </row>
    <row r="418" spans="1:37" ht="14.85" customHeight="1" x14ac:dyDescent="0.15">
      <c r="B418" s="149" t="s">
        <v>128</v>
      </c>
      <c r="C418" s="150"/>
      <c r="D418" s="150"/>
      <c r="E418" s="151"/>
      <c r="F418" s="161">
        <v>133</v>
      </c>
      <c r="G418" s="161">
        <v>115</v>
      </c>
      <c r="H418" s="161">
        <v>18</v>
      </c>
      <c r="I418" s="162">
        <f t="shared" si="77"/>
        <v>11.064891846921796</v>
      </c>
      <c r="J418" s="163">
        <f t="shared" si="77"/>
        <v>10.838831291234683</v>
      </c>
      <c r="K418" s="163">
        <f t="shared" si="77"/>
        <v>12.76595744680851</v>
      </c>
      <c r="L418" s="164"/>
      <c r="M418" s="164"/>
      <c r="N418" s="164"/>
      <c r="O418" s="164"/>
      <c r="P418" s="164"/>
      <c r="AH418" s="164"/>
      <c r="AI418" s="164"/>
      <c r="AJ418" s="164"/>
      <c r="AK418" s="164"/>
    </row>
    <row r="419" spans="1:37" ht="14.85" customHeight="1" x14ac:dyDescent="0.15">
      <c r="B419" s="165" t="s">
        <v>1</v>
      </c>
      <c r="C419" s="166"/>
      <c r="D419" s="166"/>
      <c r="E419" s="167"/>
      <c r="F419" s="168">
        <f>SUM(F413:F418)</f>
        <v>1202</v>
      </c>
      <c r="G419" s="168">
        <f t="shared" ref="G419:H419" si="78">SUM(G413:G418)</f>
        <v>1061</v>
      </c>
      <c r="H419" s="168">
        <f t="shared" si="78"/>
        <v>141</v>
      </c>
      <c r="I419" s="169">
        <f>IF(SUM(I413:I418)&gt;100,"－",SUM(I413:I418))</f>
        <v>100.00000000000001</v>
      </c>
      <c r="J419" s="170">
        <f>IF(SUM(J413:J418)&gt;100,"－",SUM(J413:J418))</f>
        <v>99.999999999999986</v>
      </c>
      <c r="K419" s="170">
        <f>IF(SUM(K413:K418)&gt;100,"－",SUM(K413:K418))</f>
        <v>100</v>
      </c>
      <c r="L419" s="164"/>
      <c r="M419" s="164"/>
      <c r="N419" s="164"/>
      <c r="O419" s="164"/>
      <c r="P419" s="164"/>
      <c r="AH419" s="164"/>
      <c r="AI419" s="164"/>
      <c r="AJ419" s="164"/>
      <c r="AK419" s="164"/>
    </row>
    <row r="420" spans="1:37" ht="14.85" customHeight="1" x14ac:dyDescent="0.15">
      <c r="B420" s="165" t="s">
        <v>976</v>
      </c>
      <c r="C420" s="166"/>
      <c r="D420" s="166"/>
      <c r="E420" s="176"/>
      <c r="F420" s="177">
        <v>3.9162369865765703</v>
      </c>
      <c r="G420" s="178">
        <v>3.8006186119000347</v>
      </c>
      <c r="H420" s="178">
        <v>4.8054644861213047</v>
      </c>
      <c r="I420" s="164"/>
      <c r="J420" s="164"/>
      <c r="K420" s="164"/>
      <c r="L420" s="164"/>
      <c r="M420" s="164"/>
      <c r="N420" s="164"/>
      <c r="O420" s="164"/>
      <c r="P420" s="164"/>
      <c r="AH420" s="164"/>
      <c r="AI420" s="164"/>
      <c r="AJ420" s="164"/>
      <c r="AK420" s="164"/>
    </row>
    <row r="421" spans="1:37" ht="14.85" customHeight="1" x14ac:dyDescent="0.15">
      <c r="B421" s="165" t="s">
        <v>841</v>
      </c>
      <c r="C421" s="166"/>
      <c r="D421" s="166"/>
      <c r="E421" s="176"/>
      <c r="F421" s="177">
        <v>17.664376956330607</v>
      </c>
      <c r="G421" s="178">
        <v>17.285505802199197</v>
      </c>
      <c r="H421" s="178">
        <v>20.381797648031739</v>
      </c>
      <c r="I421" s="164"/>
      <c r="J421" s="164"/>
      <c r="K421" s="164"/>
      <c r="L421" s="164"/>
      <c r="M421" s="164"/>
      <c r="N421" s="164"/>
      <c r="O421" s="164"/>
      <c r="P421" s="164"/>
      <c r="AH421" s="164"/>
      <c r="AI421" s="164"/>
      <c r="AJ421" s="164"/>
      <c r="AK421" s="164"/>
    </row>
    <row r="422" spans="1:37" ht="14.85" customHeight="1" x14ac:dyDescent="0.15">
      <c r="B422" s="171"/>
      <c r="C422" s="171"/>
      <c r="D422" s="172"/>
      <c r="E422" s="172"/>
      <c r="F422" s="172"/>
      <c r="G422" s="172"/>
      <c r="H422" s="173"/>
      <c r="I422" s="148"/>
    </row>
    <row r="423" spans="1:37" ht="15" customHeight="1" x14ac:dyDescent="0.15">
      <c r="A423" s="135" t="s">
        <v>679</v>
      </c>
      <c r="B423" s="137"/>
      <c r="C423" s="137"/>
    </row>
    <row r="424" spans="1:37" ht="13.7" customHeight="1" x14ac:dyDescent="0.15">
      <c r="B424" s="138"/>
      <c r="C424" s="139"/>
      <c r="D424" s="139"/>
      <c r="E424" s="139"/>
      <c r="F424" s="140"/>
      <c r="G424" s="141" t="s">
        <v>2</v>
      </c>
      <c r="H424" s="142"/>
      <c r="I424" s="143"/>
      <c r="J424" s="141" t="s">
        <v>3</v>
      </c>
      <c r="K424" s="144"/>
    </row>
    <row r="425" spans="1:37" ht="21" x14ac:dyDescent="0.15">
      <c r="B425" s="145"/>
      <c r="F425" s="146" t="s">
        <v>4</v>
      </c>
      <c r="G425" s="146" t="s">
        <v>170</v>
      </c>
      <c r="H425" s="146" t="s">
        <v>172</v>
      </c>
      <c r="I425" s="147" t="s">
        <v>4</v>
      </c>
      <c r="J425" s="146" t="s">
        <v>170</v>
      </c>
      <c r="K425" s="146" t="s">
        <v>172</v>
      </c>
    </row>
    <row r="426" spans="1:37" ht="12" customHeight="1" x14ac:dyDescent="0.15">
      <c r="B426" s="149"/>
      <c r="C426" s="150"/>
      <c r="D426" s="150"/>
      <c r="E426" s="151"/>
      <c r="F426" s="152"/>
      <c r="G426" s="152"/>
      <c r="H426" s="152"/>
      <c r="I426" s="153">
        <f>F$213</f>
        <v>1202</v>
      </c>
      <c r="J426" s="154">
        <f>G$213</f>
        <v>1061</v>
      </c>
      <c r="K426" s="154">
        <f>H$213</f>
        <v>141</v>
      </c>
      <c r="L426" s="155"/>
      <c r="M426" s="155"/>
      <c r="N426" s="155"/>
      <c r="O426" s="155"/>
      <c r="P426" s="155"/>
      <c r="AH426" s="155"/>
      <c r="AI426" s="155"/>
      <c r="AJ426" s="155"/>
      <c r="AK426" s="155"/>
    </row>
    <row r="427" spans="1:37" ht="14.85" customHeight="1" x14ac:dyDescent="0.15">
      <c r="B427" s="156" t="s">
        <v>481</v>
      </c>
      <c r="C427" s="137"/>
      <c r="D427" s="137"/>
      <c r="F427" s="157">
        <v>41</v>
      </c>
      <c r="G427" s="157">
        <v>34</v>
      </c>
      <c r="H427" s="157">
        <v>7</v>
      </c>
      <c r="I427" s="158">
        <f t="shared" ref="I427:K434" si="79">F427/I$426*100</f>
        <v>3.4109816971713807</v>
      </c>
      <c r="J427" s="159">
        <f t="shared" si="79"/>
        <v>3.2045240339302548</v>
      </c>
      <c r="K427" s="159">
        <f t="shared" si="79"/>
        <v>4.9645390070921991</v>
      </c>
      <c r="L427" s="160"/>
      <c r="M427" s="160"/>
      <c r="N427" s="160"/>
      <c r="O427" s="160"/>
      <c r="P427" s="160"/>
      <c r="Q427" s="181"/>
      <c r="R427" s="181"/>
      <c r="S427" s="181"/>
      <c r="T427" s="181"/>
      <c r="AH427" s="160"/>
      <c r="AI427" s="160"/>
      <c r="AJ427" s="160"/>
      <c r="AK427" s="160"/>
    </row>
    <row r="428" spans="1:37" ht="14.85" customHeight="1" x14ac:dyDescent="0.15">
      <c r="B428" s="156" t="s">
        <v>482</v>
      </c>
      <c r="C428" s="137"/>
      <c r="D428" s="137"/>
      <c r="F428" s="157">
        <v>205</v>
      </c>
      <c r="G428" s="157">
        <v>183</v>
      </c>
      <c r="H428" s="157">
        <v>22</v>
      </c>
      <c r="I428" s="158">
        <f t="shared" si="79"/>
        <v>17.054908485856902</v>
      </c>
      <c r="J428" s="159">
        <f t="shared" si="79"/>
        <v>17.247879359095194</v>
      </c>
      <c r="K428" s="159">
        <f t="shared" si="79"/>
        <v>15.602836879432624</v>
      </c>
      <c r="L428" s="160"/>
      <c r="M428" s="160"/>
      <c r="N428" s="160"/>
      <c r="O428" s="160"/>
      <c r="P428" s="160"/>
      <c r="Q428" s="181"/>
      <c r="R428" s="181"/>
      <c r="S428" s="181"/>
      <c r="T428" s="181"/>
      <c r="AH428" s="160"/>
      <c r="AI428" s="160"/>
      <c r="AJ428" s="160"/>
      <c r="AK428" s="160"/>
    </row>
    <row r="429" spans="1:37" ht="14.85" customHeight="1" x14ac:dyDescent="0.15">
      <c r="B429" s="156" t="s">
        <v>483</v>
      </c>
      <c r="C429" s="137"/>
      <c r="D429" s="137"/>
      <c r="F429" s="157">
        <v>314</v>
      </c>
      <c r="G429" s="157">
        <v>275</v>
      </c>
      <c r="H429" s="157">
        <v>39</v>
      </c>
      <c r="I429" s="158">
        <f t="shared" si="79"/>
        <v>26.123128119800331</v>
      </c>
      <c r="J429" s="159">
        <f t="shared" si="79"/>
        <v>25.918944392082942</v>
      </c>
      <c r="K429" s="159">
        <f t="shared" si="79"/>
        <v>27.659574468085108</v>
      </c>
      <c r="L429" s="160"/>
      <c r="M429" s="160"/>
      <c r="N429" s="160"/>
      <c r="O429" s="160"/>
      <c r="P429" s="160"/>
      <c r="Q429" s="181"/>
      <c r="R429" s="181"/>
      <c r="S429" s="181"/>
      <c r="T429" s="181"/>
      <c r="AH429" s="160"/>
      <c r="AI429" s="160"/>
      <c r="AJ429" s="160"/>
      <c r="AK429" s="160"/>
    </row>
    <row r="430" spans="1:37" ht="14.85" customHeight="1" x14ac:dyDescent="0.15">
      <c r="B430" s="156" t="s">
        <v>476</v>
      </c>
      <c r="C430" s="137"/>
      <c r="D430" s="137"/>
      <c r="F430" s="157">
        <v>315</v>
      </c>
      <c r="G430" s="157">
        <v>272</v>
      </c>
      <c r="H430" s="157">
        <v>43</v>
      </c>
      <c r="I430" s="158">
        <f t="shared" si="79"/>
        <v>26.206322795341098</v>
      </c>
      <c r="J430" s="159">
        <f t="shared" si="79"/>
        <v>25.636192271442038</v>
      </c>
      <c r="K430" s="159">
        <f t="shared" si="79"/>
        <v>30.49645390070922</v>
      </c>
      <c r="L430" s="160"/>
      <c r="M430" s="160"/>
      <c r="N430" s="160"/>
      <c r="O430" s="160"/>
      <c r="P430" s="160"/>
      <c r="Q430" s="181"/>
      <c r="R430" s="181"/>
      <c r="S430" s="181"/>
      <c r="T430" s="181"/>
      <c r="AH430" s="160"/>
      <c r="AI430" s="160"/>
      <c r="AJ430" s="160"/>
      <c r="AK430" s="160"/>
    </row>
    <row r="431" spans="1:37" ht="14.85" customHeight="1" x14ac:dyDescent="0.15">
      <c r="B431" s="156" t="s">
        <v>477</v>
      </c>
      <c r="C431" s="137"/>
      <c r="D431" s="137"/>
      <c r="F431" s="157">
        <v>94</v>
      </c>
      <c r="G431" s="157">
        <v>81</v>
      </c>
      <c r="H431" s="157">
        <v>13</v>
      </c>
      <c r="I431" s="158">
        <f t="shared" si="79"/>
        <v>7.8202995008319469</v>
      </c>
      <c r="J431" s="159">
        <f t="shared" si="79"/>
        <v>7.6343072573044308</v>
      </c>
      <c r="K431" s="159">
        <f t="shared" si="79"/>
        <v>9.2198581560283674</v>
      </c>
      <c r="L431" s="160"/>
      <c r="M431" s="160"/>
      <c r="N431" s="160"/>
      <c r="O431" s="160"/>
      <c r="P431" s="160"/>
      <c r="Q431" s="181"/>
      <c r="R431" s="181"/>
      <c r="S431" s="181"/>
      <c r="T431" s="181"/>
      <c r="AH431" s="160"/>
      <c r="AI431" s="160"/>
      <c r="AJ431" s="160"/>
      <c r="AK431" s="160"/>
    </row>
    <row r="432" spans="1:37" ht="14.85" customHeight="1" x14ac:dyDescent="0.15">
      <c r="B432" s="156" t="s">
        <v>478</v>
      </c>
      <c r="C432" s="137"/>
      <c r="D432" s="137"/>
      <c r="F432" s="157">
        <v>64</v>
      </c>
      <c r="G432" s="157">
        <v>59</v>
      </c>
      <c r="H432" s="157">
        <v>5</v>
      </c>
      <c r="I432" s="158">
        <f t="shared" si="79"/>
        <v>5.3244592346089847</v>
      </c>
      <c r="J432" s="159">
        <f t="shared" si="79"/>
        <v>5.5607917059377945</v>
      </c>
      <c r="K432" s="159">
        <f t="shared" si="79"/>
        <v>3.5460992907801421</v>
      </c>
      <c r="L432" s="160"/>
      <c r="M432" s="160"/>
      <c r="N432" s="160"/>
      <c r="O432" s="160"/>
      <c r="P432" s="160"/>
      <c r="Q432" s="181"/>
      <c r="R432" s="181"/>
      <c r="S432" s="181"/>
      <c r="T432" s="181"/>
      <c r="AH432" s="160"/>
      <c r="AI432" s="160"/>
      <c r="AJ432" s="160"/>
      <c r="AK432" s="160"/>
    </row>
    <row r="433" spans="2:37" ht="14.85" customHeight="1" x14ac:dyDescent="0.15">
      <c r="B433" s="156" t="s">
        <v>74</v>
      </c>
      <c r="C433" s="137"/>
      <c r="D433" s="137"/>
      <c r="F433" s="157">
        <v>78</v>
      </c>
      <c r="G433" s="157">
        <v>76</v>
      </c>
      <c r="H433" s="157">
        <v>2</v>
      </c>
      <c r="I433" s="158">
        <f t="shared" si="79"/>
        <v>6.4891846921797001</v>
      </c>
      <c r="J433" s="159">
        <f t="shared" si="79"/>
        <v>7.1630537229029221</v>
      </c>
      <c r="K433" s="159">
        <f t="shared" si="79"/>
        <v>1.4184397163120568</v>
      </c>
      <c r="L433" s="160"/>
      <c r="M433" s="160"/>
      <c r="N433" s="160"/>
      <c r="O433" s="160"/>
      <c r="P433" s="160"/>
      <c r="Q433" s="181"/>
      <c r="R433" s="181"/>
      <c r="S433" s="181"/>
      <c r="T433" s="181"/>
      <c r="AH433" s="160"/>
      <c r="AI433" s="160"/>
      <c r="AJ433" s="160"/>
      <c r="AK433" s="160"/>
    </row>
    <row r="434" spans="2:37" ht="14.85" customHeight="1" x14ac:dyDescent="0.15">
      <c r="B434" s="149" t="s">
        <v>128</v>
      </c>
      <c r="C434" s="150"/>
      <c r="D434" s="150"/>
      <c r="E434" s="151"/>
      <c r="F434" s="161">
        <v>91</v>
      </c>
      <c r="G434" s="161">
        <v>81</v>
      </c>
      <c r="H434" s="161">
        <v>10</v>
      </c>
      <c r="I434" s="162">
        <f t="shared" si="79"/>
        <v>7.570715474209651</v>
      </c>
      <c r="J434" s="163">
        <f t="shared" si="79"/>
        <v>7.6343072573044308</v>
      </c>
      <c r="K434" s="163">
        <f t="shared" si="79"/>
        <v>7.0921985815602842</v>
      </c>
      <c r="L434" s="164"/>
      <c r="M434" s="164"/>
      <c r="N434" s="164"/>
      <c r="O434" s="164"/>
      <c r="P434" s="164"/>
      <c r="Q434" s="181"/>
      <c r="R434" s="181"/>
      <c r="S434" s="181"/>
      <c r="T434" s="181"/>
      <c r="AH434" s="164"/>
      <c r="AI434" s="164"/>
      <c r="AJ434" s="164"/>
      <c r="AK434" s="164"/>
    </row>
    <row r="435" spans="2:37" ht="14.85" customHeight="1" x14ac:dyDescent="0.15">
      <c r="B435" s="165" t="s">
        <v>1</v>
      </c>
      <c r="C435" s="166"/>
      <c r="D435" s="166"/>
      <c r="E435" s="167"/>
      <c r="F435" s="168">
        <f>SUM(F427:F434)</f>
        <v>1202</v>
      </c>
      <c r="G435" s="168">
        <f>SUM(G427:G434)</f>
        <v>1061</v>
      </c>
      <c r="H435" s="168">
        <f>SUM(H427:H434)</f>
        <v>141</v>
      </c>
      <c r="I435" s="169">
        <f>IF(SUM(I427:I434)&gt;100,"－",SUM(I427:I434))</f>
        <v>100</v>
      </c>
      <c r="J435" s="170">
        <f>IF(SUM(J427:J434)&gt;100,"－",SUM(J427:J434))</f>
        <v>99.999999999999986</v>
      </c>
      <c r="K435" s="170">
        <f>IF(SUM(K427:K434)&gt;100,"－",SUM(K427:K434))</f>
        <v>99.999999999999986</v>
      </c>
      <c r="L435" s="164"/>
      <c r="M435" s="164"/>
      <c r="N435" s="164"/>
      <c r="O435" s="164"/>
      <c r="P435" s="164"/>
      <c r="AH435" s="164"/>
      <c r="AI435" s="164"/>
      <c r="AJ435" s="164"/>
      <c r="AK435" s="164"/>
    </row>
    <row r="436" spans="2:37" ht="14.85" customHeight="1" x14ac:dyDescent="0.15">
      <c r="B436" s="165" t="s">
        <v>96</v>
      </c>
      <c r="C436" s="166"/>
      <c r="D436" s="166"/>
      <c r="E436" s="176"/>
      <c r="F436" s="177">
        <v>4.4653465346534658</v>
      </c>
      <c r="G436" s="178">
        <v>4.55</v>
      </c>
      <c r="H436" s="178">
        <v>3.83206106870229</v>
      </c>
      <c r="I436" s="164"/>
      <c r="J436" s="164"/>
      <c r="K436" s="164"/>
      <c r="L436" s="164"/>
      <c r="M436" s="164"/>
      <c r="N436" s="164"/>
      <c r="O436" s="164"/>
      <c r="P436" s="164"/>
      <c r="AH436" s="164"/>
      <c r="AI436" s="164"/>
      <c r="AJ436" s="164"/>
      <c r="AK436" s="164"/>
    </row>
    <row r="437" spans="2:37" ht="14.85" customHeight="1" x14ac:dyDescent="0.15">
      <c r="B437" s="165" t="s">
        <v>97</v>
      </c>
      <c r="C437" s="166"/>
      <c r="D437" s="166"/>
      <c r="E437" s="176"/>
      <c r="F437" s="193">
        <v>28</v>
      </c>
      <c r="G437" s="168">
        <v>28</v>
      </c>
      <c r="H437" s="168">
        <v>14</v>
      </c>
      <c r="I437" s="164"/>
      <c r="J437" s="164"/>
      <c r="K437" s="164"/>
      <c r="L437" s="164"/>
      <c r="M437" s="164"/>
      <c r="N437" s="164"/>
      <c r="O437" s="164"/>
      <c r="P437" s="164"/>
      <c r="AH437" s="164"/>
      <c r="AI437" s="164"/>
      <c r="AJ437" s="164"/>
      <c r="AK437" s="164"/>
    </row>
    <row r="438" spans="2:37" ht="17.850000000000001" customHeight="1" x14ac:dyDescent="0.15">
      <c r="B438" s="192" t="s">
        <v>122</v>
      </c>
      <c r="C438" s="192"/>
      <c r="M438" s="191"/>
      <c r="P438" s="191"/>
      <c r="AH438" s="191"/>
      <c r="AK438" s="191"/>
    </row>
    <row r="439" spans="2:37" ht="13.7" customHeight="1" x14ac:dyDescent="0.15">
      <c r="B439" s="138"/>
      <c r="C439" s="139"/>
      <c r="D439" s="139"/>
      <c r="E439" s="139"/>
      <c r="F439" s="140"/>
      <c r="G439" s="141" t="s">
        <v>2</v>
      </c>
      <c r="H439" s="142"/>
      <c r="I439" s="143"/>
      <c r="J439" s="141" t="s">
        <v>3</v>
      </c>
      <c r="K439" s="144"/>
    </row>
    <row r="440" spans="2:37" ht="21" x14ac:dyDescent="0.15">
      <c r="B440" s="145"/>
      <c r="F440" s="146" t="s">
        <v>4</v>
      </c>
      <c r="G440" s="146" t="s">
        <v>170</v>
      </c>
      <c r="H440" s="146" t="s">
        <v>172</v>
      </c>
      <c r="I440" s="147" t="s">
        <v>4</v>
      </c>
      <c r="J440" s="146" t="s">
        <v>170</v>
      </c>
      <c r="K440" s="146" t="s">
        <v>172</v>
      </c>
    </row>
    <row r="441" spans="2:37" ht="12" customHeight="1" x14ac:dyDescent="0.15">
      <c r="B441" s="149"/>
      <c r="C441" s="150"/>
      <c r="D441" s="150"/>
      <c r="E441" s="151"/>
      <c r="F441" s="152"/>
      <c r="G441" s="152"/>
      <c r="H441" s="152"/>
      <c r="I441" s="153">
        <f>F$213</f>
        <v>1202</v>
      </c>
      <c r="J441" s="154">
        <f>G$213</f>
        <v>1061</v>
      </c>
      <c r="K441" s="154">
        <f>H$213</f>
        <v>141</v>
      </c>
      <c r="L441" s="155"/>
      <c r="M441" s="155"/>
      <c r="N441" s="155"/>
      <c r="O441" s="155"/>
      <c r="P441" s="155"/>
      <c r="AH441" s="155"/>
      <c r="AI441" s="155"/>
      <c r="AJ441" s="155"/>
      <c r="AK441" s="155"/>
    </row>
    <row r="442" spans="2:37" ht="14.85" customHeight="1" x14ac:dyDescent="0.15">
      <c r="B442" s="156" t="s">
        <v>488</v>
      </c>
      <c r="C442" s="137"/>
      <c r="D442" s="137"/>
      <c r="F442" s="157">
        <v>120</v>
      </c>
      <c r="G442" s="157">
        <v>103</v>
      </c>
      <c r="H442" s="157">
        <v>17</v>
      </c>
      <c r="I442" s="158">
        <f t="shared" ref="I442:K449" si="80">F442/I$441*100</f>
        <v>9.9833610648918469</v>
      </c>
      <c r="J442" s="159">
        <f t="shared" si="80"/>
        <v>9.7078228086710663</v>
      </c>
      <c r="K442" s="159">
        <f t="shared" si="80"/>
        <v>12.056737588652481</v>
      </c>
      <c r="L442" s="160"/>
      <c r="M442" s="160"/>
      <c r="N442" s="160"/>
      <c r="O442" s="160"/>
      <c r="P442" s="160"/>
      <c r="AH442" s="160"/>
      <c r="AI442" s="160"/>
      <c r="AJ442" s="160"/>
      <c r="AK442" s="160"/>
    </row>
    <row r="443" spans="2:37" ht="14.85" customHeight="1" x14ac:dyDescent="0.15">
      <c r="B443" s="156" t="s">
        <v>500</v>
      </c>
      <c r="C443" s="137"/>
      <c r="D443" s="137"/>
      <c r="F443" s="157">
        <v>293</v>
      </c>
      <c r="G443" s="157">
        <v>248</v>
      </c>
      <c r="H443" s="157">
        <v>45</v>
      </c>
      <c r="I443" s="158">
        <f t="shared" si="80"/>
        <v>24.376039933444261</v>
      </c>
      <c r="J443" s="159">
        <f t="shared" si="80"/>
        <v>23.374175306314797</v>
      </c>
      <c r="K443" s="159">
        <f t="shared" si="80"/>
        <v>31.914893617021278</v>
      </c>
      <c r="L443" s="160"/>
      <c r="M443" s="160"/>
      <c r="N443" s="160"/>
      <c r="O443" s="160"/>
      <c r="P443" s="160"/>
      <c r="AH443" s="160"/>
      <c r="AI443" s="160"/>
      <c r="AJ443" s="160"/>
      <c r="AK443" s="160"/>
    </row>
    <row r="444" spans="2:37" ht="14.85" customHeight="1" x14ac:dyDescent="0.15">
      <c r="B444" s="156" t="s">
        <v>501</v>
      </c>
      <c r="C444" s="137"/>
      <c r="D444" s="137"/>
      <c r="F444" s="157">
        <v>271</v>
      </c>
      <c r="G444" s="157">
        <v>242</v>
      </c>
      <c r="H444" s="157">
        <v>29</v>
      </c>
      <c r="I444" s="158">
        <f t="shared" si="80"/>
        <v>22.54575707154742</v>
      </c>
      <c r="J444" s="159">
        <f t="shared" si="80"/>
        <v>22.808671065032986</v>
      </c>
      <c r="K444" s="159">
        <f t="shared" si="80"/>
        <v>20.567375886524822</v>
      </c>
      <c r="L444" s="160"/>
      <c r="M444" s="160"/>
      <c r="N444" s="160"/>
      <c r="O444" s="160"/>
      <c r="P444" s="160"/>
      <c r="AH444" s="160"/>
      <c r="AI444" s="160"/>
      <c r="AJ444" s="160"/>
      <c r="AK444" s="160"/>
    </row>
    <row r="445" spans="2:37" ht="14.85" customHeight="1" x14ac:dyDescent="0.15">
      <c r="B445" s="156" t="s">
        <v>67</v>
      </c>
      <c r="C445" s="137"/>
      <c r="D445" s="137"/>
      <c r="F445" s="157">
        <v>232</v>
      </c>
      <c r="G445" s="157">
        <v>202</v>
      </c>
      <c r="H445" s="157">
        <v>30</v>
      </c>
      <c r="I445" s="158">
        <f t="shared" si="80"/>
        <v>19.301164725457571</v>
      </c>
      <c r="J445" s="159">
        <f t="shared" si="80"/>
        <v>19.038642789820923</v>
      </c>
      <c r="K445" s="159">
        <f t="shared" si="80"/>
        <v>21.276595744680851</v>
      </c>
      <c r="L445" s="160"/>
      <c r="M445" s="160"/>
      <c r="N445" s="160"/>
      <c r="O445" s="160"/>
      <c r="P445" s="160"/>
      <c r="AH445" s="160"/>
      <c r="AI445" s="160"/>
      <c r="AJ445" s="160"/>
      <c r="AK445" s="160"/>
    </row>
    <row r="446" spans="2:37" ht="14.85" customHeight="1" x14ac:dyDescent="0.15">
      <c r="B446" s="156" t="s">
        <v>68</v>
      </c>
      <c r="C446" s="137"/>
      <c r="D446" s="137"/>
      <c r="F446" s="157">
        <v>93</v>
      </c>
      <c r="G446" s="157">
        <v>90</v>
      </c>
      <c r="H446" s="157">
        <v>3</v>
      </c>
      <c r="I446" s="158">
        <f t="shared" si="80"/>
        <v>7.7371048252911816</v>
      </c>
      <c r="J446" s="159">
        <f t="shared" si="80"/>
        <v>8.482563619227145</v>
      </c>
      <c r="K446" s="159">
        <f t="shared" si="80"/>
        <v>2.1276595744680851</v>
      </c>
      <c r="L446" s="160"/>
      <c r="M446" s="160"/>
      <c r="N446" s="160"/>
      <c r="O446" s="160"/>
      <c r="P446" s="160"/>
      <c r="AH446" s="160"/>
      <c r="AI446" s="160"/>
      <c r="AJ446" s="160"/>
      <c r="AK446" s="160"/>
    </row>
    <row r="447" spans="2:37" ht="14.85" customHeight="1" x14ac:dyDescent="0.15">
      <c r="B447" s="156" t="s">
        <v>69</v>
      </c>
      <c r="C447" s="137"/>
      <c r="D447" s="137"/>
      <c r="F447" s="157">
        <v>40</v>
      </c>
      <c r="G447" s="157">
        <v>37</v>
      </c>
      <c r="H447" s="157">
        <v>3</v>
      </c>
      <c r="I447" s="158">
        <f t="shared" si="80"/>
        <v>3.3277870216306153</v>
      </c>
      <c r="J447" s="159">
        <f t="shared" si="80"/>
        <v>3.4872761545711595</v>
      </c>
      <c r="K447" s="159">
        <f t="shared" si="80"/>
        <v>2.1276595744680851</v>
      </c>
      <c r="L447" s="160"/>
      <c r="M447" s="160"/>
      <c r="N447" s="160"/>
      <c r="O447" s="160"/>
      <c r="P447" s="160"/>
      <c r="AH447" s="160"/>
      <c r="AI447" s="160"/>
      <c r="AJ447" s="160"/>
      <c r="AK447" s="160"/>
    </row>
    <row r="448" spans="2:37" ht="14.85" customHeight="1" x14ac:dyDescent="0.15">
      <c r="B448" s="156" t="s">
        <v>74</v>
      </c>
      <c r="C448" s="137"/>
      <c r="D448" s="137"/>
      <c r="F448" s="157">
        <v>58</v>
      </c>
      <c r="G448" s="157">
        <v>55</v>
      </c>
      <c r="H448" s="157">
        <v>3</v>
      </c>
      <c r="I448" s="158">
        <f t="shared" si="80"/>
        <v>4.8252911813643928</v>
      </c>
      <c r="J448" s="159">
        <f t="shared" si="80"/>
        <v>5.1837888784165882</v>
      </c>
      <c r="K448" s="159">
        <f t="shared" si="80"/>
        <v>2.1276595744680851</v>
      </c>
      <c r="L448" s="160"/>
      <c r="M448" s="160"/>
      <c r="N448" s="160"/>
      <c r="O448" s="160"/>
      <c r="P448" s="160"/>
      <c r="AH448" s="160"/>
      <c r="AI448" s="160"/>
      <c r="AJ448" s="160"/>
      <c r="AK448" s="160"/>
    </row>
    <row r="449" spans="1:37" ht="14.85" customHeight="1" x14ac:dyDescent="0.15">
      <c r="B449" s="149" t="s">
        <v>128</v>
      </c>
      <c r="C449" s="150"/>
      <c r="D449" s="150"/>
      <c r="E449" s="151"/>
      <c r="F449" s="161">
        <v>95</v>
      </c>
      <c r="G449" s="161">
        <v>84</v>
      </c>
      <c r="H449" s="161">
        <v>11</v>
      </c>
      <c r="I449" s="162">
        <f t="shared" si="80"/>
        <v>7.9034941763727122</v>
      </c>
      <c r="J449" s="163">
        <f t="shared" si="80"/>
        <v>7.9170593779453347</v>
      </c>
      <c r="K449" s="163">
        <f t="shared" si="80"/>
        <v>7.8014184397163122</v>
      </c>
      <c r="L449" s="164"/>
      <c r="M449" s="164"/>
      <c r="N449" s="164"/>
      <c r="O449" s="164"/>
      <c r="P449" s="164"/>
      <c r="AH449" s="164"/>
      <c r="AI449" s="164"/>
      <c r="AJ449" s="164"/>
      <c r="AK449" s="164"/>
    </row>
    <row r="450" spans="1:37" ht="14.85" customHeight="1" x14ac:dyDescent="0.15">
      <c r="B450" s="165" t="s">
        <v>1</v>
      </c>
      <c r="C450" s="166"/>
      <c r="D450" s="166"/>
      <c r="E450" s="167"/>
      <c r="F450" s="168">
        <f>SUM(F442:F449)</f>
        <v>1202</v>
      </c>
      <c r="G450" s="168">
        <f>SUM(G442:G449)</f>
        <v>1061</v>
      </c>
      <c r="H450" s="168">
        <f>SUM(H442:H449)</f>
        <v>141</v>
      </c>
      <c r="I450" s="169">
        <f>IF(SUM(I442:I449)&gt;100,"－",SUM(I442:I449))</f>
        <v>100</v>
      </c>
      <c r="J450" s="170">
        <f>IF(SUM(J442:J449)&gt;100,"－",SUM(J442:J449))</f>
        <v>100.00000000000001</v>
      </c>
      <c r="K450" s="170">
        <f>IF(SUM(K442:K449)&gt;100,"－",SUM(K442:K449))</f>
        <v>99.999999999999986</v>
      </c>
      <c r="L450" s="164"/>
      <c r="M450" s="164"/>
      <c r="N450" s="164"/>
      <c r="O450" s="164"/>
      <c r="P450" s="164"/>
      <c r="AH450" s="164"/>
      <c r="AI450" s="164"/>
      <c r="AJ450" s="164"/>
      <c r="AK450" s="164"/>
    </row>
    <row r="451" spans="1:37" ht="14.85" customHeight="1" x14ac:dyDescent="0.15">
      <c r="B451" s="165" t="s">
        <v>96</v>
      </c>
      <c r="C451" s="166"/>
      <c r="D451" s="166"/>
      <c r="E451" s="176"/>
      <c r="F451" s="177">
        <v>4.2611066359146896</v>
      </c>
      <c r="G451" s="178">
        <v>4.3527741270083133</v>
      </c>
      <c r="H451" s="178">
        <v>3.5721901836187389</v>
      </c>
      <c r="I451" s="164"/>
      <c r="J451" s="164"/>
      <c r="K451" s="164"/>
      <c r="L451" s="164"/>
      <c r="M451" s="164"/>
      <c r="N451" s="164"/>
      <c r="O451" s="164"/>
      <c r="P451" s="164"/>
      <c r="AH451" s="164"/>
      <c r="AI451" s="164"/>
      <c r="AJ451" s="164"/>
      <c r="AK451" s="164"/>
    </row>
    <row r="452" spans="1:37" ht="14.85" customHeight="1" x14ac:dyDescent="0.15">
      <c r="B452" s="165" t="s">
        <v>97</v>
      </c>
      <c r="C452" s="166"/>
      <c r="D452" s="166"/>
      <c r="E452" s="176"/>
      <c r="F452" s="177">
        <v>31.25</v>
      </c>
      <c r="G452" s="178">
        <v>31.25</v>
      </c>
      <c r="H452" s="178">
        <v>15</v>
      </c>
      <c r="I452" s="164"/>
      <c r="J452" s="164"/>
      <c r="K452" s="164"/>
      <c r="L452" s="164"/>
      <c r="M452" s="164"/>
      <c r="N452" s="164"/>
      <c r="O452" s="164"/>
      <c r="P452" s="164"/>
      <c r="AH452" s="164"/>
      <c r="AI452" s="164"/>
      <c r="AJ452" s="164"/>
      <c r="AK452" s="164"/>
    </row>
    <row r="453" spans="1:37" ht="14.85" customHeight="1" x14ac:dyDescent="0.15">
      <c r="B453" s="171"/>
      <c r="C453" s="171"/>
      <c r="D453" s="172"/>
      <c r="E453" s="172"/>
      <c r="F453" s="172"/>
      <c r="G453" s="172"/>
      <c r="H453" s="173"/>
      <c r="I453" s="148"/>
    </row>
    <row r="454" spans="1:37" ht="15" customHeight="1" x14ac:dyDescent="0.15">
      <c r="A454" s="135" t="s">
        <v>680</v>
      </c>
      <c r="B454" s="137"/>
      <c r="C454" s="137"/>
    </row>
    <row r="455" spans="1:37" ht="13.7" customHeight="1" x14ac:dyDescent="0.15">
      <c r="B455" s="138"/>
      <c r="C455" s="139"/>
      <c r="D455" s="139"/>
      <c r="E455" s="139"/>
      <c r="F455" s="140"/>
      <c r="G455" s="141" t="s">
        <v>2</v>
      </c>
      <c r="H455" s="142"/>
      <c r="I455" s="143"/>
      <c r="J455" s="141" t="s">
        <v>3</v>
      </c>
      <c r="K455" s="144"/>
    </row>
    <row r="456" spans="1:37" ht="21" x14ac:dyDescent="0.15">
      <c r="B456" s="145"/>
      <c r="F456" s="146" t="s">
        <v>4</v>
      </c>
      <c r="G456" s="146" t="s">
        <v>170</v>
      </c>
      <c r="H456" s="146" t="s">
        <v>172</v>
      </c>
      <c r="I456" s="147" t="s">
        <v>4</v>
      </c>
      <c r="J456" s="146" t="s">
        <v>170</v>
      </c>
      <c r="K456" s="146" t="s">
        <v>172</v>
      </c>
    </row>
    <row r="457" spans="1:37" ht="12" customHeight="1" x14ac:dyDescent="0.15">
      <c r="B457" s="149"/>
      <c r="C457" s="150"/>
      <c r="D457" s="150"/>
      <c r="E457" s="151"/>
      <c r="F457" s="152"/>
      <c r="G457" s="152"/>
      <c r="H457" s="152"/>
      <c r="I457" s="153">
        <f>F$213</f>
        <v>1202</v>
      </c>
      <c r="J457" s="154">
        <f>G$213</f>
        <v>1061</v>
      </c>
      <c r="K457" s="154">
        <f>H$213</f>
        <v>141</v>
      </c>
      <c r="L457" s="155"/>
      <c r="M457" s="155"/>
      <c r="N457" s="155"/>
      <c r="O457" s="155"/>
      <c r="P457" s="155"/>
      <c r="AH457" s="155"/>
      <c r="AI457" s="155"/>
      <c r="AJ457" s="155"/>
      <c r="AK457" s="155"/>
    </row>
    <row r="458" spans="1:37" ht="15" customHeight="1" x14ac:dyDescent="0.15">
      <c r="B458" s="156" t="s">
        <v>488</v>
      </c>
      <c r="C458" s="137"/>
      <c r="D458" s="137"/>
      <c r="F458" s="157">
        <v>115</v>
      </c>
      <c r="G458" s="157">
        <v>100</v>
      </c>
      <c r="H458" s="157">
        <v>15</v>
      </c>
      <c r="I458" s="158">
        <f t="shared" ref="I458:K465" si="81">F458/I$457*100</f>
        <v>9.5673876871880204</v>
      </c>
      <c r="J458" s="159">
        <f t="shared" si="81"/>
        <v>9.4250706880301607</v>
      </c>
      <c r="K458" s="159">
        <f t="shared" si="81"/>
        <v>10.638297872340425</v>
      </c>
      <c r="L458" s="160"/>
      <c r="M458" s="160"/>
      <c r="N458" s="160"/>
      <c r="O458" s="160"/>
      <c r="P458" s="160"/>
      <c r="AH458" s="160"/>
      <c r="AI458" s="160"/>
      <c r="AJ458" s="160"/>
      <c r="AK458" s="160"/>
    </row>
    <row r="459" spans="1:37" ht="15" customHeight="1" x14ac:dyDescent="0.15">
      <c r="B459" s="156" t="s">
        <v>500</v>
      </c>
      <c r="C459" s="137"/>
      <c r="D459" s="137"/>
      <c r="F459" s="157">
        <v>408</v>
      </c>
      <c r="G459" s="157">
        <v>359</v>
      </c>
      <c r="H459" s="157">
        <v>49</v>
      </c>
      <c r="I459" s="158">
        <f t="shared" si="81"/>
        <v>33.943427620632278</v>
      </c>
      <c r="J459" s="159">
        <f t="shared" si="81"/>
        <v>33.836003770028277</v>
      </c>
      <c r="K459" s="159">
        <f t="shared" si="81"/>
        <v>34.751773049645394</v>
      </c>
      <c r="L459" s="160"/>
      <c r="M459" s="160"/>
      <c r="N459" s="160"/>
      <c r="O459" s="160"/>
      <c r="P459" s="160"/>
      <c r="AH459" s="160"/>
      <c r="AI459" s="160"/>
      <c r="AJ459" s="160"/>
      <c r="AK459" s="160"/>
    </row>
    <row r="460" spans="1:37" ht="15" customHeight="1" x14ac:dyDescent="0.15">
      <c r="B460" s="156" t="s">
        <v>501</v>
      </c>
      <c r="C460" s="137"/>
      <c r="D460" s="137"/>
      <c r="F460" s="157">
        <v>236</v>
      </c>
      <c r="G460" s="157">
        <v>208</v>
      </c>
      <c r="H460" s="157">
        <v>28</v>
      </c>
      <c r="I460" s="158">
        <f t="shared" si="81"/>
        <v>19.633943427620633</v>
      </c>
      <c r="J460" s="159">
        <f t="shared" si="81"/>
        <v>19.604147031102734</v>
      </c>
      <c r="K460" s="159">
        <f t="shared" si="81"/>
        <v>19.858156028368796</v>
      </c>
      <c r="L460" s="160"/>
      <c r="M460" s="160"/>
      <c r="N460" s="160"/>
      <c r="O460" s="160"/>
      <c r="P460" s="160"/>
      <c r="AH460" s="160"/>
      <c r="AI460" s="160"/>
      <c r="AJ460" s="160"/>
      <c r="AK460" s="160"/>
    </row>
    <row r="461" spans="1:37" ht="15" customHeight="1" x14ac:dyDescent="0.15">
      <c r="B461" s="156" t="s">
        <v>67</v>
      </c>
      <c r="C461" s="137"/>
      <c r="D461" s="137"/>
      <c r="F461" s="157">
        <v>157</v>
      </c>
      <c r="G461" s="157">
        <v>142</v>
      </c>
      <c r="H461" s="157">
        <v>15</v>
      </c>
      <c r="I461" s="158">
        <f t="shared" si="81"/>
        <v>13.061564059900165</v>
      </c>
      <c r="J461" s="159">
        <f t="shared" si="81"/>
        <v>13.383600377002827</v>
      </c>
      <c r="K461" s="159">
        <f t="shared" si="81"/>
        <v>10.638297872340425</v>
      </c>
      <c r="L461" s="160"/>
      <c r="M461" s="160"/>
      <c r="N461" s="160"/>
      <c r="O461" s="160"/>
      <c r="P461" s="160"/>
      <c r="AH461" s="160"/>
      <c r="AI461" s="160"/>
      <c r="AJ461" s="160"/>
      <c r="AK461" s="160"/>
    </row>
    <row r="462" spans="1:37" ht="15" customHeight="1" x14ac:dyDescent="0.15">
      <c r="B462" s="156" t="s">
        <v>68</v>
      </c>
      <c r="C462" s="137"/>
      <c r="D462" s="137"/>
      <c r="F462" s="157">
        <v>47</v>
      </c>
      <c r="G462" s="157">
        <v>44</v>
      </c>
      <c r="H462" s="157">
        <v>3</v>
      </c>
      <c r="I462" s="158">
        <f t="shared" si="81"/>
        <v>3.9101497504159735</v>
      </c>
      <c r="J462" s="159">
        <f t="shared" si="81"/>
        <v>4.1470311027332709</v>
      </c>
      <c r="K462" s="159">
        <f t="shared" si="81"/>
        <v>2.1276595744680851</v>
      </c>
      <c r="L462" s="160"/>
      <c r="M462" s="160"/>
      <c r="N462" s="160"/>
      <c r="O462" s="160"/>
      <c r="P462" s="160"/>
      <c r="AH462" s="160"/>
      <c r="AI462" s="160"/>
      <c r="AJ462" s="160"/>
      <c r="AK462" s="160"/>
    </row>
    <row r="463" spans="1:37" ht="15" customHeight="1" x14ac:dyDescent="0.15">
      <c r="B463" s="156" t="s">
        <v>69</v>
      </c>
      <c r="C463" s="137"/>
      <c r="D463" s="137"/>
      <c r="F463" s="157">
        <v>21</v>
      </c>
      <c r="G463" s="157">
        <v>20</v>
      </c>
      <c r="H463" s="157">
        <v>1</v>
      </c>
      <c r="I463" s="158">
        <f t="shared" si="81"/>
        <v>1.747088186356073</v>
      </c>
      <c r="J463" s="159">
        <f t="shared" si="81"/>
        <v>1.8850141376060319</v>
      </c>
      <c r="K463" s="159">
        <f t="shared" si="81"/>
        <v>0.70921985815602839</v>
      </c>
      <c r="L463" s="160"/>
      <c r="M463" s="160"/>
      <c r="N463" s="160"/>
      <c r="O463" s="160"/>
      <c r="P463" s="160"/>
      <c r="AH463" s="160"/>
      <c r="AI463" s="160"/>
      <c r="AJ463" s="160"/>
      <c r="AK463" s="160"/>
    </row>
    <row r="464" spans="1:37" ht="15" customHeight="1" x14ac:dyDescent="0.15">
      <c r="B464" s="156" t="s">
        <v>74</v>
      </c>
      <c r="C464" s="137"/>
      <c r="D464" s="137"/>
      <c r="F464" s="157">
        <v>15</v>
      </c>
      <c r="G464" s="157">
        <v>15</v>
      </c>
      <c r="H464" s="157">
        <v>0</v>
      </c>
      <c r="I464" s="158">
        <f t="shared" si="81"/>
        <v>1.2479201331114809</v>
      </c>
      <c r="J464" s="159">
        <f t="shared" si="81"/>
        <v>1.413760603204524</v>
      </c>
      <c r="K464" s="159">
        <f t="shared" si="81"/>
        <v>0</v>
      </c>
      <c r="L464" s="160"/>
      <c r="M464" s="160"/>
      <c r="N464" s="160"/>
      <c r="O464" s="160"/>
      <c r="P464" s="160"/>
      <c r="AH464" s="160"/>
      <c r="AI464" s="160"/>
      <c r="AJ464" s="160"/>
      <c r="AK464" s="160"/>
    </row>
    <row r="465" spans="2:37" ht="15" customHeight="1" x14ac:dyDescent="0.15">
      <c r="B465" s="149" t="s">
        <v>128</v>
      </c>
      <c r="C465" s="150"/>
      <c r="D465" s="150"/>
      <c r="E465" s="151"/>
      <c r="F465" s="161">
        <v>203</v>
      </c>
      <c r="G465" s="161">
        <v>173</v>
      </c>
      <c r="H465" s="161">
        <v>30</v>
      </c>
      <c r="I465" s="162">
        <f t="shared" si="81"/>
        <v>16.888519134775372</v>
      </c>
      <c r="J465" s="163">
        <f t="shared" si="81"/>
        <v>16.305372290292176</v>
      </c>
      <c r="K465" s="163">
        <f t="shared" si="81"/>
        <v>21.276595744680851</v>
      </c>
      <c r="L465" s="164"/>
      <c r="M465" s="164"/>
      <c r="N465" s="164"/>
      <c r="O465" s="164"/>
      <c r="P465" s="164"/>
      <c r="AH465" s="164"/>
      <c r="AI465" s="164"/>
      <c r="AJ465" s="164"/>
      <c r="AK465" s="164"/>
    </row>
    <row r="466" spans="2:37" ht="15" customHeight="1" x14ac:dyDescent="0.15">
      <c r="B466" s="165" t="s">
        <v>1</v>
      </c>
      <c r="C466" s="166"/>
      <c r="D466" s="166"/>
      <c r="E466" s="167"/>
      <c r="F466" s="168">
        <f>SUM(F458:F465)</f>
        <v>1202</v>
      </c>
      <c r="G466" s="168">
        <f>SUM(G458:G465)</f>
        <v>1061</v>
      </c>
      <c r="H466" s="168">
        <f>SUM(H458:H465)</f>
        <v>141</v>
      </c>
      <c r="I466" s="169">
        <f>IF(SUM(I458:I465)&gt;100,"－",SUM(I458:I465))</f>
        <v>99.999999999999972</v>
      </c>
      <c r="J466" s="170">
        <f>IF(SUM(J458:J465)&gt;100,"－",SUM(J458:J465))</f>
        <v>100</v>
      </c>
      <c r="K466" s="170">
        <f>IF(SUM(K458:K465)&gt;100,"－",SUM(K458:K465))</f>
        <v>100.00000000000001</v>
      </c>
      <c r="L466" s="164"/>
      <c r="M466" s="164"/>
      <c r="N466" s="164"/>
      <c r="O466" s="164"/>
      <c r="P466" s="164"/>
      <c r="AH466" s="164"/>
      <c r="AI466" s="164"/>
      <c r="AJ466" s="164"/>
      <c r="AK466" s="164"/>
    </row>
    <row r="467" spans="2:37" ht="15" customHeight="1" x14ac:dyDescent="0.15">
      <c r="B467" s="165" t="s">
        <v>96</v>
      </c>
      <c r="C467" s="166"/>
      <c r="D467" s="166"/>
      <c r="E467" s="176"/>
      <c r="F467" s="177">
        <v>3.349790524651636</v>
      </c>
      <c r="G467" s="178">
        <v>3.3985144742957263</v>
      </c>
      <c r="H467" s="178">
        <v>2.9599989274989262</v>
      </c>
      <c r="I467" s="164"/>
      <c r="J467" s="164"/>
      <c r="K467" s="164"/>
      <c r="L467" s="164"/>
      <c r="M467" s="164"/>
      <c r="N467" s="164"/>
      <c r="O467" s="164"/>
      <c r="P467" s="164"/>
      <c r="AH467" s="164"/>
      <c r="AI467" s="164"/>
      <c r="AJ467" s="164"/>
      <c r="AK467" s="164"/>
    </row>
    <row r="468" spans="2:37" ht="15" customHeight="1" x14ac:dyDescent="0.15">
      <c r="B468" s="165" t="s">
        <v>97</v>
      </c>
      <c r="C468" s="166"/>
      <c r="D468" s="166"/>
      <c r="E468" s="176"/>
      <c r="F468" s="177">
        <v>20.2</v>
      </c>
      <c r="G468" s="178">
        <v>20.2</v>
      </c>
      <c r="H468" s="178">
        <v>8.1999999999999993</v>
      </c>
      <c r="I468" s="164"/>
      <c r="J468" s="164"/>
      <c r="K468" s="164"/>
      <c r="L468" s="164"/>
      <c r="M468" s="164"/>
      <c r="N468" s="164"/>
      <c r="O468" s="164"/>
      <c r="P468" s="164"/>
      <c r="AH468" s="164"/>
      <c r="AI468" s="164"/>
      <c r="AJ468" s="164"/>
      <c r="AK468" s="164"/>
    </row>
    <row r="469" spans="2:37" ht="15" customHeight="1" x14ac:dyDescent="0.15">
      <c r="B469" s="192" t="s">
        <v>122</v>
      </c>
      <c r="C469" s="192"/>
      <c r="M469" s="191"/>
      <c r="P469" s="191"/>
      <c r="AH469" s="191"/>
      <c r="AK469" s="191"/>
    </row>
    <row r="470" spans="2:37" ht="13.7" customHeight="1" x14ac:dyDescent="0.15">
      <c r="B470" s="138"/>
      <c r="C470" s="139"/>
      <c r="D470" s="139"/>
      <c r="E470" s="139"/>
      <c r="F470" s="140"/>
      <c r="G470" s="141" t="s">
        <v>2</v>
      </c>
      <c r="H470" s="142"/>
      <c r="I470" s="143"/>
      <c r="J470" s="141" t="s">
        <v>3</v>
      </c>
      <c r="K470" s="144"/>
    </row>
    <row r="471" spans="2:37" ht="21" x14ac:dyDescent="0.15">
      <c r="B471" s="145"/>
      <c r="F471" s="146" t="s">
        <v>4</v>
      </c>
      <c r="G471" s="146" t="s">
        <v>170</v>
      </c>
      <c r="H471" s="146" t="s">
        <v>172</v>
      </c>
      <c r="I471" s="147" t="s">
        <v>4</v>
      </c>
      <c r="J471" s="146" t="s">
        <v>170</v>
      </c>
      <c r="K471" s="146" t="s">
        <v>172</v>
      </c>
    </row>
    <row r="472" spans="2:37" ht="12" customHeight="1" x14ac:dyDescent="0.15">
      <c r="B472" s="149"/>
      <c r="C472" s="150"/>
      <c r="D472" s="150"/>
      <c r="E472" s="151"/>
      <c r="F472" s="152"/>
      <c r="G472" s="152"/>
      <c r="H472" s="152"/>
      <c r="I472" s="153">
        <f>F$213</f>
        <v>1202</v>
      </c>
      <c r="J472" s="154">
        <f>G$213</f>
        <v>1061</v>
      </c>
      <c r="K472" s="154">
        <f>H$213</f>
        <v>141</v>
      </c>
      <c r="L472" s="155"/>
      <c r="M472" s="155"/>
      <c r="N472" s="155"/>
      <c r="O472" s="155"/>
      <c r="P472" s="155"/>
      <c r="AH472" s="155"/>
      <c r="AI472" s="155"/>
      <c r="AJ472" s="155"/>
      <c r="AK472" s="155"/>
    </row>
    <row r="473" spans="2:37" ht="15" customHeight="1" x14ac:dyDescent="0.15">
      <c r="B473" s="156" t="s">
        <v>488</v>
      </c>
      <c r="C473" s="137"/>
      <c r="D473" s="137"/>
      <c r="F473" s="157">
        <v>190</v>
      </c>
      <c r="G473" s="157">
        <v>160</v>
      </c>
      <c r="H473" s="157">
        <v>30</v>
      </c>
      <c r="I473" s="158">
        <f t="shared" ref="I473:K480" si="82">F473/I$472*100</f>
        <v>15.806988352745424</v>
      </c>
      <c r="J473" s="159">
        <f t="shared" si="82"/>
        <v>15.080113100848255</v>
      </c>
      <c r="K473" s="159">
        <f t="shared" si="82"/>
        <v>21.276595744680851</v>
      </c>
      <c r="L473" s="160"/>
      <c r="M473" s="160"/>
      <c r="N473" s="160"/>
      <c r="O473" s="160"/>
      <c r="P473" s="160"/>
      <c r="AH473" s="160"/>
      <c r="AI473" s="160"/>
      <c r="AJ473" s="160"/>
      <c r="AK473" s="160"/>
    </row>
    <row r="474" spans="2:37" ht="15" customHeight="1" x14ac:dyDescent="0.15">
      <c r="B474" s="156" t="s">
        <v>500</v>
      </c>
      <c r="C474" s="137"/>
      <c r="D474" s="137"/>
      <c r="F474" s="157">
        <v>411</v>
      </c>
      <c r="G474" s="157">
        <v>354</v>
      </c>
      <c r="H474" s="157">
        <v>57</v>
      </c>
      <c r="I474" s="158">
        <f t="shared" si="82"/>
        <v>34.193011647254572</v>
      </c>
      <c r="J474" s="159">
        <f t="shared" si="82"/>
        <v>33.364750235626765</v>
      </c>
      <c r="K474" s="159">
        <f t="shared" si="82"/>
        <v>40.425531914893611</v>
      </c>
      <c r="L474" s="160"/>
      <c r="M474" s="160"/>
      <c r="N474" s="160"/>
      <c r="O474" s="160"/>
      <c r="P474" s="160"/>
      <c r="AH474" s="160"/>
      <c r="AI474" s="160"/>
      <c r="AJ474" s="160"/>
      <c r="AK474" s="160"/>
    </row>
    <row r="475" spans="2:37" ht="15" customHeight="1" x14ac:dyDescent="0.15">
      <c r="B475" s="156" t="s">
        <v>501</v>
      </c>
      <c r="C475" s="137"/>
      <c r="D475" s="137"/>
      <c r="F475" s="157">
        <v>200</v>
      </c>
      <c r="G475" s="157">
        <v>190</v>
      </c>
      <c r="H475" s="157">
        <v>10</v>
      </c>
      <c r="I475" s="158">
        <f t="shared" si="82"/>
        <v>16.638935108153078</v>
      </c>
      <c r="J475" s="159">
        <f t="shared" si="82"/>
        <v>17.907634307257307</v>
      </c>
      <c r="K475" s="159">
        <f t="shared" si="82"/>
        <v>7.0921985815602842</v>
      </c>
      <c r="L475" s="160"/>
      <c r="M475" s="160"/>
      <c r="N475" s="160"/>
      <c r="O475" s="160"/>
      <c r="P475" s="160"/>
      <c r="AH475" s="160"/>
      <c r="AI475" s="160"/>
      <c r="AJ475" s="160"/>
      <c r="AK475" s="160"/>
    </row>
    <row r="476" spans="2:37" ht="15" customHeight="1" x14ac:dyDescent="0.15">
      <c r="B476" s="156" t="s">
        <v>67</v>
      </c>
      <c r="C476" s="137"/>
      <c r="D476" s="137"/>
      <c r="F476" s="157">
        <v>137</v>
      </c>
      <c r="G476" s="157">
        <v>128</v>
      </c>
      <c r="H476" s="157">
        <v>9</v>
      </c>
      <c r="I476" s="158">
        <f t="shared" si="82"/>
        <v>11.397670549084857</v>
      </c>
      <c r="J476" s="159">
        <f t="shared" si="82"/>
        <v>12.064090480678605</v>
      </c>
      <c r="K476" s="159">
        <f t="shared" si="82"/>
        <v>6.3829787234042552</v>
      </c>
      <c r="L476" s="160"/>
      <c r="M476" s="160"/>
      <c r="N476" s="160"/>
      <c r="O476" s="160"/>
      <c r="P476" s="160"/>
      <c r="AH476" s="160"/>
      <c r="AI476" s="160"/>
      <c r="AJ476" s="160"/>
      <c r="AK476" s="160"/>
    </row>
    <row r="477" spans="2:37" ht="15" customHeight="1" x14ac:dyDescent="0.15">
      <c r="B477" s="156" t="s">
        <v>68</v>
      </c>
      <c r="C477" s="137"/>
      <c r="D477" s="137"/>
      <c r="F477" s="157">
        <v>42</v>
      </c>
      <c r="G477" s="157">
        <v>38</v>
      </c>
      <c r="H477" s="157">
        <v>4</v>
      </c>
      <c r="I477" s="158">
        <f t="shared" si="82"/>
        <v>3.494176372712146</v>
      </c>
      <c r="J477" s="159">
        <f t="shared" si="82"/>
        <v>3.581526861451461</v>
      </c>
      <c r="K477" s="159">
        <f t="shared" si="82"/>
        <v>2.8368794326241136</v>
      </c>
      <c r="L477" s="160"/>
      <c r="M477" s="160"/>
      <c r="N477" s="160"/>
      <c r="O477" s="160"/>
      <c r="P477" s="160"/>
      <c r="AH477" s="160"/>
      <c r="AI477" s="160"/>
      <c r="AJ477" s="160"/>
      <c r="AK477" s="160"/>
    </row>
    <row r="478" spans="2:37" ht="15" customHeight="1" x14ac:dyDescent="0.15">
      <c r="B478" s="156" t="s">
        <v>69</v>
      </c>
      <c r="C478" s="137"/>
      <c r="D478" s="137"/>
      <c r="F478" s="157">
        <v>12</v>
      </c>
      <c r="G478" s="157">
        <v>12</v>
      </c>
      <c r="H478" s="157">
        <v>0</v>
      </c>
      <c r="I478" s="158">
        <f t="shared" si="82"/>
        <v>0.99833610648918469</v>
      </c>
      <c r="J478" s="159">
        <f t="shared" si="82"/>
        <v>1.1310084825636193</v>
      </c>
      <c r="K478" s="159">
        <f t="shared" si="82"/>
        <v>0</v>
      </c>
      <c r="L478" s="160"/>
      <c r="M478" s="160"/>
      <c r="N478" s="160"/>
      <c r="O478" s="160"/>
      <c r="P478" s="160"/>
      <c r="AH478" s="160"/>
      <c r="AI478" s="160"/>
      <c r="AJ478" s="160"/>
      <c r="AK478" s="160"/>
    </row>
    <row r="479" spans="2:37" ht="15" customHeight="1" x14ac:dyDescent="0.15">
      <c r="B479" s="156" t="s">
        <v>74</v>
      </c>
      <c r="C479" s="137"/>
      <c r="D479" s="137"/>
      <c r="F479" s="157">
        <v>3</v>
      </c>
      <c r="G479" s="157">
        <v>3</v>
      </c>
      <c r="H479" s="157">
        <v>0</v>
      </c>
      <c r="I479" s="158">
        <f t="shared" si="82"/>
        <v>0.24958402662229617</v>
      </c>
      <c r="J479" s="159">
        <f t="shared" si="82"/>
        <v>0.28275212064090482</v>
      </c>
      <c r="K479" s="159">
        <f t="shared" si="82"/>
        <v>0</v>
      </c>
      <c r="L479" s="160"/>
      <c r="M479" s="160"/>
      <c r="N479" s="160"/>
      <c r="O479" s="160"/>
      <c r="P479" s="160"/>
      <c r="AH479" s="160"/>
      <c r="AI479" s="160"/>
      <c r="AJ479" s="160"/>
      <c r="AK479" s="160"/>
    </row>
    <row r="480" spans="2:37" ht="15" customHeight="1" x14ac:dyDescent="0.15">
      <c r="B480" s="149" t="s">
        <v>128</v>
      </c>
      <c r="C480" s="150"/>
      <c r="D480" s="150"/>
      <c r="E480" s="151"/>
      <c r="F480" s="161">
        <v>207</v>
      </c>
      <c r="G480" s="161">
        <v>176</v>
      </c>
      <c r="H480" s="161">
        <v>31</v>
      </c>
      <c r="I480" s="162">
        <f t="shared" si="82"/>
        <v>17.221297836938437</v>
      </c>
      <c r="J480" s="163">
        <f t="shared" si="82"/>
        <v>16.588124410933084</v>
      </c>
      <c r="K480" s="163">
        <f t="shared" si="82"/>
        <v>21.98581560283688</v>
      </c>
      <c r="L480" s="164"/>
      <c r="M480" s="164"/>
      <c r="N480" s="164"/>
      <c r="O480" s="164"/>
      <c r="P480" s="164"/>
      <c r="AH480" s="164"/>
      <c r="AI480" s="164"/>
      <c r="AJ480" s="164"/>
      <c r="AK480" s="164"/>
    </row>
    <row r="481" spans="1:37" ht="15" customHeight="1" x14ac:dyDescent="0.15">
      <c r="B481" s="165" t="s">
        <v>1</v>
      </c>
      <c r="C481" s="166"/>
      <c r="D481" s="166"/>
      <c r="E481" s="167"/>
      <c r="F481" s="168">
        <f>SUM(F473:F480)</f>
        <v>1202</v>
      </c>
      <c r="G481" s="168">
        <f>SUM(G473:G480)</f>
        <v>1061</v>
      </c>
      <c r="H481" s="168">
        <f>SUM(H473:H480)</f>
        <v>141</v>
      </c>
      <c r="I481" s="169">
        <f>IF(SUM(I473:I480)&gt;100,"－",SUM(I473:I480))</f>
        <v>100.00000000000001</v>
      </c>
      <c r="J481" s="170">
        <f>IF(SUM(J473:J480)&gt;100,"－",SUM(J473:J480))</f>
        <v>100</v>
      </c>
      <c r="K481" s="170">
        <f>IF(SUM(K473:K480)&gt;100,"－",SUM(K473:K480))</f>
        <v>99.999999999999986</v>
      </c>
      <c r="L481" s="164"/>
      <c r="M481" s="164"/>
      <c r="N481" s="164"/>
      <c r="O481" s="164"/>
      <c r="P481" s="164"/>
      <c r="AH481" s="164"/>
      <c r="AI481" s="164"/>
      <c r="AJ481" s="164"/>
      <c r="AK481" s="164"/>
    </row>
    <row r="482" spans="1:37" ht="15" customHeight="1" x14ac:dyDescent="0.15">
      <c r="B482" s="165" t="s">
        <v>96</v>
      </c>
      <c r="C482" s="166"/>
      <c r="D482" s="166"/>
      <c r="E482" s="176"/>
      <c r="F482" s="177">
        <v>3.0933757961616459</v>
      </c>
      <c r="G482" s="178">
        <v>3.1543888223695702</v>
      </c>
      <c r="H482" s="178">
        <v>2.6024982671251471</v>
      </c>
      <c r="I482" s="164"/>
      <c r="J482" s="164"/>
      <c r="K482" s="164"/>
      <c r="L482" s="164"/>
      <c r="M482" s="164"/>
      <c r="N482" s="164"/>
      <c r="O482" s="164"/>
      <c r="P482" s="164"/>
      <c r="AH482" s="164"/>
      <c r="AI482" s="164"/>
      <c r="AJ482" s="164"/>
      <c r="AK482" s="164"/>
    </row>
    <row r="483" spans="1:37" ht="15" customHeight="1" x14ac:dyDescent="0.15">
      <c r="B483" s="165" t="s">
        <v>97</v>
      </c>
      <c r="C483" s="166"/>
      <c r="D483" s="166"/>
      <c r="E483" s="176"/>
      <c r="F483" s="177">
        <v>15.625</v>
      </c>
      <c r="G483" s="178">
        <v>15.625</v>
      </c>
      <c r="H483" s="178">
        <v>6.833333333333333</v>
      </c>
      <c r="I483" s="164"/>
      <c r="J483" s="164"/>
      <c r="K483" s="164"/>
      <c r="L483" s="164"/>
      <c r="M483" s="164"/>
      <c r="N483" s="164"/>
      <c r="O483" s="164"/>
      <c r="P483" s="164"/>
      <c r="AH483" s="164"/>
      <c r="AI483" s="164"/>
      <c r="AJ483" s="164"/>
      <c r="AK483" s="164"/>
    </row>
    <row r="484" spans="1:37" ht="15" customHeight="1" x14ac:dyDescent="0.15">
      <c r="B484" s="171"/>
      <c r="C484" s="171"/>
      <c r="D484" s="172"/>
      <c r="E484" s="172"/>
      <c r="F484" s="172"/>
      <c r="G484" s="172"/>
      <c r="H484" s="173"/>
      <c r="I484" s="148"/>
      <c r="O484" s="164"/>
      <c r="P484" s="164"/>
      <c r="AJ484" s="164"/>
      <c r="AK484" s="164"/>
    </row>
    <row r="485" spans="1:37" ht="15" customHeight="1" x14ac:dyDescent="0.15">
      <c r="A485" s="135" t="s">
        <v>681</v>
      </c>
      <c r="B485" s="137"/>
      <c r="C485" s="137"/>
      <c r="O485" s="164"/>
      <c r="P485" s="164"/>
      <c r="AJ485" s="164"/>
      <c r="AK485" s="164"/>
    </row>
    <row r="486" spans="1:37" ht="13.7" customHeight="1" x14ac:dyDescent="0.15">
      <c r="B486" s="138"/>
      <c r="C486" s="139"/>
      <c r="D486" s="139"/>
      <c r="E486" s="139"/>
      <c r="F486" s="140"/>
      <c r="G486" s="141" t="s">
        <v>2</v>
      </c>
      <c r="H486" s="142"/>
      <c r="I486" s="143"/>
      <c r="J486" s="141" t="s">
        <v>3</v>
      </c>
      <c r="K486" s="144"/>
      <c r="O486" s="164"/>
      <c r="P486" s="164"/>
      <c r="AJ486" s="164"/>
      <c r="AK486" s="164"/>
    </row>
    <row r="487" spans="1:37" ht="21" x14ac:dyDescent="0.15">
      <c r="B487" s="145"/>
      <c r="F487" s="146" t="s">
        <v>4</v>
      </c>
      <c r="G487" s="146" t="s">
        <v>170</v>
      </c>
      <c r="H487" s="146" t="s">
        <v>172</v>
      </c>
      <c r="I487" s="147" t="s">
        <v>4</v>
      </c>
      <c r="J487" s="146" t="s">
        <v>170</v>
      </c>
      <c r="K487" s="146" t="s">
        <v>172</v>
      </c>
      <c r="O487" s="164"/>
      <c r="P487" s="164"/>
      <c r="AJ487" s="164"/>
      <c r="AK487" s="164"/>
    </row>
    <row r="488" spans="1:37" ht="12" customHeight="1" x14ac:dyDescent="0.15">
      <c r="B488" s="149"/>
      <c r="C488" s="150"/>
      <c r="D488" s="150"/>
      <c r="E488" s="151"/>
      <c r="F488" s="152"/>
      <c r="G488" s="152"/>
      <c r="H488" s="152"/>
      <c r="I488" s="153">
        <f>F$213</f>
        <v>1202</v>
      </c>
      <c r="J488" s="154">
        <f>G$213</f>
        <v>1061</v>
      </c>
      <c r="K488" s="154">
        <f>H$213</f>
        <v>141</v>
      </c>
      <c r="L488" s="155"/>
      <c r="M488" s="155"/>
      <c r="N488" s="155"/>
      <c r="O488" s="164"/>
      <c r="P488" s="164"/>
      <c r="AH488" s="155"/>
      <c r="AI488" s="155"/>
      <c r="AJ488" s="164"/>
      <c r="AK488" s="164"/>
    </row>
    <row r="489" spans="1:37" ht="14.85" customHeight="1" x14ac:dyDescent="0.15">
      <c r="B489" s="156" t="s">
        <v>152</v>
      </c>
      <c r="C489" s="137"/>
      <c r="D489" s="137"/>
      <c r="F489" s="157">
        <v>78</v>
      </c>
      <c r="G489" s="157">
        <v>66</v>
      </c>
      <c r="H489" s="157">
        <v>12</v>
      </c>
      <c r="I489" s="158">
        <f t="shared" ref="I489:I497" si="83">F489/I$488*100</f>
        <v>6.4891846921797001</v>
      </c>
      <c r="J489" s="159">
        <f t="shared" ref="J489:J497" si="84">G489/J$488*100</f>
        <v>6.2205466540999055</v>
      </c>
      <c r="K489" s="159">
        <f t="shared" ref="K489:K497" si="85">H489/K$488*100</f>
        <v>8.5106382978723403</v>
      </c>
      <c r="L489" s="160"/>
      <c r="M489" s="160"/>
      <c r="N489" s="160"/>
      <c r="O489" s="164"/>
      <c r="P489" s="164"/>
      <c r="AH489" s="160"/>
      <c r="AI489" s="160"/>
      <c r="AJ489" s="164"/>
      <c r="AK489" s="164"/>
    </row>
    <row r="490" spans="1:37" ht="14.85" customHeight="1" x14ac:dyDescent="0.15">
      <c r="B490" s="156" t="s">
        <v>481</v>
      </c>
      <c r="C490" s="137"/>
      <c r="D490" s="137"/>
      <c r="F490" s="157">
        <v>296</v>
      </c>
      <c r="G490" s="157">
        <v>260</v>
      </c>
      <c r="H490" s="157">
        <v>36</v>
      </c>
      <c r="I490" s="158">
        <f t="shared" si="83"/>
        <v>24.625623960066555</v>
      </c>
      <c r="J490" s="159">
        <f t="shared" si="84"/>
        <v>24.505183788878419</v>
      </c>
      <c r="K490" s="159">
        <f t="shared" si="85"/>
        <v>25.531914893617021</v>
      </c>
      <c r="L490" s="160"/>
      <c r="M490" s="160"/>
      <c r="N490" s="160"/>
      <c r="O490" s="160"/>
      <c r="P490" s="160"/>
      <c r="AH490" s="160"/>
      <c r="AI490" s="160"/>
      <c r="AJ490" s="160"/>
      <c r="AK490" s="160"/>
    </row>
    <row r="491" spans="1:37" ht="14.85" customHeight="1" x14ac:dyDescent="0.15">
      <c r="B491" s="156" t="s">
        <v>482</v>
      </c>
      <c r="C491" s="137"/>
      <c r="D491" s="137"/>
      <c r="F491" s="157">
        <v>384</v>
      </c>
      <c r="G491" s="157">
        <v>343</v>
      </c>
      <c r="H491" s="157">
        <v>41</v>
      </c>
      <c r="I491" s="158">
        <f t="shared" si="83"/>
        <v>31.94675540765391</v>
      </c>
      <c r="J491" s="159">
        <f t="shared" si="84"/>
        <v>32.327992459943452</v>
      </c>
      <c r="K491" s="159">
        <f t="shared" si="85"/>
        <v>29.078014184397162</v>
      </c>
      <c r="L491" s="160"/>
      <c r="M491" s="160"/>
      <c r="N491" s="160"/>
      <c r="O491" s="160"/>
      <c r="P491" s="160"/>
      <c r="AH491" s="160"/>
      <c r="AI491" s="160"/>
      <c r="AJ491" s="160"/>
      <c r="AK491" s="160"/>
    </row>
    <row r="492" spans="1:37" ht="14.85" customHeight="1" x14ac:dyDescent="0.15">
      <c r="B492" s="156" t="s">
        <v>483</v>
      </c>
      <c r="C492" s="137"/>
      <c r="D492" s="137"/>
      <c r="F492" s="157">
        <v>182</v>
      </c>
      <c r="G492" s="157">
        <v>162</v>
      </c>
      <c r="H492" s="157">
        <v>20</v>
      </c>
      <c r="I492" s="158">
        <f t="shared" si="83"/>
        <v>15.141430948419302</v>
      </c>
      <c r="J492" s="159">
        <f t="shared" si="84"/>
        <v>15.268614514608862</v>
      </c>
      <c r="K492" s="159">
        <f t="shared" si="85"/>
        <v>14.184397163120568</v>
      </c>
      <c r="L492" s="160"/>
      <c r="M492" s="160"/>
      <c r="N492" s="160"/>
      <c r="O492" s="160"/>
      <c r="P492" s="160"/>
      <c r="AH492" s="160"/>
      <c r="AI492" s="160"/>
      <c r="AJ492" s="160"/>
      <c r="AK492" s="160"/>
    </row>
    <row r="493" spans="1:37" ht="14.85" customHeight="1" x14ac:dyDescent="0.15">
      <c r="B493" s="156" t="s">
        <v>476</v>
      </c>
      <c r="C493" s="137"/>
      <c r="D493" s="137"/>
      <c r="F493" s="157">
        <v>96</v>
      </c>
      <c r="G493" s="157">
        <v>86</v>
      </c>
      <c r="H493" s="157">
        <v>10</v>
      </c>
      <c r="I493" s="158">
        <f t="shared" si="83"/>
        <v>7.9866888519134775</v>
      </c>
      <c r="J493" s="159">
        <f t="shared" si="84"/>
        <v>8.1055607917059369</v>
      </c>
      <c r="K493" s="159">
        <f t="shared" si="85"/>
        <v>7.0921985815602842</v>
      </c>
      <c r="L493" s="160"/>
      <c r="M493" s="160"/>
      <c r="N493" s="160"/>
      <c r="O493" s="160"/>
      <c r="P493" s="160"/>
      <c r="AH493" s="160"/>
      <c r="AI493" s="160"/>
      <c r="AJ493" s="160"/>
      <c r="AK493" s="160"/>
    </row>
    <row r="494" spans="1:37" ht="14.85" customHeight="1" x14ac:dyDescent="0.15">
      <c r="B494" s="156" t="s">
        <v>477</v>
      </c>
      <c r="C494" s="137"/>
      <c r="D494" s="137"/>
      <c r="F494" s="157">
        <v>13</v>
      </c>
      <c r="G494" s="157">
        <v>12</v>
      </c>
      <c r="H494" s="157">
        <v>1</v>
      </c>
      <c r="I494" s="158">
        <f t="shared" si="83"/>
        <v>1.0815307820299502</v>
      </c>
      <c r="J494" s="159">
        <f t="shared" si="84"/>
        <v>1.1310084825636193</v>
      </c>
      <c r="K494" s="159">
        <f t="shared" si="85"/>
        <v>0.70921985815602839</v>
      </c>
      <c r="L494" s="160"/>
      <c r="M494" s="160"/>
      <c r="N494" s="160"/>
      <c r="O494" s="160"/>
      <c r="P494" s="160"/>
      <c r="AH494" s="160"/>
      <c r="AI494" s="160"/>
      <c r="AJ494" s="160"/>
      <c r="AK494" s="160"/>
    </row>
    <row r="495" spans="1:37" ht="14.85" customHeight="1" x14ac:dyDescent="0.15">
      <c r="B495" s="156" t="s">
        <v>478</v>
      </c>
      <c r="C495" s="137"/>
      <c r="D495" s="137"/>
      <c r="F495" s="157">
        <v>10</v>
      </c>
      <c r="G495" s="157">
        <v>10</v>
      </c>
      <c r="H495" s="157">
        <v>0</v>
      </c>
      <c r="I495" s="158">
        <f t="shared" si="83"/>
        <v>0.83194675540765384</v>
      </c>
      <c r="J495" s="159">
        <f t="shared" si="84"/>
        <v>0.94250706880301593</v>
      </c>
      <c r="K495" s="159">
        <f t="shared" si="85"/>
        <v>0</v>
      </c>
      <c r="L495" s="160"/>
      <c r="M495" s="160"/>
      <c r="N495" s="160"/>
      <c r="O495" s="160"/>
      <c r="P495" s="160"/>
      <c r="AH495" s="160"/>
      <c r="AI495" s="160"/>
      <c r="AJ495" s="160"/>
      <c r="AK495" s="160"/>
    </row>
    <row r="496" spans="1:37" ht="14.85" customHeight="1" x14ac:dyDescent="0.15">
      <c r="B496" s="156" t="s">
        <v>74</v>
      </c>
      <c r="C496" s="137"/>
      <c r="D496" s="137"/>
      <c r="F496" s="157">
        <v>10</v>
      </c>
      <c r="G496" s="157">
        <v>10</v>
      </c>
      <c r="H496" s="157">
        <v>0</v>
      </c>
      <c r="I496" s="158">
        <f t="shared" si="83"/>
        <v>0.83194675540765384</v>
      </c>
      <c r="J496" s="159">
        <f t="shared" si="84"/>
        <v>0.94250706880301593</v>
      </c>
      <c r="K496" s="159">
        <f t="shared" si="85"/>
        <v>0</v>
      </c>
      <c r="L496" s="160"/>
      <c r="M496" s="160"/>
      <c r="N496" s="160"/>
      <c r="O496" s="160"/>
      <c r="P496" s="160"/>
      <c r="AH496" s="160"/>
      <c r="AI496" s="160"/>
      <c r="AJ496" s="160"/>
      <c r="AK496" s="160"/>
    </row>
    <row r="497" spans="1:37" ht="14.85" customHeight="1" x14ac:dyDescent="0.15">
      <c r="B497" s="149" t="s">
        <v>128</v>
      </c>
      <c r="C497" s="150"/>
      <c r="D497" s="150"/>
      <c r="E497" s="151"/>
      <c r="F497" s="161">
        <v>133</v>
      </c>
      <c r="G497" s="161">
        <v>112</v>
      </c>
      <c r="H497" s="161">
        <v>21</v>
      </c>
      <c r="I497" s="162">
        <f t="shared" si="83"/>
        <v>11.064891846921796</v>
      </c>
      <c r="J497" s="163">
        <f t="shared" si="84"/>
        <v>10.55607917059378</v>
      </c>
      <c r="K497" s="163">
        <f t="shared" si="85"/>
        <v>14.893617021276595</v>
      </c>
      <c r="L497" s="164"/>
      <c r="M497" s="164"/>
      <c r="N497" s="164"/>
      <c r="O497" s="164"/>
      <c r="P497" s="164"/>
      <c r="AH497" s="164"/>
      <c r="AI497" s="164"/>
      <c r="AJ497" s="164"/>
      <c r="AK497" s="164"/>
    </row>
    <row r="498" spans="1:37" ht="14.85" customHeight="1" x14ac:dyDescent="0.15">
      <c r="B498" s="165" t="s">
        <v>1</v>
      </c>
      <c r="C498" s="166"/>
      <c r="D498" s="166"/>
      <c r="E498" s="167"/>
      <c r="F498" s="168">
        <f>SUM(F489:F497)</f>
        <v>1202</v>
      </c>
      <c r="G498" s="168">
        <f>SUM(G489:G497)</f>
        <v>1061</v>
      </c>
      <c r="H498" s="168">
        <f>SUM(H489:H497)</f>
        <v>141</v>
      </c>
      <c r="I498" s="169">
        <f>IF(SUM(I489:I497)&gt;100,"－",SUM(I489:I497))</f>
        <v>100</v>
      </c>
      <c r="J498" s="170">
        <f>IF(SUM(J489:J497)&gt;100,"－",SUM(J489:J497))</f>
        <v>99.999999999999986</v>
      </c>
      <c r="K498" s="170">
        <f>IF(SUM(K489:K497)&gt;100,"－",SUM(K489:K497))</f>
        <v>100</v>
      </c>
      <c r="L498" s="164"/>
      <c r="M498" s="164"/>
      <c r="N498" s="164"/>
      <c r="O498" s="164"/>
      <c r="P498" s="164"/>
      <c r="AH498" s="164"/>
      <c r="AI498" s="164"/>
      <c r="AJ498" s="164"/>
      <c r="AK498" s="164"/>
    </row>
    <row r="499" spans="1:37" ht="14.85" customHeight="1" x14ac:dyDescent="0.15">
      <c r="B499" s="165" t="s">
        <v>975</v>
      </c>
      <c r="C499" s="166"/>
      <c r="D499" s="166"/>
      <c r="E499" s="176"/>
      <c r="F499" s="177">
        <v>2.175865294667914</v>
      </c>
      <c r="G499" s="178">
        <v>2.2107481559536355</v>
      </c>
      <c r="H499" s="178">
        <v>1.9</v>
      </c>
      <c r="I499" s="164"/>
      <c r="J499" s="164"/>
      <c r="K499" s="164"/>
      <c r="L499" s="164"/>
      <c r="M499" s="164"/>
      <c r="N499" s="164"/>
      <c r="O499" s="164"/>
      <c r="P499" s="164"/>
      <c r="AH499" s="164"/>
      <c r="AI499" s="164"/>
      <c r="AJ499" s="164"/>
      <c r="AK499" s="164"/>
    </row>
    <row r="500" spans="1:37" ht="14.85" customHeight="1" x14ac:dyDescent="0.15">
      <c r="B500" s="165" t="s">
        <v>405</v>
      </c>
      <c r="C500" s="166"/>
      <c r="D500" s="166"/>
      <c r="E500" s="176"/>
      <c r="F500" s="177">
        <v>2.3471241170534811</v>
      </c>
      <c r="G500" s="178">
        <v>2.37599093997735</v>
      </c>
      <c r="H500" s="178">
        <v>2.1111111111111112</v>
      </c>
      <c r="I500" s="164"/>
      <c r="J500" s="164"/>
      <c r="K500" s="164"/>
      <c r="L500" s="164"/>
      <c r="M500" s="164"/>
      <c r="N500" s="164"/>
      <c r="O500" s="164"/>
      <c r="P500" s="164"/>
      <c r="AH500" s="164"/>
      <c r="AI500" s="164"/>
      <c r="AJ500" s="164"/>
      <c r="AK500" s="164"/>
    </row>
    <row r="501" spans="1:37" ht="14.85" customHeight="1" x14ac:dyDescent="0.15">
      <c r="B501" s="165" t="s">
        <v>97</v>
      </c>
      <c r="C501" s="166"/>
      <c r="D501" s="166"/>
      <c r="E501" s="176"/>
      <c r="F501" s="193">
        <v>25</v>
      </c>
      <c r="G501" s="168">
        <v>25</v>
      </c>
      <c r="H501" s="168">
        <v>6</v>
      </c>
      <c r="I501" s="164"/>
      <c r="J501" s="164"/>
      <c r="K501" s="164"/>
      <c r="L501" s="164"/>
      <c r="M501" s="164"/>
      <c r="N501" s="164"/>
      <c r="O501" s="164"/>
      <c r="P501" s="164"/>
      <c r="AH501" s="164"/>
      <c r="AI501" s="164"/>
      <c r="AJ501" s="164"/>
      <c r="AK501" s="164"/>
    </row>
    <row r="502" spans="1:37" ht="14.85" customHeight="1" x14ac:dyDescent="0.15">
      <c r="B502" s="171"/>
      <c r="C502" s="171"/>
      <c r="D502" s="172"/>
      <c r="E502" s="172"/>
      <c r="F502" s="172"/>
      <c r="G502" s="172"/>
      <c r="H502" s="173"/>
      <c r="I502" s="148"/>
    </row>
    <row r="503" spans="1:37" ht="15" customHeight="1" x14ac:dyDescent="0.15">
      <c r="A503" s="135" t="s">
        <v>682</v>
      </c>
      <c r="B503" s="137"/>
      <c r="C503" s="137"/>
    </row>
    <row r="504" spans="1:37" ht="13.7" customHeight="1" x14ac:dyDescent="0.15">
      <c r="B504" s="138"/>
      <c r="C504" s="139"/>
      <c r="D504" s="139"/>
      <c r="E504" s="139"/>
      <c r="F504" s="140"/>
      <c r="G504" s="141" t="s">
        <v>2</v>
      </c>
      <c r="H504" s="142"/>
      <c r="I504" s="143"/>
      <c r="J504" s="141" t="s">
        <v>3</v>
      </c>
      <c r="K504" s="144"/>
    </row>
    <row r="505" spans="1:37" ht="21" x14ac:dyDescent="0.15">
      <c r="B505" s="145"/>
      <c r="F505" s="146" t="s">
        <v>4</v>
      </c>
      <c r="G505" s="146" t="s">
        <v>170</v>
      </c>
      <c r="H505" s="146" t="s">
        <v>172</v>
      </c>
      <c r="I505" s="147" t="s">
        <v>4</v>
      </c>
      <c r="J505" s="146" t="s">
        <v>170</v>
      </c>
      <c r="K505" s="146" t="s">
        <v>172</v>
      </c>
    </row>
    <row r="506" spans="1:37" ht="12" customHeight="1" x14ac:dyDescent="0.15">
      <c r="B506" s="149"/>
      <c r="C506" s="150"/>
      <c r="D506" s="150"/>
      <c r="E506" s="151"/>
      <c r="F506" s="152"/>
      <c r="G506" s="152"/>
      <c r="H506" s="152"/>
      <c r="I506" s="153">
        <f>F$213</f>
        <v>1202</v>
      </c>
      <c r="J506" s="154">
        <f>G$213</f>
        <v>1061</v>
      </c>
      <c r="K506" s="154">
        <f>H$213</f>
        <v>141</v>
      </c>
      <c r="L506" s="155"/>
      <c r="M506" s="155"/>
      <c r="N506" s="155"/>
      <c r="O506" s="155"/>
      <c r="P506" s="155"/>
      <c r="AH506" s="155"/>
      <c r="AI506" s="155"/>
      <c r="AJ506" s="155"/>
      <c r="AK506" s="155"/>
    </row>
    <row r="507" spans="1:37" ht="14.85" customHeight="1" x14ac:dyDescent="0.15">
      <c r="B507" s="156" t="s">
        <v>152</v>
      </c>
      <c r="C507" s="137"/>
      <c r="D507" s="137"/>
      <c r="F507" s="157">
        <v>515</v>
      </c>
      <c r="G507" s="157">
        <v>462</v>
      </c>
      <c r="H507" s="157">
        <v>53</v>
      </c>
      <c r="I507" s="158">
        <f t="shared" ref="I507:I515" si="86">F507/I$506*100</f>
        <v>42.845257903494179</v>
      </c>
      <c r="J507" s="159">
        <f t="shared" ref="J507:J515" si="87">G507/J$506*100</f>
        <v>43.543826578699338</v>
      </c>
      <c r="K507" s="159">
        <f t="shared" ref="K507:K515" si="88">H507/K$506*100</f>
        <v>37.588652482269502</v>
      </c>
      <c r="L507" s="160"/>
      <c r="M507" s="160"/>
      <c r="N507" s="160"/>
      <c r="O507" s="160"/>
      <c r="P507" s="160"/>
      <c r="AH507" s="160"/>
      <c r="AI507" s="160"/>
      <c r="AJ507" s="160"/>
      <c r="AK507" s="160"/>
    </row>
    <row r="508" spans="1:37" ht="14.85" customHeight="1" x14ac:dyDescent="0.15">
      <c r="B508" s="156" t="s">
        <v>481</v>
      </c>
      <c r="C508" s="137"/>
      <c r="D508" s="137"/>
      <c r="F508" s="157">
        <v>339</v>
      </c>
      <c r="G508" s="157">
        <v>294</v>
      </c>
      <c r="H508" s="157">
        <v>45</v>
      </c>
      <c r="I508" s="158">
        <f t="shared" si="86"/>
        <v>28.202995008319469</v>
      </c>
      <c r="J508" s="159">
        <f t="shared" si="87"/>
        <v>27.709707822808671</v>
      </c>
      <c r="K508" s="159">
        <f t="shared" si="88"/>
        <v>31.914893617021278</v>
      </c>
      <c r="L508" s="160"/>
      <c r="M508" s="160"/>
      <c r="N508" s="160"/>
      <c r="O508" s="160"/>
      <c r="P508" s="160"/>
      <c r="AH508" s="160"/>
      <c r="AI508" s="160"/>
      <c r="AJ508" s="160"/>
      <c r="AK508" s="160"/>
    </row>
    <row r="509" spans="1:37" ht="14.85" customHeight="1" x14ac:dyDescent="0.15">
      <c r="B509" s="156" t="s">
        <v>482</v>
      </c>
      <c r="C509" s="137"/>
      <c r="D509" s="137"/>
      <c r="F509" s="157">
        <v>107</v>
      </c>
      <c r="G509" s="157">
        <v>96</v>
      </c>
      <c r="H509" s="157">
        <v>11</v>
      </c>
      <c r="I509" s="158">
        <f t="shared" si="86"/>
        <v>8.9018302828618978</v>
      </c>
      <c r="J509" s="159">
        <f t="shared" si="87"/>
        <v>9.0480678605089544</v>
      </c>
      <c r="K509" s="159">
        <f t="shared" si="88"/>
        <v>7.8014184397163122</v>
      </c>
      <c r="L509" s="160"/>
      <c r="M509" s="160"/>
      <c r="N509" s="160"/>
      <c r="O509" s="160"/>
      <c r="P509" s="160"/>
      <c r="AH509" s="160"/>
      <c r="AI509" s="160"/>
      <c r="AJ509" s="160"/>
      <c r="AK509" s="160"/>
    </row>
    <row r="510" spans="1:37" ht="14.85" customHeight="1" x14ac:dyDescent="0.15">
      <c r="B510" s="156" t="s">
        <v>483</v>
      </c>
      <c r="C510" s="137"/>
      <c r="D510" s="137"/>
      <c r="F510" s="157">
        <v>37</v>
      </c>
      <c r="G510" s="157">
        <v>31</v>
      </c>
      <c r="H510" s="157">
        <v>6</v>
      </c>
      <c r="I510" s="158">
        <f t="shared" si="86"/>
        <v>3.0782029950083194</v>
      </c>
      <c r="J510" s="159">
        <f t="shared" si="87"/>
        <v>2.9217719132893496</v>
      </c>
      <c r="K510" s="159">
        <f t="shared" si="88"/>
        <v>4.2553191489361701</v>
      </c>
      <c r="L510" s="160"/>
      <c r="M510" s="160"/>
      <c r="N510" s="160"/>
      <c r="O510" s="160"/>
      <c r="P510" s="160"/>
      <c r="AH510" s="160"/>
      <c r="AI510" s="160"/>
      <c r="AJ510" s="160"/>
      <c r="AK510" s="160"/>
    </row>
    <row r="511" spans="1:37" ht="14.85" customHeight="1" x14ac:dyDescent="0.15">
      <c r="B511" s="156" t="s">
        <v>476</v>
      </c>
      <c r="C511" s="137"/>
      <c r="D511" s="137"/>
      <c r="F511" s="157">
        <v>29</v>
      </c>
      <c r="G511" s="157">
        <v>26</v>
      </c>
      <c r="H511" s="157">
        <v>3</v>
      </c>
      <c r="I511" s="158">
        <f t="shared" si="86"/>
        <v>2.4126455906821964</v>
      </c>
      <c r="J511" s="159">
        <f t="shared" si="87"/>
        <v>2.4505183788878417</v>
      </c>
      <c r="K511" s="159">
        <f t="shared" si="88"/>
        <v>2.1276595744680851</v>
      </c>
      <c r="L511" s="160"/>
      <c r="M511" s="160"/>
      <c r="N511" s="160"/>
      <c r="O511" s="160"/>
      <c r="P511" s="160"/>
      <c r="AH511" s="160"/>
      <c r="AI511" s="160"/>
      <c r="AJ511" s="160"/>
      <c r="AK511" s="160"/>
    </row>
    <row r="512" spans="1:37" ht="14.85" customHeight="1" x14ac:dyDescent="0.15">
      <c r="B512" s="156" t="s">
        <v>477</v>
      </c>
      <c r="C512" s="137"/>
      <c r="D512" s="137"/>
      <c r="F512" s="157">
        <v>3</v>
      </c>
      <c r="G512" s="157">
        <v>3</v>
      </c>
      <c r="H512" s="157">
        <v>0</v>
      </c>
      <c r="I512" s="158">
        <f t="shared" si="86"/>
        <v>0.24958402662229617</v>
      </c>
      <c r="J512" s="159">
        <f t="shared" si="87"/>
        <v>0.28275212064090482</v>
      </c>
      <c r="K512" s="159">
        <f t="shared" si="88"/>
        <v>0</v>
      </c>
      <c r="L512" s="160"/>
      <c r="M512" s="160"/>
      <c r="N512" s="160"/>
      <c r="O512" s="160"/>
      <c r="P512" s="160"/>
      <c r="AH512" s="160"/>
      <c r="AI512" s="160"/>
      <c r="AJ512" s="160"/>
      <c r="AK512" s="160"/>
    </row>
    <row r="513" spans="1:37" ht="14.85" customHeight="1" x14ac:dyDescent="0.15">
      <c r="B513" s="156" t="s">
        <v>478</v>
      </c>
      <c r="C513" s="137"/>
      <c r="D513" s="137"/>
      <c r="F513" s="157">
        <v>1</v>
      </c>
      <c r="G513" s="157">
        <v>1</v>
      </c>
      <c r="H513" s="157">
        <v>0</v>
      </c>
      <c r="I513" s="158">
        <f t="shared" si="86"/>
        <v>8.3194675540765387E-2</v>
      </c>
      <c r="J513" s="159">
        <f t="shared" si="87"/>
        <v>9.4250706880301599E-2</v>
      </c>
      <c r="K513" s="159">
        <f t="shared" si="88"/>
        <v>0</v>
      </c>
      <c r="L513" s="160"/>
      <c r="M513" s="160"/>
      <c r="N513" s="160"/>
      <c r="O513" s="160"/>
      <c r="P513" s="160"/>
      <c r="AH513" s="160"/>
      <c r="AI513" s="160"/>
      <c r="AJ513" s="160"/>
      <c r="AK513" s="160"/>
    </row>
    <row r="514" spans="1:37" ht="14.85" customHeight="1" x14ac:dyDescent="0.15">
      <c r="B514" s="156" t="s">
        <v>74</v>
      </c>
      <c r="C514" s="137"/>
      <c r="D514" s="137"/>
      <c r="F514" s="157">
        <v>2</v>
      </c>
      <c r="G514" s="157">
        <v>1</v>
      </c>
      <c r="H514" s="157">
        <v>1</v>
      </c>
      <c r="I514" s="158">
        <f t="shared" si="86"/>
        <v>0.16638935108153077</v>
      </c>
      <c r="J514" s="159">
        <f t="shared" si="87"/>
        <v>9.4250706880301599E-2</v>
      </c>
      <c r="K514" s="159">
        <f t="shared" si="88"/>
        <v>0.70921985815602839</v>
      </c>
      <c r="L514" s="160"/>
      <c r="M514" s="160"/>
      <c r="N514" s="160"/>
      <c r="O514" s="160"/>
      <c r="P514" s="160"/>
      <c r="AH514" s="160"/>
      <c r="AI514" s="160"/>
      <c r="AJ514" s="160"/>
      <c r="AK514" s="160"/>
    </row>
    <row r="515" spans="1:37" ht="14.85" customHeight="1" x14ac:dyDescent="0.15">
      <c r="B515" s="149" t="s">
        <v>128</v>
      </c>
      <c r="C515" s="150"/>
      <c r="D515" s="150"/>
      <c r="E515" s="151"/>
      <c r="F515" s="161">
        <v>169</v>
      </c>
      <c r="G515" s="161">
        <v>147</v>
      </c>
      <c r="H515" s="161">
        <v>22</v>
      </c>
      <c r="I515" s="162">
        <f t="shared" si="86"/>
        <v>14.059900166389349</v>
      </c>
      <c r="J515" s="163">
        <f t="shared" si="87"/>
        <v>13.854853911404335</v>
      </c>
      <c r="K515" s="163">
        <f t="shared" si="88"/>
        <v>15.602836879432624</v>
      </c>
      <c r="L515" s="164"/>
      <c r="M515" s="164"/>
      <c r="N515" s="164"/>
      <c r="O515" s="164"/>
      <c r="P515" s="164"/>
      <c r="AH515" s="164"/>
      <c r="AI515" s="164"/>
      <c r="AJ515" s="164"/>
      <c r="AK515" s="164"/>
    </row>
    <row r="516" spans="1:37" ht="14.85" customHeight="1" x14ac:dyDescent="0.15">
      <c r="B516" s="165" t="s">
        <v>1</v>
      </c>
      <c r="C516" s="166"/>
      <c r="D516" s="166"/>
      <c r="E516" s="167"/>
      <c r="F516" s="168">
        <f>SUM(F507:F515)</f>
        <v>1202</v>
      </c>
      <c r="G516" s="168">
        <f>SUM(G507:G515)</f>
        <v>1061</v>
      </c>
      <c r="H516" s="168">
        <f>SUM(H507:H515)</f>
        <v>141</v>
      </c>
      <c r="I516" s="169">
        <f>IF(SUM(I507:I515)&gt;100,"－",SUM(I507:I515))</f>
        <v>100.00000000000003</v>
      </c>
      <c r="J516" s="170">
        <f>IF(SUM(J507:J515)&gt;100,"－",SUM(J507:J515))</f>
        <v>99.999999999999986</v>
      </c>
      <c r="K516" s="170">
        <f>IF(SUM(K507:K515)&gt;100,"－",SUM(K507:K515))</f>
        <v>100.00000000000001</v>
      </c>
      <c r="L516" s="164"/>
      <c r="M516" s="164"/>
      <c r="N516" s="164"/>
      <c r="O516" s="164"/>
      <c r="P516" s="164"/>
      <c r="AH516" s="164"/>
      <c r="AI516" s="164"/>
      <c r="AJ516" s="164"/>
      <c r="AK516" s="164"/>
    </row>
    <row r="517" spans="1:37" ht="14.85" customHeight="1" x14ac:dyDescent="0.15">
      <c r="B517" s="165" t="s">
        <v>975</v>
      </c>
      <c r="C517" s="166"/>
      <c r="D517" s="166"/>
      <c r="E517" s="176"/>
      <c r="F517" s="177">
        <v>0.80735721200387223</v>
      </c>
      <c r="G517" s="178">
        <v>0.79212253829321666</v>
      </c>
      <c r="H517" s="178">
        <v>0.92436974789915971</v>
      </c>
      <c r="I517" s="164"/>
      <c r="J517" s="164"/>
      <c r="K517" s="164"/>
      <c r="L517" s="164"/>
      <c r="M517" s="164"/>
      <c r="N517" s="164"/>
      <c r="O517" s="164"/>
      <c r="P517" s="164"/>
      <c r="AH517" s="164"/>
      <c r="AI517" s="164"/>
      <c r="AJ517" s="164"/>
      <c r="AK517" s="164"/>
    </row>
    <row r="518" spans="1:37" ht="14.85" customHeight="1" x14ac:dyDescent="0.15">
      <c r="B518" s="165" t="s">
        <v>405</v>
      </c>
      <c r="C518" s="166"/>
      <c r="D518" s="166"/>
      <c r="E518" s="176"/>
      <c r="F518" s="177">
        <v>1.6100386100386099</v>
      </c>
      <c r="G518" s="178">
        <v>1.6017699115044248</v>
      </c>
      <c r="H518" s="178">
        <v>1.6666666666666667</v>
      </c>
      <c r="I518" s="164"/>
      <c r="J518" s="164"/>
      <c r="K518" s="164"/>
      <c r="L518" s="164"/>
      <c r="M518" s="164"/>
      <c r="N518" s="164"/>
      <c r="O518" s="164"/>
      <c r="P518" s="164"/>
      <c r="AH518" s="164"/>
      <c r="AI518" s="164"/>
      <c r="AJ518" s="164"/>
      <c r="AK518" s="164"/>
    </row>
    <row r="519" spans="1:37" ht="14.85" customHeight="1" x14ac:dyDescent="0.15">
      <c r="B519" s="165" t="s">
        <v>97</v>
      </c>
      <c r="C519" s="166"/>
      <c r="D519" s="166"/>
      <c r="E519" s="176"/>
      <c r="F519" s="193">
        <v>11</v>
      </c>
      <c r="G519" s="168">
        <v>10</v>
      </c>
      <c r="H519" s="168">
        <v>11</v>
      </c>
      <c r="I519" s="164"/>
      <c r="J519" s="164"/>
      <c r="K519" s="164"/>
      <c r="L519" s="164"/>
      <c r="M519" s="164"/>
      <c r="N519" s="164"/>
      <c r="O519" s="164"/>
      <c r="P519" s="164"/>
      <c r="AH519" s="164"/>
      <c r="AI519" s="164"/>
      <c r="AJ519" s="164"/>
      <c r="AK519" s="164"/>
    </row>
    <row r="520" spans="1:37" ht="14.85" customHeight="1" x14ac:dyDescent="0.15">
      <c r="B520" s="171"/>
      <c r="C520" s="171"/>
      <c r="D520" s="172"/>
      <c r="E520" s="172"/>
      <c r="F520" s="172"/>
      <c r="G520" s="172"/>
      <c r="H520" s="173"/>
      <c r="I520" s="148"/>
    </row>
    <row r="521" spans="1:37" ht="15" customHeight="1" x14ac:dyDescent="0.15">
      <c r="A521" s="135" t="s">
        <v>683</v>
      </c>
      <c r="B521" s="137"/>
      <c r="C521" s="137"/>
    </row>
    <row r="522" spans="1:37" ht="13.7" customHeight="1" x14ac:dyDescent="0.15">
      <c r="B522" s="138"/>
      <c r="C522" s="139"/>
      <c r="D522" s="139"/>
      <c r="E522" s="139"/>
      <c r="F522" s="140"/>
      <c r="G522" s="141" t="s">
        <v>2</v>
      </c>
      <c r="H522" s="142"/>
      <c r="I522" s="143"/>
      <c r="J522" s="141" t="s">
        <v>3</v>
      </c>
      <c r="K522" s="144"/>
    </row>
    <row r="523" spans="1:37" ht="21" x14ac:dyDescent="0.15">
      <c r="B523" s="145"/>
      <c r="F523" s="146" t="s">
        <v>4</v>
      </c>
      <c r="G523" s="146" t="s">
        <v>170</v>
      </c>
      <c r="H523" s="146" t="s">
        <v>172</v>
      </c>
      <c r="I523" s="147" t="s">
        <v>4</v>
      </c>
      <c r="J523" s="146" t="s">
        <v>170</v>
      </c>
      <c r="K523" s="146" t="s">
        <v>172</v>
      </c>
    </row>
    <row r="524" spans="1:37" ht="12" customHeight="1" x14ac:dyDescent="0.15">
      <c r="B524" s="149"/>
      <c r="C524" s="150"/>
      <c r="D524" s="150"/>
      <c r="E524" s="151"/>
      <c r="F524" s="152"/>
      <c r="G524" s="152"/>
      <c r="H524" s="152"/>
      <c r="I524" s="153">
        <f>F$213</f>
        <v>1202</v>
      </c>
      <c r="J524" s="154">
        <f>G$213</f>
        <v>1061</v>
      </c>
      <c r="K524" s="154">
        <f>H$213</f>
        <v>141</v>
      </c>
      <c r="L524" s="155"/>
      <c r="M524" s="155"/>
      <c r="N524" s="155"/>
      <c r="O524" s="155"/>
      <c r="P524" s="155"/>
      <c r="AH524" s="155"/>
      <c r="AI524" s="155"/>
      <c r="AJ524" s="155"/>
      <c r="AK524" s="155"/>
    </row>
    <row r="525" spans="1:37" ht="15" customHeight="1" x14ac:dyDescent="0.15">
      <c r="B525" s="156" t="s">
        <v>481</v>
      </c>
      <c r="C525" s="137"/>
      <c r="D525" s="137"/>
      <c r="F525" s="157">
        <v>166</v>
      </c>
      <c r="G525" s="157">
        <v>140</v>
      </c>
      <c r="H525" s="157">
        <v>26</v>
      </c>
      <c r="I525" s="158">
        <f t="shared" ref="I525:K532" si="89">F525/I$524*100</f>
        <v>13.810316139767053</v>
      </c>
      <c r="J525" s="159">
        <f t="shared" si="89"/>
        <v>13.195098963242224</v>
      </c>
      <c r="K525" s="159">
        <f t="shared" si="89"/>
        <v>18.439716312056735</v>
      </c>
      <c r="L525" s="160"/>
      <c r="M525" s="160"/>
      <c r="N525" s="160"/>
      <c r="O525" s="160"/>
      <c r="P525" s="160"/>
      <c r="AH525" s="160"/>
      <c r="AI525" s="160"/>
      <c r="AJ525" s="160"/>
      <c r="AK525" s="160"/>
    </row>
    <row r="526" spans="1:37" ht="15" customHeight="1" x14ac:dyDescent="0.15">
      <c r="B526" s="156" t="s">
        <v>482</v>
      </c>
      <c r="C526" s="137"/>
      <c r="D526" s="137"/>
      <c r="F526" s="157">
        <v>358</v>
      </c>
      <c r="G526" s="157">
        <v>319</v>
      </c>
      <c r="H526" s="157">
        <v>39</v>
      </c>
      <c r="I526" s="158">
        <f t="shared" si="89"/>
        <v>29.783693843594012</v>
      </c>
      <c r="J526" s="159">
        <f t="shared" si="89"/>
        <v>30.065975494816211</v>
      </c>
      <c r="K526" s="159">
        <f t="shared" si="89"/>
        <v>27.659574468085108</v>
      </c>
      <c r="L526" s="160"/>
      <c r="M526" s="160"/>
      <c r="N526" s="160"/>
      <c r="O526" s="160"/>
      <c r="P526" s="160"/>
      <c r="AH526" s="160"/>
      <c r="AI526" s="160"/>
      <c r="AJ526" s="160"/>
      <c r="AK526" s="160"/>
    </row>
    <row r="527" spans="1:37" ht="15" customHeight="1" x14ac:dyDescent="0.15">
      <c r="B527" s="156" t="s">
        <v>483</v>
      </c>
      <c r="C527" s="137"/>
      <c r="D527" s="137"/>
      <c r="F527" s="157">
        <v>247</v>
      </c>
      <c r="G527" s="157">
        <v>222</v>
      </c>
      <c r="H527" s="157">
        <v>25</v>
      </c>
      <c r="I527" s="158">
        <f t="shared" si="89"/>
        <v>20.549084858569053</v>
      </c>
      <c r="J527" s="159">
        <f t="shared" si="89"/>
        <v>20.923656927426958</v>
      </c>
      <c r="K527" s="159">
        <f t="shared" si="89"/>
        <v>17.730496453900709</v>
      </c>
      <c r="L527" s="160"/>
      <c r="M527" s="160"/>
      <c r="N527" s="160"/>
      <c r="O527" s="160"/>
      <c r="P527" s="160"/>
      <c r="AH527" s="160"/>
      <c r="AI527" s="160"/>
      <c r="AJ527" s="160"/>
      <c r="AK527" s="160"/>
    </row>
    <row r="528" spans="1:37" ht="15" customHeight="1" x14ac:dyDescent="0.15">
      <c r="B528" s="156" t="s">
        <v>489</v>
      </c>
      <c r="C528" s="137"/>
      <c r="D528" s="137"/>
      <c r="F528" s="157">
        <v>168</v>
      </c>
      <c r="G528" s="157">
        <v>152</v>
      </c>
      <c r="H528" s="157">
        <v>16</v>
      </c>
      <c r="I528" s="158">
        <f t="shared" si="89"/>
        <v>13.976705490848584</v>
      </c>
      <c r="J528" s="159">
        <f t="shared" si="89"/>
        <v>14.326107445805844</v>
      </c>
      <c r="K528" s="159">
        <f t="shared" si="89"/>
        <v>11.347517730496454</v>
      </c>
      <c r="L528" s="160"/>
      <c r="M528" s="160"/>
      <c r="N528" s="160"/>
      <c r="O528" s="160"/>
      <c r="P528" s="160"/>
      <c r="AH528" s="160"/>
      <c r="AI528" s="160"/>
      <c r="AJ528" s="160"/>
      <c r="AK528" s="160"/>
    </row>
    <row r="529" spans="1:37" ht="15" customHeight="1" x14ac:dyDescent="0.15">
      <c r="B529" s="156" t="s">
        <v>490</v>
      </c>
      <c r="C529" s="137"/>
      <c r="D529" s="137"/>
      <c r="F529" s="157">
        <v>43</v>
      </c>
      <c r="G529" s="157">
        <v>36</v>
      </c>
      <c r="H529" s="157">
        <v>7</v>
      </c>
      <c r="I529" s="158">
        <f t="shared" si="89"/>
        <v>3.5773710482529122</v>
      </c>
      <c r="J529" s="159">
        <f t="shared" si="89"/>
        <v>3.3930254476908575</v>
      </c>
      <c r="K529" s="159">
        <f t="shared" si="89"/>
        <v>4.9645390070921991</v>
      </c>
      <c r="L529" s="160"/>
      <c r="M529" s="160"/>
      <c r="N529" s="160"/>
      <c r="O529" s="160"/>
      <c r="P529" s="160"/>
      <c r="AH529" s="160"/>
      <c r="AI529" s="160"/>
      <c r="AJ529" s="160"/>
      <c r="AK529" s="160"/>
    </row>
    <row r="530" spans="1:37" ht="15" customHeight="1" x14ac:dyDescent="0.15">
      <c r="B530" s="156" t="s">
        <v>491</v>
      </c>
      <c r="C530" s="137"/>
      <c r="D530" s="137"/>
      <c r="F530" s="157">
        <v>20</v>
      </c>
      <c r="G530" s="157">
        <v>18</v>
      </c>
      <c r="H530" s="157">
        <v>2</v>
      </c>
      <c r="I530" s="158">
        <f t="shared" si="89"/>
        <v>1.6638935108153077</v>
      </c>
      <c r="J530" s="159">
        <f t="shared" si="89"/>
        <v>1.6965127238454287</v>
      </c>
      <c r="K530" s="159">
        <f t="shared" si="89"/>
        <v>1.4184397163120568</v>
      </c>
      <c r="L530" s="160"/>
      <c r="M530" s="160"/>
      <c r="N530" s="160"/>
      <c r="O530" s="160"/>
      <c r="P530" s="160"/>
      <c r="AH530" s="160"/>
      <c r="AI530" s="160"/>
      <c r="AJ530" s="160"/>
      <c r="AK530" s="160"/>
    </row>
    <row r="531" spans="1:37" ht="15" customHeight="1" x14ac:dyDescent="0.15">
      <c r="B531" s="156" t="s">
        <v>521</v>
      </c>
      <c r="C531" s="137"/>
      <c r="D531" s="137"/>
      <c r="F531" s="157">
        <v>18</v>
      </c>
      <c r="G531" s="157">
        <v>17</v>
      </c>
      <c r="H531" s="157">
        <v>1</v>
      </c>
      <c r="I531" s="158">
        <f t="shared" si="89"/>
        <v>1.497504159733777</v>
      </c>
      <c r="J531" s="159">
        <f t="shared" si="89"/>
        <v>1.6022620169651274</v>
      </c>
      <c r="K531" s="159">
        <f t="shared" si="89"/>
        <v>0.70921985815602839</v>
      </c>
      <c r="L531" s="160"/>
      <c r="M531" s="160"/>
      <c r="N531" s="160"/>
      <c r="O531" s="160"/>
      <c r="P531" s="160"/>
      <c r="AH531" s="160"/>
      <c r="AI531" s="160"/>
      <c r="AJ531" s="160"/>
      <c r="AK531" s="160"/>
    </row>
    <row r="532" spans="1:37" ht="15" customHeight="1" x14ac:dyDescent="0.15">
      <c r="B532" s="149" t="s">
        <v>128</v>
      </c>
      <c r="C532" s="150"/>
      <c r="D532" s="150"/>
      <c r="E532" s="151"/>
      <c r="F532" s="161">
        <v>182</v>
      </c>
      <c r="G532" s="161">
        <v>157</v>
      </c>
      <c r="H532" s="161">
        <v>25</v>
      </c>
      <c r="I532" s="162">
        <f t="shared" si="89"/>
        <v>15.141430948419302</v>
      </c>
      <c r="J532" s="163">
        <f t="shared" si="89"/>
        <v>14.797360980207353</v>
      </c>
      <c r="K532" s="163">
        <f t="shared" si="89"/>
        <v>17.730496453900709</v>
      </c>
      <c r="L532" s="164"/>
      <c r="M532" s="164"/>
      <c r="N532" s="164"/>
      <c r="O532" s="164"/>
      <c r="P532" s="164"/>
      <c r="AH532" s="164"/>
      <c r="AI532" s="164"/>
      <c r="AJ532" s="164"/>
      <c r="AK532" s="164"/>
    </row>
    <row r="533" spans="1:37" ht="15" customHeight="1" x14ac:dyDescent="0.15">
      <c r="B533" s="165" t="s">
        <v>1</v>
      </c>
      <c r="C533" s="166"/>
      <c r="D533" s="166"/>
      <c r="E533" s="167"/>
      <c r="F533" s="168">
        <f>SUM(F525:F532)</f>
        <v>1202</v>
      </c>
      <c r="G533" s="168">
        <f>SUM(G525:G532)</f>
        <v>1061</v>
      </c>
      <c r="H533" s="168">
        <f>SUM(H525:H532)</f>
        <v>141</v>
      </c>
      <c r="I533" s="169">
        <f>IF(SUM(I525:I532)&gt;100,"－",SUM(I525:I532))</f>
        <v>100.00000000000001</v>
      </c>
      <c r="J533" s="170">
        <f>IF(SUM(J525:J532)&gt;100,"－",SUM(J525:J532))</f>
        <v>100.00000000000001</v>
      </c>
      <c r="K533" s="170">
        <f>IF(SUM(K525:K532)&gt;100,"－",SUM(K525:K532))</f>
        <v>100</v>
      </c>
      <c r="L533" s="164"/>
      <c r="M533" s="164"/>
      <c r="N533" s="164"/>
      <c r="O533" s="164"/>
      <c r="P533" s="164"/>
      <c r="AH533" s="164"/>
      <c r="AI533" s="164"/>
      <c r="AJ533" s="164"/>
      <c r="AK533" s="164"/>
    </row>
    <row r="534" spans="1:37" ht="15" customHeight="1" x14ac:dyDescent="0.15">
      <c r="B534" s="165" t="s">
        <v>522</v>
      </c>
      <c r="C534" s="166"/>
      <c r="D534" s="166"/>
      <c r="E534" s="176"/>
      <c r="F534" s="177">
        <v>2.9784313725490197</v>
      </c>
      <c r="G534" s="178">
        <v>3.002212389380531</v>
      </c>
      <c r="H534" s="178">
        <v>2.7931034482758621</v>
      </c>
      <c r="I534" s="164"/>
      <c r="J534" s="164"/>
      <c r="K534" s="164"/>
      <c r="L534" s="164"/>
      <c r="M534" s="164"/>
      <c r="N534" s="164"/>
      <c r="O534" s="164"/>
      <c r="P534" s="164"/>
      <c r="AH534" s="164"/>
      <c r="AI534" s="164"/>
      <c r="AJ534" s="164"/>
      <c r="AK534" s="164"/>
    </row>
    <row r="535" spans="1:37" ht="15" customHeight="1" x14ac:dyDescent="0.15">
      <c r="B535" s="171"/>
      <c r="C535" s="171"/>
      <c r="D535" s="172"/>
      <c r="E535" s="172"/>
      <c r="F535" s="172"/>
      <c r="G535" s="172"/>
      <c r="H535" s="173"/>
      <c r="I535" s="148"/>
    </row>
    <row r="536" spans="1:37" ht="15" customHeight="1" x14ac:dyDescent="0.15">
      <c r="A536" s="135" t="s">
        <v>684</v>
      </c>
      <c r="B536" s="137"/>
      <c r="C536" s="137"/>
    </row>
    <row r="537" spans="1:37" ht="13.7" customHeight="1" x14ac:dyDescent="0.15">
      <c r="B537" s="138"/>
      <c r="C537" s="139"/>
      <c r="D537" s="139"/>
      <c r="E537" s="139"/>
      <c r="F537" s="140"/>
      <c r="G537" s="141" t="s">
        <v>2</v>
      </c>
      <c r="H537" s="142"/>
      <c r="I537" s="143"/>
      <c r="J537" s="141" t="s">
        <v>3</v>
      </c>
      <c r="K537" s="144"/>
    </row>
    <row r="538" spans="1:37" ht="21" x14ac:dyDescent="0.15">
      <c r="B538" s="145"/>
      <c r="F538" s="146" t="s">
        <v>4</v>
      </c>
      <c r="G538" s="146" t="s">
        <v>170</v>
      </c>
      <c r="H538" s="146" t="s">
        <v>172</v>
      </c>
      <c r="I538" s="147" t="s">
        <v>4</v>
      </c>
      <c r="J538" s="146" t="s">
        <v>170</v>
      </c>
      <c r="K538" s="146" t="s">
        <v>172</v>
      </c>
    </row>
    <row r="539" spans="1:37" ht="12" customHeight="1" x14ac:dyDescent="0.15">
      <c r="B539" s="149"/>
      <c r="C539" s="150"/>
      <c r="D539" s="150"/>
      <c r="E539" s="151"/>
      <c r="F539" s="152"/>
      <c r="G539" s="152"/>
      <c r="H539" s="152"/>
      <c r="I539" s="153">
        <f>F$213</f>
        <v>1202</v>
      </c>
      <c r="J539" s="154">
        <f>G$213</f>
        <v>1061</v>
      </c>
      <c r="K539" s="154">
        <f>H$213</f>
        <v>141</v>
      </c>
      <c r="L539" s="155"/>
      <c r="M539" s="155"/>
      <c r="N539" s="155"/>
      <c r="O539" s="155"/>
      <c r="P539" s="155"/>
      <c r="AH539" s="155"/>
      <c r="AI539" s="155"/>
      <c r="AJ539" s="155"/>
      <c r="AK539" s="155"/>
    </row>
    <row r="540" spans="1:37" ht="15" customHeight="1" x14ac:dyDescent="0.15">
      <c r="B540" s="156" t="s">
        <v>523</v>
      </c>
      <c r="C540" s="137"/>
      <c r="D540" s="137"/>
      <c r="F540" s="157">
        <v>326</v>
      </c>
      <c r="G540" s="157">
        <v>293</v>
      </c>
      <c r="H540" s="157">
        <v>33</v>
      </c>
      <c r="I540" s="158">
        <f t="shared" ref="I540:K544" si="90">F540/I$539*100</f>
        <v>27.121464226289515</v>
      </c>
      <c r="J540" s="159">
        <f t="shared" si="90"/>
        <v>27.615457115928372</v>
      </c>
      <c r="K540" s="159">
        <f t="shared" si="90"/>
        <v>23.404255319148938</v>
      </c>
      <c r="L540" s="160"/>
      <c r="M540" s="160"/>
      <c r="N540" s="160"/>
      <c r="O540" s="160"/>
      <c r="P540" s="160"/>
      <c r="AH540" s="160"/>
      <c r="AI540" s="160"/>
      <c r="AJ540" s="160"/>
      <c r="AK540" s="160"/>
    </row>
    <row r="541" spans="1:37" ht="15" customHeight="1" x14ac:dyDescent="0.15">
      <c r="B541" s="156" t="s">
        <v>169</v>
      </c>
      <c r="C541" s="137"/>
      <c r="D541" s="137"/>
      <c r="F541" s="157">
        <v>158</v>
      </c>
      <c r="G541" s="157">
        <v>140</v>
      </c>
      <c r="H541" s="157">
        <v>18</v>
      </c>
      <c r="I541" s="158">
        <f t="shared" si="90"/>
        <v>13.144758735440931</v>
      </c>
      <c r="J541" s="159">
        <f t="shared" si="90"/>
        <v>13.195098963242224</v>
      </c>
      <c r="K541" s="159">
        <f t="shared" si="90"/>
        <v>12.76595744680851</v>
      </c>
      <c r="L541" s="160"/>
      <c r="M541" s="160"/>
      <c r="N541" s="160"/>
      <c r="O541" s="160"/>
      <c r="P541" s="160"/>
      <c r="AH541" s="160"/>
      <c r="AI541" s="160"/>
      <c r="AJ541" s="160"/>
      <c r="AK541" s="160"/>
    </row>
    <row r="542" spans="1:37" ht="15" customHeight="1" x14ac:dyDescent="0.15">
      <c r="B542" s="156" t="s">
        <v>148</v>
      </c>
      <c r="C542" s="137"/>
      <c r="D542" s="137"/>
      <c r="F542" s="157">
        <v>22</v>
      </c>
      <c r="G542" s="157">
        <v>22</v>
      </c>
      <c r="H542" s="157">
        <v>0</v>
      </c>
      <c r="I542" s="158">
        <f t="shared" si="90"/>
        <v>1.8302828618968388</v>
      </c>
      <c r="J542" s="159">
        <f t="shared" si="90"/>
        <v>2.0735155513666355</v>
      </c>
      <c r="K542" s="159">
        <f t="shared" si="90"/>
        <v>0</v>
      </c>
      <c r="L542" s="160"/>
      <c r="M542" s="160"/>
      <c r="N542" s="160"/>
      <c r="O542" s="160"/>
      <c r="P542" s="160"/>
      <c r="AH542" s="160"/>
      <c r="AI542" s="160"/>
      <c r="AJ542" s="160"/>
      <c r="AK542" s="160"/>
    </row>
    <row r="543" spans="1:37" ht="15" customHeight="1" x14ac:dyDescent="0.15">
      <c r="B543" s="156" t="s">
        <v>352</v>
      </c>
      <c r="C543" s="137"/>
      <c r="D543" s="137"/>
      <c r="F543" s="157">
        <v>491</v>
      </c>
      <c r="G543" s="157">
        <v>430</v>
      </c>
      <c r="H543" s="157">
        <v>61</v>
      </c>
      <c r="I543" s="158">
        <f t="shared" si="90"/>
        <v>40.848585690515812</v>
      </c>
      <c r="J543" s="159">
        <f t="shared" si="90"/>
        <v>40.527803958529688</v>
      </c>
      <c r="K543" s="159">
        <f t="shared" si="90"/>
        <v>43.262411347517734</v>
      </c>
      <c r="L543" s="160"/>
      <c r="M543" s="160"/>
      <c r="N543" s="160"/>
      <c r="O543" s="160"/>
      <c r="P543" s="160"/>
      <c r="AH543" s="160"/>
      <c r="AI543" s="160"/>
      <c r="AJ543" s="160"/>
      <c r="AK543" s="160"/>
    </row>
    <row r="544" spans="1:37" ht="15" customHeight="1" x14ac:dyDescent="0.15">
      <c r="B544" s="149" t="s">
        <v>128</v>
      </c>
      <c r="C544" s="150"/>
      <c r="D544" s="150"/>
      <c r="E544" s="151"/>
      <c r="F544" s="161">
        <v>205</v>
      </c>
      <c r="G544" s="161">
        <v>176</v>
      </c>
      <c r="H544" s="161">
        <v>29</v>
      </c>
      <c r="I544" s="162">
        <f t="shared" si="90"/>
        <v>17.054908485856902</v>
      </c>
      <c r="J544" s="163">
        <f t="shared" si="90"/>
        <v>16.588124410933084</v>
      </c>
      <c r="K544" s="163">
        <f t="shared" si="90"/>
        <v>20.567375886524822</v>
      </c>
      <c r="L544" s="164"/>
      <c r="M544" s="164"/>
      <c r="N544" s="164"/>
      <c r="O544" s="164"/>
      <c r="P544" s="164"/>
      <c r="AH544" s="164"/>
      <c r="AI544" s="164"/>
      <c r="AJ544" s="164"/>
      <c r="AK544" s="164"/>
    </row>
    <row r="545" spans="1:37" ht="15" customHeight="1" x14ac:dyDescent="0.15">
      <c r="B545" s="165" t="s">
        <v>1</v>
      </c>
      <c r="C545" s="166"/>
      <c r="D545" s="166"/>
      <c r="E545" s="167"/>
      <c r="F545" s="168">
        <f>SUM(F540:F544)</f>
        <v>1202</v>
      </c>
      <c r="G545" s="168">
        <f>SUM(G540:G544)</f>
        <v>1061</v>
      </c>
      <c r="H545" s="168">
        <f>SUM(H540:H544)</f>
        <v>141</v>
      </c>
      <c r="I545" s="169">
        <f>IF(SUM(I540:I544)&gt;100,"－",SUM(I540:I544))</f>
        <v>100</v>
      </c>
      <c r="J545" s="170">
        <f>IF(SUM(J540:J544)&gt;100,"－",SUM(J540:J544))</f>
        <v>100</v>
      </c>
      <c r="K545" s="170">
        <f>IF(SUM(K540:K544)&gt;100,"－",SUM(K540:K544))</f>
        <v>100</v>
      </c>
      <c r="L545" s="164"/>
      <c r="M545" s="164"/>
      <c r="N545" s="164"/>
      <c r="O545" s="164"/>
      <c r="P545" s="164"/>
      <c r="AH545" s="164"/>
      <c r="AI545" s="164"/>
      <c r="AJ545" s="164"/>
      <c r="AK545" s="164"/>
    </row>
    <row r="546" spans="1:37" ht="15" customHeight="1" x14ac:dyDescent="0.15">
      <c r="B546" s="165" t="s">
        <v>80</v>
      </c>
      <c r="C546" s="166"/>
      <c r="D546" s="166"/>
      <c r="E546" s="176"/>
      <c r="F546" s="177">
        <v>73.490028651313452</v>
      </c>
      <c r="G546" s="178">
        <v>73.197106799706773</v>
      </c>
      <c r="H546" s="178">
        <v>75.804634353741477</v>
      </c>
      <c r="I546" s="164"/>
      <c r="J546" s="164"/>
      <c r="K546" s="164"/>
      <c r="L546" s="164"/>
      <c r="M546" s="164"/>
      <c r="N546" s="164"/>
      <c r="O546" s="164"/>
      <c r="P546" s="164"/>
      <c r="AH546" s="164"/>
      <c r="AI546" s="164"/>
      <c r="AJ546" s="164"/>
      <c r="AK546" s="164"/>
    </row>
    <row r="547" spans="1:37" ht="15" customHeight="1" x14ac:dyDescent="0.15">
      <c r="B547" s="171"/>
      <c r="C547" s="171"/>
      <c r="D547" s="172"/>
      <c r="E547" s="172"/>
      <c r="F547" s="172"/>
      <c r="G547" s="172"/>
      <c r="H547" s="173"/>
      <c r="I547" s="148"/>
    </row>
    <row r="548" spans="1:37" ht="15" customHeight="1" x14ac:dyDescent="0.15">
      <c r="A548" s="135" t="s">
        <v>685</v>
      </c>
      <c r="B548" s="137"/>
      <c r="C548" s="137"/>
    </row>
    <row r="549" spans="1:37" ht="13.7" customHeight="1" x14ac:dyDescent="0.15">
      <c r="B549" s="138"/>
      <c r="C549" s="139"/>
      <c r="D549" s="139"/>
      <c r="E549" s="139"/>
      <c r="F549" s="140"/>
      <c r="G549" s="141" t="s">
        <v>2</v>
      </c>
      <c r="H549" s="142"/>
      <c r="I549" s="143"/>
      <c r="J549" s="141" t="s">
        <v>3</v>
      </c>
      <c r="K549" s="144"/>
    </row>
    <row r="550" spans="1:37" ht="21" x14ac:dyDescent="0.15">
      <c r="B550" s="145"/>
      <c r="F550" s="146" t="s">
        <v>4</v>
      </c>
      <c r="G550" s="146" t="s">
        <v>170</v>
      </c>
      <c r="H550" s="146" t="s">
        <v>172</v>
      </c>
      <c r="I550" s="147" t="s">
        <v>4</v>
      </c>
      <c r="J550" s="146" t="s">
        <v>170</v>
      </c>
      <c r="K550" s="146" t="s">
        <v>172</v>
      </c>
    </row>
    <row r="551" spans="1:37" ht="12" customHeight="1" x14ac:dyDescent="0.15">
      <c r="B551" s="149"/>
      <c r="C551" s="150"/>
      <c r="D551" s="150"/>
      <c r="E551" s="151"/>
      <c r="F551" s="152"/>
      <c r="G551" s="152"/>
      <c r="H551" s="152"/>
      <c r="I551" s="153">
        <f>F$213</f>
        <v>1202</v>
      </c>
      <c r="J551" s="154">
        <f>G$213</f>
        <v>1061</v>
      </c>
      <c r="K551" s="154">
        <f>H$213</f>
        <v>141</v>
      </c>
      <c r="L551" s="155"/>
      <c r="M551" s="155"/>
      <c r="N551" s="155"/>
      <c r="O551" s="155"/>
      <c r="P551" s="155"/>
      <c r="AH551" s="155"/>
      <c r="AI551" s="155"/>
      <c r="AJ551" s="155"/>
      <c r="AK551" s="155"/>
    </row>
    <row r="552" spans="1:37" ht="15" customHeight="1" x14ac:dyDescent="0.15">
      <c r="B552" s="156" t="s">
        <v>152</v>
      </c>
      <c r="C552" s="137"/>
      <c r="D552" s="137"/>
      <c r="F552" s="157">
        <v>10</v>
      </c>
      <c r="G552" s="157">
        <v>8</v>
      </c>
      <c r="H552" s="157">
        <v>2</v>
      </c>
      <c r="I552" s="158">
        <f t="shared" ref="I552:K558" si="91">F552/I$551*100</f>
        <v>0.83194675540765384</v>
      </c>
      <c r="J552" s="159">
        <f t="shared" si="91"/>
        <v>0.75400565504241279</v>
      </c>
      <c r="K552" s="159">
        <f t="shared" si="91"/>
        <v>1.4184397163120568</v>
      </c>
      <c r="L552" s="160"/>
      <c r="M552" s="160"/>
      <c r="N552" s="160"/>
      <c r="O552" s="160"/>
      <c r="P552" s="160"/>
      <c r="AH552" s="160"/>
      <c r="AI552" s="160"/>
      <c r="AJ552" s="160"/>
      <c r="AK552" s="160"/>
    </row>
    <row r="553" spans="1:37" ht="15" customHeight="1" x14ac:dyDescent="0.15">
      <c r="B553" s="156" t="s">
        <v>92</v>
      </c>
      <c r="C553" s="137"/>
      <c r="D553" s="137"/>
      <c r="F553" s="157">
        <v>131</v>
      </c>
      <c r="G553" s="157">
        <v>101</v>
      </c>
      <c r="H553" s="157">
        <v>30</v>
      </c>
      <c r="I553" s="158">
        <f t="shared" si="91"/>
        <v>10.898502495840265</v>
      </c>
      <c r="J553" s="159">
        <f t="shared" si="91"/>
        <v>9.5193213949104614</v>
      </c>
      <c r="K553" s="159">
        <f t="shared" si="91"/>
        <v>21.276595744680851</v>
      </c>
      <c r="L553" s="160"/>
      <c r="M553" s="160"/>
      <c r="N553" s="160"/>
      <c r="O553" s="160"/>
      <c r="P553" s="160"/>
      <c r="AH553" s="160"/>
      <c r="AI553" s="160"/>
      <c r="AJ553" s="160"/>
      <c r="AK553" s="160"/>
    </row>
    <row r="554" spans="1:37" ht="15" customHeight="1" x14ac:dyDescent="0.15">
      <c r="B554" s="156" t="s">
        <v>93</v>
      </c>
      <c r="C554" s="137"/>
      <c r="D554" s="137"/>
      <c r="F554" s="157">
        <v>585</v>
      </c>
      <c r="G554" s="157">
        <v>515</v>
      </c>
      <c r="H554" s="157">
        <v>70</v>
      </c>
      <c r="I554" s="158">
        <f t="shared" si="91"/>
        <v>48.668885191347755</v>
      </c>
      <c r="J554" s="159">
        <f t="shared" si="91"/>
        <v>48.539114043355326</v>
      </c>
      <c r="K554" s="159">
        <f t="shared" si="91"/>
        <v>49.645390070921984</v>
      </c>
      <c r="L554" s="160"/>
      <c r="M554" s="160"/>
      <c r="N554" s="160"/>
      <c r="O554" s="160"/>
      <c r="P554" s="160"/>
      <c r="AH554" s="160"/>
      <c r="AI554" s="160"/>
      <c r="AJ554" s="160"/>
      <c r="AK554" s="160"/>
    </row>
    <row r="555" spans="1:37" ht="15" customHeight="1" x14ac:dyDescent="0.15">
      <c r="B555" s="156" t="s">
        <v>94</v>
      </c>
      <c r="C555" s="137"/>
      <c r="D555" s="137"/>
      <c r="F555" s="157">
        <v>266</v>
      </c>
      <c r="G555" s="157">
        <v>244</v>
      </c>
      <c r="H555" s="157">
        <v>22</v>
      </c>
      <c r="I555" s="158">
        <f t="shared" si="91"/>
        <v>22.129783693843592</v>
      </c>
      <c r="J555" s="159">
        <f t="shared" si="91"/>
        <v>22.99717247879359</v>
      </c>
      <c r="K555" s="159">
        <f t="shared" si="91"/>
        <v>15.602836879432624</v>
      </c>
      <c r="L555" s="160"/>
      <c r="M555" s="160"/>
      <c r="N555" s="160"/>
      <c r="O555" s="160"/>
      <c r="P555" s="160"/>
      <c r="AH555" s="160"/>
      <c r="AI555" s="160"/>
      <c r="AJ555" s="160"/>
      <c r="AK555" s="160"/>
    </row>
    <row r="556" spans="1:37" ht="15" customHeight="1" x14ac:dyDescent="0.15">
      <c r="B556" s="156" t="s">
        <v>95</v>
      </c>
      <c r="C556" s="137"/>
      <c r="D556" s="137"/>
      <c r="F556" s="157">
        <v>72</v>
      </c>
      <c r="G556" s="157">
        <v>66</v>
      </c>
      <c r="H556" s="157">
        <v>6</v>
      </c>
      <c r="I556" s="158">
        <f t="shared" si="91"/>
        <v>5.9900166389351082</v>
      </c>
      <c r="J556" s="159">
        <f t="shared" si="91"/>
        <v>6.2205466540999055</v>
      </c>
      <c r="K556" s="159">
        <f t="shared" si="91"/>
        <v>4.2553191489361701</v>
      </c>
      <c r="L556" s="160"/>
      <c r="M556" s="160"/>
      <c r="N556" s="160"/>
      <c r="O556" s="160"/>
      <c r="P556" s="160"/>
      <c r="AH556" s="160"/>
      <c r="AI556" s="160"/>
      <c r="AJ556" s="160"/>
      <c r="AK556" s="160"/>
    </row>
    <row r="557" spans="1:37" ht="15" customHeight="1" x14ac:dyDescent="0.15">
      <c r="B557" s="156" t="s">
        <v>105</v>
      </c>
      <c r="C557" s="137"/>
      <c r="D557" s="137"/>
      <c r="F557" s="157">
        <v>61</v>
      </c>
      <c r="G557" s="157">
        <v>57</v>
      </c>
      <c r="H557" s="157">
        <v>4</v>
      </c>
      <c r="I557" s="158">
        <f t="shared" si="91"/>
        <v>5.0748752079866888</v>
      </c>
      <c r="J557" s="159">
        <f t="shared" si="91"/>
        <v>5.3722902921771913</v>
      </c>
      <c r="K557" s="159">
        <f t="shared" si="91"/>
        <v>2.8368794326241136</v>
      </c>
      <c r="L557" s="160"/>
      <c r="M557" s="160"/>
      <c r="N557" s="160"/>
      <c r="O557" s="160"/>
      <c r="P557" s="160"/>
      <c r="AH557" s="160"/>
      <c r="AI557" s="160"/>
      <c r="AJ557" s="160"/>
      <c r="AK557" s="160"/>
    </row>
    <row r="558" spans="1:37" ht="15" customHeight="1" x14ac:dyDescent="0.15">
      <c r="B558" s="149" t="s">
        <v>128</v>
      </c>
      <c r="C558" s="150"/>
      <c r="D558" s="150"/>
      <c r="E558" s="151"/>
      <c r="F558" s="161">
        <v>77</v>
      </c>
      <c r="G558" s="161">
        <v>70</v>
      </c>
      <c r="H558" s="161">
        <v>7</v>
      </c>
      <c r="I558" s="162">
        <f t="shared" si="91"/>
        <v>6.4059900166389347</v>
      </c>
      <c r="J558" s="163">
        <f t="shared" si="91"/>
        <v>6.5975494816211118</v>
      </c>
      <c r="K558" s="163">
        <f t="shared" si="91"/>
        <v>4.9645390070921991</v>
      </c>
      <c r="L558" s="164"/>
      <c r="M558" s="164"/>
      <c r="N558" s="164"/>
      <c r="O558" s="164"/>
      <c r="P558" s="164"/>
      <c r="AH558" s="164"/>
      <c r="AI558" s="164"/>
      <c r="AJ558" s="164"/>
      <c r="AK558" s="164"/>
    </row>
    <row r="559" spans="1:37" ht="15" customHeight="1" x14ac:dyDescent="0.15">
      <c r="B559" s="165" t="s">
        <v>1</v>
      </c>
      <c r="C559" s="166"/>
      <c r="D559" s="166"/>
      <c r="E559" s="167"/>
      <c r="F559" s="168">
        <f>SUM(F552:F558)</f>
        <v>1202</v>
      </c>
      <c r="G559" s="168">
        <f>SUM(G552:G558)</f>
        <v>1061</v>
      </c>
      <c r="H559" s="168">
        <f>SUM(H552:H558)</f>
        <v>141</v>
      </c>
      <c r="I559" s="169">
        <f>IF(SUM(I552:I558)&gt;100,"－",SUM(I552:I558))</f>
        <v>100</v>
      </c>
      <c r="J559" s="170">
        <f>IF(SUM(J552:J558)&gt;100,"－",SUM(J552:J558))</f>
        <v>100.00000000000001</v>
      </c>
      <c r="K559" s="170">
        <f>IF(SUM(K552:K558)&gt;100,"－",SUM(K552:K558))</f>
        <v>100</v>
      </c>
      <c r="L559" s="164"/>
      <c r="M559" s="164"/>
      <c r="N559" s="164"/>
      <c r="O559" s="164"/>
      <c r="P559" s="164"/>
      <c r="AH559" s="164"/>
      <c r="AI559" s="164"/>
      <c r="AJ559" s="164"/>
      <c r="AK559" s="164"/>
    </row>
    <row r="560" spans="1:37" ht="15" customHeight="1" x14ac:dyDescent="0.15">
      <c r="B560" s="165" t="s">
        <v>975</v>
      </c>
      <c r="C560" s="166"/>
      <c r="D560" s="166"/>
      <c r="E560" s="176"/>
      <c r="F560" s="177">
        <v>2.5102222222222221</v>
      </c>
      <c r="G560" s="178">
        <v>2.5560040363269425</v>
      </c>
      <c r="H560" s="178">
        <v>2.1716417910447761</v>
      </c>
      <c r="I560" s="164"/>
      <c r="J560" s="164"/>
      <c r="K560" s="164"/>
      <c r="L560" s="164"/>
      <c r="M560" s="164"/>
      <c r="N560" s="164"/>
      <c r="O560" s="164"/>
      <c r="P560" s="164"/>
      <c r="AH560" s="164"/>
      <c r="AI560" s="164"/>
      <c r="AJ560" s="164"/>
      <c r="AK560" s="164"/>
    </row>
    <row r="561" spans="1:37" ht="15" customHeight="1" x14ac:dyDescent="0.15">
      <c r="B561" s="165" t="s">
        <v>405</v>
      </c>
      <c r="C561" s="166"/>
      <c r="D561" s="166"/>
      <c r="E561" s="176"/>
      <c r="F561" s="177">
        <v>2.5327354260089687</v>
      </c>
      <c r="G561" s="178">
        <v>2.5768056968463888</v>
      </c>
      <c r="H561" s="178">
        <v>2.2045454545454546</v>
      </c>
      <c r="I561" s="164"/>
      <c r="J561" s="164"/>
      <c r="K561" s="164"/>
      <c r="L561" s="164"/>
      <c r="M561" s="164"/>
      <c r="N561" s="164"/>
      <c r="O561" s="164"/>
      <c r="P561" s="164"/>
      <c r="AH561" s="164"/>
      <c r="AI561" s="164"/>
      <c r="AJ561" s="164"/>
      <c r="AK561" s="164"/>
    </row>
    <row r="562" spans="1:37" ht="15" customHeight="1" x14ac:dyDescent="0.15">
      <c r="B562" s="165" t="s">
        <v>97</v>
      </c>
      <c r="C562" s="166"/>
      <c r="D562" s="166"/>
      <c r="E562" s="176"/>
      <c r="F562" s="193">
        <v>23</v>
      </c>
      <c r="G562" s="168">
        <v>23</v>
      </c>
      <c r="H562" s="168">
        <v>15</v>
      </c>
      <c r="I562" s="164"/>
      <c r="J562" s="164"/>
      <c r="K562" s="164"/>
      <c r="L562" s="164"/>
      <c r="M562" s="164"/>
      <c r="N562" s="164"/>
      <c r="O562" s="164"/>
      <c r="P562" s="164"/>
      <c r="AH562" s="164"/>
      <c r="AI562" s="164"/>
      <c r="AJ562" s="164"/>
      <c r="AK562" s="164"/>
    </row>
    <row r="563" spans="1:37" ht="13.15" customHeight="1" x14ac:dyDescent="0.15">
      <c r="B563" s="171"/>
      <c r="C563" s="171"/>
      <c r="D563" s="172"/>
      <c r="E563" s="172"/>
      <c r="F563" s="172"/>
      <c r="G563" s="172"/>
      <c r="H563" s="173"/>
      <c r="I563" s="148"/>
    </row>
    <row r="564" spans="1:37" ht="15" customHeight="1" x14ac:dyDescent="0.15">
      <c r="A564" s="135" t="s">
        <v>686</v>
      </c>
      <c r="B564" s="137"/>
      <c r="C564" s="137"/>
    </row>
    <row r="565" spans="1:37" ht="13.7" customHeight="1" x14ac:dyDescent="0.15">
      <c r="B565" s="138"/>
      <c r="C565" s="139"/>
      <c r="D565" s="139"/>
      <c r="E565" s="139"/>
      <c r="F565" s="140"/>
      <c r="G565" s="141" t="s">
        <v>2</v>
      </c>
      <c r="H565" s="142"/>
      <c r="I565" s="143"/>
      <c r="J565" s="141" t="s">
        <v>3</v>
      </c>
      <c r="K565" s="144"/>
    </row>
    <row r="566" spans="1:37" ht="21" x14ac:dyDescent="0.15">
      <c r="B566" s="145"/>
      <c r="F566" s="146" t="s">
        <v>4</v>
      </c>
      <c r="G566" s="146" t="s">
        <v>170</v>
      </c>
      <c r="H566" s="146" t="s">
        <v>172</v>
      </c>
      <c r="I566" s="147" t="s">
        <v>4</v>
      </c>
      <c r="J566" s="146" t="s">
        <v>170</v>
      </c>
      <c r="K566" s="146" t="s">
        <v>172</v>
      </c>
    </row>
    <row r="567" spans="1:37" ht="12" customHeight="1" x14ac:dyDescent="0.15">
      <c r="B567" s="149"/>
      <c r="C567" s="150"/>
      <c r="D567" s="150"/>
      <c r="E567" s="151"/>
      <c r="F567" s="152"/>
      <c r="G567" s="152"/>
      <c r="H567" s="152"/>
      <c r="I567" s="153">
        <f>F$213</f>
        <v>1202</v>
      </c>
      <c r="J567" s="154">
        <f>G$213</f>
        <v>1061</v>
      </c>
      <c r="K567" s="154">
        <f>H$213</f>
        <v>141</v>
      </c>
      <c r="L567" s="155"/>
      <c r="M567" s="155"/>
      <c r="N567" s="155"/>
      <c r="O567" s="155"/>
      <c r="P567" s="155"/>
      <c r="AH567" s="155"/>
      <c r="AI567" s="155"/>
      <c r="AJ567" s="155"/>
      <c r="AK567" s="155"/>
    </row>
    <row r="568" spans="1:37" ht="15" customHeight="1" x14ac:dyDescent="0.15">
      <c r="B568" s="156" t="s">
        <v>152</v>
      </c>
      <c r="C568" s="137"/>
      <c r="D568" s="137"/>
      <c r="F568" s="157">
        <v>10</v>
      </c>
      <c r="G568" s="157">
        <v>8</v>
      </c>
      <c r="H568" s="157">
        <v>2</v>
      </c>
      <c r="I568" s="158">
        <f t="shared" ref="I568:K574" si="92">F568/I$567*100</f>
        <v>0.83194675540765384</v>
      </c>
      <c r="J568" s="159">
        <f t="shared" si="92"/>
        <v>0.75400565504241279</v>
      </c>
      <c r="K568" s="159">
        <f t="shared" si="92"/>
        <v>1.4184397163120568</v>
      </c>
      <c r="L568" s="160"/>
      <c r="M568" s="160"/>
      <c r="N568" s="160"/>
      <c r="O568" s="160"/>
      <c r="P568" s="160"/>
      <c r="AH568" s="160"/>
      <c r="AI568" s="160"/>
      <c r="AJ568" s="160"/>
      <c r="AK568" s="160"/>
    </row>
    <row r="569" spans="1:37" ht="15" customHeight="1" x14ac:dyDescent="0.15">
      <c r="B569" s="156" t="s">
        <v>92</v>
      </c>
      <c r="C569" s="137"/>
      <c r="D569" s="137"/>
      <c r="F569" s="157">
        <v>158</v>
      </c>
      <c r="G569" s="157">
        <v>126</v>
      </c>
      <c r="H569" s="157">
        <v>32</v>
      </c>
      <c r="I569" s="158">
        <f t="shared" si="92"/>
        <v>13.144758735440931</v>
      </c>
      <c r="J569" s="159">
        <f t="shared" si="92"/>
        <v>11.875589066918002</v>
      </c>
      <c r="K569" s="159">
        <f t="shared" si="92"/>
        <v>22.695035460992909</v>
      </c>
      <c r="L569" s="160"/>
      <c r="M569" s="160"/>
      <c r="N569" s="160"/>
      <c r="O569" s="160"/>
      <c r="P569" s="160"/>
      <c r="AH569" s="160"/>
      <c r="AI569" s="160"/>
      <c r="AJ569" s="160"/>
      <c r="AK569" s="160"/>
    </row>
    <row r="570" spans="1:37" ht="15" customHeight="1" x14ac:dyDescent="0.15">
      <c r="B570" s="156" t="s">
        <v>93</v>
      </c>
      <c r="C570" s="137"/>
      <c r="D570" s="137"/>
      <c r="F570" s="157">
        <v>623</v>
      </c>
      <c r="G570" s="157">
        <v>553</v>
      </c>
      <c r="H570" s="157">
        <v>70</v>
      </c>
      <c r="I570" s="158">
        <f t="shared" si="92"/>
        <v>51.830282861896833</v>
      </c>
      <c r="J570" s="159">
        <f t="shared" si="92"/>
        <v>52.120640904806784</v>
      </c>
      <c r="K570" s="159">
        <f t="shared" si="92"/>
        <v>49.645390070921984</v>
      </c>
      <c r="L570" s="160"/>
      <c r="M570" s="160"/>
      <c r="N570" s="160"/>
      <c r="O570" s="160"/>
      <c r="P570" s="160"/>
      <c r="AH570" s="160"/>
      <c r="AI570" s="160"/>
      <c r="AJ570" s="160"/>
      <c r="AK570" s="160"/>
    </row>
    <row r="571" spans="1:37" ht="15" customHeight="1" x14ac:dyDescent="0.15">
      <c r="B571" s="156" t="s">
        <v>94</v>
      </c>
      <c r="C571" s="137"/>
      <c r="D571" s="137"/>
      <c r="F571" s="157">
        <v>247</v>
      </c>
      <c r="G571" s="157">
        <v>225</v>
      </c>
      <c r="H571" s="157">
        <v>22</v>
      </c>
      <c r="I571" s="158">
        <f t="shared" si="92"/>
        <v>20.549084858569053</v>
      </c>
      <c r="J571" s="159">
        <f t="shared" si="92"/>
        <v>21.206409048067862</v>
      </c>
      <c r="K571" s="159">
        <f t="shared" si="92"/>
        <v>15.602836879432624</v>
      </c>
      <c r="L571" s="160"/>
      <c r="M571" s="160"/>
      <c r="N571" s="160"/>
      <c r="O571" s="160"/>
      <c r="P571" s="160"/>
      <c r="AH571" s="160"/>
      <c r="AI571" s="160"/>
      <c r="AJ571" s="160"/>
      <c r="AK571" s="160"/>
    </row>
    <row r="572" spans="1:37" ht="15" customHeight="1" x14ac:dyDescent="0.15">
      <c r="B572" s="156" t="s">
        <v>95</v>
      </c>
      <c r="C572" s="137"/>
      <c r="D572" s="137"/>
      <c r="F572" s="157">
        <v>51</v>
      </c>
      <c r="G572" s="157">
        <v>45</v>
      </c>
      <c r="H572" s="157">
        <v>6</v>
      </c>
      <c r="I572" s="158">
        <f t="shared" si="92"/>
        <v>4.2429284525790347</v>
      </c>
      <c r="J572" s="159">
        <f t="shared" si="92"/>
        <v>4.2412818096135725</v>
      </c>
      <c r="K572" s="159">
        <f t="shared" si="92"/>
        <v>4.2553191489361701</v>
      </c>
      <c r="L572" s="160"/>
      <c r="M572" s="160"/>
      <c r="N572" s="160"/>
      <c r="O572" s="160"/>
      <c r="P572" s="160"/>
      <c r="AH572" s="160"/>
      <c r="AI572" s="160"/>
      <c r="AJ572" s="160"/>
      <c r="AK572" s="160"/>
    </row>
    <row r="573" spans="1:37" ht="15" customHeight="1" x14ac:dyDescent="0.15">
      <c r="B573" s="156" t="s">
        <v>105</v>
      </c>
      <c r="C573" s="137"/>
      <c r="D573" s="137"/>
      <c r="F573" s="157">
        <v>48</v>
      </c>
      <c r="G573" s="157">
        <v>45</v>
      </c>
      <c r="H573" s="157">
        <v>3</v>
      </c>
      <c r="I573" s="158">
        <f t="shared" si="92"/>
        <v>3.9933444259567388</v>
      </c>
      <c r="J573" s="159">
        <f t="shared" si="92"/>
        <v>4.2412818096135725</v>
      </c>
      <c r="K573" s="159">
        <f t="shared" si="92"/>
        <v>2.1276595744680851</v>
      </c>
      <c r="L573" s="160"/>
      <c r="M573" s="160"/>
      <c r="N573" s="160"/>
      <c r="O573" s="160"/>
      <c r="P573" s="160"/>
      <c r="AH573" s="160"/>
      <c r="AI573" s="160"/>
      <c r="AJ573" s="160"/>
      <c r="AK573" s="160"/>
    </row>
    <row r="574" spans="1:37" ht="15" customHeight="1" x14ac:dyDescent="0.15">
      <c r="B574" s="149" t="s">
        <v>128</v>
      </c>
      <c r="C574" s="150"/>
      <c r="D574" s="150"/>
      <c r="E574" s="151"/>
      <c r="F574" s="161">
        <v>65</v>
      </c>
      <c r="G574" s="161">
        <v>59</v>
      </c>
      <c r="H574" s="161">
        <v>6</v>
      </c>
      <c r="I574" s="162">
        <f t="shared" si="92"/>
        <v>5.4076539101497501</v>
      </c>
      <c r="J574" s="163">
        <f t="shared" si="92"/>
        <v>5.5607917059377945</v>
      </c>
      <c r="K574" s="163">
        <f t="shared" si="92"/>
        <v>4.2553191489361701</v>
      </c>
      <c r="L574" s="164"/>
      <c r="M574" s="164"/>
      <c r="N574" s="164"/>
      <c r="O574" s="164"/>
      <c r="P574" s="164"/>
      <c r="AH574" s="164"/>
      <c r="AI574" s="164"/>
      <c r="AJ574" s="164"/>
      <c r="AK574" s="164"/>
    </row>
    <row r="575" spans="1:37" ht="15" customHeight="1" x14ac:dyDescent="0.15">
      <c r="B575" s="165" t="s">
        <v>1</v>
      </c>
      <c r="C575" s="166"/>
      <c r="D575" s="166"/>
      <c r="E575" s="167"/>
      <c r="F575" s="168">
        <f>SUM(F568:F574)</f>
        <v>1202</v>
      </c>
      <c r="G575" s="168">
        <f>SUM(G568:G574)</f>
        <v>1061</v>
      </c>
      <c r="H575" s="168">
        <f>SUM(H568:H574)</f>
        <v>141</v>
      </c>
      <c r="I575" s="169">
        <f>IF(SUM(I568:I574)&gt;100,"－",SUM(I568:I574))</f>
        <v>100</v>
      </c>
      <c r="J575" s="170">
        <f>IF(SUM(J568:J574)&gt;100,"－",SUM(J568:J574))</f>
        <v>99.999999999999972</v>
      </c>
      <c r="K575" s="170">
        <f>IF(SUM(K568:K574)&gt;100,"－",SUM(K568:K574))</f>
        <v>100</v>
      </c>
      <c r="L575" s="164"/>
      <c r="M575" s="164"/>
      <c r="N575" s="164"/>
      <c r="O575" s="164"/>
      <c r="P575" s="164"/>
      <c r="AH575" s="164"/>
      <c r="AI575" s="164"/>
      <c r="AJ575" s="164"/>
      <c r="AK575" s="164"/>
    </row>
    <row r="576" spans="1:37" ht="15" customHeight="1" x14ac:dyDescent="0.15">
      <c r="B576" s="165" t="s">
        <v>975</v>
      </c>
      <c r="C576" s="166"/>
      <c r="D576" s="166"/>
      <c r="E576" s="176"/>
      <c r="F576" s="177">
        <v>2.3737906772207564</v>
      </c>
      <c r="G576" s="178">
        <v>2.406187624750499</v>
      </c>
      <c r="H576" s="178">
        <v>2.1333333333333333</v>
      </c>
      <c r="I576" s="164"/>
      <c r="J576" s="164"/>
      <c r="K576" s="164"/>
      <c r="L576" s="164"/>
      <c r="M576" s="164"/>
      <c r="N576" s="164"/>
      <c r="O576" s="164"/>
      <c r="P576" s="164"/>
      <c r="AH576" s="164"/>
      <c r="AI576" s="164"/>
      <c r="AJ576" s="164"/>
      <c r="AK576" s="164"/>
    </row>
    <row r="577" spans="1:37" ht="15" customHeight="1" x14ac:dyDescent="0.15">
      <c r="B577" s="165" t="s">
        <v>405</v>
      </c>
      <c r="C577" s="166"/>
      <c r="D577" s="166"/>
      <c r="E577" s="176"/>
      <c r="F577" s="177">
        <v>2.3948535936113577</v>
      </c>
      <c r="G577" s="178">
        <v>2.4255533199195169</v>
      </c>
      <c r="H577" s="178">
        <v>2.1654135338345863</v>
      </c>
      <c r="I577" s="164"/>
      <c r="J577" s="164"/>
      <c r="K577" s="164"/>
      <c r="L577" s="164"/>
      <c r="M577" s="164"/>
      <c r="N577" s="164"/>
      <c r="O577" s="164"/>
      <c r="P577" s="164"/>
      <c r="AH577" s="164"/>
      <c r="AI577" s="164"/>
      <c r="AJ577" s="164"/>
      <c r="AK577" s="164"/>
    </row>
    <row r="578" spans="1:37" ht="15" customHeight="1" x14ac:dyDescent="0.15">
      <c r="B578" s="165" t="s">
        <v>97</v>
      </c>
      <c r="C578" s="166"/>
      <c r="D578" s="166"/>
      <c r="E578" s="176"/>
      <c r="F578" s="193">
        <v>23</v>
      </c>
      <c r="G578" s="168">
        <v>23</v>
      </c>
      <c r="H578" s="168">
        <v>15</v>
      </c>
      <c r="I578" s="164"/>
      <c r="J578" s="164"/>
      <c r="K578" s="164"/>
      <c r="L578" s="164"/>
      <c r="M578" s="164"/>
      <c r="N578" s="164"/>
      <c r="O578" s="164"/>
      <c r="P578" s="164"/>
      <c r="AH578" s="164"/>
      <c r="AI578" s="164"/>
      <c r="AJ578" s="164"/>
      <c r="AK578" s="164"/>
    </row>
    <row r="579" spans="1:37" ht="13.15" customHeight="1" x14ac:dyDescent="0.15">
      <c r="B579" s="171"/>
      <c r="C579" s="171"/>
      <c r="D579" s="172"/>
      <c r="E579" s="172"/>
      <c r="F579" s="172"/>
      <c r="G579" s="172"/>
      <c r="H579" s="173"/>
      <c r="I579" s="148"/>
    </row>
    <row r="580" spans="1:37" ht="15" customHeight="1" x14ac:dyDescent="0.15">
      <c r="A580" s="135" t="s">
        <v>687</v>
      </c>
      <c r="B580" s="137"/>
      <c r="C580" s="137"/>
    </row>
    <row r="581" spans="1:37" ht="13.7" customHeight="1" x14ac:dyDescent="0.15">
      <c r="B581" s="138"/>
      <c r="C581" s="139"/>
      <c r="D581" s="139"/>
      <c r="E581" s="139"/>
      <c r="F581" s="140"/>
      <c r="G581" s="141" t="s">
        <v>2</v>
      </c>
      <c r="H581" s="142"/>
      <c r="I581" s="143"/>
      <c r="J581" s="141" t="s">
        <v>3</v>
      </c>
      <c r="K581" s="144"/>
    </row>
    <row r="582" spans="1:37" ht="21" x14ac:dyDescent="0.15">
      <c r="B582" s="145"/>
      <c r="F582" s="146" t="s">
        <v>4</v>
      </c>
      <c r="G582" s="146" t="s">
        <v>170</v>
      </c>
      <c r="H582" s="146" t="s">
        <v>172</v>
      </c>
      <c r="I582" s="147" t="s">
        <v>4</v>
      </c>
      <c r="J582" s="146" t="s">
        <v>170</v>
      </c>
      <c r="K582" s="146" t="s">
        <v>172</v>
      </c>
    </row>
    <row r="583" spans="1:37" ht="12" customHeight="1" x14ac:dyDescent="0.15">
      <c r="B583" s="149"/>
      <c r="C583" s="150"/>
      <c r="D583" s="150"/>
      <c r="E583" s="151"/>
      <c r="F583" s="152"/>
      <c r="G583" s="152"/>
      <c r="H583" s="152"/>
      <c r="I583" s="153">
        <f>F$213</f>
        <v>1202</v>
      </c>
      <c r="J583" s="154">
        <f>G$213</f>
        <v>1061</v>
      </c>
      <c r="K583" s="154">
        <f>H$213</f>
        <v>141</v>
      </c>
      <c r="L583" s="155"/>
      <c r="M583" s="155"/>
      <c r="N583" s="155"/>
      <c r="O583" s="155"/>
      <c r="P583" s="155"/>
      <c r="AH583" s="155"/>
      <c r="AI583" s="155"/>
      <c r="AJ583" s="155"/>
      <c r="AK583" s="155"/>
    </row>
    <row r="584" spans="1:37" ht="15" customHeight="1" x14ac:dyDescent="0.15">
      <c r="B584" s="156" t="s">
        <v>152</v>
      </c>
      <c r="C584" s="137"/>
      <c r="D584" s="137"/>
      <c r="F584" s="157">
        <v>1007</v>
      </c>
      <c r="G584" s="157">
        <v>875</v>
      </c>
      <c r="H584" s="157">
        <v>132</v>
      </c>
      <c r="I584" s="158">
        <f t="shared" ref="I584:K587" si="93">F584/I$583*100</f>
        <v>83.777038269550758</v>
      </c>
      <c r="J584" s="159">
        <f t="shared" si="93"/>
        <v>82.469368520263899</v>
      </c>
      <c r="K584" s="159">
        <f t="shared" si="93"/>
        <v>93.61702127659575</v>
      </c>
      <c r="L584" s="160"/>
      <c r="M584" s="160"/>
      <c r="N584" s="160"/>
      <c r="O584" s="160"/>
      <c r="P584" s="160"/>
      <c r="AH584" s="160"/>
      <c r="AI584" s="160"/>
      <c r="AJ584" s="160"/>
      <c r="AK584" s="160"/>
    </row>
    <row r="585" spans="1:37" ht="15" customHeight="1" x14ac:dyDescent="0.15">
      <c r="B585" s="156" t="s">
        <v>92</v>
      </c>
      <c r="C585" s="137"/>
      <c r="D585" s="137"/>
      <c r="F585" s="157">
        <v>132</v>
      </c>
      <c r="G585" s="157">
        <v>127</v>
      </c>
      <c r="H585" s="157">
        <v>5</v>
      </c>
      <c r="I585" s="158">
        <f t="shared" si="93"/>
        <v>10.981697171381031</v>
      </c>
      <c r="J585" s="159">
        <f t="shared" si="93"/>
        <v>11.969839773798304</v>
      </c>
      <c r="K585" s="159">
        <f t="shared" si="93"/>
        <v>3.5460992907801421</v>
      </c>
      <c r="L585" s="160"/>
      <c r="M585" s="160"/>
      <c r="N585" s="160"/>
      <c r="O585" s="160"/>
      <c r="P585" s="160"/>
      <c r="AH585" s="160"/>
      <c r="AI585" s="160"/>
      <c r="AJ585" s="160"/>
      <c r="AK585" s="160"/>
    </row>
    <row r="586" spans="1:37" ht="15" customHeight="1" x14ac:dyDescent="0.15">
      <c r="B586" s="156" t="s">
        <v>93</v>
      </c>
      <c r="C586" s="137"/>
      <c r="D586" s="137"/>
      <c r="F586" s="157">
        <v>10</v>
      </c>
      <c r="G586" s="157">
        <v>10</v>
      </c>
      <c r="H586" s="157">
        <v>0</v>
      </c>
      <c r="I586" s="158">
        <f t="shared" si="93"/>
        <v>0.83194675540765384</v>
      </c>
      <c r="J586" s="159">
        <f t="shared" si="93"/>
        <v>0.94250706880301593</v>
      </c>
      <c r="K586" s="159">
        <f t="shared" si="93"/>
        <v>0</v>
      </c>
      <c r="L586" s="160"/>
      <c r="M586" s="160"/>
      <c r="N586" s="160"/>
      <c r="O586" s="160"/>
      <c r="P586" s="160"/>
      <c r="AH586" s="160"/>
      <c r="AI586" s="160"/>
      <c r="AJ586" s="160"/>
      <c r="AK586" s="160"/>
    </row>
    <row r="587" spans="1:37" ht="15" customHeight="1" x14ac:dyDescent="0.15">
      <c r="B587" s="149" t="s">
        <v>128</v>
      </c>
      <c r="C587" s="150"/>
      <c r="D587" s="150"/>
      <c r="E587" s="151"/>
      <c r="F587" s="161">
        <v>53</v>
      </c>
      <c r="G587" s="161">
        <v>49</v>
      </c>
      <c r="H587" s="161">
        <v>4</v>
      </c>
      <c r="I587" s="162">
        <f t="shared" si="93"/>
        <v>4.4093178036605662</v>
      </c>
      <c r="J587" s="163">
        <f t="shared" si="93"/>
        <v>4.6182846371347788</v>
      </c>
      <c r="K587" s="163">
        <f t="shared" si="93"/>
        <v>2.8368794326241136</v>
      </c>
      <c r="L587" s="164"/>
      <c r="M587" s="164"/>
      <c r="N587" s="164"/>
      <c r="O587" s="164"/>
      <c r="P587" s="164"/>
      <c r="AH587" s="164"/>
      <c r="AI587" s="164"/>
      <c r="AJ587" s="164"/>
      <c r="AK587" s="164"/>
    </row>
    <row r="588" spans="1:37" ht="15" customHeight="1" x14ac:dyDescent="0.15">
      <c r="B588" s="165" t="s">
        <v>1</v>
      </c>
      <c r="C588" s="166"/>
      <c r="D588" s="166"/>
      <c r="E588" s="167"/>
      <c r="F588" s="168">
        <f>SUM(F584:F587)</f>
        <v>1202</v>
      </c>
      <c r="G588" s="168">
        <f>SUM(G584:G587)</f>
        <v>1061</v>
      </c>
      <c r="H588" s="168">
        <f>SUM(H584:H587)</f>
        <v>141</v>
      </c>
      <c r="I588" s="169">
        <f>IF(SUM(I584:I587)&gt;100,"－",SUM(I584:I587))</f>
        <v>100.00000000000001</v>
      </c>
      <c r="J588" s="170">
        <f>IF(SUM(J584:J587)&gt;100,"－",SUM(J584:J587))</f>
        <v>99.999999999999986</v>
      </c>
      <c r="K588" s="170">
        <f>IF(SUM(K584:K587)&gt;100,"－",SUM(K584:K587))</f>
        <v>100.00000000000001</v>
      </c>
      <c r="L588" s="164"/>
      <c r="M588" s="164"/>
      <c r="N588" s="164"/>
      <c r="O588" s="164"/>
      <c r="P588" s="164"/>
      <c r="AH588" s="164"/>
      <c r="AI588" s="164"/>
      <c r="AJ588" s="164"/>
      <c r="AK588" s="164"/>
    </row>
    <row r="589" spans="1:37" ht="15" customHeight="1" x14ac:dyDescent="0.15">
      <c r="B589" s="165" t="s">
        <v>404</v>
      </c>
      <c r="C589" s="166"/>
      <c r="D589" s="166"/>
      <c r="E589" s="176"/>
      <c r="F589" s="177">
        <v>0.13315926892950392</v>
      </c>
      <c r="G589" s="178">
        <v>0.14624505928853754</v>
      </c>
      <c r="H589" s="178">
        <v>3.6496350364963501E-2</v>
      </c>
      <c r="I589" s="164"/>
      <c r="J589" s="164"/>
      <c r="K589" s="164"/>
      <c r="L589" s="164"/>
      <c r="M589" s="164"/>
      <c r="N589" s="164"/>
      <c r="O589" s="164"/>
      <c r="P589" s="164"/>
      <c r="AH589" s="164"/>
      <c r="AI589" s="164"/>
      <c r="AJ589" s="164"/>
      <c r="AK589" s="164"/>
    </row>
    <row r="590" spans="1:37" ht="15" customHeight="1" x14ac:dyDescent="0.15">
      <c r="B590" s="165" t="s">
        <v>405</v>
      </c>
      <c r="C590" s="166"/>
      <c r="D590" s="166"/>
      <c r="E590" s="176"/>
      <c r="F590" s="177">
        <v>1.0774647887323943</v>
      </c>
      <c r="G590" s="178">
        <v>1.0802919708029197</v>
      </c>
      <c r="H590" s="178">
        <v>1</v>
      </c>
      <c r="I590" s="164"/>
      <c r="J590" s="164"/>
      <c r="K590" s="164"/>
      <c r="L590" s="164"/>
      <c r="M590" s="164"/>
      <c r="N590" s="164"/>
      <c r="O590" s="164"/>
      <c r="P590" s="164"/>
      <c r="AH590" s="164"/>
      <c r="AI590" s="164"/>
      <c r="AJ590" s="164"/>
      <c r="AK590" s="164"/>
    </row>
    <row r="591" spans="1:37" ht="15" customHeight="1" x14ac:dyDescent="0.15">
      <c r="B591" s="165" t="s">
        <v>97</v>
      </c>
      <c r="C591" s="166"/>
      <c r="D591" s="166"/>
      <c r="E591" s="176"/>
      <c r="F591" s="193">
        <v>3</v>
      </c>
      <c r="G591" s="168">
        <v>3</v>
      </c>
      <c r="H591" s="168">
        <v>1</v>
      </c>
      <c r="I591" s="164"/>
      <c r="J591" s="164"/>
      <c r="K591" s="164"/>
      <c r="L591" s="164"/>
      <c r="M591" s="164"/>
      <c r="N591" s="164"/>
      <c r="O591" s="164"/>
      <c r="P591" s="164"/>
      <c r="AH591" s="164"/>
      <c r="AI591" s="164"/>
      <c r="AJ591" s="164"/>
      <c r="AK591" s="164"/>
    </row>
    <row r="592" spans="1:37" ht="13.15" customHeight="1" x14ac:dyDescent="0.15">
      <c r="B592" s="171"/>
      <c r="C592" s="171"/>
      <c r="D592" s="172"/>
      <c r="E592" s="172"/>
      <c r="F592" s="443"/>
      <c r="G592" s="443"/>
      <c r="H592" s="443"/>
      <c r="I592" s="148"/>
    </row>
    <row r="593" spans="1:37" ht="15" customHeight="1" x14ac:dyDescent="0.15">
      <c r="A593" s="135" t="s">
        <v>689</v>
      </c>
      <c r="B593" s="137"/>
      <c r="C593" s="137"/>
    </row>
    <row r="594" spans="1:37" ht="13.7" customHeight="1" x14ac:dyDescent="0.15">
      <c r="B594" s="138"/>
      <c r="C594" s="139"/>
      <c r="D594" s="139"/>
      <c r="E594" s="139"/>
      <c r="F594" s="140"/>
      <c r="G594" s="141" t="s">
        <v>2</v>
      </c>
      <c r="H594" s="142"/>
      <c r="I594" s="143"/>
      <c r="J594" s="141" t="s">
        <v>3</v>
      </c>
      <c r="K594" s="144"/>
    </row>
    <row r="595" spans="1:37" ht="21" x14ac:dyDescent="0.15">
      <c r="B595" s="145"/>
      <c r="F595" s="146" t="s">
        <v>4</v>
      </c>
      <c r="G595" s="146" t="s">
        <v>170</v>
      </c>
      <c r="H595" s="146" t="s">
        <v>172</v>
      </c>
      <c r="I595" s="147" t="s">
        <v>4</v>
      </c>
      <c r="J595" s="146" t="s">
        <v>170</v>
      </c>
      <c r="K595" s="146" t="s">
        <v>172</v>
      </c>
    </row>
    <row r="596" spans="1:37" ht="12" customHeight="1" x14ac:dyDescent="0.15">
      <c r="B596" s="149"/>
      <c r="C596" s="150"/>
      <c r="D596" s="150"/>
      <c r="E596" s="151"/>
      <c r="F596" s="152"/>
      <c r="G596" s="152"/>
      <c r="H596" s="152"/>
      <c r="I596" s="153">
        <f>F$213</f>
        <v>1202</v>
      </c>
      <c r="J596" s="154">
        <f>G$213</f>
        <v>1061</v>
      </c>
      <c r="K596" s="154">
        <f>H$213</f>
        <v>141</v>
      </c>
      <c r="L596" s="155"/>
      <c r="M596" s="155"/>
      <c r="N596" s="155"/>
      <c r="O596" s="155"/>
      <c r="P596" s="155"/>
      <c r="AH596" s="155"/>
      <c r="AI596" s="155"/>
      <c r="AJ596" s="155"/>
      <c r="AK596" s="155"/>
    </row>
    <row r="597" spans="1:37" ht="15" customHeight="1" x14ac:dyDescent="0.15">
      <c r="B597" s="156" t="s">
        <v>406</v>
      </c>
      <c r="C597" s="137"/>
      <c r="D597" s="137"/>
      <c r="F597" s="157">
        <v>10</v>
      </c>
      <c r="G597" s="157">
        <v>10</v>
      </c>
      <c r="H597" s="157">
        <v>0</v>
      </c>
      <c r="I597" s="158">
        <f t="shared" ref="I597:K603" si="94">F597/I$596*100</f>
        <v>0.83194675540765384</v>
      </c>
      <c r="J597" s="159">
        <f t="shared" si="94"/>
        <v>0.94250706880301593</v>
      </c>
      <c r="K597" s="159">
        <f t="shared" si="94"/>
        <v>0</v>
      </c>
      <c r="L597" s="160"/>
      <c r="M597" s="155"/>
      <c r="N597" s="155"/>
      <c r="O597" s="155"/>
      <c r="P597" s="155"/>
      <c r="AH597" s="155"/>
      <c r="AI597" s="155"/>
      <c r="AJ597" s="155"/>
      <c r="AK597" s="155"/>
    </row>
    <row r="598" spans="1:37" ht="15" customHeight="1" x14ac:dyDescent="0.15">
      <c r="B598" s="156" t="s">
        <v>325</v>
      </c>
      <c r="C598" s="137"/>
      <c r="D598" s="137"/>
      <c r="F598" s="157">
        <v>81</v>
      </c>
      <c r="G598" s="157">
        <v>70</v>
      </c>
      <c r="H598" s="157">
        <v>11</v>
      </c>
      <c r="I598" s="158">
        <f t="shared" si="94"/>
        <v>6.738768718801996</v>
      </c>
      <c r="J598" s="159">
        <f t="shared" si="94"/>
        <v>6.5975494816211118</v>
      </c>
      <c r="K598" s="159">
        <f t="shared" si="94"/>
        <v>7.8014184397163122</v>
      </c>
      <c r="L598" s="160"/>
      <c r="M598" s="155"/>
      <c r="N598" s="155"/>
      <c r="O598" s="155"/>
      <c r="P598" s="155"/>
      <c r="AH598" s="155"/>
      <c r="AI598" s="155"/>
      <c r="AJ598" s="155"/>
      <c r="AK598" s="155"/>
    </row>
    <row r="599" spans="1:37" ht="15" customHeight="1" x14ac:dyDescent="0.15">
      <c r="B599" s="156" t="s">
        <v>326</v>
      </c>
      <c r="C599" s="137"/>
      <c r="D599" s="137"/>
      <c r="F599" s="157">
        <v>734</v>
      </c>
      <c r="G599" s="157">
        <v>641</v>
      </c>
      <c r="H599" s="157">
        <v>93</v>
      </c>
      <c r="I599" s="158">
        <f t="shared" si="94"/>
        <v>61.064891846921796</v>
      </c>
      <c r="J599" s="159">
        <f t="shared" si="94"/>
        <v>60.414703110273329</v>
      </c>
      <c r="K599" s="159">
        <f t="shared" si="94"/>
        <v>65.957446808510639</v>
      </c>
      <c r="L599" s="160"/>
      <c r="M599" s="155"/>
      <c r="N599" s="155"/>
      <c r="O599" s="155"/>
      <c r="P599" s="155"/>
      <c r="AH599" s="155"/>
      <c r="AI599" s="155"/>
      <c r="AJ599" s="155"/>
      <c r="AK599" s="155"/>
    </row>
    <row r="600" spans="1:37" ht="15" customHeight="1" x14ac:dyDescent="0.15">
      <c r="B600" s="156" t="s">
        <v>339</v>
      </c>
      <c r="C600" s="137"/>
      <c r="D600" s="137"/>
      <c r="F600" s="157">
        <v>114</v>
      </c>
      <c r="G600" s="157">
        <v>94</v>
      </c>
      <c r="H600" s="157">
        <v>20</v>
      </c>
      <c r="I600" s="158">
        <f t="shared" si="94"/>
        <v>9.484193011647255</v>
      </c>
      <c r="J600" s="159">
        <f t="shared" si="94"/>
        <v>8.8595664467483495</v>
      </c>
      <c r="K600" s="159">
        <f t="shared" si="94"/>
        <v>14.184397163120568</v>
      </c>
      <c r="L600" s="160"/>
      <c r="M600" s="155"/>
      <c r="N600" s="155"/>
      <c r="O600" s="155"/>
      <c r="P600" s="155"/>
      <c r="AH600" s="155"/>
      <c r="AI600" s="155"/>
      <c r="AJ600" s="155"/>
      <c r="AK600" s="155"/>
    </row>
    <row r="601" spans="1:37" ht="15" customHeight="1" x14ac:dyDescent="0.15">
      <c r="B601" s="156" t="s">
        <v>340</v>
      </c>
      <c r="C601" s="137"/>
      <c r="D601" s="137"/>
      <c r="F601" s="157">
        <v>55</v>
      </c>
      <c r="G601" s="157">
        <v>52</v>
      </c>
      <c r="H601" s="157">
        <v>3</v>
      </c>
      <c r="I601" s="158">
        <f t="shared" si="94"/>
        <v>4.5757071547420969</v>
      </c>
      <c r="J601" s="159">
        <f t="shared" si="94"/>
        <v>4.9010367577756835</v>
      </c>
      <c r="K601" s="159">
        <f t="shared" si="94"/>
        <v>2.1276595744680851</v>
      </c>
      <c r="L601" s="160"/>
      <c r="M601" s="155"/>
      <c r="N601" s="155"/>
      <c r="O601" s="155"/>
      <c r="P601" s="155"/>
      <c r="AH601" s="155"/>
      <c r="AI601" s="155"/>
      <c r="AJ601" s="155"/>
      <c r="AK601" s="155"/>
    </row>
    <row r="602" spans="1:37" ht="15" customHeight="1" x14ac:dyDescent="0.15">
      <c r="B602" s="156" t="s">
        <v>341</v>
      </c>
      <c r="C602" s="137"/>
      <c r="D602" s="137"/>
      <c r="F602" s="157">
        <v>125</v>
      </c>
      <c r="G602" s="157">
        <v>122</v>
      </c>
      <c r="H602" s="157">
        <v>3</v>
      </c>
      <c r="I602" s="158">
        <f t="shared" si="94"/>
        <v>10.399334442595674</v>
      </c>
      <c r="J602" s="159">
        <f t="shared" si="94"/>
        <v>11.498586239396795</v>
      </c>
      <c r="K602" s="159">
        <f t="shared" si="94"/>
        <v>2.1276595744680851</v>
      </c>
      <c r="L602" s="160"/>
      <c r="M602" s="155"/>
      <c r="N602" s="155"/>
      <c r="O602" s="155"/>
      <c r="P602" s="155"/>
      <c r="AH602" s="155"/>
      <c r="AI602" s="155"/>
      <c r="AJ602" s="155"/>
      <c r="AK602" s="155"/>
    </row>
    <row r="603" spans="1:37" ht="15" customHeight="1" x14ac:dyDescent="0.15">
      <c r="B603" s="156" t="s">
        <v>128</v>
      </c>
      <c r="C603" s="137"/>
      <c r="D603" s="150"/>
      <c r="E603" s="151"/>
      <c r="F603" s="161">
        <v>83</v>
      </c>
      <c r="G603" s="161">
        <v>72</v>
      </c>
      <c r="H603" s="161">
        <v>11</v>
      </c>
      <c r="I603" s="162">
        <f t="shared" si="94"/>
        <v>6.9051580698835267</v>
      </c>
      <c r="J603" s="163">
        <f t="shared" si="94"/>
        <v>6.7860508953817149</v>
      </c>
      <c r="K603" s="163">
        <f t="shared" si="94"/>
        <v>7.8014184397163122</v>
      </c>
      <c r="L603" s="164"/>
      <c r="M603" s="155"/>
      <c r="N603" s="155"/>
      <c r="O603" s="155"/>
      <c r="P603" s="155"/>
      <c r="AH603" s="155"/>
      <c r="AI603" s="155"/>
      <c r="AJ603" s="155"/>
      <c r="AK603" s="155"/>
    </row>
    <row r="604" spans="1:37" ht="15" customHeight="1" x14ac:dyDescent="0.15">
      <c r="B604" s="165" t="s">
        <v>1</v>
      </c>
      <c r="C604" s="166"/>
      <c r="D604" s="166"/>
      <c r="E604" s="167"/>
      <c r="F604" s="168">
        <f>SUM(F597:F603)</f>
        <v>1202</v>
      </c>
      <c r="G604" s="168">
        <f>SUM(G597:G603)</f>
        <v>1061</v>
      </c>
      <c r="H604" s="168">
        <f>SUM(H597:H603)</f>
        <v>141</v>
      </c>
      <c r="I604" s="169">
        <f>IF(SUM(I597:I603)&gt;100,"－",SUM(I597:I603))</f>
        <v>99.999999999999986</v>
      </c>
      <c r="J604" s="170">
        <f>IF(SUM(J597:J603)&gt;100,"－",SUM(J597:J603))</f>
        <v>100.00000000000001</v>
      </c>
      <c r="K604" s="170">
        <f>IF(SUM(K597:K603)&gt;100,"－",SUM(K597:K603))</f>
        <v>100</v>
      </c>
      <c r="L604" s="164"/>
      <c r="M604" s="155"/>
      <c r="N604" s="155"/>
      <c r="O604" s="155"/>
      <c r="P604" s="155"/>
      <c r="AH604" s="155"/>
      <c r="AI604" s="155"/>
      <c r="AJ604" s="155"/>
      <c r="AK604" s="155"/>
    </row>
    <row r="605" spans="1:37" ht="15" customHeight="1" x14ac:dyDescent="0.15">
      <c r="B605" s="165" t="s">
        <v>327</v>
      </c>
      <c r="C605" s="166"/>
      <c r="D605" s="166"/>
      <c r="E605" s="176"/>
      <c r="F605" s="177">
        <v>11.030741733690794</v>
      </c>
      <c r="G605" s="178">
        <v>11.205662285136501</v>
      </c>
      <c r="H605" s="178">
        <v>9.6999999999999993</v>
      </c>
      <c r="I605" s="164"/>
      <c r="J605" s="164"/>
      <c r="K605" s="164"/>
      <c r="L605" s="164"/>
      <c r="M605" s="155"/>
      <c r="N605" s="155"/>
      <c r="O605" s="155"/>
      <c r="P605" s="155"/>
      <c r="AH605" s="155"/>
      <c r="AI605" s="155"/>
      <c r="AJ605" s="155"/>
      <c r="AK605" s="155"/>
    </row>
    <row r="606" spans="1:37" ht="13.15" customHeight="1" x14ac:dyDescent="0.15">
      <c r="B606" s="171"/>
      <c r="C606" s="171"/>
      <c r="D606" s="172"/>
      <c r="E606" s="172"/>
      <c r="F606" s="172"/>
      <c r="G606" s="172"/>
      <c r="H606" s="173"/>
      <c r="I606" s="148"/>
      <c r="M606" s="155"/>
      <c r="N606" s="155"/>
      <c r="O606" s="155"/>
      <c r="P606" s="155"/>
      <c r="AH606" s="155"/>
      <c r="AI606" s="155"/>
      <c r="AJ606" s="155"/>
      <c r="AK606" s="155"/>
    </row>
    <row r="607" spans="1:37" ht="15" customHeight="1" x14ac:dyDescent="0.15">
      <c r="A607" s="135" t="s">
        <v>688</v>
      </c>
      <c r="B607" s="137"/>
      <c r="C607" s="137"/>
    </row>
    <row r="608" spans="1:37" ht="13.7" customHeight="1" x14ac:dyDescent="0.15">
      <c r="B608" s="138"/>
      <c r="C608" s="139"/>
      <c r="D608" s="139"/>
      <c r="E608" s="139"/>
      <c r="F608" s="140"/>
      <c r="G608" s="141" t="s">
        <v>2</v>
      </c>
      <c r="H608" s="142"/>
      <c r="I608" s="143"/>
      <c r="J608" s="141" t="s">
        <v>3</v>
      </c>
      <c r="K608" s="144"/>
    </row>
    <row r="609" spans="1:37" ht="21" x14ac:dyDescent="0.15">
      <c r="B609" s="145"/>
      <c r="F609" s="146" t="s">
        <v>4</v>
      </c>
      <c r="G609" s="146" t="s">
        <v>170</v>
      </c>
      <c r="H609" s="146" t="s">
        <v>172</v>
      </c>
      <c r="I609" s="147" t="s">
        <v>4</v>
      </c>
      <c r="J609" s="146" t="s">
        <v>170</v>
      </c>
      <c r="K609" s="146" t="s">
        <v>172</v>
      </c>
    </row>
    <row r="610" spans="1:37" ht="12" customHeight="1" x14ac:dyDescent="0.15">
      <c r="B610" s="149"/>
      <c r="C610" s="150"/>
      <c r="D610" s="150"/>
      <c r="E610" s="151"/>
      <c r="F610" s="152"/>
      <c r="G610" s="152"/>
      <c r="H610" s="152"/>
      <c r="I610" s="153">
        <f>F$213</f>
        <v>1202</v>
      </c>
      <c r="J610" s="154">
        <f>G$213</f>
        <v>1061</v>
      </c>
      <c r="K610" s="154">
        <f>H$213</f>
        <v>141</v>
      </c>
      <c r="L610" s="155"/>
      <c r="M610" s="155"/>
      <c r="N610" s="155"/>
      <c r="O610" s="155"/>
      <c r="P610" s="155"/>
      <c r="AH610" s="155"/>
      <c r="AI610" s="155"/>
      <c r="AJ610" s="155"/>
      <c r="AK610" s="155"/>
    </row>
    <row r="611" spans="1:37" ht="15" customHeight="1" x14ac:dyDescent="0.15">
      <c r="B611" s="156" t="s">
        <v>342</v>
      </c>
      <c r="C611" s="137"/>
      <c r="D611" s="137"/>
      <c r="F611" s="157">
        <v>161</v>
      </c>
      <c r="G611" s="157">
        <v>152</v>
      </c>
      <c r="H611" s="157">
        <v>9</v>
      </c>
      <c r="I611" s="158">
        <f t="shared" ref="I611:K614" si="95">F611/I$610*100</f>
        <v>13.394342762063227</v>
      </c>
      <c r="J611" s="159">
        <f t="shared" si="95"/>
        <v>14.326107445805844</v>
      </c>
      <c r="K611" s="159">
        <f t="shared" si="95"/>
        <v>6.3829787234042552</v>
      </c>
      <c r="L611" s="160"/>
      <c r="M611" s="160"/>
      <c r="N611" s="160"/>
      <c r="O611" s="160"/>
      <c r="P611" s="160"/>
      <c r="AH611" s="160"/>
      <c r="AI611" s="160"/>
      <c r="AJ611" s="160"/>
      <c r="AK611" s="160"/>
    </row>
    <row r="612" spans="1:37" ht="15" customHeight="1" x14ac:dyDescent="0.15">
      <c r="B612" s="156" t="s">
        <v>343</v>
      </c>
      <c r="C612" s="137"/>
      <c r="D612" s="137"/>
      <c r="F612" s="157">
        <v>189</v>
      </c>
      <c r="G612" s="157">
        <v>162</v>
      </c>
      <c r="H612" s="157">
        <v>27</v>
      </c>
      <c r="I612" s="158">
        <f t="shared" si="95"/>
        <v>15.723793677204659</v>
      </c>
      <c r="J612" s="159">
        <f t="shared" si="95"/>
        <v>15.268614514608862</v>
      </c>
      <c r="K612" s="159">
        <f t="shared" si="95"/>
        <v>19.148936170212767</v>
      </c>
      <c r="L612" s="160"/>
      <c r="M612" s="160"/>
      <c r="N612" s="160"/>
      <c r="O612" s="160"/>
      <c r="P612" s="160"/>
      <c r="AH612" s="160"/>
      <c r="AI612" s="160"/>
      <c r="AJ612" s="160"/>
      <c r="AK612" s="160"/>
    </row>
    <row r="613" spans="1:37" ht="15" customHeight="1" x14ac:dyDescent="0.15">
      <c r="B613" s="156" t="s">
        <v>344</v>
      </c>
      <c r="C613" s="137"/>
      <c r="D613" s="137"/>
      <c r="F613" s="157">
        <v>713</v>
      </c>
      <c r="G613" s="157">
        <v>630</v>
      </c>
      <c r="H613" s="157">
        <v>83</v>
      </c>
      <c r="I613" s="158">
        <f t="shared" si="95"/>
        <v>59.31780366056573</v>
      </c>
      <c r="J613" s="159">
        <f t="shared" si="95"/>
        <v>59.377945334590009</v>
      </c>
      <c r="K613" s="159">
        <f t="shared" si="95"/>
        <v>58.865248226950349</v>
      </c>
      <c r="L613" s="160"/>
      <c r="M613" s="160"/>
      <c r="N613" s="160"/>
      <c r="O613" s="160"/>
      <c r="P613" s="160"/>
      <c r="AH613" s="160"/>
      <c r="AI613" s="160"/>
      <c r="AJ613" s="160"/>
      <c r="AK613" s="160"/>
    </row>
    <row r="614" spans="1:37" ht="15" customHeight="1" x14ac:dyDescent="0.15">
      <c r="B614" s="149" t="s">
        <v>0</v>
      </c>
      <c r="C614" s="150"/>
      <c r="D614" s="150"/>
      <c r="E614" s="151"/>
      <c r="F614" s="161">
        <v>139</v>
      </c>
      <c r="G614" s="161">
        <v>117</v>
      </c>
      <c r="H614" s="161">
        <v>22</v>
      </c>
      <c r="I614" s="162">
        <f t="shared" si="95"/>
        <v>11.564059900166388</v>
      </c>
      <c r="J614" s="163">
        <f t="shared" si="95"/>
        <v>11.027332704995288</v>
      </c>
      <c r="K614" s="163">
        <f t="shared" si="95"/>
        <v>15.602836879432624</v>
      </c>
      <c r="L614" s="164"/>
      <c r="M614" s="164"/>
      <c r="N614" s="164"/>
      <c r="O614" s="164"/>
      <c r="P614" s="164"/>
      <c r="AH614" s="164"/>
      <c r="AI614" s="164"/>
      <c r="AJ614" s="164"/>
      <c r="AK614" s="164"/>
    </row>
    <row r="615" spans="1:37" ht="15" customHeight="1" x14ac:dyDescent="0.15">
      <c r="B615" s="165" t="s">
        <v>1</v>
      </c>
      <c r="C615" s="166"/>
      <c r="D615" s="166"/>
      <c r="E615" s="167"/>
      <c r="F615" s="168">
        <f>SUM(F611:F614)</f>
        <v>1202</v>
      </c>
      <c r="G615" s="168">
        <f>SUM(G611:G614)</f>
        <v>1061</v>
      </c>
      <c r="H615" s="168">
        <f>SUM(H611:H614)</f>
        <v>141</v>
      </c>
      <c r="I615" s="169">
        <f>IF(SUM(I611:I614)&gt;100,"－",SUM(I611:I614))</f>
        <v>100</v>
      </c>
      <c r="J615" s="170">
        <f>IF(SUM(J611:J614)&gt;100,"－",SUM(J611:J614))</f>
        <v>100</v>
      </c>
      <c r="K615" s="170">
        <f>IF(SUM(K611:K614)&gt;100,"－",SUM(K611:K614))</f>
        <v>100</v>
      </c>
      <c r="L615" s="164"/>
      <c r="M615" s="164"/>
      <c r="N615" s="164"/>
      <c r="O615" s="164"/>
      <c r="P615" s="164"/>
      <c r="AH615" s="164"/>
      <c r="AI615" s="164"/>
      <c r="AJ615" s="164"/>
      <c r="AK615" s="164"/>
    </row>
    <row r="616" spans="1:37" ht="13.15" customHeight="1" x14ac:dyDescent="0.15">
      <c r="B616" s="171"/>
      <c r="C616" s="171"/>
      <c r="D616" s="172"/>
      <c r="E616" s="172"/>
      <c r="F616" s="172"/>
      <c r="G616" s="172"/>
      <c r="H616" s="173"/>
      <c r="I616" s="148"/>
    </row>
    <row r="617" spans="1:37" ht="15" customHeight="1" x14ac:dyDescent="0.15">
      <c r="A617" s="135" t="s">
        <v>690</v>
      </c>
      <c r="B617" s="137"/>
      <c r="C617" s="137"/>
    </row>
    <row r="618" spans="1:37" ht="13.7" customHeight="1" x14ac:dyDescent="0.15">
      <c r="B618" s="138"/>
      <c r="C618" s="139"/>
      <c r="D618" s="139"/>
      <c r="E618" s="139"/>
      <c r="F618" s="140"/>
      <c r="G618" s="141" t="s">
        <v>2</v>
      </c>
      <c r="H618" s="142"/>
      <c r="I618" s="143"/>
      <c r="J618" s="141" t="s">
        <v>3</v>
      </c>
      <c r="K618" s="144"/>
    </row>
    <row r="619" spans="1:37" ht="21" x14ac:dyDescent="0.15">
      <c r="B619" s="145"/>
      <c r="F619" s="146" t="s">
        <v>4</v>
      </c>
      <c r="G619" s="146" t="s">
        <v>170</v>
      </c>
      <c r="H619" s="146" t="s">
        <v>172</v>
      </c>
      <c r="I619" s="147" t="s">
        <v>4</v>
      </c>
      <c r="J619" s="146" t="s">
        <v>170</v>
      </c>
      <c r="K619" s="146" t="s">
        <v>172</v>
      </c>
    </row>
    <row r="620" spans="1:37" ht="12" customHeight="1" x14ac:dyDescent="0.15">
      <c r="B620" s="149"/>
      <c r="C620" s="150"/>
      <c r="D620" s="150"/>
      <c r="E620" s="151"/>
      <c r="F620" s="152"/>
      <c r="G620" s="152"/>
      <c r="H620" s="152"/>
      <c r="I620" s="153">
        <f>F$213</f>
        <v>1202</v>
      </c>
      <c r="J620" s="154">
        <f>G$213</f>
        <v>1061</v>
      </c>
      <c r="K620" s="154">
        <f>H$213</f>
        <v>141</v>
      </c>
      <c r="L620" s="155"/>
      <c r="M620" s="155"/>
      <c r="N620" s="155"/>
      <c r="O620" s="155"/>
      <c r="P620" s="155"/>
      <c r="AH620" s="155"/>
      <c r="AI620" s="155"/>
      <c r="AJ620" s="155"/>
      <c r="AK620" s="155"/>
    </row>
    <row r="621" spans="1:37" ht="15" customHeight="1" x14ac:dyDescent="0.15">
      <c r="B621" s="156" t="s">
        <v>345</v>
      </c>
      <c r="C621" s="137"/>
      <c r="D621" s="137"/>
      <c r="F621" s="157">
        <v>899</v>
      </c>
      <c r="G621" s="157">
        <v>805</v>
      </c>
      <c r="H621" s="157">
        <v>94</v>
      </c>
      <c r="I621" s="158">
        <f>F621/I$620*100</f>
        <v>74.792013311148082</v>
      </c>
      <c r="J621" s="159">
        <f t="shared" ref="J621:K621" si="96">G621/J$620*100</f>
        <v>75.871819038642784</v>
      </c>
      <c r="K621" s="159">
        <f t="shared" si="96"/>
        <v>66.666666666666657</v>
      </c>
      <c r="L621" s="160"/>
      <c r="M621" s="160"/>
      <c r="N621" s="160"/>
      <c r="O621" s="160"/>
      <c r="P621" s="160"/>
      <c r="AH621" s="160"/>
      <c r="AI621" s="160"/>
      <c r="AJ621" s="160"/>
      <c r="AK621" s="160"/>
    </row>
    <row r="622" spans="1:37" ht="15" customHeight="1" x14ac:dyDescent="0.15">
      <c r="B622" s="156" t="s">
        <v>346</v>
      </c>
      <c r="C622" s="137"/>
      <c r="D622" s="137"/>
      <c r="F622" s="157">
        <v>61</v>
      </c>
      <c r="G622" s="157">
        <v>58</v>
      </c>
      <c r="H622" s="157">
        <v>3</v>
      </c>
      <c r="I622" s="158">
        <f t="shared" ref="I622:I626" si="97">F622/I$620*100</f>
        <v>5.0748752079866888</v>
      </c>
      <c r="J622" s="159">
        <f t="shared" ref="J622:J626" si="98">G622/J$620*100</f>
        <v>5.4665409990574929</v>
      </c>
      <c r="K622" s="159">
        <f t="shared" ref="K622:K626" si="99">H622/K$620*100</f>
        <v>2.1276595744680851</v>
      </c>
      <c r="L622" s="160"/>
      <c r="M622" s="160"/>
      <c r="N622" s="160"/>
      <c r="O622" s="160"/>
      <c r="P622" s="160"/>
      <c r="AH622" s="160"/>
      <c r="AI622" s="160"/>
      <c r="AJ622" s="160"/>
      <c r="AK622" s="160"/>
    </row>
    <row r="623" spans="1:37" ht="15" customHeight="1" x14ac:dyDescent="0.15">
      <c r="B623" s="156" t="s">
        <v>347</v>
      </c>
      <c r="C623" s="137"/>
      <c r="D623" s="137"/>
      <c r="F623" s="157">
        <v>28</v>
      </c>
      <c r="G623" s="157">
        <v>23</v>
      </c>
      <c r="H623" s="157">
        <v>5</v>
      </c>
      <c r="I623" s="158">
        <f t="shared" si="97"/>
        <v>2.3294509151414311</v>
      </c>
      <c r="J623" s="159">
        <f t="shared" si="98"/>
        <v>2.167766258246937</v>
      </c>
      <c r="K623" s="159">
        <f t="shared" si="99"/>
        <v>3.5460992907801421</v>
      </c>
      <c r="L623" s="160"/>
      <c r="M623" s="160"/>
      <c r="N623" s="160"/>
      <c r="O623" s="160"/>
      <c r="P623" s="160"/>
      <c r="AH623" s="160"/>
      <c r="AI623" s="160"/>
      <c r="AJ623" s="160"/>
      <c r="AK623" s="160"/>
    </row>
    <row r="624" spans="1:37" ht="15" customHeight="1" x14ac:dyDescent="0.15">
      <c r="B624" s="156" t="s">
        <v>94</v>
      </c>
      <c r="C624" s="137"/>
      <c r="D624" s="137"/>
      <c r="F624" s="157">
        <v>12</v>
      </c>
      <c r="G624" s="157">
        <v>9</v>
      </c>
      <c r="H624" s="157">
        <v>3</v>
      </c>
      <c r="I624" s="158">
        <f t="shared" si="97"/>
        <v>0.99833610648918469</v>
      </c>
      <c r="J624" s="159">
        <f t="shared" si="98"/>
        <v>0.84825636192271436</v>
      </c>
      <c r="K624" s="159">
        <f t="shared" si="99"/>
        <v>2.1276595744680851</v>
      </c>
      <c r="L624" s="160"/>
      <c r="M624" s="160"/>
      <c r="N624" s="160"/>
      <c r="O624" s="160"/>
      <c r="P624" s="160"/>
      <c r="AH624" s="160"/>
      <c r="AI624" s="160"/>
      <c r="AJ624" s="160"/>
      <c r="AK624" s="160"/>
    </row>
    <row r="625" spans="1:37" ht="15" customHeight="1" x14ac:dyDescent="0.15">
      <c r="B625" s="156" t="s">
        <v>835</v>
      </c>
      <c r="C625" s="137"/>
      <c r="D625" s="137"/>
      <c r="F625" s="157">
        <v>22</v>
      </c>
      <c r="G625" s="157">
        <v>18</v>
      </c>
      <c r="H625" s="157">
        <v>4</v>
      </c>
      <c r="I625" s="158">
        <f t="shared" si="97"/>
        <v>1.8302828618968388</v>
      </c>
      <c r="J625" s="159">
        <f t="shared" si="98"/>
        <v>1.6965127238454287</v>
      </c>
      <c r="K625" s="159">
        <f t="shared" si="99"/>
        <v>2.8368794326241136</v>
      </c>
      <c r="L625" s="160"/>
      <c r="M625" s="160"/>
      <c r="N625" s="160"/>
      <c r="O625" s="160"/>
      <c r="P625" s="160"/>
      <c r="AH625" s="160"/>
      <c r="AI625" s="160"/>
      <c r="AJ625" s="160"/>
      <c r="AK625" s="160"/>
    </row>
    <row r="626" spans="1:37" ht="15" customHeight="1" x14ac:dyDescent="0.15">
      <c r="B626" s="156" t="s">
        <v>0</v>
      </c>
      <c r="C626" s="137"/>
      <c r="D626" s="150"/>
      <c r="E626" s="151"/>
      <c r="F626" s="161">
        <v>180</v>
      </c>
      <c r="G626" s="161">
        <v>148</v>
      </c>
      <c r="H626" s="161">
        <v>32</v>
      </c>
      <c r="I626" s="162">
        <f t="shared" si="97"/>
        <v>14.975041597337771</v>
      </c>
      <c r="J626" s="163">
        <f t="shared" si="98"/>
        <v>13.949104618284638</v>
      </c>
      <c r="K626" s="163">
        <f t="shared" si="99"/>
        <v>22.695035460992909</v>
      </c>
      <c r="L626" s="164"/>
      <c r="M626" s="164"/>
      <c r="N626" s="164"/>
      <c r="O626" s="164"/>
      <c r="P626" s="164"/>
      <c r="AH626" s="164"/>
      <c r="AI626" s="164"/>
      <c r="AJ626" s="164"/>
      <c r="AK626" s="164"/>
    </row>
    <row r="627" spans="1:37" ht="15" customHeight="1" x14ac:dyDescent="0.15">
      <c r="B627" s="165" t="s">
        <v>1</v>
      </c>
      <c r="C627" s="166"/>
      <c r="D627" s="166"/>
      <c r="E627" s="167"/>
      <c r="F627" s="168">
        <f>SUM(F621:F626)</f>
        <v>1202</v>
      </c>
      <c r="G627" s="168">
        <f>SUM(G621:G626)</f>
        <v>1061</v>
      </c>
      <c r="H627" s="168">
        <f>SUM(H621:H626)</f>
        <v>141</v>
      </c>
      <c r="I627" s="169">
        <f>IF(SUM(I621:I626)&gt;100,"－",SUM(I621:I626))</f>
        <v>100</v>
      </c>
      <c r="J627" s="170">
        <f>IF(SUM(J621:J626)&gt;100,"－",SUM(J621:J626))</f>
        <v>100</v>
      </c>
      <c r="K627" s="170">
        <f>IF(SUM(K621:K626)&gt;100,"－",SUM(K621:K626))</f>
        <v>100</v>
      </c>
      <c r="L627" s="164"/>
      <c r="M627" s="164"/>
      <c r="N627" s="164"/>
      <c r="O627" s="164"/>
      <c r="P627" s="164"/>
      <c r="AH627" s="164"/>
      <c r="AI627" s="164"/>
      <c r="AJ627" s="164"/>
      <c r="AK627" s="164"/>
    </row>
    <row r="628" spans="1:37" ht="15" customHeight="1" x14ac:dyDescent="0.15">
      <c r="B628" s="165" t="s">
        <v>404</v>
      </c>
      <c r="C628" s="166"/>
      <c r="D628" s="166"/>
      <c r="E628" s="176"/>
      <c r="F628" s="444">
        <v>0.37573385518590996</v>
      </c>
      <c r="G628" s="445">
        <v>0.33625410733844469</v>
      </c>
      <c r="H628" s="445">
        <v>0.70642201834862384</v>
      </c>
      <c r="I628" s="164"/>
      <c r="J628" s="164"/>
      <c r="K628" s="164"/>
      <c r="L628" s="164"/>
      <c r="M628" s="164"/>
      <c r="N628" s="164"/>
      <c r="O628" s="164"/>
      <c r="P628" s="164"/>
      <c r="AH628" s="164"/>
      <c r="AI628" s="164"/>
      <c r="AJ628" s="164"/>
      <c r="AK628" s="164"/>
    </row>
    <row r="629" spans="1:37" ht="15" customHeight="1" x14ac:dyDescent="0.15">
      <c r="B629" s="165" t="s">
        <v>405</v>
      </c>
      <c r="C629" s="166"/>
      <c r="D629" s="166"/>
      <c r="E629" s="176"/>
      <c r="F629" s="444">
        <v>3.1219512195121952</v>
      </c>
      <c r="G629" s="445">
        <v>2.8425925925925926</v>
      </c>
      <c r="H629" s="445">
        <v>5.1333333333333337</v>
      </c>
      <c r="I629" s="164"/>
      <c r="J629" s="164"/>
      <c r="K629" s="164"/>
      <c r="L629" s="164"/>
      <c r="M629" s="164"/>
      <c r="N629" s="164"/>
      <c r="O629" s="164"/>
      <c r="P629" s="164"/>
      <c r="AH629" s="164"/>
      <c r="AI629" s="164"/>
      <c r="AJ629" s="164"/>
      <c r="AK629" s="164"/>
    </row>
    <row r="630" spans="1:37" ht="15" customHeight="1" x14ac:dyDescent="0.15">
      <c r="B630" s="165" t="s">
        <v>97</v>
      </c>
      <c r="C630" s="166"/>
      <c r="D630" s="166"/>
      <c r="E630" s="176"/>
      <c r="F630" s="193">
        <v>24</v>
      </c>
      <c r="G630" s="168">
        <v>23</v>
      </c>
      <c r="H630" s="168">
        <v>24</v>
      </c>
      <c r="I630" s="164"/>
      <c r="J630" s="164"/>
      <c r="K630" s="164"/>
      <c r="L630" s="164"/>
      <c r="M630" s="164"/>
      <c r="N630" s="164"/>
      <c r="O630" s="164"/>
      <c r="P630" s="164"/>
      <c r="AH630" s="164"/>
      <c r="AI630" s="164"/>
      <c r="AJ630" s="164"/>
      <c r="AK630" s="164"/>
    </row>
    <row r="631" spans="1:37" ht="10.15" customHeight="1" x14ac:dyDescent="0.15">
      <c r="B631" s="171"/>
      <c r="C631" s="171"/>
      <c r="D631" s="172"/>
      <c r="E631" s="172"/>
      <c r="F631" s="172"/>
      <c r="G631" s="172"/>
      <c r="H631" s="173"/>
      <c r="I631" s="148"/>
      <c r="J631" s="179"/>
      <c r="K631" s="179"/>
      <c r="L631" s="179"/>
    </row>
    <row r="632" spans="1:37" ht="15" customHeight="1" x14ac:dyDescent="0.15">
      <c r="A632" s="135" t="s">
        <v>691</v>
      </c>
      <c r="B632" s="137"/>
      <c r="C632" s="137"/>
    </row>
    <row r="633" spans="1:37" ht="13.7" customHeight="1" x14ac:dyDescent="0.15">
      <c r="B633" s="138"/>
      <c r="C633" s="139"/>
      <c r="D633" s="139"/>
      <c r="E633" s="139"/>
      <c r="F633" s="140"/>
      <c r="G633" s="141" t="s">
        <v>2</v>
      </c>
      <c r="H633" s="142"/>
      <c r="I633" s="143"/>
      <c r="J633" s="141" t="s">
        <v>3</v>
      </c>
      <c r="K633" s="144"/>
    </row>
    <row r="634" spans="1:37" ht="21" x14ac:dyDescent="0.15">
      <c r="B634" s="145"/>
      <c r="F634" s="146" t="s">
        <v>4</v>
      </c>
      <c r="G634" s="146" t="s">
        <v>170</v>
      </c>
      <c r="H634" s="146" t="s">
        <v>172</v>
      </c>
      <c r="I634" s="147" t="s">
        <v>4</v>
      </c>
      <c r="J634" s="146" t="s">
        <v>170</v>
      </c>
      <c r="K634" s="146" t="s">
        <v>172</v>
      </c>
    </row>
    <row r="635" spans="1:37" ht="12" customHeight="1" x14ac:dyDescent="0.15">
      <c r="B635" s="149"/>
      <c r="C635" s="150"/>
      <c r="D635" s="150"/>
      <c r="E635" s="151"/>
      <c r="F635" s="152"/>
      <c r="G635" s="152"/>
      <c r="H635" s="152"/>
      <c r="I635" s="153">
        <f>F$213</f>
        <v>1202</v>
      </c>
      <c r="J635" s="154">
        <f>G$213</f>
        <v>1061</v>
      </c>
      <c r="K635" s="154">
        <f>H$213</f>
        <v>141</v>
      </c>
      <c r="L635" s="155"/>
      <c r="M635" s="155"/>
      <c r="N635" s="155"/>
      <c r="O635" s="155"/>
      <c r="P635" s="155"/>
      <c r="AH635" s="155"/>
      <c r="AI635" s="155"/>
      <c r="AJ635" s="155"/>
      <c r="AK635" s="155"/>
    </row>
    <row r="636" spans="1:37" ht="15" customHeight="1" x14ac:dyDescent="0.15">
      <c r="B636" s="156" t="s">
        <v>152</v>
      </c>
      <c r="C636" s="137"/>
      <c r="D636" s="137"/>
      <c r="F636" s="157">
        <v>960</v>
      </c>
      <c r="G636" s="157">
        <v>858</v>
      </c>
      <c r="H636" s="157">
        <v>102</v>
      </c>
      <c r="I636" s="158">
        <f>F636/I$635*100</f>
        <v>79.866888519134775</v>
      </c>
      <c r="J636" s="159">
        <f t="shared" ref="J636:K636" si="100">G636/J$635*100</f>
        <v>80.867106503298785</v>
      </c>
      <c r="K636" s="159">
        <f t="shared" si="100"/>
        <v>72.340425531914903</v>
      </c>
      <c r="L636" s="160"/>
      <c r="M636" s="160"/>
      <c r="N636" s="160"/>
      <c r="O636" s="160"/>
      <c r="P636" s="160"/>
      <c r="AH636" s="160"/>
      <c r="AI636" s="160"/>
      <c r="AJ636" s="160"/>
      <c r="AK636" s="160"/>
    </row>
    <row r="637" spans="1:37" ht="15" customHeight="1" x14ac:dyDescent="0.15">
      <c r="B637" s="156" t="s">
        <v>92</v>
      </c>
      <c r="C637" s="137"/>
      <c r="D637" s="137"/>
      <c r="F637" s="157">
        <v>42</v>
      </c>
      <c r="G637" s="157">
        <v>38</v>
      </c>
      <c r="H637" s="157">
        <v>4</v>
      </c>
      <c r="I637" s="158">
        <f>F637/I$635*100</f>
        <v>3.494176372712146</v>
      </c>
      <c r="J637" s="159">
        <f t="shared" ref="J637:K639" si="101">G637/J$635*100</f>
        <v>3.581526861451461</v>
      </c>
      <c r="K637" s="159">
        <f t="shared" si="101"/>
        <v>2.8368794326241136</v>
      </c>
      <c r="L637" s="160"/>
      <c r="M637" s="160"/>
      <c r="N637" s="160"/>
      <c r="O637" s="160"/>
      <c r="P637" s="160"/>
      <c r="AH637" s="160"/>
      <c r="AI637" s="160"/>
      <c r="AJ637" s="160"/>
      <c r="AK637" s="160"/>
    </row>
    <row r="638" spans="1:37" ht="15" customHeight="1" x14ac:dyDescent="0.15">
      <c r="B638" s="156" t="s">
        <v>844</v>
      </c>
      <c r="C638" s="137"/>
      <c r="D638" s="137"/>
      <c r="F638" s="157">
        <v>18</v>
      </c>
      <c r="G638" s="157">
        <v>15</v>
      </c>
      <c r="H638" s="157">
        <v>3</v>
      </c>
      <c r="I638" s="158">
        <f>F638/I$635*100</f>
        <v>1.497504159733777</v>
      </c>
      <c r="J638" s="159">
        <f t="shared" si="101"/>
        <v>1.413760603204524</v>
      </c>
      <c r="K638" s="159">
        <f t="shared" si="101"/>
        <v>2.1276595744680851</v>
      </c>
      <c r="L638" s="160"/>
      <c r="M638" s="160"/>
      <c r="N638" s="160"/>
      <c r="O638" s="160"/>
      <c r="P638" s="160"/>
      <c r="AH638" s="160"/>
      <c r="AI638" s="160"/>
      <c r="AJ638" s="160"/>
      <c r="AK638" s="160"/>
    </row>
    <row r="639" spans="1:37" ht="15" customHeight="1" x14ac:dyDescent="0.15">
      <c r="B639" s="156" t="s">
        <v>128</v>
      </c>
      <c r="C639" s="137"/>
      <c r="D639" s="150"/>
      <c r="E639" s="151"/>
      <c r="F639" s="161">
        <v>182</v>
      </c>
      <c r="G639" s="161">
        <v>150</v>
      </c>
      <c r="H639" s="161">
        <v>32</v>
      </c>
      <c r="I639" s="162">
        <f>F639/I$635*100</f>
        <v>15.141430948419302</v>
      </c>
      <c r="J639" s="163">
        <f t="shared" si="101"/>
        <v>14.137606032045241</v>
      </c>
      <c r="K639" s="163">
        <f t="shared" si="101"/>
        <v>22.695035460992909</v>
      </c>
      <c r="L639" s="164"/>
      <c r="M639" s="164"/>
      <c r="N639" s="164"/>
      <c r="O639" s="164"/>
      <c r="P639" s="164"/>
      <c r="AH639" s="164"/>
      <c r="AI639" s="164"/>
      <c r="AJ639" s="164"/>
      <c r="AK639" s="164"/>
    </row>
    <row r="640" spans="1:37" ht="15" customHeight="1" x14ac:dyDescent="0.15">
      <c r="B640" s="165" t="s">
        <v>1</v>
      </c>
      <c r="C640" s="166"/>
      <c r="D640" s="166"/>
      <c r="E640" s="167"/>
      <c r="F640" s="168">
        <f>SUM(F636:F639)</f>
        <v>1202</v>
      </c>
      <c r="G640" s="168">
        <f>SUM(G636:G639)</f>
        <v>1061</v>
      </c>
      <c r="H640" s="168">
        <f>SUM(H636:H639)</f>
        <v>141</v>
      </c>
      <c r="I640" s="169">
        <f>IF(SUM(I636:I639)&gt;100,"－",SUM(I636:I639))</f>
        <v>100</v>
      </c>
      <c r="J640" s="170">
        <f>IF(SUM(J636:J639)&gt;100,"－",SUM(J636:J639))</f>
        <v>100.00000000000001</v>
      </c>
      <c r="K640" s="170">
        <f>IF(SUM(K636:K639)&gt;100,"－",SUM(K636:K639))</f>
        <v>100.00000000000001</v>
      </c>
      <c r="L640" s="164"/>
      <c r="M640" s="164"/>
      <c r="N640" s="164"/>
      <c r="O640" s="164"/>
      <c r="P640" s="164"/>
      <c r="AH640" s="164"/>
      <c r="AI640" s="164"/>
      <c r="AJ640" s="164"/>
      <c r="AK640" s="164"/>
    </row>
    <row r="641" spans="1:37" ht="15" customHeight="1" x14ac:dyDescent="0.15">
      <c r="B641" s="165" t="s">
        <v>404</v>
      </c>
      <c r="C641" s="166"/>
      <c r="D641" s="166"/>
      <c r="E641" s="176"/>
      <c r="F641" s="444">
        <v>8.4313725490196084E-2</v>
      </c>
      <c r="G641" s="445">
        <v>7.9034028540065859E-2</v>
      </c>
      <c r="H641" s="445">
        <v>0.12844036697247707</v>
      </c>
      <c r="I641" s="164"/>
      <c r="J641" s="164"/>
      <c r="K641" s="164"/>
      <c r="L641" s="164"/>
      <c r="M641" s="164"/>
      <c r="N641" s="164"/>
      <c r="O641" s="164"/>
      <c r="P641" s="164"/>
      <c r="AH641" s="164"/>
      <c r="AI641" s="164"/>
      <c r="AJ641" s="164"/>
      <c r="AK641" s="164"/>
    </row>
    <row r="642" spans="1:37" ht="15" customHeight="1" x14ac:dyDescent="0.15">
      <c r="B642" s="165" t="s">
        <v>405</v>
      </c>
      <c r="C642" s="166"/>
      <c r="D642" s="166"/>
      <c r="E642" s="176"/>
      <c r="F642" s="444">
        <v>1.4333333333333333</v>
      </c>
      <c r="G642" s="445">
        <v>1.3584905660377358</v>
      </c>
      <c r="H642" s="445">
        <v>2</v>
      </c>
      <c r="I642" s="164"/>
      <c r="J642" s="164"/>
      <c r="K642" s="164"/>
      <c r="L642" s="164"/>
      <c r="M642" s="164"/>
      <c r="N642" s="164"/>
      <c r="O642" s="164"/>
      <c r="P642" s="164"/>
      <c r="AH642" s="164"/>
      <c r="AI642" s="164"/>
      <c r="AJ642" s="164"/>
      <c r="AK642" s="164"/>
    </row>
    <row r="643" spans="1:37" ht="15" customHeight="1" x14ac:dyDescent="0.15">
      <c r="B643" s="165" t="s">
        <v>97</v>
      </c>
      <c r="C643" s="166"/>
      <c r="D643" s="166"/>
      <c r="E643" s="176"/>
      <c r="F643" s="193">
        <v>5</v>
      </c>
      <c r="G643" s="168">
        <v>3</v>
      </c>
      <c r="H643" s="168">
        <v>5</v>
      </c>
      <c r="I643" s="164"/>
      <c r="J643" s="164"/>
      <c r="K643" s="164"/>
      <c r="L643" s="164"/>
      <c r="M643" s="164"/>
      <c r="N643" s="164"/>
      <c r="O643" s="164"/>
      <c r="P643" s="164"/>
      <c r="AH643" s="164"/>
      <c r="AI643" s="164"/>
      <c r="AJ643" s="164"/>
      <c r="AK643" s="164"/>
    </row>
    <row r="644" spans="1:37" ht="15" customHeight="1" x14ac:dyDescent="0.15">
      <c r="B644" s="171"/>
      <c r="C644" s="171"/>
      <c r="D644" s="172"/>
      <c r="E644" s="172"/>
      <c r="F644" s="172"/>
      <c r="G644" s="172"/>
      <c r="H644" s="173"/>
      <c r="I644" s="148"/>
      <c r="J644" s="179"/>
      <c r="K644" s="179"/>
      <c r="L644" s="179"/>
    </row>
    <row r="645" spans="1:37" ht="15" customHeight="1" x14ac:dyDescent="0.15">
      <c r="A645" s="135" t="s">
        <v>692</v>
      </c>
      <c r="B645" s="137"/>
      <c r="C645" s="137"/>
    </row>
    <row r="646" spans="1:37" ht="13.7" customHeight="1" x14ac:dyDescent="0.15">
      <c r="B646" s="138"/>
      <c r="C646" s="139"/>
      <c r="D646" s="139"/>
      <c r="E646" s="139"/>
      <c r="F646" s="140"/>
      <c r="G646" s="141" t="s">
        <v>2</v>
      </c>
      <c r="H646" s="142"/>
      <c r="I646" s="143"/>
      <c r="J646" s="141" t="s">
        <v>3</v>
      </c>
      <c r="K646" s="144"/>
    </row>
    <row r="647" spans="1:37" ht="21" x14ac:dyDescent="0.15">
      <c r="B647" s="145"/>
      <c r="F647" s="146" t="s">
        <v>4</v>
      </c>
      <c r="G647" s="146" t="s">
        <v>170</v>
      </c>
      <c r="H647" s="146" t="s">
        <v>172</v>
      </c>
      <c r="I647" s="147" t="s">
        <v>4</v>
      </c>
      <c r="J647" s="146" t="s">
        <v>170</v>
      </c>
      <c r="K647" s="146" t="s">
        <v>172</v>
      </c>
    </row>
    <row r="648" spans="1:37" ht="12" customHeight="1" x14ac:dyDescent="0.15">
      <c r="B648" s="149"/>
      <c r="C648" s="150"/>
      <c r="D648" s="150"/>
      <c r="E648" s="151"/>
      <c r="F648" s="152"/>
      <c r="G648" s="152"/>
      <c r="H648" s="152"/>
      <c r="I648" s="153">
        <f>F$213</f>
        <v>1202</v>
      </c>
      <c r="J648" s="154">
        <f>G$213</f>
        <v>1061</v>
      </c>
      <c r="K648" s="154">
        <f>H$213</f>
        <v>141</v>
      </c>
      <c r="L648" s="155"/>
      <c r="M648" s="155"/>
      <c r="N648" s="155"/>
      <c r="O648" s="155"/>
      <c r="P648" s="155"/>
      <c r="AH648" s="155"/>
      <c r="AI648" s="155"/>
      <c r="AJ648" s="155"/>
      <c r="AK648" s="155"/>
    </row>
    <row r="649" spans="1:37" ht="15" customHeight="1" x14ac:dyDescent="0.15">
      <c r="B649" s="156" t="s">
        <v>152</v>
      </c>
      <c r="C649" s="137"/>
      <c r="D649" s="137"/>
      <c r="F649" s="157">
        <v>995</v>
      </c>
      <c r="G649" s="157">
        <v>890</v>
      </c>
      <c r="H649" s="157">
        <v>105</v>
      </c>
      <c r="I649" s="158">
        <f>F649/I$648*100</f>
        <v>82.778702163061567</v>
      </c>
      <c r="J649" s="159">
        <f t="shared" ref="J649:K649" si="102">G649/J$648*100</f>
        <v>83.883129123468422</v>
      </c>
      <c r="K649" s="159">
        <f t="shared" si="102"/>
        <v>74.468085106382972</v>
      </c>
      <c r="L649" s="160"/>
      <c r="M649" s="160"/>
      <c r="N649" s="160"/>
      <c r="O649" s="160"/>
      <c r="P649" s="160"/>
      <c r="AH649" s="160"/>
      <c r="AI649" s="160"/>
      <c r="AJ649" s="160"/>
      <c r="AK649" s="160"/>
    </row>
    <row r="650" spans="1:37" ht="15" customHeight="1" x14ac:dyDescent="0.15">
      <c r="B650" s="156" t="s">
        <v>92</v>
      </c>
      <c r="C650" s="137"/>
      <c r="D650" s="137"/>
      <c r="F650" s="157">
        <v>10</v>
      </c>
      <c r="G650" s="157">
        <v>10</v>
      </c>
      <c r="H650" s="157">
        <v>0</v>
      </c>
      <c r="I650" s="158">
        <f>F650/I$648*100</f>
        <v>0.83194675540765384</v>
      </c>
      <c r="J650" s="159">
        <f t="shared" ref="J650:K652" si="103">G650/J$648*100</f>
        <v>0.94250706880301593</v>
      </c>
      <c r="K650" s="159">
        <f t="shared" si="103"/>
        <v>0</v>
      </c>
      <c r="L650" s="160"/>
      <c r="M650" s="160"/>
      <c r="N650" s="160"/>
      <c r="O650" s="160"/>
      <c r="P650" s="160"/>
      <c r="AH650" s="160"/>
      <c r="AI650" s="160"/>
      <c r="AJ650" s="160"/>
      <c r="AK650" s="160"/>
    </row>
    <row r="651" spans="1:37" ht="15" customHeight="1" x14ac:dyDescent="0.15">
      <c r="B651" s="156" t="s">
        <v>844</v>
      </c>
      <c r="C651" s="137"/>
      <c r="D651" s="137"/>
      <c r="F651" s="157">
        <v>7</v>
      </c>
      <c r="G651" s="157">
        <v>5</v>
      </c>
      <c r="H651" s="157">
        <v>2</v>
      </c>
      <c r="I651" s="158">
        <f>F651/I$648*100</f>
        <v>0.58236272878535777</v>
      </c>
      <c r="J651" s="159">
        <f t="shared" si="103"/>
        <v>0.47125353440150797</v>
      </c>
      <c r="K651" s="159">
        <f t="shared" si="103"/>
        <v>1.4184397163120568</v>
      </c>
      <c r="L651" s="160"/>
      <c r="M651" s="160"/>
      <c r="N651" s="160"/>
      <c r="O651" s="160"/>
      <c r="P651" s="160"/>
      <c r="AH651" s="160"/>
      <c r="AI651" s="160"/>
      <c r="AJ651" s="160"/>
      <c r="AK651" s="160"/>
    </row>
    <row r="652" spans="1:37" ht="15" customHeight="1" x14ac:dyDescent="0.15">
      <c r="B652" s="156" t="s">
        <v>128</v>
      </c>
      <c r="C652" s="137"/>
      <c r="D652" s="150"/>
      <c r="E652" s="151"/>
      <c r="F652" s="161">
        <v>190</v>
      </c>
      <c r="G652" s="161">
        <v>156</v>
      </c>
      <c r="H652" s="161">
        <v>34</v>
      </c>
      <c r="I652" s="162">
        <f>F652/I$648*100</f>
        <v>15.806988352745424</v>
      </c>
      <c r="J652" s="163">
        <f t="shared" si="103"/>
        <v>14.70311027332705</v>
      </c>
      <c r="K652" s="163">
        <f t="shared" si="103"/>
        <v>24.113475177304963</v>
      </c>
      <c r="L652" s="164"/>
      <c r="M652" s="164"/>
      <c r="N652" s="164"/>
      <c r="O652" s="164"/>
      <c r="P652" s="164"/>
      <c r="AH652" s="164"/>
      <c r="AI652" s="164"/>
      <c r="AJ652" s="164"/>
      <c r="AK652" s="164"/>
    </row>
    <row r="653" spans="1:37" ht="15" customHeight="1" x14ac:dyDescent="0.15">
      <c r="B653" s="165" t="s">
        <v>1</v>
      </c>
      <c r="C653" s="166"/>
      <c r="D653" s="166"/>
      <c r="E653" s="167"/>
      <c r="F653" s="168">
        <f>SUM(F649:F652)</f>
        <v>1202</v>
      </c>
      <c r="G653" s="168">
        <f>SUM(G649:G652)</f>
        <v>1061</v>
      </c>
      <c r="H653" s="168">
        <f>SUM(H649:H652)</f>
        <v>141</v>
      </c>
      <c r="I653" s="169">
        <f>IF(SUM(I649:I652)&gt;100,"－",SUM(I649:I652))</f>
        <v>100</v>
      </c>
      <c r="J653" s="170">
        <f>IF(SUM(J649:J652)&gt;100,"－",SUM(J649:J652))</f>
        <v>100</v>
      </c>
      <c r="K653" s="170">
        <f>IF(SUM(K649:K652)&gt;100,"－",SUM(K649:K652))</f>
        <v>99.999999999999986</v>
      </c>
      <c r="L653" s="164"/>
      <c r="M653" s="164"/>
      <c r="N653" s="164"/>
      <c r="O653" s="164"/>
      <c r="P653" s="164"/>
      <c r="AH653" s="164"/>
      <c r="AI653" s="164"/>
      <c r="AJ653" s="164"/>
      <c r="AK653" s="164"/>
    </row>
    <row r="654" spans="1:37" ht="15" customHeight="1" x14ac:dyDescent="0.15">
      <c r="B654" s="165" t="s">
        <v>404</v>
      </c>
      <c r="C654" s="166"/>
      <c r="D654" s="166"/>
      <c r="E654" s="176"/>
      <c r="F654" s="444">
        <v>2.4703557312252964E-2</v>
      </c>
      <c r="G654" s="445">
        <v>2.3204419889502764E-2</v>
      </c>
      <c r="H654" s="445">
        <v>3.7383177570093455E-2</v>
      </c>
      <c r="I654" s="164"/>
      <c r="J654" s="164"/>
      <c r="K654" s="164"/>
      <c r="L654" s="164"/>
      <c r="M654" s="164"/>
      <c r="N654" s="164"/>
      <c r="O654" s="164"/>
      <c r="P654" s="164"/>
      <c r="AH654" s="164"/>
      <c r="AI654" s="164"/>
      <c r="AJ654" s="164"/>
      <c r="AK654" s="164"/>
    </row>
    <row r="655" spans="1:37" ht="15" customHeight="1" x14ac:dyDescent="0.15">
      <c r="B655" s="165" t="s">
        <v>405</v>
      </c>
      <c r="C655" s="166"/>
      <c r="D655" s="166"/>
      <c r="E655" s="176"/>
      <c r="F655" s="444">
        <v>1.4705882352941178</v>
      </c>
      <c r="G655" s="445">
        <v>1.4</v>
      </c>
      <c r="H655" s="445">
        <v>2</v>
      </c>
      <c r="I655" s="164"/>
      <c r="J655" s="164"/>
      <c r="K655" s="164"/>
      <c r="L655" s="164"/>
      <c r="M655" s="164"/>
      <c r="N655" s="164"/>
      <c r="O655" s="164"/>
      <c r="P655" s="164"/>
      <c r="AH655" s="164"/>
      <c r="AI655" s="164"/>
      <c r="AJ655" s="164"/>
      <c r="AK655" s="164"/>
    </row>
    <row r="656" spans="1:37" ht="15" customHeight="1" x14ac:dyDescent="0.15">
      <c r="B656" s="165" t="s">
        <v>97</v>
      </c>
      <c r="C656" s="166"/>
      <c r="D656" s="166"/>
      <c r="E656" s="176"/>
      <c r="F656" s="193">
        <v>3</v>
      </c>
      <c r="G656" s="168">
        <v>3</v>
      </c>
      <c r="H656" s="168">
        <v>2</v>
      </c>
      <c r="I656" s="164"/>
      <c r="J656" s="164"/>
      <c r="K656" s="164"/>
      <c r="L656" s="164"/>
      <c r="M656" s="164"/>
      <c r="N656" s="164"/>
      <c r="O656" s="164"/>
      <c r="P656" s="164"/>
      <c r="AH656" s="164"/>
      <c r="AI656" s="164"/>
      <c r="AJ656" s="164"/>
      <c r="AK656" s="164"/>
    </row>
    <row r="657" spans="1:37" ht="15" customHeight="1" x14ac:dyDescent="0.15">
      <c r="B657" s="171"/>
      <c r="C657" s="171"/>
      <c r="D657" s="172"/>
      <c r="E657" s="172"/>
      <c r="F657" s="172"/>
      <c r="G657" s="172"/>
      <c r="H657" s="173"/>
      <c r="I657" s="148"/>
      <c r="J657" s="179"/>
      <c r="K657" s="179"/>
      <c r="L657" s="179"/>
    </row>
    <row r="658" spans="1:37" ht="15" customHeight="1" x14ac:dyDescent="0.15">
      <c r="A658" s="135" t="s">
        <v>693</v>
      </c>
      <c r="B658" s="137"/>
      <c r="C658" s="137"/>
    </row>
    <row r="659" spans="1:37" ht="13.7" customHeight="1" x14ac:dyDescent="0.15">
      <c r="B659" s="138"/>
      <c r="C659" s="139"/>
      <c r="D659" s="139"/>
      <c r="E659" s="139"/>
      <c r="F659" s="140"/>
      <c r="G659" s="141" t="s">
        <v>2</v>
      </c>
      <c r="H659" s="142"/>
      <c r="I659" s="143"/>
      <c r="J659" s="141" t="s">
        <v>3</v>
      </c>
      <c r="K659" s="144"/>
    </row>
    <row r="660" spans="1:37" ht="21" x14ac:dyDescent="0.15">
      <c r="B660" s="145"/>
      <c r="F660" s="146" t="s">
        <v>4</v>
      </c>
      <c r="G660" s="146" t="s">
        <v>170</v>
      </c>
      <c r="H660" s="146" t="s">
        <v>172</v>
      </c>
      <c r="I660" s="147" t="s">
        <v>4</v>
      </c>
      <c r="J660" s="146" t="s">
        <v>170</v>
      </c>
      <c r="K660" s="146" t="s">
        <v>172</v>
      </c>
    </row>
    <row r="661" spans="1:37" ht="12" customHeight="1" x14ac:dyDescent="0.15">
      <c r="B661" s="149"/>
      <c r="C661" s="150"/>
      <c r="D661" s="150"/>
      <c r="E661" s="151"/>
      <c r="F661" s="152"/>
      <c r="G661" s="152"/>
      <c r="H661" s="152"/>
      <c r="I661" s="153">
        <f>F$213</f>
        <v>1202</v>
      </c>
      <c r="J661" s="154">
        <f>G$213</f>
        <v>1061</v>
      </c>
      <c r="K661" s="154">
        <f>H$213</f>
        <v>141</v>
      </c>
      <c r="L661" s="155"/>
      <c r="M661" s="155"/>
      <c r="N661" s="155"/>
      <c r="O661" s="155"/>
      <c r="P661" s="155"/>
      <c r="AH661" s="155"/>
      <c r="AI661" s="155"/>
      <c r="AJ661" s="155"/>
      <c r="AK661" s="155"/>
    </row>
    <row r="662" spans="1:37" ht="15" customHeight="1" x14ac:dyDescent="0.15">
      <c r="B662" s="156" t="s">
        <v>154</v>
      </c>
      <c r="C662" s="137"/>
      <c r="D662" s="137"/>
      <c r="F662" s="157">
        <v>880</v>
      </c>
      <c r="G662" s="157">
        <v>787</v>
      </c>
      <c r="H662" s="157">
        <v>93</v>
      </c>
      <c r="I662" s="158">
        <f t="shared" ref="I662:K662" si="104">F662/I$661*100</f>
        <v>73.21131447587355</v>
      </c>
      <c r="J662" s="159">
        <f t="shared" si="104"/>
        <v>74.175306314797368</v>
      </c>
      <c r="K662" s="159">
        <f t="shared" si="104"/>
        <v>65.957446808510639</v>
      </c>
      <c r="L662" s="160"/>
      <c r="M662" s="160"/>
      <c r="N662" s="155"/>
      <c r="O662" s="155"/>
      <c r="P662" s="155"/>
      <c r="AH662" s="160"/>
      <c r="AI662" s="155"/>
      <c r="AJ662" s="155"/>
      <c r="AK662" s="155"/>
    </row>
    <row r="663" spans="1:37" ht="15" customHeight="1" x14ac:dyDescent="0.15">
      <c r="B663" s="156" t="s">
        <v>837</v>
      </c>
      <c r="C663" s="137"/>
      <c r="D663" s="137"/>
      <c r="F663" s="157">
        <v>28</v>
      </c>
      <c r="G663" s="157">
        <v>28</v>
      </c>
      <c r="H663" s="157">
        <v>0</v>
      </c>
      <c r="I663" s="158">
        <f t="shared" ref="I663:I666" si="105">F663/I$661*100</f>
        <v>2.3294509151414311</v>
      </c>
      <c r="J663" s="159">
        <f t="shared" ref="J663:J666" si="106">G663/J$661*100</f>
        <v>2.6390197926484449</v>
      </c>
      <c r="K663" s="159">
        <f t="shared" ref="K663:K666" si="107">H663/K$661*100</f>
        <v>0</v>
      </c>
      <c r="L663" s="160"/>
      <c r="M663" s="160"/>
      <c r="N663" s="155"/>
      <c r="O663" s="155"/>
      <c r="P663" s="155"/>
      <c r="AH663" s="160"/>
      <c r="AI663" s="155"/>
      <c r="AJ663" s="155"/>
      <c r="AK663" s="155"/>
    </row>
    <row r="664" spans="1:37" ht="15" customHeight="1" x14ac:dyDescent="0.15">
      <c r="B664" s="156" t="s">
        <v>838</v>
      </c>
      <c r="C664" s="137"/>
      <c r="D664" s="137"/>
      <c r="F664" s="157">
        <v>37</v>
      </c>
      <c r="G664" s="157">
        <v>33</v>
      </c>
      <c r="H664" s="157">
        <v>4</v>
      </c>
      <c r="I664" s="158">
        <f t="shared" si="105"/>
        <v>3.0782029950083194</v>
      </c>
      <c r="J664" s="159">
        <f t="shared" si="106"/>
        <v>3.1102733270499527</v>
      </c>
      <c r="K664" s="159">
        <f t="shared" si="107"/>
        <v>2.8368794326241136</v>
      </c>
      <c r="L664" s="160"/>
      <c r="M664" s="160"/>
      <c r="N664" s="155"/>
      <c r="O664" s="155"/>
      <c r="P664" s="155"/>
      <c r="AH664" s="160"/>
      <c r="AI664" s="155"/>
      <c r="AJ664" s="155"/>
      <c r="AK664" s="155"/>
    </row>
    <row r="665" spans="1:37" ht="15" customHeight="1" x14ac:dyDescent="0.15">
      <c r="B665" s="156" t="s">
        <v>843</v>
      </c>
      <c r="C665" s="137"/>
      <c r="D665" s="137"/>
      <c r="F665" s="157">
        <v>52</v>
      </c>
      <c r="G665" s="157">
        <v>41</v>
      </c>
      <c r="H665" s="157">
        <v>11</v>
      </c>
      <c r="I665" s="158">
        <f t="shared" si="105"/>
        <v>4.3261231281198009</v>
      </c>
      <c r="J665" s="159">
        <f t="shared" si="106"/>
        <v>3.8642789820923658</v>
      </c>
      <c r="K665" s="159">
        <f t="shared" si="107"/>
        <v>7.8014184397163122</v>
      </c>
      <c r="L665" s="160"/>
      <c r="M665" s="160"/>
      <c r="N665" s="155"/>
      <c r="O665" s="155"/>
      <c r="P665" s="155"/>
      <c r="AH665" s="160"/>
      <c r="AI665" s="155"/>
      <c r="AJ665" s="155"/>
      <c r="AK665" s="155"/>
    </row>
    <row r="666" spans="1:37" ht="15" customHeight="1" x14ac:dyDescent="0.15">
      <c r="B666" s="149" t="s">
        <v>128</v>
      </c>
      <c r="C666" s="150"/>
      <c r="D666" s="150"/>
      <c r="E666" s="151"/>
      <c r="F666" s="161">
        <v>205</v>
      </c>
      <c r="G666" s="161">
        <v>172</v>
      </c>
      <c r="H666" s="161">
        <v>33</v>
      </c>
      <c r="I666" s="162">
        <f t="shared" si="105"/>
        <v>17.054908485856902</v>
      </c>
      <c r="J666" s="163">
        <f t="shared" si="106"/>
        <v>16.211121583411874</v>
      </c>
      <c r="K666" s="163">
        <f t="shared" si="107"/>
        <v>23.404255319148938</v>
      </c>
      <c r="L666" s="164"/>
      <c r="M666" s="164"/>
      <c r="N666" s="164"/>
      <c r="O666" s="164"/>
      <c r="P666" s="164"/>
      <c r="AH666" s="164"/>
      <c r="AI666" s="164"/>
      <c r="AJ666" s="164"/>
      <c r="AK666" s="164"/>
    </row>
    <row r="667" spans="1:37" ht="15" customHeight="1" x14ac:dyDescent="0.15">
      <c r="B667" s="165" t="s">
        <v>1</v>
      </c>
      <c r="C667" s="166"/>
      <c r="D667" s="166"/>
      <c r="E667" s="167"/>
      <c r="F667" s="168">
        <f>SUM(F662:F666)</f>
        <v>1202</v>
      </c>
      <c r="G667" s="168">
        <f>SUM(G662:G666)</f>
        <v>1061</v>
      </c>
      <c r="H667" s="168">
        <f>SUM(H662:H666)</f>
        <v>141</v>
      </c>
      <c r="I667" s="169">
        <f>IF(SUM(I662:I666)&gt;100,"－",SUM(I662:I666))</f>
        <v>100.00000000000001</v>
      </c>
      <c r="J667" s="170">
        <f>IF(SUM(J662:J666)&gt;100,"－",SUM(J662:J666))</f>
        <v>100</v>
      </c>
      <c r="K667" s="170">
        <f>IF(SUM(K662:K666)&gt;100,"－",SUM(K662:K666))</f>
        <v>100</v>
      </c>
      <c r="L667" s="164"/>
      <c r="M667" s="164"/>
      <c r="N667" s="164"/>
      <c r="O667" s="164"/>
      <c r="P667" s="164"/>
      <c r="AH667" s="164"/>
      <c r="AI667" s="164"/>
      <c r="AJ667" s="164"/>
      <c r="AK667" s="164"/>
    </row>
    <row r="668" spans="1:37" ht="15" customHeight="1" x14ac:dyDescent="0.15">
      <c r="B668" s="165" t="s">
        <v>840</v>
      </c>
      <c r="C668" s="166"/>
      <c r="D668" s="166"/>
      <c r="E668" s="176"/>
      <c r="F668" s="177">
        <v>1.8437856823114656</v>
      </c>
      <c r="G668" s="178">
        <v>1.7035913320307239</v>
      </c>
      <c r="H668" s="178">
        <v>2.9977928804557155</v>
      </c>
      <c r="I668" s="164"/>
      <c r="J668" s="164"/>
      <c r="K668" s="164"/>
      <c r="L668" s="164"/>
      <c r="M668" s="164"/>
      <c r="N668" s="164"/>
      <c r="O668" s="164"/>
      <c r="P668" s="164"/>
      <c r="AH668" s="164"/>
      <c r="AI668" s="164"/>
      <c r="AJ668" s="164"/>
      <c r="AK668" s="164"/>
    </row>
    <row r="669" spans="1:37" ht="15" customHeight="1" x14ac:dyDescent="0.15">
      <c r="B669" s="165" t="s">
        <v>841</v>
      </c>
      <c r="C669" s="166"/>
      <c r="D669" s="166"/>
      <c r="E669" s="176"/>
      <c r="F669" s="177">
        <v>15.711575429611377</v>
      </c>
      <c r="G669" s="178">
        <v>14.847967589954054</v>
      </c>
      <c r="H669" s="178">
        <v>21.584108739281149</v>
      </c>
      <c r="I669" s="164"/>
      <c r="J669" s="164"/>
      <c r="K669" s="164"/>
      <c r="L669" s="164"/>
      <c r="M669" s="164"/>
      <c r="N669" s="164"/>
      <c r="O669" s="164"/>
      <c r="P669" s="164"/>
      <c r="AH669" s="164"/>
      <c r="AI669" s="164"/>
      <c r="AJ669" s="164"/>
      <c r="AK669" s="164"/>
    </row>
    <row r="670" spans="1:37" ht="15" customHeight="1" x14ac:dyDescent="0.15">
      <c r="B670" s="165" t="s">
        <v>842</v>
      </c>
      <c r="C670" s="166"/>
      <c r="D670" s="166"/>
      <c r="E670" s="176"/>
      <c r="F670" s="177">
        <v>100</v>
      </c>
      <c r="G670" s="178">
        <v>100</v>
      </c>
      <c r="H670" s="178">
        <v>100</v>
      </c>
      <c r="I670" s="164"/>
      <c r="J670" s="164"/>
      <c r="K670" s="164"/>
      <c r="L670" s="164"/>
      <c r="M670" s="164"/>
      <c r="N670" s="164"/>
      <c r="O670" s="164"/>
      <c r="P670" s="164"/>
      <c r="AH670" s="164"/>
      <c r="AI670" s="164"/>
      <c r="AJ670" s="164"/>
      <c r="AK670" s="164"/>
    </row>
    <row r="671" spans="1:37" ht="15" customHeight="1" x14ac:dyDescent="0.15">
      <c r="B671" s="171"/>
      <c r="C671" s="171"/>
      <c r="D671" s="172"/>
      <c r="E671" s="172"/>
      <c r="F671" s="172"/>
      <c r="G671" s="172"/>
      <c r="H671" s="173"/>
      <c r="I671" s="148"/>
      <c r="J671" s="179"/>
      <c r="K671" s="179"/>
      <c r="L671" s="179"/>
    </row>
    <row r="672" spans="1:37" ht="15" customHeight="1" x14ac:dyDescent="0.15">
      <c r="A672" s="135" t="s">
        <v>694</v>
      </c>
      <c r="B672" s="137"/>
      <c r="C672" s="137"/>
    </row>
    <row r="673" spans="1:37" ht="13.7" customHeight="1" x14ac:dyDescent="0.15">
      <c r="B673" s="138"/>
      <c r="C673" s="139"/>
      <c r="D673" s="139"/>
      <c r="E673" s="139"/>
      <c r="F673" s="140"/>
      <c r="G673" s="141" t="s">
        <v>2</v>
      </c>
      <c r="H673" s="142"/>
      <c r="I673" s="143"/>
      <c r="J673" s="141" t="s">
        <v>3</v>
      </c>
      <c r="K673" s="144"/>
    </row>
    <row r="674" spans="1:37" ht="21" x14ac:dyDescent="0.15">
      <c r="B674" s="145"/>
      <c r="F674" s="146" t="s">
        <v>4</v>
      </c>
      <c r="G674" s="146" t="s">
        <v>170</v>
      </c>
      <c r="H674" s="146" t="s">
        <v>172</v>
      </c>
      <c r="I674" s="147" t="s">
        <v>4</v>
      </c>
      <c r="J674" s="146" t="s">
        <v>170</v>
      </c>
      <c r="K674" s="146" t="s">
        <v>172</v>
      </c>
    </row>
    <row r="675" spans="1:37" ht="12" customHeight="1" x14ac:dyDescent="0.15">
      <c r="B675" s="149"/>
      <c r="C675" s="150"/>
      <c r="D675" s="150"/>
      <c r="E675" s="151"/>
      <c r="F675" s="152"/>
      <c r="G675" s="152"/>
      <c r="H675" s="152"/>
      <c r="I675" s="153">
        <f>F$213</f>
        <v>1202</v>
      </c>
      <c r="J675" s="154">
        <f>G$213</f>
        <v>1061</v>
      </c>
      <c r="K675" s="154">
        <f>H$213</f>
        <v>141</v>
      </c>
      <c r="L675" s="155"/>
      <c r="M675" s="155"/>
      <c r="N675" s="155"/>
      <c r="O675" s="155"/>
      <c r="P675" s="155"/>
      <c r="AH675" s="155"/>
      <c r="AI675" s="155"/>
      <c r="AJ675" s="155"/>
      <c r="AK675" s="155"/>
    </row>
    <row r="676" spans="1:37" ht="15" customHeight="1" x14ac:dyDescent="0.15">
      <c r="B676" s="156" t="s">
        <v>836</v>
      </c>
      <c r="C676" s="137"/>
      <c r="D676" s="137"/>
      <c r="F676" s="157">
        <v>938</v>
      </c>
      <c r="G676" s="157">
        <v>837</v>
      </c>
      <c r="H676" s="157">
        <v>101</v>
      </c>
      <c r="I676" s="158">
        <f>F676/I$675*100</f>
        <v>78.036605657237928</v>
      </c>
      <c r="J676" s="159">
        <f t="shared" ref="J676:K676" si="108">G676/J$675*100</f>
        <v>78.887841658812448</v>
      </c>
      <c r="K676" s="159">
        <f t="shared" si="108"/>
        <v>71.63120567375887</v>
      </c>
      <c r="L676" s="160"/>
      <c r="M676" s="160"/>
      <c r="N676" s="155"/>
      <c r="O676" s="446"/>
      <c r="P676" s="446"/>
      <c r="AH676" s="160"/>
      <c r="AI676" s="155"/>
      <c r="AJ676" s="155"/>
      <c r="AK676" s="155"/>
    </row>
    <row r="677" spans="1:37" ht="15" customHeight="1" x14ac:dyDescent="0.15">
      <c r="B677" s="156" t="s">
        <v>837</v>
      </c>
      <c r="C677" s="137"/>
      <c r="D677" s="137"/>
      <c r="F677" s="157">
        <v>16</v>
      </c>
      <c r="G677" s="157">
        <v>15</v>
      </c>
      <c r="H677" s="157">
        <v>1</v>
      </c>
      <c r="I677" s="158">
        <f>F677/I$675*100</f>
        <v>1.3311148086522462</v>
      </c>
      <c r="J677" s="159">
        <f t="shared" ref="J677:K680" si="109">G677/J$675*100</f>
        <v>1.413760603204524</v>
      </c>
      <c r="K677" s="159">
        <f t="shared" si="109"/>
        <v>0.70921985815602839</v>
      </c>
      <c r="L677" s="160"/>
      <c r="M677" s="160"/>
      <c r="N677" s="155"/>
      <c r="O677" s="446"/>
      <c r="P677" s="446"/>
      <c r="AH677" s="160"/>
      <c r="AI677" s="155"/>
      <c r="AJ677" s="155"/>
      <c r="AK677" s="155"/>
    </row>
    <row r="678" spans="1:37" ht="15" customHeight="1" x14ac:dyDescent="0.15">
      <c r="B678" s="156" t="s">
        <v>838</v>
      </c>
      <c r="C678" s="137"/>
      <c r="D678" s="137"/>
      <c r="F678" s="157">
        <v>25</v>
      </c>
      <c r="G678" s="157">
        <v>22</v>
      </c>
      <c r="H678" s="157">
        <v>3</v>
      </c>
      <c r="I678" s="158">
        <f>F678/I$675*100</f>
        <v>2.0798668885191347</v>
      </c>
      <c r="J678" s="159">
        <f t="shared" si="109"/>
        <v>2.0735155513666355</v>
      </c>
      <c r="K678" s="159">
        <f t="shared" si="109"/>
        <v>2.1276595744680851</v>
      </c>
      <c r="L678" s="160"/>
      <c r="M678" s="160"/>
      <c r="N678" s="155"/>
      <c r="O678" s="446"/>
      <c r="P678" s="446"/>
      <c r="AH678" s="160"/>
      <c r="AI678" s="155"/>
      <c r="AJ678" s="155"/>
      <c r="AK678" s="155"/>
    </row>
    <row r="679" spans="1:37" ht="15" customHeight="1" x14ac:dyDescent="0.15">
      <c r="B679" s="156" t="s">
        <v>843</v>
      </c>
      <c r="C679" s="137"/>
      <c r="D679" s="137"/>
      <c r="F679" s="157">
        <v>17</v>
      </c>
      <c r="G679" s="157">
        <v>14</v>
      </c>
      <c r="H679" s="157">
        <v>3</v>
      </c>
      <c r="I679" s="158">
        <f>F679/I$675*100</f>
        <v>1.4143094841930115</v>
      </c>
      <c r="J679" s="159">
        <f t="shared" si="109"/>
        <v>1.3195098963242224</v>
      </c>
      <c r="K679" s="159">
        <f t="shared" si="109"/>
        <v>2.1276595744680851</v>
      </c>
      <c r="L679" s="160"/>
      <c r="M679" s="160"/>
      <c r="N679" s="160"/>
      <c r="O679" s="446"/>
      <c r="P679" s="446"/>
      <c r="AH679" s="160"/>
      <c r="AI679" s="160"/>
      <c r="AJ679" s="160"/>
      <c r="AK679" s="160"/>
    </row>
    <row r="680" spans="1:37" ht="15" customHeight="1" x14ac:dyDescent="0.15">
      <c r="B680" s="149" t="s">
        <v>128</v>
      </c>
      <c r="C680" s="150"/>
      <c r="D680" s="150"/>
      <c r="E680" s="151"/>
      <c r="F680" s="161">
        <v>206</v>
      </c>
      <c r="G680" s="161">
        <v>173</v>
      </c>
      <c r="H680" s="161">
        <v>33</v>
      </c>
      <c r="I680" s="162">
        <f>F680/I$675*100</f>
        <v>17.13810316139767</v>
      </c>
      <c r="J680" s="163">
        <f t="shared" si="109"/>
        <v>16.305372290292176</v>
      </c>
      <c r="K680" s="163">
        <f t="shared" si="109"/>
        <v>23.404255319148938</v>
      </c>
      <c r="L680" s="164"/>
      <c r="M680" s="164"/>
      <c r="N680" s="164"/>
      <c r="O680" s="164"/>
      <c r="P680" s="164"/>
      <c r="AH680" s="164"/>
      <c r="AI680" s="164"/>
      <c r="AJ680" s="164"/>
      <c r="AK680" s="164"/>
    </row>
    <row r="681" spans="1:37" ht="15" customHeight="1" x14ac:dyDescent="0.15">
      <c r="B681" s="165" t="s">
        <v>1</v>
      </c>
      <c r="C681" s="166"/>
      <c r="D681" s="166"/>
      <c r="E681" s="167"/>
      <c r="F681" s="168">
        <f>SUM(F676:F680)</f>
        <v>1202</v>
      </c>
      <c r="G681" s="168">
        <f>SUM(G676:G680)</f>
        <v>1061</v>
      </c>
      <c r="H681" s="168">
        <f>SUM(H676:H680)</f>
        <v>141</v>
      </c>
      <c r="I681" s="169">
        <f>IF(SUM(I676:I680)&gt;100,"－",SUM(I676:I680))</f>
        <v>99.999999999999986</v>
      </c>
      <c r="J681" s="170">
        <f>IF(SUM(J676:J680)&gt;100,"－",SUM(J676:J680))</f>
        <v>100</v>
      </c>
      <c r="K681" s="170">
        <f>IF(SUM(K676:K680)&gt;100,"－",SUM(K676:K680))</f>
        <v>100</v>
      </c>
      <c r="L681" s="164"/>
      <c r="M681" s="164"/>
      <c r="N681" s="164"/>
      <c r="O681" s="164"/>
      <c r="P681" s="164"/>
      <c r="AH681" s="164"/>
      <c r="AI681" s="164"/>
      <c r="AJ681" s="164"/>
      <c r="AK681" s="164"/>
    </row>
    <row r="682" spans="1:37" ht="15" customHeight="1" x14ac:dyDescent="0.15">
      <c r="B682" s="165" t="s">
        <v>840</v>
      </c>
      <c r="C682" s="166"/>
      <c r="D682" s="166"/>
      <c r="E682" s="176"/>
      <c r="F682" s="177">
        <v>0.50389292207620939</v>
      </c>
      <c r="G682" s="178">
        <v>0.46985819481377389</v>
      </c>
      <c r="H682" s="178">
        <v>0.78373401290067957</v>
      </c>
      <c r="I682" s="164"/>
      <c r="J682" s="164"/>
      <c r="K682" s="164"/>
      <c r="L682" s="164"/>
      <c r="M682" s="164"/>
      <c r="N682" s="164"/>
      <c r="O682" s="164"/>
      <c r="P682" s="164"/>
      <c r="AH682" s="164"/>
      <c r="AI682" s="164"/>
      <c r="AJ682" s="164"/>
      <c r="AK682" s="164"/>
    </row>
    <row r="683" spans="1:37" ht="15" customHeight="1" x14ac:dyDescent="0.15">
      <c r="B683" s="165" t="s">
        <v>841</v>
      </c>
      <c r="C683" s="166"/>
      <c r="D683" s="166"/>
      <c r="E683" s="176"/>
      <c r="F683" s="177">
        <v>8.6530577653086986</v>
      </c>
      <c r="G683" s="178">
        <v>8.1810603332280625</v>
      </c>
      <c r="H683" s="178">
        <v>12.091896199039056</v>
      </c>
      <c r="I683" s="164"/>
      <c r="J683" s="164"/>
      <c r="K683" s="164"/>
      <c r="L683" s="164"/>
      <c r="M683" s="164"/>
      <c r="N683" s="164"/>
      <c r="O683" s="164"/>
      <c r="P683" s="164"/>
      <c r="AH683" s="164"/>
      <c r="AI683" s="164"/>
      <c r="AJ683" s="164"/>
      <c r="AK683" s="164"/>
    </row>
    <row r="684" spans="1:37" ht="15" customHeight="1" x14ac:dyDescent="0.15">
      <c r="B684" s="165" t="s">
        <v>842</v>
      </c>
      <c r="C684" s="166"/>
      <c r="D684" s="166"/>
      <c r="E684" s="176"/>
      <c r="F684" s="177">
        <v>33.333333333333329</v>
      </c>
      <c r="G684" s="178">
        <v>33.333333333333329</v>
      </c>
      <c r="H684" s="178">
        <v>22.727272727272727</v>
      </c>
      <c r="I684" s="164"/>
      <c r="J684" s="164"/>
      <c r="K684" s="164"/>
      <c r="L684" s="164"/>
      <c r="M684" s="164"/>
      <c r="N684" s="164"/>
      <c r="O684" s="164"/>
      <c r="P684" s="164"/>
      <c r="AH684" s="164"/>
      <c r="AI684" s="164"/>
      <c r="AJ684" s="164"/>
      <c r="AK684" s="164"/>
    </row>
    <row r="685" spans="1:37" ht="15" customHeight="1" x14ac:dyDescent="0.15">
      <c r="B685" s="171"/>
      <c r="C685" s="171"/>
      <c r="D685" s="172"/>
      <c r="E685" s="172"/>
      <c r="F685" s="172"/>
      <c r="G685" s="172"/>
      <c r="H685" s="173"/>
      <c r="I685" s="148"/>
      <c r="J685" s="179"/>
      <c r="K685" s="179"/>
      <c r="L685" s="179"/>
    </row>
    <row r="686" spans="1:37" ht="15" customHeight="1" x14ac:dyDescent="0.15">
      <c r="A686" s="135" t="s">
        <v>695</v>
      </c>
      <c r="B686" s="137"/>
      <c r="C686" s="137"/>
    </row>
    <row r="687" spans="1:37" ht="13.7" customHeight="1" x14ac:dyDescent="0.15">
      <c r="B687" s="138"/>
      <c r="C687" s="139"/>
      <c r="D687" s="139"/>
      <c r="E687" s="139"/>
      <c r="F687" s="140"/>
      <c r="G687" s="141" t="s">
        <v>2</v>
      </c>
      <c r="H687" s="142"/>
      <c r="I687" s="143"/>
      <c r="J687" s="141" t="s">
        <v>3</v>
      </c>
      <c r="K687" s="144"/>
    </row>
    <row r="688" spans="1:37" ht="21" x14ac:dyDescent="0.15">
      <c r="B688" s="145"/>
      <c r="F688" s="146" t="s">
        <v>4</v>
      </c>
      <c r="G688" s="146" t="s">
        <v>170</v>
      </c>
      <c r="H688" s="146" t="s">
        <v>172</v>
      </c>
      <c r="I688" s="147" t="s">
        <v>4</v>
      </c>
      <c r="J688" s="146" t="s">
        <v>170</v>
      </c>
      <c r="K688" s="146" t="s">
        <v>172</v>
      </c>
    </row>
    <row r="689" spans="1:37" ht="12" customHeight="1" x14ac:dyDescent="0.15">
      <c r="B689" s="149"/>
      <c r="C689" s="150"/>
      <c r="D689" s="150"/>
      <c r="E689" s="151"/>
      <c r="F689" s="152"/>
      <c r="G689" s="152"/>
      <c r="H689" s="152"/>
      <c r="I689" s="153">
        <f>F$213</f>
        <v>1202</v>
      </c>
      <c r="J689" s="154">
        <f>G$213</f>
        <v>1061</v>
      </c>
      <c r="K689" s="154">
        <f>H$213</f>
        <v>141</v>
      </c>
      <c r="L689" s="155"/>
      <c r="M689" s="155"/>
      <c r="N689" s="155"/>
      <c r="O689" s="155"/>
      <c r="P689" s="155"/>
      <c r="AH689" s="155"/>
      <c r="AI689" s="155"/>
      <c r="AJ689" s="155"/>
      <c r="AK689" s="155"/>
    </row>
    <row r="690" spans="1:37" ht="15" customHeight="1" x14ac:dyDescent="0.15">
      <c r="B690" s="156" t="s">
        <v>154</v>
      </c>
      <c r="C690" s="137"/>
      <c r="D690" s="137"/>
      <c r="F690" s="157">
        <v>972</v>
      </c>
      <c r="G690" s="157">
        <v>868</v>
      </c>
      <c r="H690" s="157">
        <v>104</v>
      </c>
      <c r="I690" s="158">
        <f>F690/I$689*100</f>
        <v>80.865224625623952</v>
      </c>
      <c r="J690" s="159">
        <f t="shared" ref="J690:K690" si="110">G690/J$689*100</f>
        <v>81.809613572101796</v>
      </c>
      <c r="K690" s="159">
        <f t="shared" si="110"/>
        <v>73.75886524822694</v>
      </c>
      <c r="L690" s="160"/>
      <c r="M690" s="160"/>
      <c r="N690" s="155"/>
      <c r="O690" s="155"/>
      <c r="P690" s="155"/>
      <c r="AH690" s="160"/>
      <c r="AI690" s="155"/>
      <c r="AJ690" s="155"/>
      <c r="AK690" s="155"/>
    </row>
    <row r="691" spans="1:37" ht="15" customHeight="1" x14ac:dyDescent="0.15">
      <c r="B691" s="156" t="s">
        <v>837</v>
      </c>
      <c r="C691" s="137"/>
      <c r="D691" s="137"/>
      <c r="F691" s="157">
        <v>4</v>
      </c>
      <c r="G691" s="157">
        <v>4</v>
      </c>
      <c r="H691" s="157">
        <v>0</v>
      </c>
      <c r="I691" s="158">
        <f>F691/I$689*100</f>
        <v>0.33277870216306155</v>
      </c>
      <c r="J691" s="159">
        <f t="shared" ref="J691:K694" si="111">G691/J$689*100</f>
        <v>0.3770028275212064</v>
      </c>
      <c r="K691" s="159">
        <f t="shared" si="111"/>
        <v>0</v>
      </c>
      <c r="L691" s="160"/>
      <c r="M691" s="160"/>
      <c r="N691" s="155"/>
      <c r="O691" s="155"/>
      <c r="P691" s="155"/>
      <c r="AH691" s="160"/>
      <c r="AI691" s="155"/>
      <c r="AJ691" s="155"/>
      <c r="AK691" s="155"/>
    </row>
    <row r="692" spans="1:37" ht="15" customHeight="1" x14ac:dyDescent="0.15">
      <c r="B692" s="156" t="s">
        <v>838</v>
      </c>
      <c r="C692" s="137"/>
      <c r="D692" s="137"/>
      <c r="F692" s="157">
        <v>7</v>
      </c>
      <c r="G692" s="157">
        <v>6</v>
      </c>
      <c r="H692" s="157">
        <v>1</v>
      </c>
      <c r="I692" s="158">
        <f>F692/I$689*100</f>
        <v>0.58236272878535777</v>
      </c>
      <c r="J692" s="159">
        <f t="shared" si="111"/>
        <v>0.56550424128180965</v>
      </c>
      <c r="K692" s="159">
        <f t="shared" si="111"/>
        <v>0.70921985815602839</v>
      </c>
      <c r="L692" s="160"/>
      <c r="M692" s="160"/>
      <c r="N692" s="155"/>
      <c r="O692" s="155"/>
      <c r="P692" s="155"/>
      <c r="AH692" s="160"/>
      <c r="AI692" s="155"/>
      <c r="AJ692" s="155"/>
      <c r="AK692" s="155"/>
    </row>
    <row r="693" spans="1:37" ht="15" customHeight="1" x14ac:dyDescent="0.15">
      <c r="B693" s="156" t="s">
        <v>843</v>
      </c>
      <c r="C693" s="137"/>
      <c r="D693" s="137"/>
      <c r="F693" s="157">
        <v>5</v>
      </c>
      <c r="G693" s="157">
        <v>4</v>
      </c>
      <c r="H693" s="157">
        <v>1</v>
      </c>
      <c r="I693" s="158">
        <f>F693/I$689*100</f>
        <v>0.41597337770382692</v>
      </c>
      <c r="J693" s="159">
        <f t="shared" si="111"/>
        <v>0.3770028275212064</v>
      </c>
      <c r="K693" s="159">
        <f t="shared" si="111"/>
        <v>0.70921985815602839</v>
      </c>
      <c r="L693" s="160"/>
      <c r="M693" s="160"/>
      <c r="N693" s="160"/>
      <c r="O693" s="160"/>
      <c r="P693" s="160"/>
      <c r="AH693" s="160"/>
      <c r="AI693" s="160"/>
      <c r="AJ693" s="160"/>
      <c r="AK693" s="160"/>
    </row>
    <row r="694" spans="1:37" ht="15" customHeight="1" x14ac:dyDescent="0.15">
      <c r="B694" s="149" t="s">
        <v>128</v>
      </c>
      <c r="C694" s="150"/>
      <c r="D694" s="150"/>
      <c r="E694" s="151"/>
      <c r="F694" s="161">
        <v>214</v>
      </c>
      <c r="G694" s="161">
        <v>179</v>
      </c>
      <c r="H694" s="161">
        <v>35</v>
      </c>
      <c r="I694" s="162">
        <f>F694/I$689*100</f>
        <v>17.803660565723796</v>
      </c>
      <c r="J694" s="163">
        <f t="shared" si="111"/>
        <v>16.870876531573987</v>
      </c>
      <c r="K694" s="163">
        <f t="shared" si="111"/>
        <v>24.822695035460992</v>
      </c>
      <c r="L694" s="164"/>
      <c r="M694" s="164"/>
      <c r="N694" s="164"/>
      <c r="O694" s="164"/>
      <c r="P694" s="164"/>
      <c r="AH694" s="164"/>
      <c r="AI694" s="164"/>
      <c r="AJ694" s="164"/>
      <c r="AK694" s="164"/>
    </row>
    <row r="695" spans="1:37" ht="15" customHeight="1" x14ac:dyDescent="0.15">
      <c r="B695" s="165" t="s">
        <v>1</v>
      </c>
      <c r="C695" s="166"/>
      <c r="D695" s="166"/>
      <c r="E695" s="167"/>
      <c r="F695" s="168">
        <f>SUM(F690:F694)</f>
        <v>1202</v>
      </c>
      <c r="G695" s="168">
        <f>SUM(G690:G694)</f>
        <v>1061</v>
      </c>
      <c r="H695" s="168">
        <f>SUM(H690:H694)</f>
        <v>141</v>
      </c>
      <c r="I695" s="169">
        <f>IF(SUM(I690:I694)&gt;100,"－",SUM(I690:I694))</f>
        <v>100</v>
      </c>
      <c r="J695" s="170">
        <f>IF(SUM(J690:J694)&gt;100,"－",SUM(J690:J694))</f>
        <v>100.00000000000001</v>
      </c>
      <c r="K695" s="170">
        <f>IF(SUM(K690:K694)&gt;100,"－",SUM(K690:K694))</f>
        <v>100</v>
      </c>
      <c r="L695" s="164"/>
      <c r="M695" s="164"/>
      <c r="N695" s="164"/>
      <c r="O695" s="164"/>
      <c r="P695" s="164"/>
      <c r="AH695" s="164"/>
      <c r="AI695" s="164"/>
      <c r="AJ695" s="164"/>
      <c r="AK695" s="164"/>
    </row>
    <row r="696" spans="1:37" ht="15" customHeight="1" x14ac:dyDescent="0.15">
      <c r="B696" s="165" t="s">
        <v>840</v>
      </c>
      <c r="C696" s="166"/>
      <c r="D696" s="166"/>
      <c r="E696" s="176"/>
      <c r="F696" s="177">
        <v>0.15676222536319395</v>
      </c>
      <c r="G696" s="178">
        <v>0.15034003577106841</v>
      </c>
      <c r="H696" s="178">
        <v>0.21019968970521996</v>
      </c>
      <c r="I696" s="164"/>
      <c r="J696" s="164"/>
      <c r="K696" s="164"/>
      <c r="L696" s="164"/>
      <c r="M696" s="164"/>
      <c r="N696" s="164"/>
      <c r="O696" s="164"/>
      <c r="P696" s="164"/>
      <c r="AH696" s="164"/>
      <c r="AI696" s="164"/>
      <c r="AJ696" s="164"/>
      <c r="AK696" s="164"/>
    </row>
    <row r="697" spans="1:37" ht="15" customHeight="1" x14ac:dyDescent="0.15">
      <c r="B697" s="165" t="s">
        <v>841</v>
      </c>
      <c r="C697" s="166"/>
      <c r="D697" s="166"/>
      <c r="E697" s="176"/>
      <c r="F697" s="177">
        <v>9.6800674161772271</v>
      </c>
      <c r="G697" s="178">
        <v>9.4714222535773107</v>
      </c>
      <c r="H697" s="178">
        <v>11.140583554376658</v>
      </c>
      <c r="I697" s="164"/>
      <c r="J697" s="164"/>
      <c r="K697" s="164"/>
      <c r="L697" s="164"/>
      <c r="M697" s="164"/>
      <c r="N697" s="164"/>
      <c r="O697" s="164"/>
      <c r="P697" s="164"/>
      <c r="AH697" s="164"/>
      <c r="AI697" s="164"/>
      <c r="AJ697" s="164"/>
      <c r="AK697" s="164"/>
    </row>
    <row r="698" spans="1:37" ht="15" customHeight="1" x14ac:dyDescent="0.15">
      <c r="B698" s="165" t="s">
        <v>842</v>
      </c>
      <c r="C698" s="166"/>
      <c r="D698" s="166"/>
      <c r="E698" s="176"/>
      <c r="F698" s="177">
        <v>33.333333333333329</v>
      </c>
      <c r="G698" s="178">
        <v>33.333333333333329</v>
      </c>
      <c r="H698" s="178">
        <v>15.384615384615385</v>
      </c>
      <c r="I698" s="164"/>
      <c r="J698" s="164"/>
      <c r="K698" s="164"/>
      <c r="L698" s="164"/>
      <c r="M698" s="164"/>
      <c r="N698" s="164"/>
      <c r="O698" s="164"/>
      <c r="P698" s="164"/>
      <c r="AH698" s="164"/>
      <c r="AI698" s="164"/>
      <c r="AJ698" s="164"/>
      <c r="AK698" s="164"/>
    </row>
    <row r="699" spans="1:37" ht="15" customHeight="1" x14ac:dyDescent="0.15">
      <c r="B699" s="171"/>
      <c r="C699" s="171"/>
      <c r="D699" s="172"/>
      <c r="E699" s="172"/>
      <c r="F699" s="172"/>
      <c r="G699" s="172"/>
      <c r="H699" s="173"/>
      <c r="I699" s="148"/>
      <c r="J699" s="179"/>
      <c r="K699" s="179"/>
      <c r="L699" s="179"/>
    </row>
    <row r="700" spans="1:37" ht="15" customHeight="1" x14ac:dyDescent="0.15">
      <c r="A700" s="135" t="s">
        <v>698</v>
      </c>
      <c r="B700" s="137"/>
      <c r="V700" s="137"/>
    </row>
    <row r="701" spans="1:37" ht="13.7" customHeight="1" x14ac:dyDescent="0.15">
      <c r="B701" s="138"/>
      <c r="C701" s="139"/>
      <c r="D701" s="139"/>
      <c r="E701" s="139"/>
      <c r="F701" s="139"/>
      <c r="G701" s="139"/>
      <c r="H701" s="203"/>
      <c r="I701" s="227"/>
      <c r="J701" s="228"/>
      <c r="K701" s="142" t="s">
        <v>2</v>
      </c>
      <c r="L701" s="142"/>
      <c r="M701" s="228"/>
      <c r="N701" s="228"/>
      <c r="O701" s="229"/>
      <c r="P701" s="228"/>
      <c r="Q701" s="142" t="s">
        <v>3</v>
      </c>
      <c r="R701" s="142"/>
      <c r="S701" s="228"/>
      <c r="T701" s="231"/>
      <c r="V701" s="138"/>
      <c r="W701" s="139"/>
      <c r="X701" s="139"/>
      <c r="Y701" s="139"/>
      <c r="Z701" s="139"/>
      <c r="AA701" s="139"/>
      <c r="AB701" s="203"/>
      <c r="AC701" s="140"/>
      <c r="AD701" s="141" t="s">
        <v>2</v>
      </c>
      <c r="AE701" s="142"/>
      <c r="AF701" s="143"/>
      <c r="AG701" s="141" t="s">
        <v>3</v>
      </c>
      <c r="AH701" s="144"/>
    </row>
    <row r="702" spans="1:37" ht="22.7" customHeight="1" x14ac:dyDescent="0.15">
      <c r="B702" s="156"/>
      <c r="H702" s="329"/>
      <c r="I702" s="146" t="s">
        <v>365</v>
      </c>
      <c r="J702" s="146" t="s">
        <v>170</v>
      </c>
      <c r="K702" s="146" t="s">
        <v>171</v>
      </c>
      <c r="L702" s="146" t="s">
        <v>366</v>
      </c>
      <c r="M702" s="182" t="s">
        <v>173</v>
      </c>
      <c r="N702" s="146" t="s">
        <v>529</v>
      </c>
      <c r="O702" s="147" t="s">
        <v>365</v>
      </c>
      <c r="P702" s="146" t="s">
        <v>170</v>
      </c>
      <c r="Q702" s="146" t="s">
        <v>171</v>
      </c>
      <c r="R702" s="146" t="s">
        <v>366</v>
      </c>
      <c r="S702" s="146" t="s">
        <v>173</v>
      </c>
      <c r="T702" s="146" t="s">
        <v>529</v>
      </c>
      <c r="V702" s="156"/>
      <c r="AB702" s="329"/>
      <c r="AC702" s="146" t="s">
        <v>474</v>
      </c>
      <c r="AD702" s="146" t="s">
        <v>171</v>
      </c>
      <c r="AE702" s="182" t="s">
        <v>173</v>
      </c>
      <c r="AF702" s="147" t="s">
        <v>474</v>
      </c>
      <c r="AG702" s="146" t="s">
        <v>171</v>
      </c>
      <c r="AH702" s="146" t="s">
        <v>173</v>
      </c>
    </row>
    <row r="703" spans="1:37" ht="12" customHeight="1" x14ac:dyDescent="0.15">
      <c r="B703" s="149"/>
      <c r="C703" s="151"/>
      <c r="D703" s="151"/>
      <c r="E703" s="151"/>
      <c r="F703" s="151"/>
      <c r="G703" s="151"/>
      <c r="H703" s="220"/>
      <c r="I703" s="152"/>
      <c r="J703" s="152"/>
      <c r="K703" s="152"/>
      <c r="L703" s="152"/>
      <c r="M703" s="183"/>
      <c r="N703" s="152"/>
      <c r="O703" s="153">
        <f>$I$709</f>
        <v>2024</v>
      </c>
      <c r="P703" s="154">
        <f>$J$709</f>
        <v>1061</v>
      </c>
      <c r="Q703" s="154">
        <f>$K$709</f>
        <v>963</v>
      </c>
      <c r="R703" s="154">
        <f>$L$709</f>
        <v>1194</v>
      </c>
      <c r="S703" s="154">
        <f>$M$709</f>
        <v>1053</v>
      </c>
      <c r="T703" s="154">
        <f>$N$709</f>
        <v>1202</v>
      </c>
      <c r="V703" s="149"/>
      <c r="W703" s="151"/>
      <c r="X703" s="151"/>
      <c r="Y703" s="151"/>
      <c r="Z703" s="151"/>
      <c r="AA703" s="151"/>
      <c r="AB703" s="220"/>
      <c r="AC703" s="152"/>
      <c r="AD703" s="152"/>
      <c r="AE703" s="183"/>
      <c r="AF703" s="153">
        <f t="shared" ref="AF703:AF708" si="112">T703</f>
        <v>1202</v>
      </c>
      <c r="AG703" s="154">
        <f t="shared" ref="AG703:AG708" si="113">Q703</f>
        <v>963</v>
      </c>
      <c r="AH703" s="154">
        <f t="shared" ref="AH703:AH708" si="114">S703</f>
        <v>1053</v>
      </c>
    </row>
    <row r="704" spans="1:37" ht="15" customHeight="1" x14ac:dyDescent="0.15">
      <c r="B704" s="395" t="s">
        <v>551</v>
      </c>
      <c r="C704" s="396"/>
      <c r="D704" s="396"/>
      <c r="E704" s="396"/>
      <c r="F704" s="396"/>
      <c r="G704" s="396"/>
      <c r="H704" s="447"/>
      <c r="I704" s="157">
        <v>308</v>
      </c>
      <c r="J704" s="157">
        <v>156</v>
      </c>
      <c r="K704" s="157">
        <v>152</v>
      </c>
      <c r="L704" s="157">
        <v>120</v>
      </c>
      <c r="M704" s="184">
        <v>109</v>
      </c>
      <c r="N704" s="157">
        <v>167</v>
      </c>
      <c r="O704" s="158">
        <f t="shared" ref="O704:T708" si="115">I704/O$703*100</f>
        <v>15.217391304347828</v>
      </c>
      <c r="P704" s="436">
        <f t="shared" si="115"/>
        <v>14.70311027332705</v>
      </c>
      <c r="Q704" s="159">
        <f t="shared" si="115"/>
        <v>15.784008307372794</v>
      </c>
      <c r="R704" s="159">
        <f t="shared" si="115"/>
        <v>10.050251256281408</v>
      </c>
      <c r="S704" s="159">
        <f t="shared" si="115"/>
        <v>10.351377018043685</v>
      </c>
      <c r="T704" s="159">
        <f t="shared" si="115"/>
        <v>13.893510815307819</v>
      </c>
      <c r="V704" s="395" t="s">
        <v>551</v>
      </c>
      <c r="W704" s="396"/>
      <c r="X704" s="396"/>
      <c r="Y704" s="396"/>
      <c r="Z704" s="396"/>
      <c r="AA704" s="396"/>
      <c r="AB704" s="447"/>
      <c r="AC704" s="157">
        <f>N704</f>
        <v>167</v>
      </c>
      <c r="AD704" s="157">
        <f>K704</f>
        <v>152</v>
      </c>
      <c r="AE704" s="184">
        <f>M704</f>
        <v>109</v>
      </c>
      <c r="AF704" s="158">
        <f t="shared" si="112"/>
        <v>13.893510815307819</v>
      </c>
      <c r="AG704" s="159">
        <f t="shared" si="113"/>
        <v>15.784008307372794</v>
      </c>
      <c r="AH704" s="159">
        <f t="shared" si="114"/>
        <v>10.351377018043685</v>
      </c>
      <c r="AI704" s="181"/>
    </row>
    <row r="705" spans="1:37" ht="15" customHeight="1" x14ac:dyDescent="0.15">
      <c r="B705" s="189" t="s">
        <v>696</v>
      </c>
      <c r="C705" s="448"/>
      <c r="D705" s="448"/>
      <c r="E705" s="448"/>
      <c r="F705" s="448"/>
      <c r="G705" s="448"/>
      <c r="H705" s="329"/>
      <c r="I705" s="157">
        <v>707</v>
      </c>
      <c r="J705" s="157">
        <v>526</v>
      </c>
      <c r="K705" s="157">
        <v>181</v>
      </c>
      <c r="L705" s="157">
        <v>201</v>
      </c>
      <c r="M705" s="184">
        <v>125</v>
      </c>
      <c r="N705" s="157">
        <v>602</v>
      </c>
      <c r="O705" s="158">
        <f t="shared" si="115"/>
        <v>34.930830039525688</v>
      </c>
      <c r="P705" s="436">
        <f t="shared" si="115"/>
        <v>49.575871819038639</v>
      </c>
      <c r="Q705" s="159">
        <f t="shared" si="115"/>
        <v>18.795430944963655</v>
      </c>
      <c r="R705" s="159">
        <f t="shared" si="115"/>
        <v>16.834170854271356</v>
      </c>
      <c r="S705" s="159">
        <f t="shared" si="115"/>
        <v>11.870845204178536</v>
      </c>
      <c r="T705" s="159">
        <f t="shared" si="115"/>
        <v>50.083194675540767</v>
      </c>
      <c r="V705" s="189" t="s">
        <v>696</v>
      </c>
      <c r="W705" s="448"/>
      <c r="X705" s="448"/>
      <c r="Y705" s="448"/>
      <c r="Z705" s="448"/>
      <c r="AA705" s="448"/>
      <c r="AB705" s="329"/>
      <c r="AC705" s="157">
        <f>N705</f>
        <v>602</v>
      </c>
      <c r="AD705" s="157">
        <f>K705</f>
        <v>181</v>
      </c>
      <c r="AE705" s="184">
        <f>M705</f>
        <v>125</v>
      </c>
      <c r="AF705" s="158">
        <f t="shared" si="112"/>
        <v>50.083194675540767</v>
      </c>
      <c r="AG705" s="159">
        <f t="shared" si="113"/>
        <v>18.795430944963655</v>
      </c>
      <c r="AH705" s="159">
        <f t="shared" si="114"/>
        <v>11.870845204178536</v>
      </c>
      <c r="AI705" s="181"/>
    </row>
    <row r="706" spans="1:37" ht="15" customHeight="1" x14ac:dyDescent="0.15">
      <c r="B706" s="174" t="s">
        <v>433</v>
      </c>
      <c r="C706" s="449"/>
      <c r="D706" s="449"/>
      <c r="E706" s="449"/>
      <c r="F706" s="449"/>
      <c r="G706" s="449"/>
      <c r="H706" s="411"/>
      <c r="I706" s="157">
        <v>529</v>
      </c>
      <c r="J706" s="157">
        <v>235</v>
      </c>
      <c r="K706" s="157">
        <v>294</v>
      </c>
      <c r="L706" s="157">
        <v>363</v>
      </c>
      <c r="M706" s="184">
        <v>328</v>
      </c>
      <c r="N706" s="157">
        <v>270</v>
      </c>
      <c r="O706" s="158">
        <f t="shared" si="115"/>
        <v>26.136363636363637</v>
      </c>
      <c r="P706" s="436">
        <f t="shared" si="115"/>
        <v>22.148916116870875</v>
      </c>
      <c r="Q706" s="159">
        <f t="shared" si="115"/>
        <v>30.529595015576323</v>
      </c>
      <c r="R706" s="159">
        <f t="shared" si="115"/>
        <v>30.402010050251256</v>
      </c>
      <c r="S706" s="159">
        <f t="shared" si="115"/>
        <v>31.149097815764481</v>
      </c>
      <c r="T706" s="159">
        <f t="shared" si="115"/>
        <v>22.462562396006653</v>
      </c>
      <c r="V706" s="174" t="s">
        <v>433</v>
      </c>
      <c r="W706" s="449"/>
      <c r="X706" s="449"/>
      <c r="Y706" s="449"/>
      <c r="Z706" s="449"/>
      <c r="AA706" s="449"/>
      <c r="AB706" s="411"/>
      <c r="AC706" s="157">
        <f>N706</f>
        <v>270</v>
      </c>
      <c r="AD706" s="157">
        <f>K706</f>
        <v>294</v>
      </c>
      <c r="AE706" s="184">
        <f>M706</f>
        <v>328</v>
      </c>
      <c r="AF706" s="158">
        <f t="shared" si="112"/>
        <v>22.462562396006653</v>
      </c>
      <c r="AG706" s="159">
        <f t="shared" si="113"/>
        <v>30.529595015576323</v>
      </c>
      <c r="AH706" s="159">
        <f t="shared" si="114"/>
        <v>31.149097815764481</v>
      </c>
      <c r="AI706" s="181"/>
    </row>
    <row r="707" spans="1:37" ht="15" customHeight="1" x14ac:dyDescent="0.15">
      <c r="B707" s="174" t="s">
        <v>434</v>
      </c>
      <c r="C707" s="448"/>
      <c r="D707" s="448"/>
      <c r="E707" s="448"/>
      <c r="F707" s="448"/>
      <c r="G707" s="448"/>
      <c r="H707" s="329"/>
      <c r="I707" s="157">
        <v>295</v>
      </c>
      <c r="J707" s="157">
        <v>100</v>
      </c>
      <c r="K707" s="157">
        <v>195</v>
      </c>
      <c r="L707" s="157">
        <v>359</v>
      </c>
      <c r="M707" s="184">
        <v>347</v>
      </c>
      <c r="N707" s="157">
        <v>112</v>
      </c>
      <c r="O707" s="158">
        <f t="shared" si="115"/>
        <v>14.575098814229248</v>
      </c>
      <c r="P707" s="436">
        <f t="shared" si="115"/>
        <v>9.4250706880301607</v>
      </c>
      <c r="Q707" s="159">
        <f t="shared" si="115"/>
        <v>20.249221183800621</v>
      </c>
      <c r="R707" s="159">
        <f t="shared" si="115"/>
        <v>30.067001675041876</v>
      </c>
      <c r="S707" s="159">
        <f t="shared" si="115"/>
        <v>32.953466286799618</v>
      </c>
      <c r="T707" s="159">
        <f t="shared" si="115"/>
        <v>9.3178036605657244</v>
      </c>
      <c r="V707" s="174" t="s">
        <v>434</v>
      </c>
      <c r="W707" s="448"/>
      <c r="X707" s="448"/>
      <c r="Y707" s="448"/>
      <c r="Z707" s="448"/>
      <c r="AA707" s="448"/>
      <c r="AB707" s="329"/>
      <c r="AC707" s="157">
        <f>N707</f>
        <v>112</v>
      </c>
      <c r="AD707" s="157">
        <f>K707</f>
        <v>195</v>
      </c>
      <c r="AE707" s="184">
        <f>M707</f>
        <v>347</v>
      </c>
      <c r="AF707" s="158">
        <f t="shared" si="112"/>
        <v>9.3178036605657244</v>
      </c>
      <c r="AG707" s="159">
        <f t="shared" si="113"/>
        <v>20.249221183800621</v>
      </c>
      <c r="AH707" s="159">
        <f t="shared" si="114"/>
        <v>32.953466286799618</v>
      </c>
      <c r="AI707" s="181"/>
    </row>
    <row r="708" spans="1:37" ht="15" customHeight="1" x14ac:dyDescent="0.15">
      <c r="B708" s="174" t="s">
        <v>0</v>
      </c>
      <c r="C708" s="450"/>
      <c r="D708" s="450"/>
      <c r="E708" s="450"/>
      <c r="F708" s="450"/>
      <c r="G708" s="450"/>
      <c r="H708" s="220"/>
      <c r="I708" s="161">
        <v>185</v>
      </c>
      <c r="J708" s="161">
        <v>44</v>
      </c>
      <c r="K708" s="161">
        <v>141</v>
      </c>
      <c r="L708" s="161">
        <v>151</v>
      </c>
      <c r="M708" s="185">
        <v>144</v>
      </c>
      <c r="N708" s="161">
        <v>51</v>
      </c>
      <c r="O708" s="162">
        <f t="shared" si="115"/>
        <v>9.1403162055335976</v>
      </c>
      <c r="P708" s="451">
        <f t="shared" si="115"/>
        <v>4.1470311027332709</v>
      </c>
      <c r="Q708" s="163">
        <f t="shared" si="115"/>
        <v>14.641744548286603</v>
      </c>
      <c r="R708" s="163">
        <f t="shared" si="115"/>
        <v>12.646566164154105</v>
      </c>
      <c r="S708" s="163">
        <f t="shared" si="115"/>
        <v>13.675213675213676</v>
      </c>
      <c r="T708" s="163">
        <f t="shared" si="115"/>
        <v>4.2429284525790347</v>
      </c>
      <c r="V708" s="174" t="s">
        <v>0</v>
      </c>
      <c r="W708" s="450"/>
      <c r="X708" s="450"/>
      <c r="Y708" s="450"/>
      <c r="Z708" s="450"/>
      <c r="AA708" s="450"/>
      <c r="AB708" s="220"/>
      <c r="AC708" s="161">
        <f>N708</f>
        <v>51</v>
      </c>
      <c r="AD708" s="161">
        <f>K708</f>
        <v>141</v>
      </c>
      <c r="AE708" s="185">
        <f>M708</f>
        <v>144</v>
      </c>
      <c r="AF708" s="162">
        <f t="shared" si="112"/>
        <v>4.2429284525790347</v>
      </c>
      <c r="AG708" s="163">
        <f t="shared" si="113"/>
        <v>14.641744548286603</v>
      </c>
      <c r="AH708" s="163">
        <f t="shared" si="114"/>
        <v>13.675213675213676</v>
      </c>
      <c r="AI708" s="181"/>
    </row>
    <row r="709" spans="1:37" ht="15" customHeight="1" x14ac:dyDescent="0.15">
      <c r="B709" s="165" t="s">
        <v>1</v>
      </c>
      <c r="C709" s="167"/>
      <c r="D709" s="167"/>
      <c r="E709" s="167"/>
      <c r="F709" s="167"/>
      <c r="G709" s="167"/>
      <c r="H709" s="176"/>
      <c r="I709" s="168">
        <f t="shared" ref="I709:T709" si="116">SUM(I704:I708)</f>
        <v>2024</v>
      </c>
      <c r="J709" s="168">
        <f t="shared" si="116"/>
        <v>1061</v>
      </c>
      <c r="K709" s="168">
        <f t="shared" si="116"/>
        <v>963</v>
      </c>
      <c r="L709" s="168">
        <f t="shared" si="116"/>
        <v>1194</v>
      </c>
      <c r="M709" s="186">
        <f t="shared" si="116"/>
        <v>1053</v>
      </c>
      <c r="N709" s="168">
        <f t="shared" si="116"/>
        <v>1202</v>
      </c>
      <c r="O709" s="169">
        <f t="shared" si="116"/>
        <v>100</v>
      </c>
      <c r="P709" s="452">
        <f t="shared" si="116"/>
        <v>100</v>
      </c>
      <c r="Q709" s="170">
        <f t="shared" si="116"/>
        <v>100</v>
      </c>
      <c r="R709" s="170">
        <f t="shared" si="116"/>
        <v>100</v>
      </c>
      <c r="S709" s="170">
        <f t="shared" si="116"/>
        <v>100</v>
      </c>
      <c r="T709" s="170">
        <f t="shared" si="116"/>
        <v>100.00000000000001</v>
      </c>
      <c r="V709" s="165" t="s">
        <v>1</v>
      </c>
      <c r="W709" s="167"/>
      <c r="X709" s="167"/>
      <c r="Y709" s="167"/>
      <c r="Z709" s="167"/>
      <c r="AA709" s="167"/>
      <c r="AB709" s="176"/>
      <c r="AC709" s="168">
        <f t="shared" ref="AC709:AH709" si="117">SUM(AC704:AC708)</f>
        <v>1202</v>
      </c>
      <c r="AD709" s="168">
        <f t="shared" si="117"/>
        <v>963</v>
      </c>
      <c r="AE709" s="186">
        <f t="shared" si="117"/>
        <v>1053</v>
      </c>
      <c r="AF709" s="169">
        <f t="shared" si="117"/>
        <v>100.00000000000001</v>
      </c>
      <c r="AG709" s="170">
        <f t="shared" si="117"/>
        <v>100</v>
      </c>
      <c r="AH709" s="170">
        <f t="shared" si="117"/>
        <v>100</v>
      </c>
    </row>
    <row r="710" spans="1:37" ht="15" customHeight="1" x14ac:dyDescent="0.15">
      <c r="B710" s="171"/>
      <c r="C710" s="172"/>
      <c r="D710" s="172"/>
      <c r="E710" s="172"/>
      <c r="F710" s="181"/>
      <c r="G710" s="181"/>
      <c r="H710" s="181"/>
      <c r="I710" s="181"/>
      <c r="N710" s="181"/>
      <c r="V710" s="171"/>
      <c r="W710" s="172"/>
      <c r="X710" s="172"/>
      <c r="Y710" s="172"/>
      <c r="Z710" s="172"/>
      <c r="AA710" s="172"/>
      <c r="AB710" s="181"/>
      <c r="AC710" s="181"/>
    </row>
    <row r="711" spans="1:37" ht="13.7" customHeight="1" x14ac:dyDescent="0.15">
      <c r="A711" s="136" t="s">
        <v>697</v>
      </c>
      <c r="B711" s="137"/>
      <c r="V711" s="137"/>
    </row>
    <row r="712" spans="1:37" ht="15" customHeight="1" x14ac:dyDescent="0.15">
      <c r="A712" s="135" t="s">
        <v>699</v>
      </c>
      <c r="B712" s="137"/>
      <c r="V712" s="137"/>
    </row>
    <row r="713" spans="1:37" ht="13.7" customHeight="1" x14ac:dyDescent="0.15">
      <c r="B713" s="138"/>
      <c r="C713" s="139"/>
      <c r="D713" s="139"/>
      <c r="E713" s="139"/>
      <c r="F713" s="139"/>
      <c r="G713" s="139"/>
      <c r="H713" s="139"/>
      <c r="I713" s="227"/>
      <c r="J713" s="228"/>
      <c r="K713" s="142" t="s">
        <v>2</v>
      </c>
      <c r="L713" s="142"/>
      <c r="M713" s="228"/>
      <c r="N713" s="228"/>
      <c r="O713" s="229"/>
      <c r="P713" s="228"/>
      <c r="Q713" s="142" t="s">
        <v>3</v>
      </c>
      <c r="R713" s="142"/>
      <c r="S713" s="228"/>
      <c r="T713" s="231"/>
      <c r="V713" s="138"/>
      <c r="W713" s="139"/>
      <c r="X713" s="139"/>
      <c r="Y713" s="139"/>
      <c r="Z713" s="139"/>
      <c r="AA713" s="139"/>
      <c r="AB713" s="139"/>
      <c r="AC713" s="140"/>
      <c r="AD713" s="141" t="s">
        <v>2</v>
      </c>
      <c r="AE713" s="142"/>
      <c r="AF713" s="143"/>
      <c r="AG713" s="141" t="s">
        <v>3</v>
      </c>
      <c r="AH713" s="144"/>
    </row>
    <row r="714" spans="1:37" ht="22.7" customHeight="1" x14ac:dyDescent="0.15">
      <c r="B714" s="156"/>
      <c r="H714" s="329"/>
      <c r="I714" s="146" t="s">
        <v>365</v>
      </c>
      <c r="J714" s="146" t="s">
        <v>170</v>
      </c>
      <c r="K714" s="146" t="s">
        <v>171</v>
      </c>
      <c r="L714" s="146" t="s">
        <v>366</v>
      </c>
      <c r="M714" s="182" t="s">
        <v>173</v>
      </c>
      <c r="N714" s="146" t="s">
        <v>529</v>
      </c>
      <c r="O714" s="147" t="s">
        <v>365</v>
      </c>
      <c r="P714" s="146" t="s">
        <v>170</v>
      </c>
      <c r="Q714" s="146" t="s">
        <v>171</v>
      </c>
      <c r="R714" s="146" t="s">
        <v>366</v>
      </c>
      <c r="S714" s="146" t="s">
        <v>173</v>
      </c>
      <c r="T714" s="146" t="s">
        <v>529</v>
      </c>
      <c r="V714" s="156"/>
      <c r="AB714" s="329"/>
      <c r="AC714" s="146" t="s">
        <v>474</v>
      </c>
      <c r="AD714" s="146" t="s">
        <v>171</v>
      </c>
      <c r="AE714" s="182" t="s">
        <v>173</v>
      </c>
      <c r="AF714" s="147" t="s">
        <v>474</v>
      </c>
      <c r="AG714" s="146" t="s">
        <v>171</v>
      </c>
      <c r="AH714" s="146" t="s">
        <v>173</v>
      </c>
    </row>
    <row r="715" spans="1:37" ht="12" customHeight="1" x14ac:dyDescent="0.15">
      <c r="B715" s="149"/>
      <c r="C715" s="151"/>
      <c r="D715" s="151"/>
      <c r="E715" s="151"/>
      <c r="F715" s="151"/>
      <c r="G715" s="151"/>
      <c r="H715" s="220"/>
      <c r="I715" s="152"/>
      <c r="J715" s="152"/>
      <c r="K715" s="152"/>
      <c r="L715" s="152"/>
      <c r="M715" s="183"/>
      <c r="N715" s="152"/>
      <c r="O715" s="153">
        <f t="shared" ref="O715:T715" si="118">I706</f>
        <v>529</v>
      </c>
      <c r="P715" s="154">
        <f t="shared" si="118"/>
        <v>235</v>
      </c>
      <c r="Q715" s="154">
        <f t="shared" si="118"/>
        <v>294</v>
      </c>
      <c r="R715" s="154">
        <f t="shared" si="118"/>
        <v>363</v>
      </c>
      <c r="S715" s="154">
        <f t="shared" si="118"/>
        <v>328</v>
      </c>
      <c r="T715" s="154">
        <f t="shared" si="118"/>
        <v>270</v>
      </c>
      <c r="V715" s="149"/>
      <c r="W715" s="151"/>
      <c r="X715" s="151"/>
      <c r="Y715" s="151"/>
      <c r="Z715" s="151"/>
      <c r="AA715" s="151"/>
      <c r="AB715" s="220"/>
      <c r="AC715" s="152"/>
      <c r="AD715" s="152"/>
      <c r="AE715" s="183"/>
      <c r="AF715" s="153">
        <f>T715</f>
        <v>270</v>
      </c>
      <c r="AG715" s="154">
        <f>Q715</f>
        <v>294</v>
      </c>
      <c r="AH715" s="154">
        <f>S715</f>
        <v>328</v>
      </c>
    </row>
    <row r="716" spans="1:37" ht="15" customHeight="1" x14ac:dyDescent="0.15">
      <c r="B716" s="156" t="s">
        <v>552</v>
      </c>
      <c r="I716" s="157">
        <v>311</v>
      </c>
      <c r="J716" s="157">
        <v>88</v>
      </c>
      <c r="K716" s="157">
        <v>223</v>
      </c>
      <c r="L716" s="157">
        <v>269</v>
      </c>
      <c r="M716" s="184">
        <v>252</v>
      </c>
      <c r="N716" s="157">
        <v>105</v>
      </c>
      <c r="O716" s="158">
        <f t="shared" ref="O716:T719" si="119">I716/O$715*100</f>
        <v>58.790170132325137</v>
      </c>
      <c r="P716" s="436">
        <f t="shared" si="119"/>
        <v>37.446808510638299</v>
      </c>
      <c r="Q716" s="159">
        <f t="shared" si="119"/>
        <v>75.850340136054413</v>
      </c>
      <c r="R716" s="159">
        <f t="shared" si="119"/>
        <v>74.104683195592287</v>
      </c>
      <c r="S716" s="159">
        <f t="shared" si="119"/>
        <v>76.829268292682926</v>
      </c>
      <c r="T716" s="159">
        <f t="shared" si="119"/>
        <v>38.888888888888893</v>
      </c>
      <c r="V716" s="156" t="s">
        <v>552</v>
      </c>
      <c r="AC716" s="157">
        <f>N716</f>
        <v>105</v>
      </c>
      <c r="AD716" s="157">
        <f>K716</f>
        <v>223</v>
      </c>
      <c r="AE716" s="184">
        <f>M716</f>
        <v>252</v>
      </c>
      <c r="AF716" s="158">
        <f>T716</f>
        <v>38.888888888888893</v>
      </c>
      <c r="AG716" s="159">
        <f>Q716</f>
        <v>75.850340136054413</v>
      </c>
      <c r="AH716" s="159">
        <f>S716</f>
        <v>76.829268292682926</v>
      </c>
      <c r="AK716" s="181"/>
    </row>
    <row r="717" spans="1:37" ht="15" customHeight="1" x14ac:dyDescent="0.15">
      <c r="B717" s="156" t="s">
        <v>553</v>
      </c>
      <c r="I717" s="157">
        <v>74</v>
      </c>
      <c r="J717" s="157">
        <v>46</v>
      </c>
      <c r="K717" s="157">
        <v>28</v>
      </c>
      <c r="L717" s="157">
        <v>43</v>
      </c>
      <c r="M717" s="184">
        <v>35</v>
      </c>
      <c r="N717" s="157">
        <v>54</v>
      </c>
      <c r="O717" s="158">
        <f t="shared" si="119"/>
        <v>13.988657844990549</v>
      </c>
      <c r="P717" s="436">
        <f t="shared" si="119"/>
        <v>19.574468085106382</v>
      </c>
      <c r="Q717" s="159">
        <f t="shared" si="119"/>
        <v>9.5238095238095237</v>
      </c>
      <c r="R717" s="159">
        <f t="shared" si="119"/>
        <v>11.84573002754821</v>
      </c>
      <c r="S717" s="159">
        <f t="shared" si="119"/>
        <v>10.670731707317072</v>
      </c>
      <c r="T717" s="159">
        <f t="shared" si="119"/>
        <v>20</v>
      </c>
      <c r="V717" s="156" t="s">
        <v>553</v>
      </c>
      <c r="AC717" s="157">
        <f>N717</f>
        <v>54</v>
      </c>
      <c r="AD717" s="157">
        <f>K717</f>
        <v>28</v>
      </c>
      <c r="AE717" s="184">
        <f>M717</f>
        <v>35</v>
      </c>
      <c r="AF717" s="158">
        <f>T717</f>
        <v>20</v>
      </c>
      <c r="AG717" s="159">
        <f>Q717</f>
        <v>9.5238095238095237</v>
      </c>
      <c r="AH717" s="159">
        <f>S717</f>
        <v>10.670731707317072</v>
      </c>
      <c r="AK717" s="181"/>
    </row>
    <row r="718" spans="1:37" ht="15" customHeight="1" x14ac:dyDescent="0.15">
      <c r="B718" s="156" t="s">
        <v>554</v>
      </c>
      <c r="I718" s="157">
        <v>132</v>
      </c>
      <c r="J718" s="157">
        <v>93</v>
      </c>
      <c r="K718" s="157">
        <v>39</v>
      </c>
      <c r="L718" s="157">
        <v>46</v>
      </c>
      <c r="M718" s="184">
        <v>36</v>
      </c>
      <c r="N718" s="157">
        <v>103</v>
      </c>
      <c r="O718" s="158">
        <f t="shared" si="119"/>
        <v>24.952741020793951</v>
      </c>
      <c r="P718" s="436">
        <f t="shared" si="119"/>
        <v>39.574468085106382</v>
      </c>
      <c r="Q718" s="159">
        <f t="shared" si="119"/>
        <v>13.26530612244898</v>
      </c>
      <c r="R718" s="159">
        <f t="shared" si="119"/>
        <v>12.672176308539946</v>
      </c>
      <c r="S718" s="159">
        <f t="shared" si="119"/>
        <v>10.975609756097562</v>
      </c>
      <c r="T718" s="159">
        <f t="shared" si="119"/>
        <v>38.148148148148145</v>
      </c>
      <c r="V718" s="156" t="s">
        <v>554</v>
      </c>
      <c r="AC718" s="157">
        <f>N718</f>
        <v>103</v>
      </c>
      <c r="AD718" s="157">
        <f>K718</f>
        <v>39</v>
      </c>
      <c r="AE718" s="184">
        <f>M718</f>
        <v>36</v>
      </c>
      <c r="AF718" s="158">
        <f>T718</f>
        <v>38.148148148148145</v>
      </c>
      <c r="AG718" s="159">
        <f>Q718</f>
        <v>13.26530612244898</v>
      </c>
      <c r="AH718" s="159">
        <f>S718</f>
        <v>10.975609756097562</v>
      </c>
      <c r="AK718" s="181"/>
    </row>
    <row r="719" spans="1:37" ht="15" customHeight="1" x14ac:dyDescent="0.15">
      <c r="B719" s="174" t="s">
        <v>0</v>
      </c>
      <c r="C719" s="151"/>
      <c r="D719" s="151"/>
      <c r="E719" s="151"/>
      <c r="F719" s="151"/>
      <c r="G719" s="151"/>
      <c r="H719" s="151"/>
      <c r="I719" s="161">
        <v>12</v>
      </c>
      <c r="J719" s="161">
        <v>8</v>
      </c>
      <c r="K719" s="161">
        <v>4</v>
      </c>
      <c r="L719" s="161">
        <v>5</v>
      </c>
      <c r="M719" s="185">
        <v>5</v>
      </c>
      <c r="N719" s="161">
        <v>8</v>
      </c>
      <c r="O719" s="162">
        <f t="shared" si="119"/>
        <v>2.2684310018903595</v>
      </c>
      <c r="P719" s="451">
        <f t="shared" si="119"/>
        <v>3.4042553191489362</v>
      </c>
      <c r="Q719" s="163">
        <f t="shared" si="119"/>
        <v>1.3605442176870748</v>
      </c>
      <c r="R719" s="163">
        <f t="shared" si="119"/>
        <v>1.3774104683195594</v>
      </c>
      <c r="S719" s="163">
        <f t="shared" si="119"/>
        <v>1.524390243902439</v>
      </c>
      <c r="T719" s="163">
        <f t="shared" si="119"/>
        <v>2.9629629629629632</v>
      </c>
      <c r="V719" s="174" t="s">
        <v>0</v>
      </c>
      <c r="W719" s="151"/>
      <c r="X719" s="151"/>
      <c r="Y719" s="151"/>
      <c r="Z719" s="151"/>
      <c r="AA719" s="151"/>
      <c r="AB719" s="151"/>
      <c r="AC719" s="161">
        <f>N719</f>
        <v>8</v>
      </c>
      <c r="AD719" s="161">
        <f>K719</f>
        <v>4</v>
      </c>
      <c r="AE719" s="185">
        <f>M719</f>
        <v>5</v>
      </c>
      <c r="AF719" s="162">
        <f>T719</f>
        <v>2.9629629629629632</v>
      </c>
      <c r="AG719" s="163">
        <f>Q719</f>
        <v>1.3605442176870748</v>
      </c>
      <c r="AH719" s="163">
        <f>S719</f>
        <v>1.524390243902439</v>
      </c>
      <c r="AK719" s="181"/>
    </row>
    <row r="720" spans="1:37" ht="15" customHeight="1" x14ac:dyDescent="0.15">
      <c r="B720" s="165" t="s">
        <v>1</v>
      </c>
      <c r="C720" s="167"/>
      <c r="D720" s="167"/>
      <c r="E720" s="167"/>
      <c r="F720" s="167"/>
      <c r="G720" s="167"/>
      <c r="H720" s="176"/>
      <c r="I720" s="168">
        <f t="shared" ref="I720:T720" si="120">SUM(I716:I719)</f>
        <v>529</v>
      </c>
      <c r="J720" s="168">
        <f t="shared" si="120"/>
        <v>235</v>
      </c>
      <c r="K720" s="168">
        <f t="shared" si="120"/>
        <v>294</v>
      </c>
      <c r="L720" s="168">
        <f t="shared" si="120"/>
        <v>363</v>
      </c>
      <c r="M720" s="186">
        <f t="shared" si="120"/>
        <v>328</v>
      </c>
      <c r="N720" s="168">
        <f t="shared" si="120"/>
        <v>270</v>
      </c>
      <c r="O720" s="169">
        <f t="shared" si="120"/>
        <v>100</v>
      </c>
      <c r="P720" s="452">
        <f t="shared" si="120"/>
        <v>99.999999999999986</v>
      </c>
      <c r="Q720" s="170">
        <f t="shared" si="120"/>
        <v>99.999999999999986</v>
      </c>
      <c r="R720" s="170">
        <f t="shared" si="120"/>
        <v>100</v>
      </c>
      <c r="S720" s="170">
        <f t="shared" si="120"/>
        <v>100</v>
      </c>
      <c r="T720" s="170">
        <f t="shared" si="120"/>
        <v>100</v>
      </c>
      <c r="V720" s="165" t="s">
        <v>1</v>
      </c>
      <c r="W720" s="167"/>
      <c r="X720" s="167"/>
      <c r="Y720" s="167"/>
      <c r="Z720" s="167"/>
      <c r="AA720" s="167"/>
      <c r="AB720" s="176"/>
      <c r="AC720" s="168">
        <f t="shared" ref="AC720:AH720" si="121">SUM(AC716:AC719)</f>
        <v>270</v>
      </c>
      <c r="AD720" s="168">
        <f t="shared" si="121"/>
        <v>294</v>
      </c>
      <c r="AE720" s="186">
        <f t="shared" si="121"/>
        <v>328</v>
      </c>
      <c r="AF720" s="169">
        <f t="shared" si="121"/>
        <v>100</v>
      </c>
      <c r="AG720" s="170">
        <f t="shared" si="121"/>
        <v>99.999999999999986</v>
      </c>
      <c r="AH720" s="170">
        <f t="shared" si="121"/>
        <v>100</v>
      </c>
    </row>
    <row r="721" spans="1:34" ht="15" customHeight="1" x14ac:dyDescent="0.15">
      <c r="B721" s="171"/>
      <c r="C721" s="172"/>
      <c r="D721" s="172"/>
      <c r="E721" s="172"/>
      <c r="F721" s="181"/>
      <c r="G721" s="181"/>
      <c r="H721" s="181"/>
      <c r="I721" s="181"/>
      <c r="J721" s="181"/>
      <c r="V721" s="171"/>
      <c r="W721" s="172"/>
      <c r="X721" s="172"/>
      <c r="Y721" s="172"/>
      <c r="Z721" s="172"/>
      <c r="AA721" s="172"/>
      <c r="AB721" s="172"/>
      <c r="AC721" s="181"/>
      <c r="AD721" s="181"/>
      <c r="AE721" s="181"/>
      <c r="AF721" s="181"/>
      <c r="AG721" s="181"/>
    </row>
    <row r="722" spans="1:34" ht="15" customHeight="1" x14ac:dyDescent="0.15">
      <c r="A722" s="135" t="s">
        <v>700</v>
      </c>
      <c r="B722" s="137"/>
      <c r="C722" s="137"/>
    </row>
    <row r="723" spans="1:34" ht="13.7" customHeight="1" x14ac:dyDescent="0.15">
      <c r="B723" s="138"/>
      <c r="C723" s="139"/>
      <c r="D723" s="139"/>
      <c r="E723" s="139"/>
      <c r="F723" s="227"/>
      <c r="G723" s="228"/>
      <c r="H723" s="142" t="s">
        <v>2</v>
      </c>
      <c r="I723" s="142"/>
      <c r="J723" s="228"/>
      <c r="K723" s="228"/>
      <c r="L723" s="229"/>
      <c r="M723" s="228"/>
      <c r="N723" s="142" t="s">
        <v>3</v>
      </c>
      <c r="O723" s="142"/>
      <c r="P723" s="228"/>
      <c r="Q723" s="231"/>
      <c r="V723" s="138"/>
      <c r="W723" s="139"/>
      <c r="X723" s="139"/>
      <c r="Y723" s="139"/>
      <c r="Z723" s="140"/>
      <c r="AA723" s="141" t="s">
        <v>2</v>
      </c>
      <c r="AB723" s="142"/>
      <c r="AC723" s="143"/>
      <c r="AD723" s="141" t="s">
        <v>3</v>
      </c>
      <c r="AE723" s="144"/>
    </row>
    <row r="724" spans="1:34" ht="22.7" customHeight="1" x14ac:dyDescent="0.15">
      <c r="B724" s="156"/>
      <c r="C724" s="137"/>
      <c r="E724" s="329"/>
      <c r="F724" s="146" t="s">
        <v>365</v>
      </c>
      <c r="G724" s="146" t="s">
        <v>170</v>
      </c>
      <c r="H724" s="146" t="s">
        <v>171</v>
      </c>
      <c r="I724" s="146" t="s">
        <v>366</v>
      </c>
      <c r="J724" s="182" t="s">
        <v>173</v>
      </c>
      <c r="K724" s="146" t="s">
        <v>529</v>
      </c>
      <c r="L724" s="147" t="s">
        <v>365</v>
      </c>
      <c r="M724" s="146" t="s">
        <v>170</v>
      </c>
      <c r="N724" s="146" t="s">
        <v>171</v>
      </c>
      <c r="O724" s="146" t="s">
        <v>366</v>
      </c>
      <c r="P724" s="146" t="s">
        <v>173</v>
      </c>
      <c r="Q724" s="146" t="s">
        <v>529</v>
      </c>
      <c r="V724" s="156"/>
      <c r="W724" s="137"/>
      <c r="Y724" s="329"/>
      <c r="Z724" s="146" t="s">
        <v>474</v>
      </c>
      <c r="AA724" s="146" t="s">
        <v>171</v>
      </c>
      <c r="AB724" s="182" t="s">
        <v>173</v>
      </c>
      <c r="AC724" s="147" t="s">
        <v>474</v>
      </c>
      <c r="AD724" s="146" t="s">
        <v>171</v>
      </c>
      <c r="AE724" s="146" t="s">
        <v>173</v>
      </c>
    </row>
    <row r="725" spans="1:34" ht="12" customHeight="1" x14ac:dyDescent="0.15">
      <c r="B725" s="149"/>
      <c r="C725" s="150"/>
      <c r="D725" s="151"/>
      <c r="E725" s="220"/>
      <c r="F725" s="152"/>
      <c r="G725" s="152"/>
      <c r="H725" s="152"/>
      <c r="I725" s="152"/>
      <c r="J725" s="183"/>
      <c r="K725" s="152"/>
      <c r="L725" s="153">
        <f>$I$709</f>
        <v>2024</v>
      </c>
      <c r="M725" s="154">
        <f>$J$709</f>
        <v>1061</v>
      </c>
      <c r="N725" s="154">
        <f>$K$709</f>
        <v>963</v>
      </c>
      <c r="O725" s="154">
        <f>$L$709</f>
        <v>1194</v>
      </c>
      <c r="P725" s="154">
        <f>$M$709</f>
        <v>1053</v>
      </c>
      <c r="Q725" s="154">
        <f>$N$709</f>
        <v>1202</v>
      </c>
      <c r="V725" s="149"/>
      <c r="W725" s="150"/>
      <c r="X725" s="151"/>
      <c r="Y725" s="220"/>
      <c r="Z725" s="152"/>
      <c r="AA725" s="152"/>
      <c r="AB725" s="183"/>
      <c r="AC725" s="153">
        <f t="shared" ref="AC725:AC733" si="122">Q725</f>
        <v>1202</v>
      </c>
      <c r="AD725" s="154">
        <f t="shared" ref="AD725:AD733" si="123">N725</f>
        <v>963</v>
      </c>
      <c r="AE725" s="154">
        <f t="shared" ref="AE725:AE733" si="124">P725</f>
        <v>1053</v>
      </c>
    </row>
    <row r="726" spans="1:34" ht="15" customHeight="1" x14ac:dyDescent="0.15">
      <c r="B726" s="156" t="s">
        <v>152</v>
      </c>
      <c r="C726" s="137"/>
      <c r="F726" s="157">
        <v>473</v>
      </c>
      <c r="G726" s="157">
        <v>173</v>
      </c>
      <c r="H726" s="157">
        <v>300</v>
      </c>
      <c r="I726" s="157">
        <v>381</v>
      </c>
      <c r="J726" s="184">
        <v>360</v>
      </c>
      <c r="K726" s="157">
        <v>194</v>
      </c>
      <c r="L726" s="158">
        <f t="shared" ref="L726:L733" si="125">F726/L$725*100</f>
        <v>23.369565217391305</v>
      </c>
      <c r="M726" s="436">
        <f t="shared" ref="M726:M733" si="126">G726/M$725*100</f>
        <v>16.305372290292176</v>
      </c>
      <c r="N726" s="159">
        <f t="shared" ref="N726:N733" si="127">H726/N$725*100</f>
        <v>31.15264797507788</v>
      </c>
      <c r="O726" s="159">
        <f t="shared" ref="O726:O733" si="128">I726/O$725*100</f>
        <v>31.909547738693465</v>
      </c>
      <c r="P726" s="159">
        <f t="shared" ref="P726:P733" si="129">J726/P$725*100</f>
        <v>34.188034188034187</v>
      </c>
      <c r="Q726" s="159">
        <f t="shared" ref="Q726:Q733" si="130">K726/Q$725*100</f>
        <v>16.139767054908486</v>
      </c>
      <c r="R726" s="181"/>
      <c r="V726" s="156" t="s">
        <v>152</v>
      </c>
      <c r="W726" s="137"/>
      <c r="Z726" s="157">
        <f t="shared" ref="Z726:Z733" si="131">K726</f>
        <v>194</v>
      </c>
      <c r="AA726" s="157">
        <f t="shared" ref="AA726:AA733" si="132">H726</f>
        <v>300</v>
      </c>
      <c r="AB726" s="184">
        <f t="shared" ref="AB726:AB733" si="133">J726</f>
        <v>360</v>
      </c>
      <c r="AC726" s="158">
        <f t="shared" si="122"/>
        <v>16.139767054908486</v>
      </c>
      <c r="AD726" s="159">
        <f t="shared" si="123"/>
        <v>31.15264797507788</v>
      </c>
      <c r="AE726" s="159">
        <f t="shared" si="124"/>
        <v>34.188034188034187</v>
      </c>
      <c r="AH726" s="181"/>
    </row>
    <row r="727" spans="1:34" ht="15" customHeight="1" x14ac:dyDescent="0.15">
      <c r="B727" s="156" t="s">
        <v>481</v>
      </c>
      <c r="C727" s="137"/>
      <c r="F727" s="157">
        <v>394</v>
      </c>
      <c r="G727" s="157">
        <v>218</v>
      </c>
      <c r="H727" s="157">
        <v>176</v>
      </c>
      <c r="I727" s="157">
        <v>218</v>
      </c>
      <c r="J727" s="184">
        <v>186</v>
      </c>
      <c r="K727" s="157">
        <v>250</v>
      </c>
      <c r="L727" s="158">
        <f t="shared" si="125"/>
        <v>19.466403162055336</v>
      </c>
      <c r="M727" s="436">
        <f t="shared" si="126"/>
        <v>20.546654099905751</v>
      </c>
      <c r="N727" s="159">
        <f t="shared" si="127"/>
        <v>18.276220145379025</v>
      </c>
      <c r="O727" s="159">
        <f t="shared" si="128"/>
        <v>18.257956448911223</v>
      </c>
      <c r="P727" s="159">
        <f t="shared" si="129"/>
        <v>17.663817663817664</v>
      </c>
      <c r="Q727" s="159">
        <f t="shared" si="130"/>
        <v>20.798668885191347</v>
      </c>
      <c r="R727" s="181"/>
      <c r="V727" s="156" t="s">
        <v>481</v>
      </c>
      <c r="W727" s="137"/>
      <c r="Z727" s="157">
        <f t="shared" si="131"/>
        <v>250</v>
      </c>
      <c r="AA727" s="157">
        <f t="shared" si="132"/>
        <v>176</v>
      </c>
      <c r="AB727" s="184">
        <f t="shared" si="133"/>
        <v>186</v>
      </c>
      <c r="AC727" s="158">
        <f t="shared" si="122"/>
        <v>20.798668885191347</v>
      </c>
      <c r="AD727" s="159">
        <f t="shared" si="123"/>
        <v>18.276220145379025</v>
      </c>
      <c r="AE727" s="159">
        <f t="shared" si="124"/>
        <v>17.663817663817664</v>
      </c>
      <c r="AH727" s="181"/>
    </row>
    <row r="728" spans="1:34" ht="15" customHeight="1" x14ac:dyDescent="0.15">
      <c r="B728" s="156" t="s">
        <v>482</v>
      </c>
      <c r="C728" s="137"/>
      <c r="F728" s="157">
        <v>307</v>
      </c>
      <c r="G728" s="157">
        <v>198</v>
      </c>
      <c r="H728" s="157">
        <v>109</v>
      </c>
      <c r="I728" s="157">
        <v>171</v>
      </c>
      <c r="J728" s="184">
        <v>147</v>
      </c>
      <c r="K728" s="157">
        <v>222</v>
      </c>
      <c r="L728" s="158">
        <f t="shared" si="125"/>
        <v>15.167984189723322</v>
      </c>
      <c r="M728" s="436">
        <f t="shared" si="126"/>
        <v>18.661639962299716</v>
      </c>
      <c r="N728" s="159">
        <f t="shared" si="127"/>
        <v>11.318795430944965</v>
      </c>
      <c r="O728" s="159">
        <f t="shared" si="128"/>
        <v>14.321608040201006</v>
      </c>
      <c r="P728" s="159">
        <f t="shared" si="129"/>
        <v>13.96011396011396</v>
      </c>
      <c r="Q728" s="159">
        <f t="shared" si="130"/>
        <v>18.469217970049918</v>
      </c>
      <c r="R728" s="181"/>
      <c r="V728" s="156" t="s">
        <v>482</v>
      </c>
      <c r="W728" s="137"/>
      <c r="Z728" s="157">
        <f t="shared" si="131"/>
        <v>222</v>
      </c>
      <c r="AA728" s="157">
        <f t="shared" si="132"/>
        <v>109</v>
      </c>
      <c r="AB728" s="184">
        <f t="shared" si="133"/>
        <v>147</v>
      </c>
      <c r="AC728" s="158">
        <f t="shared" si="122"/>
        <v>18.469217970049918</v>
      </c>
      <c r="AD728" s="159">
        <f t="shared" si="123"/>
        <v>11.318795430944965</v>
      </c>
      <c r="AE728" s="159">
        <f t="shared" si="124"/>
        <v>13.96011396011396</v>
      </c>
      <c r="AH728" s="181"/>
    </row>
    <row r="729" spans="1:34" ht="15" customHeight="1" x14ac:dyDescent="0.15">
      <c r="B729" s="156" t="s">
        <v>483</v>
      </c>
      <c r="C729" s="137"/>
      <c r="F729" s="157">
        <v>208</v>
      </c>
      <c r="G729" s="157">
        <v>135</v>
      </c>
      <c r="H729" s="157">
        <v>73</v>
      </c>
      <c r="I729" s="157">
        <v>97</v>
      </c>
      <c r="J729" s="184">
        <v>81</v>
      </c>
      <c r="K729" s="157">
        <v>151</v>
      </c>
      <c r="L729" s="158">
        <f t="shared" si="125"/>
        <v>10.276679841897234</v>
      </c>
      <c r="M729" s="436">
        <f t="shared" si="126"/>
        <v>12.723845428840717</v>
      </c>
      <c r="N729" s="159">
        <f t="shared" si="127"/>
        <v>7.5804776739356177</v>
      </c>
      <c r="O729" s="159">
        <f t="shared" si="128"/>
        <v>8.1239530988274709</v>
      </c>
      <c r="P729" s="159">
        <f t="shared" si="129"/>
        <v>7.6923076923076925</v>
      </c>
      <c r="Q729" s="159">
        <f t="shared" si="130"/>
        <v>12.562396006655574</v>
      </c>
      <c r="R729" s="181"/>
      <c r="V729" s="156" t="s">
        <v>483</v>
      </c>
      <c r="W729" s="137"/>
      <c r="Z729" s="157">
        <f t="shared" si="131"/>
        <v>151</v>
      </c>
      <c r="AA729" s="157">
        <f t="shared" si="132"/>
        <v>73</v>
      </c>
      <c r="AB729" s="184">
        <f t="shared" si="133"/>
        <v>81</v>
      </c>
      <c r="AC729" s="158">
        <f t="shared" si="122"/>
        <v>12.562396006655574</v>
      </c>
      <c r="AD729" s="159">
        <f t="shared" si="123"/>
        <v>7.5804776739356177</v>
      </c>
      <c r="AE729" s="159">
        <f t="shared" si="124"/>
        <v>7.6923076923076925</v>
      </c>
      <c r="AH729" s="181"/>
    </row>
    <row r="730" spans="1:34" ht="15" customHeight="1" x14ac:dyDescent="0.15">
      <c r="B730" s="156" t="s">
        <v>489</v>
      </c>
      <c r="C730" s="137"/>
      <c r="F730" s="157">
        <v>184</v>
      </c>
      <c r="G730" s="157">
        <v>123</v>
      </c>
      <c r="H730" s="157">
        <v>61</v>
      </c>
      <c r="I730" s="157">
        <v>75</v>
      </c>
      <c r="J730" s="184">
        <v>58</v>
      </c>
      <c r="K730" s="157">
        <v>140</v>
      </c>
      <c r="L730" s="158">
        <f t="shared" si="125"/>
        <v>9.0909090909090917</v>
      </c>
      <c r="M730" s="436">
        <f t="shared" si="126"/>
        <v>11.592836946277098</v>
      </c>
      <c r="N730" s="159">
        <f t="shared" si="127"/>
        <v>6.3343717549325023</v>
      </c>
      <c r="O730" s="159">
        <f t="shared" si="128"/>
        <v>6.2814070351758788</v>
      </c>
      <c r="P730" s="159">
        <f t="shared" si="129"/>
        <v>5.5080721747388415</v>
      </c>
      <c r="Q730" s="159">
        <f t="shared" si="130"/>
        <v>11.647254575707153</v>
      </c>
      <c r="R730" s="181"/>
      <c r="V730" s="156" t="s">
        <v>489</v>
      </c>
      <c r="W730" s="137"/>
      <c r="Z730" s="157">
        <f t="shared" si="131"/>
        <v>140</v>
      </c>
      <c r="AA730" s="157">
        <f t="shared" si="132"/>
        <v>61</v>
      </c>
      <c r="AB730" s="184">
        <f t="shared" si="133"/>
        <v>58</v>
      </c>
      <c r="AC730" s="158">
        <f t="shared" si="122"/>
        <v>11.647254575707153</v>
      </c>
      <c r="AD730" s="159">
        <f t="shared" si="123"/>
        <v>6.3343717549325023</v>
      </c>
      <c r="AE730" s="159">
        <f t="shared" si="124"/>
        <v>5.5080721747388415</v>
      </c>
      <c r="AH730" s="181"/>
    </row>
    <row r="731" spans="1:34" ht="15" customHeight="1" x14ac:dyDescent="0.15">
      <c r="B731" s="156" t="s">
        <v>484</v>
      </c>
      <c r="C731" s="137"/>
      <c r="F731" s="157">
        <v>149</v>
      </c>
      <c r="G731" s="157">
        <v>113</v>
      </c>
      <c r="H731" s="157">
        <v>36</v>
      </c>
      <c r="I731" s="157">
        <v>40</v>
      </c>
      <c r="J731" s="184">
        <v>21</v>
      </c>
      <c r="K731" s="157">
        <v>132</v>
      </c>
      <c r="L731" s="158">
        <f t="shared" si="125"/>
        <v>7.3616600790513838</v>
      </c>
      <c r="M731" s="436">
        <f t="shared" si="126"/>
        <v>10.65032987747408</v>
      </c>
      <c r="N731" s="159">
        <f t="shared" si="127"/>
        <v>3.7383177570093453</v>
      </c>
      <c r="O731" s="159">
        <f t="shared" si="128"/>
        <v>3.350083752093802</v>
      </c>
      <c r="P731" s="159">
        <f t="shared" si="129"/>
        <v>1.9943019943019942</v>
      </c>
      <c r="Q731" s="159">
        <f t="shared" si="130"/>
        <v>10.981697171381031</v>
      </c>
      <c r="R731" s="181"/>
      <c r="V731" s="156" t="s">
        <v>484</v>
      </c>
      <c r="W731" s="137"/>
      <c r="Z731" s="157">
        <f t="shared" si="131"/>
        <v>132</v>
      </c>
      <c r="AA731" s="157">
        <f t="shared" si="132"/>
        <v>36</v>
      </c>
      <c r="AB731" s="184">
        <f t="shared" si="133"/>
        <v>21</v>
      </c>
      <c r="AC731" s="158">
        <f t="shared" si="122"/>
        <v>10.981697171381031</v>
      </c>
      <c r="AD731" s="159">
        <f t="shared" si="123"/>
        <v>3.7383177570093453</v>
      </c>
      <c r="AE731" s="159">
        <f t="shared" si="124"/>
        <v>1.9943019943019942</v>
      </c>
      <c r="AH731" s="181"/>
    </row>
    <row r="732" spans="1:34" ht="15" customHeight="1" x14ac:dyDescent="0.15">
      <c r="B732" s="156" t="s">
        <v>74</v>
      </c>
      <c r="C732" s="137"/>
      <c r="F732" s="157">
        <v>45</v>
      </c>
      <c r="G732" s="157">
        <v>33</v>
      </c>
      <c r="H732" s="157">
        <v>12</v>
      </c>
      <c r="I732" s="157">
        <v>12</v>
      </c>
      <c r="J732" s="184">
        <v>8</v>
      </c>
      <c r="K732" s="157">
        <v>37</v>
      </c>
      <c r="L732" s="158">
        <f t="shared" si="125"/>
        <v>2.2233201581027666</v>
      </c>
      <c r="M732" s="436">
        <f t="shared" si="126"/>
        <v>3.1102733270499527</v>
      </c>
      <c r="N732" s="159">
        <f t="shared" si="127"/>
        <v>1.2461059190031152</v>
      </c>
      <c r="O732" s="159">
        <f t="shared" si="128"/>
        <v>1.0050251256281406</v>
      </c>
      <c r="P732" s="159">
        <f t="shared" si="129"/>
        <v>0.75973409306742645</v>
      </c>
      <c r="Q732" s="159">
        <f t="shared" si="130"/>
        <v>3.0782029950083194</v>
      </c>
      <c r="R732" s="181"/>
      <c r="V732" s="156" t="s">
        <v>74</v>
      </c>
      <c r="W732" s="137"/>
      <c r="Z732" s="157">
        <f t="shared" si="131"/>
        <v>37</v>
      </c>
      <c r="AA732" s="157">
        <f t="shared" si="132"/>
        <v>12</v>
      </c>
      <c r="AB732" s="184">
        <f t="shared" si="133"/>
        <v>8</v>
      </c>
      <c r="AC732" s="158">
        <f t="shared" si="122"/>
        <v>3.0782029950083194</v>
      </c>
      <c r="AD732" s="159">
        <f t="shared" si="123"/>
        <v>1.2461059190031152</v>
      </c>
      <c r="AE732" s="159">
        <f t="shared" si="124"/>
        <v>0.75973409306742645</v>
      </c>
      <c r="AH732" s="181"/>
    </row>
    <row r="733" spans="1:34" ht="15" customHeight="1" x14ac:dyDescent="0.15">
      <c r="B733" s="156" t="s">
        <v>0</v>
      </c>
      <c r="C733" s="137"/>
      <c r="D733" s="151"/>
      <c r="E733" s="151"/>
      <c r="F733" s="161">
        <v>264</v>
      </c>
      <c r="G733" s="161">
        <v>68</v>
      </c>
      <c r="H733" s="161">
        <v>196</v>
      </c>
      <c r="I733" s="161">
        <v>200</v>
      </c>
      <c r="J733" s="185">
        <v>192</v>
      </c>
      <c r="K733" s="161">
        <v>76</v>
      </c>
      <c r="L733" s="162">
        <f t="shared" si="125"/>
        <v>13.043478260869565</v>
      </c>
      <c r="M733" s="451">
        <f t="shared" si="126"/>
        <v>6.4090480678605095</v>
      </c>
      <c r="N733" s="163">
        <f t="shared" si="127"/>
        <v>20.353063343717551</v>
      </c>
      <c r="O733" s="163">
        <f t="shared" si="128"/>
        <v>16.750418760469014</v>
      </c>
      <c r="P733" s="163">
        <f t="shared" si="129"/>
        <v>18.233618233618234</v>
      </c>
      <c r="Q733" s="163">
        <f t="shared" si="130"/>
        <v>6.3227953410981694</v>
      </c>
      <c r="R733" s="181"/>
      <c r="V733" s="156" t="s">
        <v>0</v>
      </c>
      <c r="W733" s="137"/>
      <c r="X733" s="151"/>
      <c r="Y733" s="151"/>
      <c r="Z733" s="161">
        <f t="shared" si="131"/>
        <v>76</v>
      </c>
      <c r="AA733" s="161">
        <f t="shared" si="132"/>
        <v>196</v>
      </c>
      <c r="AB733" s="185">
        <f t="shared" si="133"/>
        <v>192</v>
      </c>
      <c r="AC733" s="162">
        <f t="shared" si="122"/>
        <v>6.3227953410981694</v>
      </c>
      <c r="AD733" s="163">
        <f t="shared" si="123"/>
        <v>20.353063343717551</v>
      </c>
      <c r="AE733" s="163">
        <f t="shared" si="124"/>
        <v>18.233618233618234</v>
      </c>
      <c r="AH733" s="181"/>
    </row>
    <row r="734" spans="1:34" ht="15" customHeight="1" x14ac:dyDescent="0.15">
      <c r="B734" s="165" t="s">
        <v>1</v>
      </c>
      <c r="C734" s="166"/>
      <c r="D734" s="167"/>
      <c r="E734" s="176"/>
      <c r="F734" s="168">
        <f t="shared" ref="F734:Q734" si="134">SUM(F726:F733)</f>
        <v>2024</v>
      </c>
      <c r="G734" s="168">
        <f t="shared" si="134"/>
        <v>1061</v>
      </c>
      <c r="H734" s="168">
        <f t="shared" si="134"/>
        <v>963</v>
      </c>
      <c r="I734" s="168">
        <f t="shared" si="134"/>
        <v>1194</v>
      </c>
      <c r="J734" s="186">
        <f t="shared" si="134"/>
        <v>1053</v>
      </c>
      <c r="K734" s="168">
        <f t="shared" si="134"/>
        <v>1202</v>
      </c>
      <c r="L734" s="169">
        <f t="shared" si="134"/>
        <v>100</v>
      </c>
      <c r="M734" s="452">
        <f t="shared" si="134"/>
        <v>100</v>
      </c>
      <c r="N734" s="170">
        <f t="shared" si="134"/>
        <v>100</v>
      </c>
      <c r="O734" s="170">
        <f t="shared" si="134"/>
        <v>99.999999999999986</v>
      </c>
      <c r="P734" s="170">
        <f t="shared" si="134"/>
        <v>99.999999999999986</v>
      </c>
      <c r="Q734" s="170">
        <f t="shared" si="134"/>
        <v>100</v>
      </c>
      <c r="V734" s="165" t="s">
        <v>1</v>
      </c>
      <c r="W734" s="166"/>
      <c r="X734" s="167"/>
      <c r="Y734" s="176"/>
      <c r="Z734" s="168">
        <f t="shared" ref="Z734:AE734" si="135">SUM(Z726:Z733)</f>
        <v>1202</v>
      </c>
      <c r="AA734" s="168">
        <f t="shared" si="135"/>
        <v>963</v>
      </c>
      <c r="AB734" s="186">
        <f t="shared" si="135"/>
        <v>1053</v>
      </c>
      <c r="AC734" s="169">
        <f t="shared" si="135"/>
        <v>100</v>
      </c>
      <c r="AD734" s="170">
        <f t="shared" si="135"/>
        <v>100</v>
      </c>
      <c r="AE734" s="170">
        <f t="shared" si="135"/>
        <v>99.999999999999986</v>
      </c>
    </row>
    <row r="735" spans="1:34" ht="15" customHeight="1" x14ac:dyDescent="0.15">
      <c r="B735" s="165" t="s">
        <v>404</v>
      </c>
      <c r="C735" s="166"/>
      <c r="D735" s="167"/>
      <c r="E735" s="176"/>
      <c r="F735" s="453">
        <v>2.3102272727272726</v>
      </c>
      <c r="G735" s="453">
        <v>2.7885196374622359</v>
      </c>
      <c r="H735" s="453">
        <v>1.6910039113428943</v>
      </c>
      <c r="I735" s="453">
        <v>1.6126760563380282</v>
      </c>
      <c r="J735" s="453">
        <v>1.4123112659698025</v>
      </c>
      <c r="K735" s="453">
        <v>2.802841918294849</v>
      </c>
      <c r="V735" s="165" t="s">
        <v>404</v>
      </c>
      <c r="W735" s="166"/>
      <c r="X735" s="167"/>
      <c r="Y735" s="176"/>
      <c r="Z735" s="453">
        <f>K735</f>
        <v>2.802841918294849</v>
      </c>
      <c r="AA735" s="453">
        <f>H735</f>
        <v>1.6910039113428943</v>
      </c>
      <c r="AB735" s="453">
        <f>J735</f>
        <v>1.4123112659698025</v>
      </c>
    </row>
    <row r="736" spans="1:34" ht="15" customHeight="1" x14ac:dyDescent="0.15">
      <c r="B736" s="165" t="s">
        <v>405</v>
      </c>
      <c r="C736" s="166"/>
      <c r="D736" s="167"/>
      <c r="E736" s="176"/>
      <c r="F736" s="453">
        <v>3.1592851592851594</v>
      </c>
      <c r="G736" s="453">
        <v>3.376829268292683</v>
      </c>
      <c r="H736" s="453">
        <v>2.7773019271948609</v>
      </c>
      <c r="I736" s="453">
        <v>2.6150081566068515</v>
      </c>
      <c r="J736" s="453">
        <v>2.4271457085828345</v>
      </c>
      <c r="K736" s="453">
        <v>3.3862660944206007</v>
      </c>
      <c r="V736" s="165" t="s">
        <v>405</v>
      </c>
      <c r="W736" s="166"/>
      <c r="X736" s="167"/>
      <c r="Y736" s="176"/>
      <c r="Z736" s="453">
        <f>K736</f>
        <v>3.3862660944206007</v>
      </c>
      <c r="AA736" s="453">
        <f>H736</f>
        <v>2.7773019271948609</v>
      </c>
      <c r="AB736" s="453">
        <f>J736</f>
        <v>2.4271457085828345</v>
      </c>
    </row>
    <row r="737" spans="1:37" ht="15" customHeight="1" x14ac:dyDescent="0.15">
      <c r="B737" s="165" t="s">
        <v>97</v>
      </c>
      <c r="C737" s="166"/>
      <c r="D737" s="167"/>
      <c r="E737" s="176"/>
      <c r="F737" s="168">
        <v>22</v>
      </c>
      <c r="G737" s="168">
        <v>22</v>
      </c>
      <c r="H737" s="168">
        <v>20</v>
      </c>
      <c r="I737" s="168">
        <v>19</v>
      </c>
      <c r="J737" s="168">
        <v>19</v>
      </c>
      <c r="K737" s="168">
        <v>22</v>
      </c>
      <c r="V737" s="165" t="s">
        <v>97</v>
      </c>
      <c r="W737" s="166"/>
      <c r="X737" s="167"/>
      <c r="Y737" s="176"/>
      <c r="Z737" s="168">
        <f>K737</f>
        <v>22</v>
      </c>
      <c r="AA737" s="168">
        <f>H737</f>
        <v>20</v>
      </c>
      <c r="AB737" s="168">
        <f>J737</f>
        <v>19</v>
      </c>
    </row>
    <row r="738" spans="1:37" ht="15" customHeight="1" x14ac:dyDescent="0.15">
      <c r="B738" s="171"/>
      <c r="C738" s="171"/>
      <c r="D738" s="172"/>
      <c r="E738" s="172"/>
      <c r="F738" s="181"/>
      <c r="G738" s="181"/>
      <c r="H738" s="181"/>
      <c r="I738" s="181"/>
      <c r="J738" s="181"/>
      <c r="K738" s="181"/>
      <c r="V738" s="171"/>
      <c r="W738" s="171"/>
      <c r="X738" s="172"/>
      <c r="Y738" s="172"/>
      <c r="Z738" s="181"/>
      <c r="AA738" s="181"/>
      <c r="AB738" s="181"/>
    </row>
    <row r="739" spans="1:37" ht="15" customHeight="1" x14ac:dyDescent="0.15">
      <c r="A739" s="136" t="s">
        <v>849</v>
      </c>
      <c r="B739" s="171"/>
      <c r="C739" s="171"/>
      <c r="D739" s="172"/>
      <c r="E739" s="172"/>
      <c r="F739" s="181"/>
      <c r="G739" s="181"/>
      <c r="H739" s="181"/>
      <c r="I739" s="181"/>
      <c r="J739" s="181"/>
      <c r="K739" s="181"/>
      <c r="V739" s="171"/>
      <c r="W739" s="171"/>
      <c r="X739" s="172"/>
      <c r="Y739" s="172"/>
      <c r="Z739" s="181"/>
      <c r="AA739" s="181"/>
      <c r="AB739" s="181"/>
    </row>
    <row r="740" spans="1:37" ht="15" customHeight="1" x14ac:dyDescent="0.15">
      <c r="A740" s="135" t="s">
        <v>702</v>
      </c>
      <c r="B740" s="137"/>
      <c r="C740" s="137"/>
    </row>
    <row r="741" spans="1:37" ht="13.7" customHeight="1" x14ac:dyDescent="0.15">
      <c r="B741" s="138"/>
      <c r="C741" s="139"/>
      <c r="D741" s="139"/>
      <c r="E741" s="139"/>
      <c r="F741" s="140"/>
      <c r="G741" s="141" t="s">
        <v>2</v>
      </c>
      <c r="H741" s="142"/>
      <c r="I741" s="143"/>
      <c r="J741" s="141" t="s">
        <v>3</v>
      </c>
      <c r="K741" s="144"/>
    </row>
    <row r="742" spans="1:37" ht="21" x14ac:dyDescent="0.15">
      <c r="B742" s="145"/>
      <c r="F742" s="146" t="s">
        <v>4</v>
      </c>
      <c r="G742" s="146" t="s">
        <v>170</v>
      </c>
      <c r="H742" s="146" t="s">
        <v>172</v>
      </c>
      <c r="I742" s="147" t="s">
        <v>4</v>
      </c>
      <c r="J742" s="146" t="s">
        <v>170</v>
      </c>
      <c r="K742" s="146" t="s">
        <v>172</v>
      </c>
    </row>
    <row r="743" spans="1:37" ht="12" customHeight="1" x14ac:dyDescent="0.15">
      <c r="B743" s="149"/>
      <c r="C743" s="150"/>
      <c r="D743" s="150"/>
      <c r="E743" s="151"/>
      <c r="F743" s="152"/>
      <c r="G743" s="152"/>
      <c r="H743" s="152"/>
      <c r="I743" s="153">
        <f>F$213</f>
        <v>1202</v>
      </c>
      <c r="J743" s="154">
        <f>G$213</f>
        <v>1061</v>
      </c>
      <c r="K743" s="154">
        <f>H$213</f>
        <v>141</v>
      </c>
      <c r="L743" s="155"/>
      <c r="M743" s="155"/>
      <c r="N743" s="155"/>
      <c r="O743" s="155"/>
      <c r="P743" s="155"/>
      <c r="AH743" s="155"/>
      <c r="AI743" s="155"/>
      <c r="AJ743" s="155"/>
      <c r="AK743" s="155"/>
    </row>
    <row r="744" spans="1:37" ht="15" customHeight="1" x14ac:dyDescent="0.15">
      <c r="B744" s="156" t="s">
        <v>154</v>
      </c>
      <c r="C744" s="137"/>
      <c r="D744" s="137"/>
      <c r="F744" s="157">
        <v>189</v>
      </c>
      <c r="G744" s="157">
        <v>168</v>
      </c>
      <c r="H744" s="157">
        <v>21</v>
      </c>
      <c r="I744" s="158">
        <f>F744/I$743*100</f>
        <v>15.723793677204659</v>
      </c>
      <c r="J744" s="159">
        <f t="shared" ref="J744:K744" si="136">G744/J$743*100</f>
        <v>15.834118755890669</v>
      </c>
      <c r="K744" s="159">
        <f t="shared" si="136"/>
        <v>14.893617021276595</v>
      </c>
      <c r="L744" s="160"/>
      <c r="M744" s="160"/>
      <c r="N744" s="155"/>
      <c r="O744" s="446"/>
      <c r="P744" s="446"/>
      <c r="AH744" s="160"/>
      <c r="AI744" s="155"/>
      <c r="AJ744" s="155"/>
      <c r="AK744" s="155"/>
    </row>
    <row r="745" spans="1:37" ht="15" customHeight="1" x14ac:dyDescent="0.15">
      <c r="B745" s="156" t="s">
        <v>76</v>
      </c>
      <c r="C745" s="137"/>
      <c r="D745" s="137"/>
      <c r="F745" s="157">
        <v>303</v>
      </c>
      <c r="G745" s="157">
        <v>270</v>
      </c>
      <c r="H745" s="157">
        <v>33</v>
      </c>
      <c r="I745" s="158">
        <f t="shared" ref="I745:I752" si="137">F745/I$743*100</f>
        <v>25.207986688851914</v>
      </c>
      <c r="J745" s="159">
        <f t="shared" ref="J745:J752" si="138">G745/J$743*100</f>
        <v>25.447690857681433</v>
      </c>
      <c r="K745" s="159">
        <f t="shared" ref="K745:K752" si="139">H745/K$743*100</f>
        <v>23.404255319148938</v>
      </c>
      <c r="L745" s="160"/>
      <c r="M745" s="160"/>
      <c r="N745" s="155"/>
      <c r="O745" s="446"/>
      <c r="P745" s="446"/>
      <c r="AH745" s="160"/>
      <c r="AI745" s="155"/>
      <c r="AJ745" s="155"/>
      <c r="AK745" s="155"/>
    </row>
    <row r="746" spans="1:37" ht="15" customHeight="1" x14ac:dyDescent="0.15">
      <c r="B746" s="156" t="s">
        <v>77</v>
      </c>
      <c r="C746" s="137"/>
      <c r="D746" s="137"/>
      <c r="F746" s="157">
        <v>307</v>
      </c>
      <c r="G746" s="157">
        <v>271</v>
      </c>
      <c r="H746" s="157">
        <v>36</v>
      </c>
      <c r="I746" s="158">
        <f t="shared" si="137"/>
        <v>25.540765391014975</v>
      </c>
      <c r="J746" s="159">
        <f t="shared" si="138"/>
        <v>25.541941564561732</v>
      </c>
      <c r="K746" s="159">
        <f t="shared" si="139"/>
        <v>25.531914893617021</v>
      </c>
      <c r="L746" s="160"/>
      <c r="M746" s="160"/>
      <c r="N746" s="155"/>
      <c r="O746" s="446"/>
      <c r="P746" s="446"/>
      <c r="AH746" s="160"/>
      <c r="AI746" s="155"/>
      <c r="AJ746" s="155"/>
      <c r="AK746" s="155"/>
    </row>
    <row r="747" spans="1:37" ht="15" customHeight="1" x14ac:dyDescent="0.15">
      <c r="B747" s="156" t="s">
        <v>78</v>
      </c>
      <c r="C747" s="137"/>
      <c r="D747" s="137"/>
      <c r="F747" s="157">
        <v>147</v>
      </c>
      <c r="G747" s="157">
        <v>127</v>
      </c>
      <c r="H747" s="157">
        <v>20</v>
      </c>
      <c r="I747" s="158">
        <f t="shared" si="137"/>
        <v>12.229617304492512</v>
      </c>
      <c r="J747" s="159">
        <f t="shared" si="138"/>
        <v>11.969839773798304</v>
      </c>
      <c r="K747" s="159">
        <f t="shared" si="139"/>
        <v>14.184397163120568</v>
      </c>
      <c r="L747" s="160"/>
      <c r="M747" s="160"/>
      <c r="N747" s="155"/>
      <c r="O747" s="446"/>
      <c r="P747" s="446"/>
      <c r="AH747" s="160"/>
      <c r="AI747" s="155"/>
      <c r="AJ747" s="155"/>
      <c r="AK747" s="155"/>
    </row>
    <row r="748" spans="1:37" ht="15" customHeight="1" x14ac:dyDescent="0.15">
      <c r="B748" s="156" t="s">
        <v>79</v>
      </c>
      <c r="C748" s="137"/>
      <c r="D748" s="137"/>
      <c r="F748" s="157">
        <v>62</v>
      </c>
      <c r="G748" s="157">
        <v>53</v>
      </c>
      <c r="H748" s="157">
        <v>9</v>
      </c>
      <c r="I748" s="158">
        <f t="shared" si="137"/>
        <v>5.1580698835274541</v>
      </c>
      <c r="J748" s="159">
        <f t="shared" si="138"/>
        <v>4.9952874646559851</v>
      </c>
      <c r="K748" s="159">
        <f t="shared" si="139"/>
        <v>6.3829787234042552</v>
      </c>
      <c r="L748" s="160"/>
      <c r="M748" s="160"/>
      <c r="N748" s="155"/>
      <c r="O748" s="446"/>
      <c r="P748" s="446"/>
      <c r="AH748" s="160"/>
      <c r="AI748" s="155"/>
      <c r="AJ748" s="155"/>
      <c r="AK748" s="155"/>
    </row>
    <row r="749" spans="1:37" ht="15" customHeight="1" x14ac:dyDescent="0.15">
      <c r="B749" s="156" t="s">
        <v>124</v>
      </c>
      <c r="C749" s="137"/>
      <c r="D749" s="137"/>
      <c r="F749" s="157">
        <v>27</v>
      </c>
      <c r="G749" s="157">
        <v>23</v>
      </c>
      <c r="H749" s="157">
        <v>4</v>
      </c>
      <c r="I749" s="158">
        <f t="shared" si="137"/>
        <v>2.2462562396006658</v>
      </c>
      <c r="J749" s="159">
        <f t="shared" si="138"/>
        <v>2.167766258246937</v>
      </c>
      <c r="K749" s="159">
        <f t="shared" si="139"/>
        <v>2.8368794326241136</v>
      </c>
      <c r="L749" s="160"/>
      <c r="M749" s="160"/>
      <c r="N749" s="155"/>
      <c r="O749" s="446"/>
      <c r="P749" s="446"/>
      <c r="AH749" s="160"/>
      <c r="AI749" s="155"/>
      <c r="AJ749" s="155"/>
      <c r="AK749" s="155"/>
    </row>
    <row r="750" spans="1:37" ht="15" customHeight="1" x14ac:dyDescent="0.15">
      <c r="B750" s="156" t="s">
        <v>125</v>
      </c>
      <c r="C750" s="137"/>
      <c r="D750" s="137"/>
      <c r="F750" s="157">
        <v>8</v>
      </c>
      <c r="G750" s="157">
        <v>7</v>
      </c>
      <c r="H750" s="157">
        <v>1</v>
      </c>
      <c r="I750" s="158">
        <f t="shared" si="137"/>
        <v>0.66555740432612309</v>
      </c>
      <c r="J750" s="159">
        <f t="shared" si="138"/>
        <v>0.65975494816211122</v>
      </c>
      <c r="K750" s="159">
        <f t="shared" si="139"/>
        <v>0.70921985815602839</v>
      </c>
      <c r="L750" s="160"/>
      <c r="M750" s="160"/>
      <c r="N750" s="155"/>
      <c r="O750" s="446"/>
      <c r="P750" s="446"/>
      <c r="AH750" s="160"/>
      <c r="AI750" s="155"/>
      <c r="AJ750" s="155"/>
      <c r="AK750" s="155"/>
    </row>
    <row r="751" spans="1:37" ht="15" customHeight="1" x14ac:dyDescent="0.15">
      <c r="B751" s="156" t="s">
        <v>703</v>
      </c>
      <c r="C751" s="137"/>
      <c r="D751" s="137"/>
      <c r="F751" s="157">
        <v>21</v>
      </c>
      <c r="G751" s="157">
        <v>17</v>
      </c>
      <c r="H751" s="157">
        <v>4</v>
      </c>
      <c r="I751" s="158">
        <f t="shared" si="137"/>
        <v>1.747088186356073</v>
      </c>
      <c r="J751" s="159">
        <f t="shared" si="138"/>
        <v>1.6022620169651274</v>
      </c>
      <c r="K751" s="159">
        <f t="shared" si="139"/>
        <v>2.8368794326241136</v>
      </c>
      <c r="L751" s="160"/>
      <c r="M751" s="160"/>
      <c r="N751" s="160"/>
      <c r="O751" s="446"/>
      <c r="P751" s="446"/>
      <c r="AH751" s="160"/>
      <c r="AI751" s="160"/>
      <c r="AJ751" s="160"/>
      <c r="AK751" s="160"/>
    </row>
    <row r="752" spans="1:37" ht="15" customHeight="1" x14ac:dyDescent="0.15">
      <c r="B752" s="149" t="s">
        <v>0</v>
      </c>
      <c r="C752" s="150"/>
      <c r="D752" s="150"/>
      <c r="E752" s="151"/>
      <c r="F752" s="161">
        <v>138</v>
      </c>
      <c r="G752" s="161">
        <v>125</v>
      </c>
      <c r="H752" s="161">
        <v>13</v>
      </c>
      <c r="I752" s="162">
        <f t="shared" si="137"/>
        <v>11.480865224625623</v>
      </c>
      <c r="J752" s="163">
        <f t="shared" si="138"/>
        <v>11.781338360037701</v>
      </c>
      <c r="K752" s="163">
        <f t="shared" si="139"/>
        <v>9.2198581560283674</v>
      </c>
      <c r="L752" s="164"/>
      <c r="M752" s="164"/>
      <c r="N752" s="164"/>
      <c r="O752" s="164"/>
      <c r="P752" s="164"/>
      <c r="AH752" s="164"/>
      <c r="AI752" s="164"/>
      <c r="AJ752" s="164"/>
      <c r="AK752" s="164"/>
    </row>
    <row r="753" spans="1:37" ht="15" customHeight="1" x14ac:dyDescent="0.15">
      <c r="B753" s="165" t="s">
        <v>1</v>
      </c>
      <c r="C753" s="166"/>
      <c r="D753" s="166"/>
      <c r="E753" s="167"/>
      <c r="F753" s="168">
        <f>SUM(F744:F752)</f>
        <v>1202</v>
      </c>
      <c r="G753" s="168">
        <f>SUM(G744:G752)</f>
        <v>1061</v>
      </c>
      <c r="H753" s="168">
        <f>SUM(H744:H752)</f>
        <v>141</v>
      </c>
      <c r="I753" s="169">
        <f>IF(SUM(I744:I752)&gt;100,"－",SUM(I744:I752))</f>
        <v>99.999999999999986</v>
      </c>
      <c r="J753" s="170">
        <f>IF(SUM(J744:J752)&gt;100,"－",SUM(J744:J752))</f>
        <v>100</v>
      </c>
      <c r="K753" s="170">
        <f>IF(SUM(K744:K752)&gt;100,"－",SUM(K744:K752))</f>
        <v>100</v>
      </c>
      <c r="L753" s="164"/>
      <c r="M753" s="164"/>
      <c r="N753" s="164"/>
      <c r="O753" s="164"/>
      <c r="P753" s="164"/>
      <c r="AH753" s="164"/>
      <c r="AI753" s="164"/>
      <c r="AJ753" s="164"/>
      <c r="AK753" s="164"/>
    </row>
    <row r="754" spans="1:37" ht="15" customHeight="1" x14ac:dyDescent="0.15">
      <c r="B754" s="165" t="s">
        <v>840</v>
      </c>
      <c r="C754" s="166"/>
      <c r="D754" s="166"/>
      <c r="E754" s="176"/>
      <c r="F754" s="177">
        <v>14.67794706228398</v>
      </c>
      <c r="G754" s="178">
        <v>14.531888524106968</v>
      </c>
      <c r="H754" s="178">
        <v>15.746000122703354</v>
      </c>
      <c r="I754" s="164"/>
      <c r="J754" s="164"/>
      <c r="K754" s="164"/>
      <c r="L754" s="164"/>
      <c r="M754" s="164"/>
      <c r="N754" s="164"/>
      <c r="O754" s="164"/>
      <c r="P754" s="164"/>
      <c r="AH754" s="164"/>
      <c r="AI754" s="164"/>
      <c r="AJ754" s="164"/>
      <c r="AK754" s="164"/>
    </row>
    <row r="755" spans="1:37" ht="15" customHeight="1" x14ac:dyDescent="0.15">
      <c r="B755" s="165" t="s">
        <v>841</v>
      </c>
      <c r="C755" s="166"/>
      <c r="D755" s="166"/>
      <c r="E755" s="176"/>
      <c r="F755" s="177">
        <v>17.84838362773732</v>
      </c>
      <c r="G755" s="178">
        <v>17.710739138755368</v>
      </c>
      <c r="H755" s="178">
        <v>18.83633659538345</v>
      </c>
      <c r="I755" s="164"/>
      <c r="J755" s="164"/>
      <c r="K755" s="164"/>
      <c r="L755" s="164"/>
      <c r="M755" s="164"/>
      <c r="N755" s="164"/>
      <c r="O755" s="164"/>
      <c r="P755" s="164"/>
      <c r="AH755" s="164"/>
      <c r="AI755" s="164"/>
      <c r="AJ755" s="164"/>
      <c r="AK755" s="164"/>
    </row>
    <row r="756" spans="1:37" ht="15" customHeight="1" x14ac:dyDescent="0.15">
      <c r="B756" s="165" t="s">
        <v>316</v>
      </c>
      <c r="C756" s="166"/>
      <c r="D756" s="166"/>
      <c r="E756" s="176"/>
      <c r="F756" s="177">
        <v>12.362923886413428</v>
      </c>
      <c r="G756" s="178">
        <v>12.17021637829923</v>
      </c>
      <c r="H756" s="178">
        <v>13.945971944946574</v>
      </c>
      <c r="I756" s="164"/>
      <c r="J756" s="164"/>
      <c r="K756" s="164"/>
      <c r="L756" s="164"/>
      <c r="M756" s="164"/>
      <c r="N756" s="164"/>
      <c r="O756" s="164"/>
      <c r="P756" s="164"/>
      <c r="AH756" s="164"/>
      <c r="AI756" s="164"/>
      <c r="AJ756" s="164"/>
      <c r="AK756" s="164"/>
    </row>
    <row r="757" spans="1:37" ht="15" customHeight="1" x14ac:dyDescent="0.15">
      <c r="B757" s="165" t="s">
        <v>842</v>
      </c>
      <c r="C757" s="166"/>
      <c r="D757" s="166"/>
      <c r="E757" s="176"/>
      <c r="F757" s="177">
        <v>400</v>
      </c>
      <c r="G757" s="178">
        <v>400</v>
      </c>
      <c r="H757" s="178">
        <v>108.33333333333333</v>
      </c>
      <c r="I757" s="164"/>
      <c r="J757" s="164"/>
      <c r="K757" s="164"/>
      <c r="L757" s="164"/>
      <c r="M757" s="164"/>
      <c r="N757" s="164"/>
      <c r="O757" s="164"/>
      <c r="P757" s="164"/>
      <c r="AH757" s="164"/>
      <c r="AI757" s="164"/>
      <c r="AJ757" s="164"/>
      <c r="AK757" s="164"/>
    </row>
    <row r="758" spans="1:37" ht="15" customHeight="1" x14ac:dyDescent="0.15">
      <c r="B758" s="171"/>
      <c r="C758" s="171"/>
      <c r="D758" s="172"/>
      <c r="E758" s="172"/>
      <c r="F758" s="172"/>
      <c r="G758" s="172"/>
      <c r="H758" s="173"/>
      <c r="I758" s="148"/>
      <c r="J758" s="179"/>
      <c r="K758" s="179"/>
      <c r="L758" s="179"/>
    </row>
    <row r="759" spans="1:37" ht="15" customHeight="1" x14ac:dyDescent="0.15">
      <c r="A759" s="135" t="s">
        <v>845</v>
      </c>
      <c r="B759" s="137"/>
      <c r="C759" s="137"/>
    </row>
    <row r="760" spans="1:37" ht="13.7" customHeight="1" x14ac:dyDescent="0.15">
      <c r="B760" s="138"/>
      <c r="C760" s="139"/>
      <c r="D760" s="139"/>
      <c r="E760" s="139"/>
      <c r="F760" s="227"/>
      <c r="G760" s="228"/>
      <c r="H760" s="142" t="s">
        <v>2</v>
      </c>
      <c r="I760" s="142"/>
      <c r="J760" s="228"/>
      <c r="K760" s="228"/>
      <c r="L760" s="229"/>
      <c r="M760" s="228"/>
      <c r="N760" s="142" t="s">
        <v>3</v>
      </c>
      <c r="O760" s="142"/>
      <c r="P760" s="228"/>
      <c r="Q760" s="231"/>
      <c r="V760" s="138"/>
      <c r="W760" s="139"/>
      <c r="X760" s="139"/>
      <c r="Y760" s="139"/>
      <c r="Z760" s="140"/>
      <c r="AA760" s="141" t="s">
        <v>2</v>
      </c>
      <c r="AB760" s="142"/>
      <c r="AC760" s="143"/>
      <c r="AD760" s="141" t="s">
        <v>3</v>
      </c>
      <c r="AE760" s="144"/>
    </row>
    <row r="761" spans="1:37" ht="22.7" customHeight="1" x14ac:dyDescent="0.15">
      <c r="B761" s="156"/>
      <c r="C761" s="137"/>
      <c r="E761" s="329"/>
      <c r="F761" s="146" t="s">
        <v>365</v>
      </c>
      <c r="G761" s="146" t="s">
        <v>170</v>
      </c>
      <c r="H761" s="146" t="s">
        <v>171</v>
      </c>
      <c r="I761" s="146" t="s">
        <v>366</v>
      </c>
      <c r="J761" s="182" t="s">
        <v>173</v>
      </c>
      <c r="K761" s="146" t="s">
        <v>529</v>
      </c>
      <c r="L761" s="147" t="s">
        <v>365</v>
      </c>
      <c r="M761" s="146" t="s">
        <v>170</v>
      </c>
      <c r="N761" s="146" t="s">
        <v>171</v>
      </c>
      <c r="O761" s="146" t="s">
        <v>366</v>
      </c>
      <c r="P761" s="146" t="s">
        <v>173</v>
      </c>
      <c r="Q761" s="146" t="s">
        <v>529</v>
      </c>
      <c r="V761" s="156"/>
      <c r="W761" s="137"/>
      <c r="Y761" s="329"/>
      <c r="Z761" s="146" t="s">
        <v>474</v>
      </c>
      <c r="AA761" s="146" t="s">
        <v>171</v>
      </c>
      <c r="AB761" s="182" t="s">
        <v>173</v>
      </c>
      <c r="AC761" s="147" t="s">
        <v>474</v>
      </c>
      <c r="AD761" s="146" t="s">
        <v>171</v>
      </c>
      <c r="AE761" s="146" t="s">
        <v>173</v>
      </c>
    </row>
    <row r="762" spans="1:37" ht="12" customHeight="1" x14ac:dyDescent="0.15">
      <c r="B762" s="149"/>
      <c r="C762" s="150"/>
      <c r="D762" s="151"/>
      <c r="E762" s="220"/>
      <c r="F762" s="152"/>
      <c r="G762" s="152"/>
      <c r="H762" s="152"/>
      <c r="I762" s="152"/>
      <c r="J762" s="183"/>
      <c r="K762" s="152"/>
      <c r="L762" s="153">
        <f>$I$709</f>
        <v>2024</v>
      </c>
      <c r="M762" s="154">
        <f>$J$709</f>
        <v>1061</v>
      </c>
      <c r="N762" s="154">
        <f>$K$709</f>
        <v>963</v>
      </c>
      <c r="O762" s="154">
        <f>$L$709</f>
        <v>1194</v>
      </c>
      <c r="P762" s="154">
        <f>$M$709</f>
        <v>1053</v>
      </c>
      <c r="Q762" s="154">
        <f>$N$709</f>
        <v>1202</v>
      </c>
      <c r="V762" s="149"/>
      <c r="W762" s="150"/>
      <c r="X762" s="151"/>
      <c r="Y762" s="220"/>
      <c r="Z762" s="152"/>
      <c r="AA762" s="152"/>
      <c r="AB762" s="183"/>
      <c r="AC762" s="153">
        <f t="shared" ref="AC762:AC770" si="140">Q762</f>
        <v>1202</v>
      </c>
      <c r="AD762" s="154">
        <f t="shared" ref="AD762:AD770" si="141">N762</f>
        <v>963</v>
      </c>
      <c r="AE762" s="154">
        <f t="shared" ref="AE762:AE770" si="142">P762</f>
        <v>1053</v>
      </c>
    </row>
    <row r="763" spans="1:37" ht="15" customHeight="1" x14ac:dyDescent="0.15">
      <c r="B763" s="156" t="s">
        <v>152</v>
      </c>
      <c r="C763" s="137"/>
      <c r="F763" s="157">
        <v>547</v>
      </c>
      <c r="G763" s="157">
        <v>208</v>
      </c>
      <c r="H763" s="157">
        <v>339</v>
      </c>
      <c r="I763" s="157">
        <v>419</v>
      </c>
      <c r="J763" s="184">
        <v>398</v>
      </c>
      <c r="K763" s="157">
        <v>229</v>
      </c>
      <c r="L763" s="158">
        <f t="shared" ref="L763:L770" si="143">F763/L$725*100</f>
        <v>27.025691699604742</v>
      </c>
      <c r="M763" s="436">
        <f t="shared" ref="M763:M770" si="144">G763/M$725*100</f>
        <v>19.604147031102734</v>
      </c>
      <c r="N763" s="159">
        <f t="shared" ref="N763:N770" si="145">H763/N$725*100</f>
        <v>35.202492211838006</v>
      </c>
      <c r="O763" s="159">
        <f t="shared" ref="O763:O770" si="146">I763/O$725*100</f>
        <v>35.092127303182579</v>
      </c>
      <c r="P763" s="159">
        <f t="shared" ref="P763:P770" si="147">J763/P$725*100</f>
        <v>37.79677113010446</v>
      </c>
      <c r="Q763" s="159">
        <f t="shared" ref="Q763:Q770" si="148">K763/Q$725*100</f>
        <v>19.051580698835274</v>
      </c>
      <c r="R763" s="181"/>
      <c r="V763" s="156" t="s">
        <v>152</v>
      </c>
      <c r="W763" s="137"/>
      <c r="Z763" s="157">
        <f t="shared" ref="Z763:Z770" si="149">K763</f>
        <v>229</v>
      </c>
      <c r="AA763" s="157">
        <f t="shared" ref="AA763:AA770" si="150">H763</f>
        <v>339</v>
      </c>
      <c r="AB763" s="184">
        <f t="shared" ref="AB763:AB770" si="151">J763</f>
        <v>398</v>
      </c>
      <c r="AC763" s="158">
        <f t="shared" si="140"/>
        <v>19.051580698835274</v>
      </c>
      <c r="AD763" s="159">
        <f t="shared" si="141"/>
        <v>35.202492211838006</v>
      </c>
      <c r="AE763" s="159">
        <f t="shared" si="142"/>
        <v>37.79677113010446</v>
      </c>
      <c r="AH763" s="181"/>
    </row>
    <row r="764" spans="1:37" ht="15" customHeight="1" x14ac:dyDescent="0.15">
      <c r="B764" s="156" t="s">
        <v>481</v>
      </c>
      <c r="C764" s="137"/>
      <c r="F764" s="157">
        <v>447</v>
      </c>
      <c r="G764" s="157">
        <v>255</v>
      </c>
      <c r="H764" s="157">
        <v>192</v>
      </c>
      <c r="I764" s="157">
        <v>257</v>
      </c>
      <c r="J764" s="184">
        <v>217</v>
      </c>
      <c r="K764" s="157">
        <v>295</v>
      </c>
      <c r="L764" s="158">
        <f t="shared" si="143"/>
        <v>22.084980237154149</v>
      </c>
      <c r="M764" s="436">
        <f t="shared" si="144"/>
        <v>24.03393025447691</v>
      </c>
      <c r="N764" s="159">
        <f t="shared" si="145"/>
        <v>19.937694704049843</v>
      </c>
      <c r="O764" s="159">
        <f t="shared" si="146"/>
        <v>21.524288107202679</v>
      </c>
      <c r="P764" s="159">
        <f t="shared" si="147"/>
        <v>20.607787274453941</v>
      </c>
      <c r="Q764" s="159">
        <f t="shared" si="148"/>
        <v>24.542429284525792</v>
      </c>
      <c r="R764" s="181"/>
      <c r="V764" s="156" t="s">
        <v>481</v>
      </c>
      <c r="W764" s="137"/>
      <c r="Z764" s="157">
        <f t="shared" si="149"/>
        <v>295</v>
      </c>
      <c r="AA764" s="157">
        <f t="shared" si="150"/>
        <v>192</v>
      </c>
      <c r="AB764" s="184">
        <f t="shared" si="151"/>
        <v>217</v>
      </c>
      <c r="AC764" s="158">
        <f t="shared" si="140"/>
        <v>24.542429284525792</v>
      </c>
      <c r="AD764" s="159">
        <f t="shared" si="141"/>
        <v>19.937694704049843</v>
      </c>
      <c r="AE764" s="159">
        <f t="shared" si="142"/>
        <v>20.607787274453941</v>
      </c>
      <c r="AH764" s="181"/>
    </row>
    <row r="765" spans="1:37" ht="15" customHeight="1" x14ac:dyDescent="0.15">
      <c r="B765" s="156" t="s">
        <v>482</v>
      </c>
      <c r="C765" s="137"/>
      <c r="F765" s="157">
        <v>291</v>
      </c>
      <c r="G765" s="157">
        <v>187</v>
      </c>
      <c r="H765" s="157">
        <v>104</v>
      </c>
      <c r="I765" s="157">
        <v>133</v>
      </c>
      <c r="J765" s="184">
        <v>111</v>
      </c>
      <c r="K765" s="157">
        <v>209</v>
      </c>
      <c r="L765" s="158">
        <f t="shared" si="143"/>
        <v>14.377470355731226</v>
      </c>
      <c r="M765" s="436">
        <f t="shared" si="144"/>
        <v>17.6248821866164</v>
      </c>
      <c r="N765" s="159">
        <f t="shared" si="145"/>
        <v>10.799584631360332</v>
      </c>
      <c r="O765" s="159">
        <f t="shared" si="146"/>
        <v>11.139028475711893</v>
      </c>
      <c r="P765" s="159">
        <f t="shared" si="147"/>
        <v>10.541310541310542</v>
      </c>
      <c r="Q765" s="159">
        <f t="shared" si="148"/>
        <v>17.387687188019967</v>
      </c>
      <c r="R765" s="181"/>
      <c r="V765" s="156" t="s">
        <v>482</v>
      </c>
      <c r="W765" s="137"/>
      <c r="Z765" s="157">
        <f t="shared" si="149"/>
        <v>209</v>
      </c>
      <c r="AA765" s="157">
        <f t="shared" si="150"/>
        <v>104</v>
      </c>
      <c r="AB765" s="184">
        <f t="shared" si="151"/>
        <v>111</v>
      </c>
      <c r="AC765" s="158">
        <f t="shared" si="140"/>
        <v>17.387687188019967</v>
      </c>
      <c r="AD765" s="159">
        <f t="shared" si="141"/>
        <v>10.799584631360332</v>
      </c>
      <c r="AE765" s="159">
        <f t="shared" si="142"/>
        <v>10.541310541310542</v>
      </c>
      <c r="AH765" s="181"/>
    </row>
    <row r="766" spans="1:37" ht="15" customHeight="1" x14ac:dyDescent="0.15">
      <c r="B766" s="156" t="s">
        <v>483</v>
      </c>
      <c r="C766" s="137"/>
      <c r="F766" s="157">
        <v>151</v>
      </c>
      <c r="G766" s="157">
        <v>101</v>
      </c>
      <c r="H766" s="157">
        <v>50</v>
      </c>
      <c r="I766" s="157">
        <v>76</v>
      </c>
      <c r="J766" s="184">
        <v>60</v>
      </c>
      <c r="K766" s="157">
        <v>117</v>
      </c>
      <c r="L766" s="158">
        <f t="shared" si="143"/>
        <v>7.4604743083003955</v>
      </c>
      <c r="M766" s="436">
        <f t="shared" si="144"/>
        <v>9.5193213949104614</v>
      </c>
      <c r="N766" s="159">
        <f t="shared" si="145"/>
        <v>5.1921079958463139</v>
      </c>
      <c r="O766" s="159">
        <f t="shared" si="146"/>
        <v>6.3651591289782248</v>
      </c>
      <c r="P766" s="159">
        <f t="shared" si="147"/>
        <v>5.6980056980056979</v>
      </c>
      <c r="Q766" s="159">
        <f t="shared" si="148"/>
        <v>9.733777038269551</v>
      </c>
      <c r="R766" s="181"/>
      <c r="V766" s="156" t="s">
        <v>483</v>
      </c>
      <c r="W766" s="137"/>
      <c r="Z766" s="157">
        <f t="shared" si="149"/>
        <v>117</v>
      </c>
      <c r="AA766" s="157">
        <f t="shared" si="150"/>
        <v>50</v>
      </c>
      <c r="AB766" s="184">
        <f t="shared" si="151"/>
        <v>60</v>
      </c>
      <c r="AC766" s="158">
        <f t="shared" si="140"/>
        <v>9.733777038269551</v>
      </c>
      <c r="AD766" s="159">
        <f t="shared" si="141"/>
        <v>5.1921079958463139</v>
      </c>
      <c r="AE766" s="159">
        <f t="shared" si="142"/>
        <v>5.6980056980056979</v>
      </c>
      <c r="AH766" s="181"/>
    </row>
    <row r="767" spans="1:37" ht="15" customHeight="1" x14ac:dyDescent="0.15">
      <c r="B767" s="156" t="s">
        <v>489</v>
      </c>
      <c r="C767" s="137"/>
      <c r="F767" s="157">
        <v>164</v>
      </c>
      <c r="G767" s="157">
        <v>118</v>
      </c>
      <c r="H767" s="157">
        <v>46</v>
      </c>
      <c r="I767" s="157">
        <v>64</v>
      </c>
      <c r="J767" s="184">
        <v>44</v>
      </c>
      <c r="K767" s="157">
        <v>138</v>
      </c>
      <c r="L767" s="158">
        <f t="shared" si="143"/>
        <v>8.1027667984189726</v>
      </c>
      <c r="M767" s="436">
        <f t="shared" si="144"/>
        <v>11.121583411875589</v>
      </c>
      <c r="N767" s="159">
        <f t="shared" si="145"/>
        <v>4.7767393561786085</v>
      </c>
      <c r="O767" s="159">
        <f t="shared" si="146"/>
        <v>5.3601340033500842</v>
      </c>
      <c r="P767" s="159">
        <f t="shared" si="147"/>
        <v>4.1785375118708457</v>
      </c>
      <c r="Q767" s="159">
        <f t="shared" si="148"/>
        <v>11.480865224625623</v>
      </c>
      <c r="R767" s="181"/>
      <c r="V767" s="156" t="s">
        <v>489</v>
      </c>
      <c r="W767" s="137"/>
      <c r="Z767" s="157">
        <f t="shared" si="149"/>
        <v>138</v>
      </c>
      <c r="AA767" s="157">
        <f t="shared" si="150"/>
        <v>46</v>
      </c>
      <c r="AB767" s="184">
        <f t="shared" si="151"/>
        <v>44</v>
      </c>
      <c r="AC767" s="158">
        <f t="shared" si="140"/>
        <v>11.480865224625623</v>
      </c>
      <c r="AD767" s="159">
        <f t="shared" si="141"/>
        <v>4.7767393561786085</v>
      </c>
      <c r="AE767" s="159">
        <f t="shared" si="142"/>
        <v>4.1785375118708457</v>
      </c>
      <c r="AH767" s="181"/>
    </row>
    <row r="768" spans="1:37" ht="15" customHeight="1" x14ac:dyDescent="0.15">
      <c r="B768" s="156" t="s">
        <v>484</v>
      </c>
      <c r="C768" s="137"/>
      <c r="F768" s="157">
        <v>112</v>
      </c>
      <c r="G768" s="157">
        <v>96</v>
      </c>
      <c r="H768" s="157">
        <v>16</v>
      </c>
      <c r="I768" s="157">
        <v>24</v>
      </c>
      <c r="J768" s="184">
        <v>16</v>
      </c>
      <c r="K768" s="157">
        <v>104</v>
      </c>
      <c r="L768" s="158">
        <f t="shared" si="143"/>
        <v>5.5335968379446641</v>
      </c>
      <c r="M768" s="436">
        <f t="shared" si="144"/>
        <v>9.0480678605089544</v>
      </c>
      <c r="N768" s="159">
        <f t="shared" si="145"/>
        <v>1.6614745586708204</v>
      </c>
      <c r="O768" s="159">
        <f t="shared" si="146"/>
        <v>2.0100502512562812</v>
      </c>
      <c r="P768" s="159">
        <f t="shared" si="147"/>
        <v>1.5194681861348529</v>
      </c>
      <c r="Q768" s="159">
        <f t="shared" si="148"/>
        <v>8.6522462562396019</v>
      </c>
      <c r="R768" s="181"/>
      <c r="V768" s="156" t="s">
        <v>484</v>
      </c>
      <c r="W768" s="137"/>
      <c r="Z768" s="157">
        <f t="shared" si="149"/>
        <v>104</v>
      </c>
      <c r="AA768" s="157">
        <f t="shared" si="150"/>
        <v>16</v>
      </c>
      <c r="AB768" s="184">
        <f t="shared" si="151"/>
        <v>16</v>
      </c>
      <c r="AC768" s="158">
        <f t="shared" si="140"/>
        <v>8.6522462562396019</v>
      </c>
      <c r="AD768" s="159">
        <f t="shared" si="141"/>
        <v>1.6614745586708204</v>
      </c>
      <c r="AE768" s="159">
        <f t="shared" si="142"/>
        <v>1.5194681861348529</v>
      </c>
      <c r="AH768" s="181"/>
    </row>
    <row r="769" spans="1:37" ht="15" customHeight="1" x14ac:dyDescent="0.15">
      <c r="B769" s="156" t="s">
        <v>74</v>
      </c>
      <c r="C769" s="137"/>
      <c r="F769" s="157">
        <v>32</v>
      </c>
      <c r="G769" s="157">
        <v>25</v>
      </c>
      <c r="H769" s="157">
        <v>7</v>
      </c>
      <c r="I769" s="157">
        <v>5</v>
      </c>
      <c r="J769" s="184">
        <v>1</v>
      </c>
      <c r="K769" s="157">
        <v>29</v>
      </c>
      <c r="L769" s="158">
        <f t="shared" si="143"/>
        <v>1.5810276679841897</v>
      </c>
      <c r="M769" s="436">
        <f t="shared" si="144"/>
        <v>2.3562676720075402</v>
      </c>
      <c r="N769" s="159">
        <f t="shared" si="145"/>
        <v>0.72689511941848395</v>
      </c>
      <c r="O769" s="159">
        <f t="shared" si="146"/>
        <v>0.41876046901172526</v>
      </c>
      <c r="P769" s="159">
        <f t="shared" si="147"/>
        <v>9.4966761633428307E-2</v>
      </c>
      <c r="Q769" s="159">
        <f t="shared" si="148"/>
        <v>2.4126455906821964</v>
      </c>
      <c r="R769" s="181"/>
      <c r="V769" s="156" t="s">
        <v>74</v>
      </c>
      <c r="W769" s="137"/>
      <c r="Z769" s="157">
        <f t="shared" si="149"/>
        <v>29</v>
      </c>
      <c r="AA769" s="157">
        <f t="shared" si="150"/>
        <v>7</v>
      </c>
      <c r="AB769" s="184">
        <f t="shared" si="151"/>
        <v>1</v>
      </c>
      <c r="AC769" s="158">
        <f t="shared" si="140"/>
        <v>2.4126455906821964</v>
      </c>
      <c r="AD769" s="159">
        <f t="shared" si="141"/>
        <v>0.72689511941848395</v>
      </c>
      <c r="AE769" s="159">
        <f t="shared" si="142"/>
        <v>9.4966761633428307E-2</v>
      </c>
      <c r="AH769" s="181"/>
    </row>
    <row r="770" spans="1:37" ht="15" customHeight="1" x14ac:dyDescent="0.15">
      <c r="B770" s="156" t="s">
        <v>0</v>
      </c>
      <c r="C770" s="137"/>
      <c r="D770" s="151"/>
      <c r="E770" s="151"/>
      <c r="F770" s="161">
        <v>280</v>
      </c>
      <c r="G770" s="161">
        <v>71</v>
      </c>
      <c r="H770" s="161">
        <v>209</v>
      </c>
      <c r="I770" s="161">
        <v>216</v>
      </c>
      <c r="J770" s="185">
        <v>206</v>
      </c>
      <c r="K770" s="161">
        <v>81</v>
      </c>
      <c r="L770" s="162">
        <f t="shared" si="143"/>
        <v>13.83399209486166</v>
      </c>
      <c r="M770" s="451">
        <f t="shared" si="144"/>
        <v>6.6918001885014133</v>
      </c>
      <c r="N770" s="163">
        <f t="shared" si="145"/>
        <v>21.703011422637591</v>
      </c>
      <c r="O770" s="163">
        <f t="shared" si="146"/>
        <v>18.090452261306535</v>
      </c>
      <c r="P770" s="163">
        <f t="shared" si="147"/>
        <v>19.56315289648623</v>
      </c>
      <c r="Q770" s="163">
        <f t="shared" si="148"/>
        <v>6.738768718801996</v>
      </c>
      <c r="R770" s="181"/>
      <c r="V770" s="156" t="s">
        <v>0</v>
      </c>
      <c r="W770" s="137"/>
      <c r="X770" s="151"/>
      <c r="Y770" s="151"/>
      <c r="Z770" s="161">
        <f t="shared" si="149"/>
        <v>81</v>
      </c>
      <c r="AA770" s="161">
        <f t="shared" si="150"/>
        <v>209</v>
      </c>
      <c r="AB770" s="185">
        <f t="shared" si="151"/>
        <v>206</v>
      </c>
      <c r="AC770" s="162">
        <f t="shared" si="140"/>
        <v>6.738768718801996</v>
      </c>
      <c r="AD770" s="163">
        <f t="shared" si="141"/>
        <v>21.703011422637591</v>
      </c>
      <c r="AE770" s="163">
        <f t="shared" si="142"/>
        <v>19.56315289648623</v>
      </c>
      <c r="AH770" s="181"/>
    </row>
    <row r="771" spans="1:37" ht="15" customHeight="1" x14ac:dyDescent="0.15">
      <c r="B771" s="165" t="s">
        <v>1</v>
      </c>
      <c r="C771" s="166"/>
      <c r="D771" s="167"/>
      <c r="E771" s="176"/>
      <c r="F771" s="168">
        <f t="shared" ref="F771:Q771" si="152">SUM(F763:F770)</f>
        <v>2024</v>
      </c>
      <c r="G771" s="168">
        <f t="shared" si="152"/>
        <v>1061</v>
      </c>
      <c r="H771" s="168">
        <f t="shared" si="152"/>
        <v>963</v>
      </c>
      <c r="I771" s="168">
        <f t="shared" si="152"/>
        <v>1194</v>
      </c>
      <c r="J771" s="186">
        <f t="shared" si="152"/>
        <v>1053</v>
      </c>
      <c r="K771" s="168">
        <f t="shared" si="152"/>
        <v>1202</v>
      </c>
      <c r="L771" s="169">
        <f t="shared" si="152"/>
        <v>100</v>
      </c>
      <c r="M771" s="452">
        <f t="shared" si="152"/>
        <v>100</v>
      </c>
      <c r="N771" s="170">
        <f t="shared" si="152"/>
        <v>100</v>
      </c>
      <c r="O771" s="170">
        <f t="shared" si="152"/>
        <v>100</v>
      </c>
      <c r="P771" s="170">
        <f t="shared" si="152"/>
        <v>100</v>
      </c>
      <c r="Q771" s="170">
        <f t="shared" si="152"/>
        <v>100</v>
      </c>
      <c r="V771" s="165" t="s">
        <v>1</v>
      </c>
      <c r="W771" s="166"/>
      <c r="X771" s="167"/>
      <c r="Y771" s="176"/>
      <c r="Z771" s="168">
        <f t="shared" ref="Z771:AE771" si="153">SUM(Z763:Z770)</f>
        <v>1202</v>
      </c>
      <c r="AA771" s="168">
        <f t="shared" si="153"/>
        <v>963</v>
      </c>
      <c r="AB771" s="186">
        <f t="shared" si="153"/>
        <v>1053</v>
      </c>
      <c r="AC771" s="169">
        <f t="shared" si="153"/>
        <v>100</v>
      </c>
      <c r="AD771" s="170">
        <f t="shared" si="153"/>
        <v>100</v>
      </c>
      <c r="AE771" s="170">
        <f t="shared" si="153"/>
        <v>100</v>
      </c>
    </row>
    <row r="772" spans="1:37" ht="15" customHeight="1" x14ac:dyDescent="0.15">
      <c r="B772" s="165" t="s">
        <v>404</v>
      </c>
      <c r="C772" s="166"/>
      <c r="D772" s="167"/>
      <c r="E772" s="176"/>
      <c r="F772" s="453">
        <v>1.9506880733944953</v>
      </c>
      <c r="G772" s="453">
        <v>2.4545454545454546</v>
      </c>
      <c r="H772" s="453">
        <v>1.2891246684350133</v>
      </c>
      <c r="I772" s="453">
        <v>1.2791411042944785</v>
      </c>
      <c r="J772" s="453">
        <v>1.1027154663518299</v>
      </c>
      <c r="K772" s="453">
        <v>2.4504906333630685</v>
      </c>
      <c r="V772" s="165" t="s">
        <v>404</v>
      </c>
      <c r="W772" s="166"/>
      <c r="X772" s="167"/>
      <c r="Y772" s="176"/>
      <c r="Z772" s="453">
        <f>K772</f>
        <v>2.4504906333630685</v>
      </c>
      <c r="AA772" s="453">
        <f>H772</f>
        <v>1.2891246684350133</v>
      </c>
      <c r="AB772" s="453">
        <f>J772</f>
        <v>1.1027154663518299</v>
      </c>
    </row>
    <row r="773" spans="1:37" ht="15" customHeight="1" x14ac:dyDescent="0.15">
      <c r="B773" s="165" t="s">
        <v>405</v>
      </c>
      <c r="C773" s="166"/>
      <c r="D773" s="167"/>
      <c r="E773" s="176"/>
      <c r="F773" s="453">
        <v>2.8421052631578947</v>
      </c>
      <c r="G773" s="453">
        <v>3.1074168797953963</v>
      </c>
      <c r="H773" s="453">
        <v>2.3421686746987951</v>
      </c>
      <c r="I773" s="453">
        <v>2.2379248658318427</v>
      </c>
      <c r="J773" s="453">
        <v>2.0801781737193763</v>
      </c>
      <c r="K773" s="453">
        <v>3.0795964125560538</v>
      </c>
      <c r="V773" s="165" t="s">
        <v>405</v>
      </c>
      <c r="W773" s="166"/>
      <c r="X773" s="167"/>
      <c r="Y773" s="176"/>
      <c r="Z773" s="453">
        <f>K773</f>
        <v>3.0795964125560538</v>
      </c>
      <c r="AA773" s="453">
        <f>H773</f>
        <v>2.3421686746987951</v>
      </c>
      <c r="AB773" s="453">
        <f>J773</f>
        <v>2.0801781737193763</v>
      </c>
    </row>
    <row r="774" spans="1:37" ht="15" customHeight="1" x14ac:dyDescent="0.15">
      <c r="B774" s="165" t="s">
        <v>97</v>
      </c>
      <c r="C774" s="166"/>
      <c r="D774" s="167"/>
      <c r="E774" s="176"/>
      <c r="F774" s="168">
        <v>19</v>
      </c>
      <c r="G774" s="168">
        <v>17</v>
      </c>
      <c r="H774" s="168">
        <v>19</v>
      </c>
      <c r="I774" s="168">
        <v>15</v>
      </c>
      <c r="J774" s="168">
        <v>15</v>
      </c>
      <c r="K774" s="168">
        <v>17</v>
      </c>
      <c r="V774" s="165" t="s">
        <v>97</v>
      </c>
      <c r="W774" s="166"/>
      <c r="X774" s="167"/>
      <c r="Y774" s="176"/>
      <c r="Z774" s="168">
        <f>K774</f>
        <v>17</v>
      </c>
      <c r="AA774" s="168">
        <f>H774</f>
        <v>19</v>
      </c>
      <c r="AB774" s="168">
        <f>J774</f>
        <v>15</v>
      </c>
    </row>
    <row r="775" spans="1:37" ht="15" customHeight="1" x14ac:dyDescent="0.15">
      <c r="B775" s="171"/>
      <c r="C775" s="171"/>
      <c r="D775" s="172"/>
      <c r="E775" s="172"/>
      <c r="F775" s="181"/>
      <c r="G775" s="181"/>
      <c r="H775" s="181"/>
      <c r="I775" s="181"/>
      <c r="J775" s="181"/>
      <c r="K775" s="181"/>
      <c r="V775" s="171"/>
      <c r="W775" s="171"/>
      <c r="X775" s="172"/>
      <c r="Y775" s="172"/>
      <c r="Z775" s="181"/>
      <c r="AA775" s="181"/>
      <c r="AB775" s="181"/>
    </row>
    <row r="776" spans="1:37" ht="15" customHeight="1" x14ac:dyDescent="0.15">
      <c r="A776" s="136" t="s">
        <v>849</v>
      </c>
      <c r="B776" s="171"/>
      <c r="C776" s="171"/>
      <c r="D776" s="172"/>
      <c r="E776" s="172"/>
      <c r="F776" s="181"/>
      <c r="G776" s="181"/>
      <c r="H776" s="181"/>
      <c r="I776" s="181"/>
      <c r="J776" s="181"/>
      <c r="K776" s="181"/>
      <c r="V776" s="171"/>
      <c r="W776" s="171"/>
      <c r="X776" s="172"/>
      <c r="Y776" s="172"/>
      <c r="Z776" s="181"/>
      <c r="AA776" s="181"/>
      <c r="AB776" s="181"/>
    </row>
    <row r="777" spans="1:37" ht="15" customHeight="1" x14ac:dyDescent="0.15">
      <c r="A777" s="135" t="s">
        <v>846</v>
      </c>
      <c r="B777" s="137"/>
      <c r="C777" s="137"/>
    </row>
    <row r="778" spans="1:37" ht="13.7" customHeight="1" x14ac:dyDescent="0.15">
      <c r="B778" s="138"/>
      <c r="C778" s="139"/>
      <c r="D778" s="139"/>
      <c r="E778" s="139"/>
      <c r="F778" s="140"/>
      <c r="G778" s="141" t="s">
        <v>2</v>
      </c>
      <c r="H778" s="142"/>
      <c r="I778" s="143"/>
      <c r="J778" s="141" t="s">
        <v>3</v>
      </c>
      <c r="K778" s="144"/>
    </row>
    <row r="779" spans="1:37" ht="21" x14ac:dyDescent="0.15">
      <c r="B779" s="145"/>
      <c r="F779" s="146" t="s">
        <v>4</v>
      </c>
      <c r="G779" s="146" t="s">
        <v>170</v>
      </c>
      <c r="H779" s="146" t="s">
        <v>172</v>
      </c>
      <c r="I779" s="147" t="s">
        <v>4</v>
      </c>
      <c r="J779" s="146" t="s">
        <v>170</v>
      </c>
      <c r="K779" s="146" t="s">
        <v>172</v>
      </c>
    </row>
    <row r="780" spans="1:37" ht="12" customHeight="1" x14ac:dyDescent="0.15">
      <c r="B780" s="149"/>
      <c r="C780" s="150"/>
      <c r="D780" s="150"/>
      <c r="E780" s="151"/>
      <c r="F780" s="152"/>
      <c r="G780" s="152"/>
      <c r="H780" s="152"/>
      <c r="I780" s="153">
        <f>F$213</f>
        <v>1202</v>
      </c>
      <c r="J780" s="154">
        <f>G$213</f>
        <v>1061</v>
      </c>
      <c r="K780" s="154">
        <f>H$213</f>
        <v>141</v>
      </c>
      <c r="L780" s="155"/>
      <c r="M780" s="155"/>
      <c r="N780" s="155"/>
      <c r="O780" s="155"/>
      <c r="P780" s="155"/>
      <c r="AH780" s="155"/>
      <c r="AI780" s="155"/>
      <c r="AJ780" s="155"/>
      <c r="AK780" s="155"/>
    </row>
    <row r="781" spans="1:37" ht="15" customHeight="1" x14ac:dyDescent="0.15">
      <c r="B781" s="156" t="s">
        <v>154</v>
      </c>
      <c r="C781" s="137"/>
      <c r="D781" s="137"/>
      <c r="F781" s="157">
        <v>219</v>
      </c>
      <c r="G781" s="157">
        <v>198</v>
      </c>
      <c r="H781" s="157">
        <v>21</v>
      </c>
      <c r="I781" s="158">
        <f>F781/I$780*100</f>
        <v>18.21963394342762</v>
      </c>
      <c r="J781" s="159">
        <f t="shared" ref="J781:K781" si="154">G781/J$780*100</f>
        <v>18.661639962299716</v>
      </c>
      <c r="K781" s="159">
        <f t="shared" si="154"/>
        <v>14.893617021276595</v>
      </c>
      <c r="L781" s="160"/>
      <c r="M781" s="160"/>
      <c r="N781" s="155"/>
      <c r="O781" s="446"/>
      <c r="P781" s="446"/>
      <c r="AH781" s="160"/>
      <c r="AI781" s="155"/>
      <c r="AJ781" s="155"/>
      <c r="AK781" s="155"/>
    </row>
    <row r="782" spans="1:37" ht="15" customHeight="1" x14ac:dyDescent="0.15">
      <c r="B782" s="156" t="s">
        <v>76</v>
      </c>
      <c r="C782" s="137"/>
      <c r="D782" s="137"/>
      <c r="F782" s="157">
        <v>359</v>
      </c>
      <c r="G782" s="157">
        <v>314</v>
      </c>
      <c r="H782" s="157">
        <v>45</v>
      </c>
      <c r="I782" s="158">
        <f t="shared" ref="I782:I789" si="155">F782/I$780*100</f>
        <v>29.866888519134775</v>
      </c>
      <c r="J782" s="159">
        <f t="shared" ref="J782:J789" si="156">G782/J$780*100</f>
        <v>29.594721960414706</v>
      </c>
      <c r="K782" s="159">
        <f t="shared" ref="K782:K789" si="157">H782/K$780*100</f>
        <v>31.914893617021278</v>
      </c>
      <c r="L782" s="160"/>
      <c r="M782" s="160"/>
      <c r="N782" s="155"/>
      <c r="O782" s="446"/>
      <c r="P782" s="446"/>
      <c r="AH782" s="160"/>
      <c r="AI782" s="155"/>
      <c r="AJ782" s="155"/>
      <c r="AK782" s="155"/>
    </row>
    <row r="783" spans="1:37" ht="15" customHeight="1" x14ac:dyDescent="0.15">
      <c r="B783" s="156" t="s">
        <v>77</v>
      </c>
      <c r="C783" s="137"/>
      <c r="D783" s="137"/>
      <c r="F783" s="157">
        <v>289</v>
      </c>
      <c r="G783" s="157">
        <v>249</v>
      </c>
      <c r="H783" s="157">
        <v>40</v>
      </c>
      <c r="I783" s="158">
        <f t="shared" si="155"/>
        <v>24.0432612312812</v>
      </c>
      <c r="J783" s="159">
        <f t="shared" si="156"/>
        <v>23.468426013195099</v>
      </c>
      <c r="K783" s="159">
        <f t="shared" si="157"/>
        <v>28.368794326241137</v>
      </c>
      <c r="L783" s="160"/>
      <c r="M783" s="160"/>
      <c r="N783" s="155"/>
      <c r="O783" s="446"/>
      <c r="P783" s="446"/>
      <c r="AH783" s="160"/>
      <c r="AI783" s="155"/>
      <c r="AJ783" s="155"/>
      <c r="AK783" s="155"/>
    </row>
    <row r="784" spans="1:37" ht="15" customHeight="1" x14ac:dyDescent="0.15">
      <c r="B784" s="156" t="s">
        <v>78</v>
      </c>
      <c r="C784" s="137"/>
      <c r="D784" s="137"/>
      <c r="F784" s="157">
        <v>135</v>
      </c>
      <c r="G784" s="157">
        <v>120</v>
      </c>
      <c r="H784" s="157">
        <v>15</v>
      </c>
      <c r="I784" s="158">
        <f t="shared" si="155"/>
        <v>11.231281198003327</v>
      </c>
      <c r="J784" s="159">
        <f t="shared" si="156"/>
        <v>11.310084825636192</v>
      </c>
      <c r="K784" s="159">
        <f t="shared" si="157"/>
        <v>10.638297872340425</v>
      </c>
      <c r="L784" s="160"/>
      <c r="M784" s="160"/>
      <c r="N784" s="155"/>
      <c r="O784" s="446"/>
      <c r="P784" s="446"/>
      <c r="AH784" s="160"/>
      <c r="AI784" s="155"/>
      <c r="AJ784" s="155"/>
      <c r="AK784" s="155"/>
    </row>
    <row r="785" spans="1:37" ht="15" customHeight="1" x14ac:dyDescent="0.15">
      <c r="B785" s="156" t="s">
        <v>79</v>
      </c>
      <c r="C785" s="137"/>
      <c r="D785" s="137"/>
      <c r="F785" s="157">
        <v>37</v>
      </c>
      <c r="G785" s="157">
        <v>35</v>
      </c>
      <c r="H785" s="157">
        <v>2</v>
      </c>
      <c r="I785" s="158">
        <f t="shared" si="155"/>
        <v>3.0782029950083194</v>
      </c>
      <c r="J785" s="159">
        <f t="shared" si="156"/>
        <v>3.2987747408105559</v>
      </c>
      <c r="K785" s="159">
        <f t="shared" si="157"/>
        <v>1.4184397163120568</v>
      </c>
      <c r="L785" s="160"/>
      <c r="M785" s="160"/>
      <c r="N785" s="155"/>
      <c r="O785" s="446"/>
      <c r="P785" s="446"/>
      <c r="AH785" s="160"/>
      <c r="AI785" s="155"/>
      <c r="AJ785" s="155"/>
      <c r="AK785" s="155"/>
    </row>
    <row r="786" spans="1:37" ht="15" customHeight="1" x14ac:dyDescent="0.15">
      <c r="B786" s="156" t="s">
        <v>124</v>
      </c>
      <c r="C786" s="137"/>
      <c r="D786" s="137"/>
      <c r="F786" s="157">
        <v>16</v>
      </c>
      <c r="G786" s="157">
        <v>13</v>
      </c>
      <c r="H786" s="157">
        <v>3</v>
      </c>
      <c r="I786" s="158">
        <f t="shared" si="155"/>
        <v>1.3311148086522462</v>
      </c>
      <c r="J786" s="159">
        <f t="shared" si="156"/>
        <v>1.2252591894439209</v>
      </c>
      <c r="K786" s="159">
        <f t="shared" si="157"/>
        <v>2.1276595744680851</v>
      </c>
      <c r="L786" s="160"/>
      <c r="M786" s="160"/>
      <c r="N786" s="155"/>
      <c r="O786" s="446"/>
      <c r="P786" s="446"/>
      <c r="AH786" s="160"/>
      <c r="AI786" s="155"/>
      <c r="AJ786" s="155"/>
      <c r="AK786" s="155"/>
    </row>
    <row r="787" spans="1:37" ht="15" customHeight="1" x14ac:dyDescent="0.15">
      <c r="B787" s="156" t="s">
        <v>125</v>
      </c>
      <c r="C787" s="137"/>
      <c r="D787" s="137"/>
      <c r="F787" s="157">
        <v>7</v>
      </c>
      <c r="G787" s="157">
        <v>5</v>
      </c>
      <c r="H787" s="157">
        <v>2</v>
      </c>
      <c r="I787" s="158">
        <f t="shared" si="155"/>
        <v>0.58236272878535777</v>
      </c>
      <c r="J787" s="159">
        <f t="shared" si="156"/>
        <v>0.47125353440150797</v>
      </c>
      <c r="K787" s="159">
        <f t="shared" si="157"/>
        <v>1.4184397163120568</v>
      </c>
      <c r="L787" s="160"/>
      <c r="M787" s="160"/>
      <c r="N787" s="155"/>
      <c r="O787" s="446"/>
      <c r="P787" s="446"/>
      <c r="AH787" s="160"/>
      <c r="AI787" s="155"/>
      <c r="AJ787" s="155"/>
      <c r="AK787" s="155"/>
    </row>
    <row r="788" spans="1:37" ht="15" customHeight="1" x14ac:dyDescent="0.15">
      <c r="B788" s="156" t="s">
        <v>703</v>
      </c>
      <c r="C788" s="137"/>
      <c r="D788" s="137"/>
      <c r="F788" s="157">
        <v>2</v>
      </c>
      <c r="G788" s="157">
        <v>2</v>
      </c>
      <c r="H788" s="157">
        <v>0</v>
      </c>
      <c r="I788" s="158">
        <f t="shared" si="155"/>
        <v>0.16638935108153077</v>
      </c>
      <c r="J788" s="159">
        <f t="shared" si="156"/>
        <v>0.1885014137606032</v>
      </c>
      <c r="K788" s="159">
        <f t="shared" si="157"/>
        <v>0</v>
      </c>
      <c r="L788" s="160"/>
      <c r="M788" s="160"/>
      <c r="N788" s="155"/>
      <c r="O788" s="446"/>
      <c r="P788" s="446"/>
      <c r="AH788" s="160"/>
      <c r="AI788" s="155"/>
      <c r="AJ788" s="155"/>
      <c r="AK788" s="155"/>
    </row>
    <row r="789" spans="1:37" ht="15" customHeight="1" x14ac:dyDescent="0.15">
      <c r="B789" s="149" t="s">
        <v>0</v>
      </c>
      <c r="C789" s="150"/>
      <c r="D789" s="150"/>
      <c r="E789" s="151"/>
      <c r="F789" s="161">
        <v>138</v>
      </c>
      <c r="G789" s="161">
        <v>125</v>
      </c>
      <c r="H789" s="161">
        <v>13</v>
      </c>
      <c r="I789" s="162">
        <f t="shared" si="155"/>
        <v>11.480865224625623</v>
      </c>
      <c r="J789" s="163">
        <f t="shared" si="156"/>
        <v>11.781338360037701</v>
      </c>
      <c r="K789" s="163">
        <f t="shared" si="157"/>
        <v>9.2198581560283674</v>
      </c>
      <c r="L789" s="164"/>
      <c r="M789" s="164"/>
      <c r="N789" s="164"/>
      <c r="O789" s="164"/>
      <c r="P789" s="164"/>
      <c r="AH789" s="164"/>
      <c r="AI789" s="164"/>
      <c r="AJ789" s="164"/>
      <c r="AK789" s="164"/>
    </row>
    <row r="790" spans="1:37" ht="15" customHeight="1" x14ac:dyDescent="0.15">
      <c r="B790" s="165" t="s">
        <v>1</v>
      </c>
      <c r="C790" s="166"/>
      <c r="D790" s="166"/>
      <c r="E790" s="167"/>
      <c r="F790" s="168">
        <f>SUM(F781:F789)</f>
        <v>1202</v>
      </c>
      <c r="G790" s="168">
        <f>SUM(G781:G789)</f>
        <v>1061</v>
      </c>
      <c r="H790" s="168">
        <f>SUM(H781:H789)</f>
        <v>141</v>
      </c>
      <c r="I790" s="169">
        <f>IF(SUM(I781:I789)&gt;100,"－",SUM(I781:I789))</f>
        <v>100</v>
      </c>
      <c r="J790" s="170">
        <f>IF(SUM(J781:J789)&gt;100,"－",SUM(J781:J789))</f>
        <v>100</v>
      </c>
      <c r="K790" s="170">
        <f>IF(SUM(K781:K789)&gt;100,"－",SUM(K781:K789))</f>
        <v>100</v>
      </c>
      <c r="L790" s="164"/>
      <c r="M790" s="164"/>
      <c r="N790" s="164"/>
      <c r="O790" s="164"/>
      <c r="P790" s="164"/>
      <c r="AH790" s="164"/>
      <c r="AI790" s="164"/>
      <c r="AJ790" s="164"/>
      <c r="AK790" s="164"/>
    </row>
    <row r="791" spans="1:37" ht="15" customHeight="1" x14ac:dyDescent="0.15">
      <c r="B791" s="165" t="s">
        <v>840</v>
      </c>
      <c r="C791" s="166"/>
      <c r="D791" s="166"/>
      <c r="E791" s="176"/>
      <c r="F791" s="177">
        <v>11.330605213193119</v>
      </c>
      <c r="G791" s="178">
        <v>11.235516186411022</v>
      </c>
      <c r="H791" s="178">
        <v>12.025943721537239</v>
      </c>
      <c r="I791" s="164"/>
      <c r="J791" s="164"/>
      <c r="K791" s="164"/>
      <c r="L791" s="164"/>
      <c r="M791" s="164"/>
      <c r="N791" s="164"/>
      <c r="O791" s="164"/>
      <c r="P791" s="164"/>
      <c r="AH791" s="164"/>
      <c r="AI791" s="164"/>
      <c r="AJ791" s="164"/>
      <c r="AK791" s="164"/>
    </row>
    <row r="792" spans="1:37" ht="15" customHeight="1" x14ac:dyDescent="0.15">
      <c r="B792" s="165" t="s">
        <v>841</v>
      </c>
      <c r="C792" s="166"/>
      <c r="D792" s="166"/>
      <c r="E792" s="176"/>
      <c r="F792" s="177">
        <v>14.26717626844672</v>
      </c>
      <c r="G792" s="178">
        <v>14.249922968131052</v>
      </c>
      <c r="H792" s="178">
        <v>14.386175666885668</v>
      </c>
      <c r="I792" s="164"/>
      <c r="J792" s="164"/>
      <c r="K792" s="164"/>
      <c r="L792" s="164"/>
      <c r="M792" s="164"/>
      <c r="N792" s="164"/>
      <c r="O792" s="164"/>
      <c r="P792" s="164"/>
      <c r="AH792" s="164"/>
      <c r="AI792" s="164"/>
      <c r="AJ792" s="164"/>
      <c r="AK792" s="164"/>
    </row>
    <row r="793" spans="1:37" ht="15" customHeight="1" x14ac:dyDescent="0.15">
      <c r="B793" s="165" t="s">
        <v>316</v>
      </c>
      <c r="C793" s="166"/>
      <c r="D793" s="166"/>
      <c r="E793" s="176"/>
      <c r="F793" s="177">
        <v>10.23976353947619</v>
      </c>
      <c r="G793" s="178">
        <v>10.169311083386981</v>
      </c>
      <c r="H793" s="178">
        <v>10.863174567007889</v>
      </c>
      <c r="I793" s="164"/>
      <c r="J793" s="164"/>
      <c r="K793" s="164"/>
      <c r="L793" s="164"/>
      <c r="M793" s="164"/>
      <c r="N793" s="164"/>
      <c r="O793" s="164"/>
      <c r="P793" s="164"/>
      <c r="AH793" s="164"/>
      <c r="AI793" s="164"/>
      <c r="AJ793" s="164"/>
      <c r="AK793" s="164"/>
    </row>
    <row r="794" spans="1:37" ht="15" customHeight="1" x14ac:dyDescent="0.15">
      <c r="B794" s="165" t="s">
        <v>842</v>
      </c>
      <c r="C794" s="166"/>
      <c r="D794" s="166"/>
      <c r="E794" s="176"/>
      <c r="F794" s="177">
        <v>130.76923076923077</v>
      </c>
      <c r="G794" s="178">
        <v>130.76923076923077</v>
      </c>
      <c r="H794" s="178">
        <v>58.333333333333336</v>
      </c>
      <c r="I794" s="164"/>
      <c r="J794" s="164"/>
      <c r="K794" s="164"/>
      <c r="L794" s="164"/>
      <c r="M794" s="164"/>
      <c r="N794" s="164"/>
      <c r="O794" s="164"/>
      <c r="P794" s="164"/>
      <c r="AH794" s="164"/>
      <c r="AI794" s="164"/>
      <c r="AJ794" s="164"/>
      <c r="AK794" s="164"/>
    </row>
    <row r="795" spans="1:37" ht="15" customHeight="1" x14ac:dyDescent="0.15">
      <c r="B795" s="171"/>
      <c r="C795" s="171"/>
      <c r="D795" s="172"/>
      <c r="E795" s="172"/>
      <c r="F795" s="172"/>
      <c r="G795" s="172"/>
      <c r="H795" s="173"/>
      <c r="I795" s="148"/>
      <c r="J795" s="179"/>
      <c r="K795" s="179"/>
      <c r="L795" s="179"/>
    </row>
    <row r="796" spans="1:37" ht="15" customHeight="1" x14ac:dyDescent="0.15">
      <c r="A796" s="135" t="s">
        <v>701</v>
      </c>
      <c r="B796" s="137"/>
      <c r="C796" s="137"/>
    </row>
    <row r="797" spans="1:37" ht="13.7" customHeight="1" x14ac:dyDescent="0.15">
      <c r="B797" s="138"/>
      <c r="C797" s="139"/>
      <c r="D797" s="139"/>
      <c r="E797" s="139"/>
      <c r="F797" s="227"/>
      <c r="G797" s="228"/>
      <c r="H797" s="142" t="s">
        <v>2</v>
      </c>
      <c r="I797" s="142"/>
      <c r="J797" s="228"/>
      <c r="K797" s="228"/>
      <c r="L797" s="229"/>
      <c r="M797" s="228"/>
      <c r="N797" s="142" t="s">
        <v>3</v>
      </c>
      <c r="O797" s="142"/>
      <c r="P797" s="228"/>
      <c r="Q797" s="231"/>
      <c r="V797" s="138"/>
      <c r="W797" s="139"/>
      <c r="X797" s="139"/>
      <c r="Y797" s="139"/>
      <c r="Z797" s="140"/>
      <c r="AA797" s="141" t="s">
        <v>2</v>
      </c>
      <c r="AB797" s="142"/>
      <c r="AC797" s="143"/>
      <c r="AD797" s="141" t="s">
        <v>3</v>
      </c>
      <c r="AE797" s="144"/>
    </row>
    <row r="798" spans="1:37" ht="22.7" customHeight="1" x14ac:dyDescent="0.15">
      <c r="B798" s="156"/>
      <c r="C798" s="137"/>
      <c r="E798" s="329"/>
      <c r="F798" s="146" t="s">
        <v>365</v>
      </c>
      <c r="G798" s="146" t="s">
        <v>170</v>
      </c>
      <c r="H798" s="146" t="s">
        <v>171</v>
      </c>
      <c r="I798" s="146" t="s">
        <v>366</v>
      </c>
      <c r="J798" s="182" t="s">
        <v>173</v>
      </c>
      <c r="K798" s="146" t="s">
        <v>529</v>
      </c>
      <c r="L798" s="147" t="s">
        <v>365</v>
      </c>
      <c r="M798" s="146" t="s">
        <v>170</v>
      </c>
      <c r="N798" s="146" t="s">
        <v>171</v>
      </c>
      <c r="O798" s="146" t="s">
        <v>366</v>
      </c>
      <c r="P798" s="146" t="s">
        <v>173</v>
      </c>
      <c r="Q798" s="146" t="s">
        <v>529</v>
      </c>
      <c r="V798" s="156"/>
      <c r="W798" s="137"/>
      <c r="Y798" s="329"/>
      <c r="Z798" s="146" t="s">
        <v>474</v>
      </c>
      <c r="AA798" s="146" t="s">
        <v>171</v>
      </c>
      <c r="AB798" s="182" t="s">
        <v>173</v>
      </c>
      <c r="AC798" s="147" t="s">
        <v>474</v>
      </c>
      <c r="AD798" s="146" t="s">
        <v>171</v>
      </c>
      <c r="AE798" s="146" t="s">
        <v>173</v>
      </c>
    </row>
    <row r="799" spans="1:37" ht="12" customHeight="1" x14ac:dyDescent="0.15">
      <c r="B799" s="149"/>
      <c r="C799" s="150"/>
      <c r="D799" s="151"/>
      <c r="E799" s="220"/>
      <c r="F799" s="152"/>
      <c r="G799" s="152"/>
      <c r="H799" s="152"/>
      <c r="I799" s="152"/>
      <c r="J799" s="183"/>
      <c r="K799" s="152"/>
      <c r="L799" s="153">
        <f>$I$709</f>
        <v>2024</v>
      </c>
      <c r="M799" s="154">
        <f>$J$709</f>
        <v>1061</v>
      </c>
      <c r="N799" s="154">
        <f>$K$709</f>
        <v>963</v>
      </c>
      <c r="O799" s="154">
        <f>$L$709</f>
        <v>1194</v>
      </c>
      <c r="P799" s="154">
        <f>$M$709</f>
        <v>1053</v>
      </c>
      <c r="Q799" s="154">
        <f>$N$709</f>
        <v>1202</v>
      </c>
      <c r="V799" s="149"/>
      <c r="W799" s="150"/>
      <c r="X799" s="151"/>
      <c r="Y799" s="220"/>
      <c r="Z799" s="152"/>
      <c r="AA799" s="152"/>
      <c r="AB799" s="183"/>
      <c r="AC799" s="153">
        <f t="shared" ref="AC799:AC800" si="158">Q799</f>
        <v>1202</v>
      </c>
      <c r="AD799" s="154">
        <f t="shared" ref="AD799:AD800" si="159">N799</f>
        <v>963</v>
      </c>
      <c r="AE799" s="154">
        <f t="shared" ref="AE799:AE800" si="160">P799</f>
        <v>1053</v>
      </c>
    </row>
    <row r="800" spans="1:37" ht="15" customHeight="1" x14ac:dyDescent="0.15">
      <c r="B800" s="156" t="s">
        <v>152</v>
      </c>
      <c r="C800" s="137"/>
      <c r="F800" s="157">
        <v>1002</v>
      </c>
      <c r="G800" s="157">
        <v>537</v>
      </c>
      <c r="H800" s="157">
        <v>465</v>
      </c>
      <c r="I800" s="157">
        <v>679</v>
      </c>
      <c r="J800" s="184">
        <v>613</v>
      </c>
      <c r="K800" s="157">
        <v>603</v>
      </c>
      <c r="L800" s="158">
        <f t="shared" ref="L800" si="161">F800/L$799*100</f>
        <v>49.505928853754938</v>
      </c>
      <c r="M800" s="436">
        <f t="shared" ref="M800:Q800" si="162">G800/M$799*100</f>
        <v>50.612629594721959</v>
      </c>
      <c r="N800" s="159">
        <f t="shared" si="162"/>
        <v>48.286604361370713</v>
      </c>
      <c r="O800" s="159">
        <f t="shared" si="162"/>
        <v>56.867671691792296</v>
      </c>
      <c r="P800" s="159">
        <f t="shared" si="162"/>
        <v>58.214624881291542</v>
      </c>
      <c r="Q800" s="159">
        <f t="shared" si="162"/>
        <v>50.166389351081534</v>
      </c>
      <c r="R800" s="181"/>
      <c r="V800" s="156" t="s">
        <v>152</v>
      </c>
      <c r="W800" s="137"/>
      <c r="Z800" s="157">
        <f t="shared" ref="Z800" si="163">K800</f>
        <v>603</v>
      </c>
      <c r="AA800" s="157">
        <f t="shared" ref="AA800" si="164">H800</f>
        <v>465</v>
      </c>
      <c r="AB800" s="184">
        <f t="shared" ref="AB800" si="165">J800</f>
        <v>613</v>
      </c>
      <c r="AC800" s="158">
        <f t="shared" si="158"/>
        <v>50.166389351081534</v>
      </c>
      <c r="AD800" s="159">
        <f t="shared" si="159"/>
        <v>48.286604361370713</v>
      </c>
      <c r="AE800" s="159">
        <f t="shared" si="160"/>
        <v>58.214624881291542</v>
      </c>
      <c r="AH800" s="181"/>
    </row>
    <row r="801" spans="1:34" ht="15" customHeight="1" x14ac:dyDescent="0.15">
      <c r="B801" s="156" t="s">
        <v>481</v>
      </c>
      <c r="C801" s="137"/>
      <c r="F801" s="157">
        <v>365</v>
      </c>
      <c r="G801" s="157">
        <v>265</v>
      </c>
      <c r="H801" s="157">
        <v>100</v>
      </c>
      <c r="I801" s="157">
        <v>121</v>
      </c>
      <c r="J801" s="184">
        <v>79</v>
      </c>
      <c r="K801" s="157">
        <v>307</v>
      </c>
      <c r="L801" s="158">
        <f t="shared" ref="L801:L807" si="166">F801/L$799*100</f>
        <v>18.033596837944664</v>
      </c>
      <c r="M801" s="436">
        <f t="shared" ref="M801:M807" si="167">G801/M$799*100</f>
        <v>24.976437323279924</v>
      </c>
      <c r="N801" s="159">
        <f t="shared" ref="N801:N807" si="168">H801/N$799*100</f>
        <v>10.384215991692628</v>
      </c>
      <c r="O801" s="159">
        <f t="shared" ref="O801:O807" si="169">I801/O$799*100</f>
        <v>10.134003350083752</v>
      </c>
      <c r="P801" s="159">
        <f t="shared" ref="P801:P807" si="170">J801/P$799*100</f>
        <v>7.5023741690408361</v>
      </c>
      <c r="Q801" s="159">
        <f t="shared" ref="Q801:Q807" si="171">K801/Q$799*100</f>
        <v>25.540765391014975</v>
      </c>
      <c r="R801" s="181"/>
      <c r="V801" s="156" t="s">
        <v>481</v>
      </c>
      <c r="W801" s="137"/>
      <c r="Z801" s="157">
        <f t="shared" ref="Z801:Z807" si="172">K801</f>
        <v>307</v>
      </c>
      <c r="AA801" s="157">
        <f t="shared" ref="AA801:AA807" si="173">H801</f>
        <v>100</v>
      </c>
      <c r="AB801" s="184">
        <f t="shared" ref="AB801:AB807" si="174">J801</f>
        <v>79</v>
      </c>
      <c r="AC801" s="158">
        <f t="shared" ref="AC801:AC807" si="175">Q801</f>
        <v>25.540765391014975</v>
      </c>
      <c r="AD801" s="159">
        <f t="shared" ref="AD801:AD807" si="176">N801</f>
        <v>10.384215991692628</v>
      </c>
      <c r="AE801" s="159">
        <f t="shared" ref="AE801:AE807" si="177">P801</f>
        <v>7.5023741690408361</v>
      </c>
      <c r="AH801" s="181"/>
    </row>
    <row r="802" spans="1:34" ht="15" customHeight="1" x14ac:dyDescent="0.15">
      <c r="B802" s="156" t="s">
        <v>482</v>
      </c>
      <c r="C802" s="137"/>
      <c r="F802" s="157">
        <v>142</v>
      </c>
      <c r="G802" s="157">
        <v>108</v>
      </c>
      <c r="H802" s="157">
        <v>34</v>
      </c>
      <c r="I802" s="157">
        <v>27</v>
      </c>
      <c r="J802" s="184">
        <v>14</v>
      </c>
      <c r="K802" s="157">
        <v>121</v>
      </c>
      <c r="L802" s="158">
        <f t="shared" si="166"/>
        <v>7.0158102766798418</v>
      </c>
      <c r="M802" s="436">
        <f t="shared" si="167"/>
        <v>10.179076343072573</v>
      </c>
      <c r="N802" s="159">
        <f t="shared" si="168"/>
        <v>3.5306334371754935</v>
      </c>
      <c r="O802" s="159">
        <f t="shared" si="169"/>
        <v>2.2613065326633168</v>
      </c>
      <c r="P802" s="159">
        <f t="shared" si="170"/>
        <v>1.3295346628679963</v>
      </c>
      <c r="Q802" s="159">
        <f t="shared" si="171"/>
        <v>10.066555740432612</v>
      </c>
      <c r="R802" s="181"/>
      <c r="V802" s="156" t="s">
        <v>482</v>
      </c>
      <c r="W802" s="137"/>
      <c r="Z802" s="157">
        <f t="shared" si="172"/>
        <v>121</v>
      </c>
      <c r="AA802" s="157">
        <f t="shared" si="173"/>
        <v>34</v>
      </c>
      <c r="AB802" s="184">
        <f t="shared" si="174"/>
        <v>14</v>
      </c>
      <c r="AC802" s="158">
        <f t="shared" si="175"/>
        <v>10.066555740432612</v>
      </c>
      <c r="AD802" s="159">
        <f t="shared" si="176"/>
        <v>3.5306334371754935</v>
      </c>
      <c r="AE802" s="159">
        <f t="shared" si="177"/>
        <v>1.3295346628679963</v>
      </c>
      <c r="AH802" s="181"/>
    </row>
    <row r="803" spans="1:34" ht="15" customHeight="1" x14ac:dyDescent="0.15">
      <c r="B803" s="156" t="s">
        <v>483</v>
      </c>
      <c r="C803" s="137"/>
      <c r="F803" s="157">
        <v>52</v>
      </c>
      <c r="G803" s="157">
        <v>40</v>
      </c>
      <c r="H803" s="157">
        <v>12</v>
      </c>
      <c r="I803" s="157">
        <v>18</v>
      </c>
      <c r="J803" s="184">
        <v>13</v>
      </c>
      <c r="K803" s="157">
        <v>45</v>
      </c>
      <c r="L803" s="158">
        <f t="shared" si="166"/>
        <v>2.5691699604743086</v>
      </c>
      <c r="M803" s="436">
        <f t="shared" si="167"/>
        <v>3.7700282752120637</v>
      </c>
      <c r="N803" s="159">
        <f t="shared" si="168"/>
        <v>1.2461059190031152</v>
      </c>
      <c r="O803" s="159">
        <f t="shared" si="169"/>
        <v>1.5075376884422109</v>
      </c>
      <c r="P803" s="159">
        <f t="shared" si="170"/>
        <v>1.2345679012345678</v>
      </c>
      <c r="Q803" s="159">
        <f t="shared" si="171"/>
        <v>3.7437603993344428</v>
      </c>
      <c r="R803" s="181"/>
      <c r="V803" s="156" t="s">
        <v>483</v>
      </c>
      <c r="W803" s="137"/>
      <c r="Z803" s="157">
        <f t="shared" si="172"/>
        <v>45</v>
      </c>
      <c r="AA803" s="157">
        <f t="shared" si="173"/>
        <v>12</v>
      </c>
      <c r="AB803" s="184">
        <f t="shared" si="174"/>
        <v>13</v>
      </c>
      <c r="AC803" s="158">
        <f t="shared" si="175"/>
        <v>3.7437603993344428</v>
      </c>
      <c r="AD803" s="159">
        <f t="shared" si="176"/>
        <v>1.2461059190031152</v>
      </c>
      <c r="AE803" s="159">
        <f t="shared" si="177"/>
        <v>1.2345679012345678</v>
      </c>
      <c r="AH803" s="181"/>
    </row>
    <row r="804" spans="1:34" ht="15" customHeight="1" x14ac:dyDescent="0.15">
      <c r="B804" s="156" t="s">
        <v>489</v>
      </c>
      <c r="C804" s="137"/>
      <c r="F804" s="157">
        <v>36</v>
      </c>
      <c r="G804" s="157">
        <v>23</v>
      </c>
      <c r="H804" s="157">
        <v>13</v>
      </c>
      <c r="I804" s="157">
        <v>5</v>
      </c>
      <c r="J804" s="184">
        <v>4</v>
      </c>
      <c r="K804" s="157">
        <v>24</v>
      </c>
      <c r="L804" s="158">
        <f t="shared" si="166"/>
        <v>1.7786561264822136</v>
      </c>
      <c r="M804" s="436">
        <f t="shared" si="167"/>
        <v>2.167766258246937</v>
      </c>
      <c r="N804" s="159">
        <f t="shared" si="168"/>
        <v>1.3499480789200415</v>
      </c>
      <c r="O804" s="159">
        <f t="shared" si="169"/>
        <v>0.41876046901172526</v>
      </c>
      <c r="P804" s="159">
        <f t="shared" si="170"/>
        <v>0.37986704653371323</v>
      </c>
      <c r="Q804" s="159">
        <f t="shared" si="171"/>
        <v>1.9966722129783694</v>
      </c>
      <c r="R804" s="181"/>
      <c r="V804" s="156" t="s">
        <v>489</v>
      </c>
      <c r="W804" s="137"/>
      <c r="Z804" s="157">
        <f t="shared" si="172"/>
        <v>24</v>
      </c>
      <c r="AA804" s="157">
        <f t="shared" si="173"/>
        <v>13</v>
      </c>
      <c r="AB804" s="184">
        <f t="shared" si="174"/>
        <v>4</v>
      </c>
      <c r="AC804" s="158">
        <f t="shared" si="175"/>
        <v>1.9966722129783694</v>
      </c>
      <c r="AD804" s="159">
        <f t="shared" si="176"/>
        <v>1.3499480789200415</v>
      </c>
      <c r="AE804" s="159">
        <f t="shared" si="177"/>
        <v>0.37986704653371323</v>
      </c>
      <c r="AH804" s="181"/>
    </row>
    <row r="805" spans="1:34" ht="15" customHeight="1" x14ac:dyDescent="0.15">
      <c r="B805" s="156" t="s">
        <v>484</v>
      </c>
      <c r="C805" s="137"/>
      <c r="F805" s="157">
        <v>7</v>
      </c>
      <c r="G805" s="157">
        <v>4</v>
      </c>
      <c r="H805" s="157">
        <v>3</v>
      </c>
      <c r="I805" s="157">
        <v>7</v>
      </c>
      <c r="J805" s="184">
        <v>5</v>
      </c>
      <c r="K805" s="157">
        <v>6</v>
      </c>
      <c r="L805" s="158">
        <f t="shared" si="166"/>
        <v>0.3458498023715415</v>
      </c>
      <c r="M805" s="436">
        <f t="shared" si="167"/>
        <v>0.3770028275212064</v>
      </c>
      <c r="N805" s="159">
        <f t="shared" si="168"/>
        <v>0.3115264797507788</v>
      </c>
      <c r="O805" s="159">
        <f t="shared" si="169"/>
        <v>0.58626465661641536</v>
      </c>
      <c r="P805" s="159">
        <f t="shared" si="170"/>
        <v>0.47483380816714149</v>
      </c>
      <c r="Q805" s="159">
        <f t="shared" si="171"/>
        <v>0.49916805324459235</v>
      </c>
      <c r="R805" s="181"/>
      <c r="V805" s="156" t="s">
        <v>484</v>
      </c>
      <c r="W805" s="137"/>
      <c r="Z805" s="157">
        <f t="shared" si="172"/>
        <v>6</v>
      </c>
      <c r="AA805" s="157">
        <f t="shared" si="173"/>
        <v>3</v>
      </c>
      <c r="AB805" s="184">
        <f t="shared" si="174"/>
        <v>5</v>
      </c>
      <c r="AC805" s="158">
        <f t="shared" si="175"/>
        <v>0.49916805324459235</v>
      </c>
      <c r="AD805" s="159">
        <f t="shared" si="176"/>
        <v>0.3115264797507788</v>
      </c>
      <c r="AE805" s="159">
        <f t="shared" si="177"/>
        <v>0.47483380816714149</v>
      </c>
      <c r="AH805" s="181"/>
    </row>
    <row r="806" spans="1:34" ht="15" customHeight="1" x14ac:dyDescent="0.15">
      <c r="B806" s="156" t="s">
        <v>74</v>
      </c>
      <c r="C806" s="137"/>
      <c r="F806" s="157">
        <v>3</v>
      </c>
      <c r="G806" s="157">
        <v>1</v>
      </c>
      <c r="H806" s="157">
        <v>2</v>
      </c>
      <c r="I806" s="157">
        <v>1</v>
      </c>
      <c r="J806" s="184">
        <v>1</v>
      </c>
      <c r="K806" s="157">
        <v>1</v>
      </c>
      <c r="L806" s="158">
        <f t="shared" si="166"/>
        <v>0.14822134387351776</v>
      </c>
      <c r="M806" s="436">
        <f t="shared" si="167"/>
        <v>9.4250706880301599E-2</v>
      </c>
      <c r="N806" s="159">
        <f t="shared" si="168"/>
        <v>0.20768431983385255</v>
      </c>
      <c r="O806" s="159">
        <f t="shared" si="169"/>
        <v>8.3752093802345065E-2</v>
      </c>
      <c r="P806" s="159">
        <f t="shared" si="170"/>
        <v>9.4966761633428307E-2</v>
      </c>
      <c r="Q806" s="159">
        <f t="shared" si="171"/>
        <v>8.3194675540765387E-2</v>
      </c>
      <c r="R806" s="181"/>
      <c r="V806" s="156" t="s">
        <v>74</v>
      </c>
      <c r="W806" s="137"/>
      <c r="Z806" s="157">
        <f t="shared" si="172"/>
        <v>1</v>
      </c>
      <c r="AA806" s="157">
        <f t="shared" si="173"/>
        <v>2</v>
      </c>
      <c r="AB806" s="184">
        <f t="shared" si="174"/>
        <v>1</v>
      </c>
      <c r="AC806" s="158">
        <f t="shared" si="175"/>
        <v>8.3194675540765387E-2</v>
      </c>
      <c r="AD806" s="159">
        <f t="shared" si="176"/>
        <v>0.20768431983385255</v>
      </c>
      <c r="AE806" s="159">
        <f t="shared" si="177"/>
        <v>9.4966761633428307E-2</v>
      </c>
      <c r="AH806" s="181"/>
    </row>
    <row r="807" spans="1:34" ht="15" customHeight="1" x14ac:dyDescent="0.15">
      <c r="B807" s="156" t="s">
        <v>0</v>
      </c>
      <c r="C807" s="137"/>
      <c r="D807" s="151"/>
      <c r="E807" s="151"/>
      <c r="F807" s="161">
        <v>417</v>
      </c>
      <c r="G807" s="161">
        <v>83</v>
      </c>
      <c r="H807" s="161">
        <v>334</v>
      </c>
      <c r="I807" s="161">
        <v>336</v>
      </c>
      <c r="J807" s="185">
        <v>324</v>
      </c>
      <c r="K807" s="161">
        <v>95</v>
      </c>
      <c r="L807" s="162">
        <f t="shared" si="166"/>
        <v>20.602766798418973</v>
      </c>
      <c r="M807" s="451">
        <f t="shared" si="167"/>
        <v>7.8228086710650331</v>
      </c>
      <c r="N807" s="163">
        <f t="shared" si="168"/>
        <v>34.683281412253372</v>
      </c>
      <c r="O807" s="163">
        <f t="shared" si="169"/>
        <v>28.140703517587941</v>
      </c>
      <c r="P807" s="163">
        <f t="shared" si="170"/>
        <v>30.76923076923077</v>
      </c>
      <c r="Q807" s="163">
        <f t="shared" si="171"/>
        <v>7.9034941763727122</v>
      </c>
      <c r="R807" s="181"/>
      <c r="V807" s="156" t="s">
        <v>0</v>
      </c>
      <c r="W807" s="137"/>
      <c r="X807" s="151"/>
      <c r="Y807" s="151"/>
      <c r="Z807" s="161">
        <f t="shared" si="172"/>
        <v>95</v>
      </c>
      <c r="AA807" s="161">
        <f t="shared" si="173"/>
        <v>334</v>
      </c>
      <c r="AB807" s="185">
        <f t="shared" si="174"/>
        <v>324</v>
      </c>
      <c r="AC807" s="162">
        <f t="shared" si="175"/>
        <v>7.9034941763727122</v>
      </c>
      <c r="AD807" s="163">
        <f t="shared" si="176"/>
        <v>34.683281412253372</v>
      </c>
      <c r="AE807" s="163">
        <f t="shared" si="177"/>
        <v>30.76923076923077</v>
      </c>
      <c r="AH807" s="181"/>
    </row>
    <row r="808" spans="1:34" ht="15" customHeight="1" x14ac:dyDescent="0.15">
      <c r="B808" s="165" t="s">
        <v>1</v>
      </c>
      <c r="C808" s="166"/>
      <c r="D808" s="167"/>
      <c r="E808" s="176"/>
      <c r="F808" s="168">
        <f t="shared" ref="F808:Q808" si="178">SUM(F800:F807)</f>
        <v>2024</v>
      </c>
      <c r="G808" s="168">
        <f t="shared" si="178"/>
        <v>1061</v>
      </c>
      <c r="H808" s="168">
        <f t="shared" si="178"/>
        <v>963</v>
      </c>
      <c r="I808" s="168">
        <f t="shared" si="178"/>
        <v>1194</v>
      </c>
      <c r="J808" s="186">
        <f t="shared" si="178"/>
        <v>1053</v>
      </c>
      <c r="K808" s="168">
        <f t="shared" si="178"/>
        <v>1202</v>
      </c>
      <c r="L808" s="169">
        <f t="shared" si="178"/>
        <v>100</v>
      </c>
      <c r="M808" s="452">
        <f t="shared" si="178"/>
        <v>100.00000000000003</v>
      </c>
      <c r="N808" s="170">
        <f t="shared" si="178"/>
        <v>100</v>
      </c>
      <c r="O808" s="170">
        <f t="shared" si="178"/>
        <v>100</v>
      </c>
      <c r="P808" s="170">
        <f t="shared" si="178"/>
        <v>100.00000000000001</v>
      </c>
      <c r="Q808" s="170">
        <f t="shared" si="178"/>
        <v>100</v>
      </c>
      <c r="V808" s="165" t="s">
        <v>1</v>
      </c>
      <c r="W808" s="166"/>
      <c r="X808" s="167"/>
      <c r="Y808" s="176"/>
      <c r="Z808" s="168">
        <f t="shared" ref="Z808:AE808" si="179">SUM(Z800:Z807)</f>
        <v>1202</v>
      </c>
      <c r="AA808" s="168">
        <f t="shared" si="179"/>
        <v>963</v>
      </c>
      <c r="AB808" s="186">
        <f t="shared" si="179"/>
        <v>1053</v>
      </c>
      <c r="AC808" s="169">
        <f t="shared" si="179"/>
        <v>100</v>
      </c>
      <c r="AD808" s="170">
        <f t="shared" si="179"/>
        <v>100</v>
      </c>
      <c r="AE808" s="170">
        <f t="shared" si="179"/>
        <v>100.00000000000001</v>
      </c>
    </row>
    <row r="809" spans="1:34" ht="15" customHeight="1" x14ac:dyDescent="0.15">
      <c r="B809" s="165" t="s">
        <v>404</v>
      </c>
      <c r="C809" s="166"/>
      <c r="D809" s="167"/>
      <c r="E809" s="176"/>
      <c r="F809" s="453">
        <v>0.65588052271313002</v>
      </c>
      <c r="G809" s="453">
        <v>0.76482617586912061</v>
      </c>
      <c r="H809" s="453">
        <v>0.48648648648648651</v>
      </c>
      <c r="I809" s="453">
        <v>0.36480186480186483</v>
      </c>
      <c r="J809" s="453">
        <v>0.2935528120713306</v>
      </c>
      <c r="K809" s="453">
        <v>0.76513098464317975</v>
      </c>
      <c r="V809" s="165" t="s">
        <v>404</v>
      </c>
      <c r="W809" s="166"/>
      <c r="X809" s="167"/>
      <c r="Y809" s="176"/>
      <c r="Z809" s="453">
        <f>K809</f>
        <v>0.76513098464317975</v>
      </c>
      <c r="AA809" s="453">
        <f>H809</f>
        <v>0.48648648648648651</v>
      </c>
      <c r="AB809" s="453">
        <f>J809</f>
        <v>0.2935528120713306</v>
      </c>
    </row>
    <row r="810" spans="1:34" ht="15" customHeight="1" x14ac:dyDescent="0.15">
      <c r="B810" s="165" t="s">
        <v>405</v>
      </c>
      <c r="C810" s="166"/>
      <c r="D810" s="167"/>
      <c r="E810" s="176"/>
      <c r="F810" s="453">
        <v>1.7421487603305785</v>
      </c>
      <c r="G810" s="453">
        <v>1.6961451247165533</v>
      </c>
      <c r="H810" s="453">
        <v>1.8658536585365855</v>
      </c>
      <c r="I810" s="453">
        <v>1.7486033519553073</v>
      </c>
      <c r="J810" s="453">
        <v>1.8448275862068966</v>
      </c>
      <c r="K810" s="453">
        <v>1.6805555555555556</v>
      </c>
      <c r="V810" s="165" t="s">
        <v>405</v>
      </c>
      <c r="W810" s="166"/>
      <c r="X810" s="167"/>
      <c r="Y810" s="176"/>
      <c r="Z810" s="453">
        <f>K810</f>
        <v>1.6805555555555556</v>
      </c>
      <c r="AA810" s="453">
        <f>H810</f>
        <v>1.8658536585365855</v>
      </c>
      <c r="AB810" s="453">
        <f>J810</f>
        <v>1.8448275862068966</v>
      </c>
    </row>
    <row r="811" spans="1:34" ht="15" customHeight="1" x14ac:dyDescent="0.15">
      <c r="B811" s="165" t="s">
        <v>97</v>
      </c>
      <c r="C811" s="166"/>
      <c r="D811" s="167"/>
      <c r="E811" s="176"/>
      <c r="F811" s="168">
        <v>18</v>
      </c>
      <c r="G811" s="168">
        <v>15</v>
      </c>
      <c r="H811" s="168">
        <v>18</v>
      </c>
      <c r="I811" s="168">
        <v>15</v>
      </c>
      <c r="J811" s="168">
        <v>15</v>
      </c>
      <c r="K811" s="168">
        <v>15</v>
      </c>
      <c r="V811" s="165" t="s">
        <v>97</v>
      </c>
      <c r="W811" s="166"/>
      <c r="X811" s="167"/>
      <c r="Y811" s="176"/>
      <c r="Z811" s="168">
        <f>K811</f>
        <v>15</v>
      </c>
      <c r="AA811" s="168">
        <f>H811</f>
        <v>18</v>
      </c>
      <c r="AB811" s="168">
        <f>J811</f>
        <v>15</v>
      </c>
    </row>
    <row r="812" spans="1:34" ht="15" customHeight="1" x14ac:dyDescent="0.15">
      <c r="B812" s="171"/>
      <c r="C812" s="171"/>
      <c r="D812" s="172"/>
      <c r="E812" s="172"/>
      <c r="F812" s="181"/>
      <c r="G812" s="181"/>
      <c r="H812" s="181"/>
      <c r="I812" s="181"/>
      <c r="J812" s="181"/>
      <c r="K812" s="181"/>
      <c r="V812" s="171"/>
      <c r="W812" s="171"/>
      <c r="X812" s="172"/>
      <c r="Y812" s="172"/>
      <c r="Z812" s="181"/>
      <c r="AA812" s="181"/>
      <c r="AB812" s="181"/>
    </row>
    <row r="813" spans="1:34" ht="15" customHeight="1" x14ac:dyDescent="0.15">
      <c r="A813" s="136" t="s">
        <v>849</v>
      </c>
      <c r="B813" s="171"/>
      <c r="C813" s="171"/>
      <c r="D813" s="172"/>
      <c r="E813" s="172"/>
      <c r="F813" s="181"/>
      <c r="G813" s="181"/>
      <c r="H813" s="181"/>
      <c r="I813" s="181"/>
      <c r="J813" s="181"/>
      <c r="K813" s="181"/>
      <c r="V813" s="171"/>
      <c r="W813" s="171"/>
      <c r="X813" s="172"/>
      <c r="Y813" s="172"/>
      <c r="Z813" s="181"/>
      <c r="AA813" s="181"/>
      <c r="AB813" s="181"/>
    </row>
    <row r="814" spans="1:34" ht="15" customHeight="1" x14ac:dyDescent="0.15">
      <c r="A814" s="135" t="s">
        <v>704</v>
      </c>
      <c r="B814" s="137"/>
      <c r="C814" s="137"/>
    </row>
    <row r="815" spans="1:34" ht="13.7" customHeight="1" x14ac:dyDescent="0.15">
      <c r="B815" s="138"/>
      <c r="C815" s="139"/>
      <c r="D815" s="139"/>
      <c r="E815" s="139"/>
      <c r="F815" s="140"/>
      <c r="G815" s="141" t="s">
        <v>2</v>
      </c>
      <c r="H815" s="142"/>
      <c r="I815" s="143"/>
      <c r="J815" s="141" t="s">
        <v>3</v>
      </c>
      <c r="K815" s="144"/>
    </row>
    <row r="816" spans="1:34" ht="21" x14ac:dyDescent="0.15">
      <c r="B816" s="145"/>
      <c r="F816" s="146" t="s">
        <v>4</v>
      </c>
      <c r="G816" s="146" t="s">
        <v>170</v>
      </c>
      <c r="H816" s="146" t="s">
        <v>172</v>
      </c>
      <c r="I816" s="147" t="s">
        <v>4</v>
      </c>
      <c r="J816" s="146" t="s">
        <v>170</v>
      </c>
      <c r="K816" s="146" t="s">
        <v>172</v>
      </c>
    </row>
    <row r="817" spans="2:37" ht="12" customHeight="1" x14ac:dyDescent="0.15">
      <c r="B817" s="149"/>
      <c r="C817" s="150"/>
      <c r="D817" s="150"/>
      <c r="E817" s="151"/>
      <c r="F817" s="152"/>
      <c r="G817" s="152"/>
      <c r="H817" s="152"/>
      <c r="I817" s="153">
        <f>F$213</f>
        <v>1202</v>
      </c>
      <c r="J817" s="154">
        <f>G$213</f>
        <v>1061</v>
      </c>
      <c r="K817" s="154">
        <f>H$213</f>
        <v>141</v>
      </c>
      <c r="L817" s="155"/>
      <c r="M817" s="155"/>
      <c r="N817" s="155"/>
      <c r="O817" s="155"/>
      <c r="P817" s="155"/>
      <c r="AH817" s="155"/>
      <c r="AI817" s="155"/>
      <c r="AJ817" s="155"/>
      <c r="AK817" s="155"/>
    </row>
    <row r="818" spans="2:37" ht="15" customHeight="1" x14ac:dyDescent="0.15">
      <c r="B818" s="156" t="s">
        <v>154</v>
      </c>
      <c r="C818" s="137"/>
      <c r="D818" s="137"/>
      <c r="F818" s="157">
        <v>581</v>
      </c>
      <c r="G818" s="157">
        <v>517</v>
      </c>
      <c r="H818" s="157">
        <v>64</v>
      </c>
      <c r="I818" s="158">
        <f>F818/I$817*100</f>
        <v>48.336106489184694</v>
      </c>
      <c r="J818" s="159">
        <f t="shared" ref="J818:K818" si="180">G818/J$817*100</f>
        <v>48.727615457115931</v>
      </c>
      <c r="K818" s="159">
        <f t="shared" si="180"/>
        <v>45.390070921985817</v>
      </c>
      <c r="L818" s="160"/>
      <c r="M818" s="160"/>
      <c r="N818" s="155"/>
      <c r="O818" s="446"/>
      <c r="P818" s="446"/>
      <c r="AH818" s="160"/>
      <c r="AI818" s="155"/>
      <c r="AJ818" s="155"/>
      <c r="AK818" s="155"/>
    </row>
    <row r="819" spans="2:37" ht="15" customHeight="1" x14ac:dyDescent="0.15">
      <c r="B819" s="156" t="s">
        <v>76</v>
      </c>
      <c r="C819" s="137"/>
      <c r="D819" s="137"/>
      <c r="F819" s="157">
        <v>15</v>
      </c>
      <c r="G819" s="157">
        <v>14</v>
      </c>
      <c r="H819" s="157">
        <v>1</v>
      </c>
      <c r="I819" s="158">
        <f t="shared" ref="I819:I826" si="181">F819/I$817*100</f>
        <v>1.2479201331114809</v>
      </c>
      <c r="J819" s="159">
        <f t="shared" ref="J819:J826" si="182">G819/J$817*100</f>
        <v>1.3195098963242224</v>
      </c>
      <c r="K819" s="159">
        <f t="shared" ref="K819:K826" si="183">H819/K$817*100</f>
        <v>0.70921985815602839</v>
      </c>
      <c r="L819" s="160"/>
      <c r="M819" s="160"/>
      <c r="N819" s="155"/>
      <c r="O819" s="446"/>
      <c r="P819" s="446"/>
      <c r="AH819" s="160"/>
      <c r="AI819" s="155"/>
      <c r="AJ819" s="155"/>
      <c r="AK819" s="155"/>
    </row>
    <row r="820" spans="2:37" ht="15" customHeight="1" x14ac:dyDescent="0.15">
      <c r="B820" s="156" t="s">
        <v>77</v>
      </c>
      <c r="C820" s="137"/>
      <c r="D820" s="137"/>
      <c r="F820" s="157">
        <v>68</v>
      </c>
      <c r="G820" s="157">
        <v>61</v>
      </c>
      <c r="H820" s="157">
        <v>7</v>
      </c>
      <c r="I820" s="158">
        <f t="shared" si="181"/>
        <v>5.657237936772046</v>
      </c>
      <c r="J820" s="159">
        <f t="shared" si="182"/>
        <v>5.7492931196983976</v>
      </c>
      <c r="K820" s="159">
        <f t="shared" si="183"/>
        <v>4.9645390070921991</v>
      </c>
      <c r="L820" s="160"/>
      <c r="M820" s="160"/>
      <c r="N820" s="155"/>
      <c r="O820" s="446"/>
      <c r="P820" s="446"/>
      <c r="AH820" s="160"/>
      <c r="AI820" s="155"/>
      <c r="AJ820" s="155"/>
      <c r="AK820" s="155"/>
    </row>
    <row r="821" spans="2:37" ht="15" customHeight="1" x14ac:dyDescent="0.15">
      <c r="B821" s="156" t="s">
        <v>78</v>
      </c>
      <c r="C821" s="137"/>
      <c r="D821" s="137"/>
      <c r="F821" s="157">
        <v>88</v>
      </c>
      <c r="G821" s="157">
        <v>76</v>
      </c>
      <c r="H821" s="157">
        <v>12</v>
      </c>
      <c r="I821" s="158">
        <f t="shared" si="181"/>
        <v>7.321131447587355</v>
      </c>
      <c r="J821" s="159">
        <f t="shared" si="182"/>
        <v>7.1630537229029221</v>
      </c>
      <c r="K821" s="159">
        <f t="shared" si="183"/>
        <v>8.5106382978723403</v>
      </c>
      <c r="L821" s="160"/>
      <c r="M821" s="160"/>
      <c r="N821" s="155"/>
      <c r="O821" s="446"/>
      <c r="P821" s="446"/>
      <c r="AH821" s="160"/>
      <c r="AI821" s="155"/>
      <c r="AJ821" s="155"/>
      <c r="AK821" s="155"/>
    </row>
    <row r="822" spans="2:37" ht="15" customHeight="1" x14ac:dyDescent="0.15">
      <c r="B822" s="156" t="s">
        <v>79</v>
      </c>
      <c r="C822" s="137"/>
      <c r="D822" s="137"/>
      <c r="F822" s="157">
        <v>95</v>
      </c>
      <c r="G822" s="157">
        <v>79</v>
      </c>
      <c r="H822" s="157">
        <v>16</v>
      </c>
      <c r="I822" s="158">
        <f t="shared" si="181"/>
        <v>7.9034941763727122</v>
      </c>
      <c r="J822" s="159">
        <f t="shared" si="182"/>
        <v>7.4458058435438259</v>
      </c>
      <c r="K822" s="159">
        <f t="shared" si="183"/>
        <v>11.347517730496454</v>
      </c>
      <c r="L822" s="160"/>
      <c r="M822" s="160"/>
      <c r="N822" s="155"/>
      <c r="O822" s="446"/>
      <c r="P822" s="446"/>
      <c r="AH822" s="160"/>
      <c r="AI822" s="155"/>
      <c r="AJ822" s="155"/>
      <c r="AK822" s="155"/>
    </row>
    <row r="823" spans="2:37" ht="15" customHeight="1" x14ac:dyDescent="0.15">
      <c r="B823" s="156" t="s">
        <v>124</v>
      </c>
      <c r="C823" s="137"/>
      <c r="D823" s="137"/>
      <c r="F823" s="157">
        <v>21</v>
      </c>
      <c r="G823" s="157">
        <v>18</v>
      </c>
      <c r="H823" s="157">
        <v>3</v>
      </c>
      <c r="I823" s="158">
        <f t="shared" si="181"/>
        <v>1.747088186356073</v>
      </c>
      <c r="J823" s="159">
        <f t="shared" si="182"/>
        <v>1.6965127238454287</v>
      </c>
      <c r="K823" s="159">
        <f t="shared" si="183"/>
        <v>2.1276595744680851</v>
      </c>
      <c r="L823" s="160"/>
      <c r="M823" s="160"/>
      <c r="N823" s="155"/>
      <c r="O823" s="446"/>
      <c r="P823" s="446"/>
      <c r="AH823" s="160"/>
      <c r="AI823" s="155"/>
      <c r="AJ823" s="155"/>
      <c r="AK823" s="155"/>
    </row>
    <row r="824" spans="2:37" ht="15" customHeight="1" x14ac:dyDescent="0.15">
      <c r="B824" s="156" t="s">
        <v>125</v>
      </c>
      <c r="C824" s="137"/>
      <c r="D824" s="137"/>
      <c r="F824" s="157">
        <v>71</v>
      </c>
      <c r="G824" s="157">
        <v>64</v>
      </c>
      <c r="H824" s="157">
        <v>7</v>
      </c>
      <c r="I824" s="158">
        <f t="shared" si="181"/>
        <v>5.9068219633943428</v>
      </c>
      <c r="J824" s="159">
        <f t="shared" si="182"/>
        <v>6.0320452403393023</v>
      </c>
      <c r="K824" s="159">
        <f t="shared" si="183"/>
        <v>4.9645390070921991</v>
      </c>
      <c r="L824" s="160"/>
      <c r="M824" s="160"/>
      <c r="N824" s="155"/>
      <c r="O824" s="446"/>
      <c r="P824" s="446"/>
      <c r="AH824" s="160"/>
      <c r="AI824" s="155"/>
      <c r="AJ824" s="155"/>
      <c r="AK824" s="155"/>
    </row>
    <row r="825" spans="2:37" ht="15" customHeight="1" x14ac:dyDescent="0.15">
      <c r="B825" s="156" t="s">
        <v>703</v>
      </c>
      <c r="C825" s="137"/>
      <c r="D825" s="137"/>
      <c r="F825" s="157">
        <v>100</v>
      </c>
      <c r="G825" s="157">
        <v>87</v>
      </c>
      <c r="H825" s="157">
        <v>13</v>
      </c>
      <c r="I825" s="158">
        <f t="shared" si="181"/>
        <v>8.3194675540765388</v>
      </c>
      <c r="J825" s="159">
        <f t="shared" si="182"/>
        <v>8.1998114985862394</v>
      </c>
      <c r="K825" s="159">
        <f t="shared" si="183"/>
        <v>9.2198581560283674</v>
      </c>
      <c r="L825" s="160"/>
      <c r="M825" s="160"/>
      <c r="N825" s="160"/>
      <c r="O825" s="446"/>
      <c r="P825" s="446"/>
      <c r="AH825" s="160"/>
      <c r="AI825" s="160"/>
      <c r="AJ825" s="160"/>
      <c r="AK825" s="160"/>
    </row>
    <row r="826" spans="2:37" ht="15" customHeight="1" x14ac:dyDescent="0.15">
      <c r="B826" s="149" t="s">
        <v>0</v>
      </c>
      <c r="C826" s="150"/>
      <c r="D826" s="150"/>
      <c r="E826" s="151"/>
      <c r="F826" s="161">
        <v>163</v>
      </c>
      <c r="G826" s="161">
        <v>145</v>
      </c>
      <c r="H826" s="161">
        <v>18</v>
      </c>
      <c r="I826" s="162">
        <f t="shared" si="181"/>
        <v>13.560732113144757</v>
      </c>
      <c r="J826" s="163">
        <f t="shared" si="182"/>
        <v>13.666352497643732</v>
      </c>
      <c r="K826" s="163">
        <f t="shared" si="183"/>
        <v>12.76595744680851</v>
      </c>
      <c r="L826" s="164"/>
      <c r="M826" s="164"/>
      <c r="N826" s="164"/>
      <c r="O826" s="164"/>
      <c r="P826" s="164"/>
      <c r="AH826" s="164"/>
      <c r="AI826" s="164"/>
      <c r="AJ826" s="164"/>
      <c r="AK826" s="164"/>
    </row>
    <row r="827" spans="2:37" ht="15" customHeight="1" x14ac:dyDescent="0.15">
      <c r="B827" s="165" t="s">
        <v>1</v>
      </c>
      <c r="C827" s="166"/>
      <c r="D827" s="166"/>
      <c r="E827" s="167"/>
      <c r="F827" s="168">
        <f>SUM(F818:F826)</f>
        <v>1202</v>
      </c>
      <c r="G827" s="168">
        <f>SUM(G818:G826)</f>
        <v>1061</v>
      </c>
      <c r="H827" s="168">
        <f>SUM(H818:H826)</f>
        <v>141</v>
      </c>
      <c r="I827" s="169">
        <f>IF(SUM(I818:I826)&gt;100,"－",SUM(I818:I826))</f>
        <v>100</v>
      </c>
      <c r="J827" s="170">
        <f>IF(SUM(J818:J826)&gt;100,"－",SUM(J818:J826))</f>
        <v>100</v>
      </c>
      <c r="K827" s="170">
        <f>IF(SUM(K818:K826)&gt;100,"－",SUM(K818:K826))</f>
        <v>100</v>
      </c>
      <c r="L827" s="164"/>
      <c r="M827" s="164"/>
      <c r="N827" s="164"/>
      <c r="O827" s="164"/>
      <c r="P827" s="164"/>
      <c r="AH827" s="164"/>
      <c r="AI827" s="164"/>
      <c r="AJ827" s="164"/>
      <c r="AK827" s="164"/>
    </row>
    <row r="828" spans="2:37" ht="15" customHeight="1" x14ac:dyDescent="0.15">
      <c r="B828" s="165" t="s">
        <v>840</v>
      </c>
      <c r="C828" s="166"/>
      <c r="D828" s="166"/>
      <c r="E828" s="176"/>
      <c r="F828" s="177">
        <v>21.026745549048332</v>
      </c>
      <c r="G828" s="178">
        <v>21.017676371030742</v>
      </c>
      <c r="H828" s="178">
        <v>21.094285118675359</v>
      </c>
      <c r="I828" s="164"/>
      <c r="J828" s="164"/>
      <c r="K828" s="164"/>
      <c r="L828" s="164"/>
      <c r="M828" s="164"/>
      <c r="N828" s="164"/>
      <c r="O828" s="164"/>
      <c r="P828" s="164"/>
      <c r="AH828" s="164"/>
      <c r="AI828" s="164"/>
      <c r="AJ828" s="164"/>
      <c r="AK828" s="164"/>
    </row>
    <row r="829" spans="2:37" ht="15" customHeight="1" x14ac:dyDescent="0.15">
      <c r="B829" s="165" t="s">
        <v>841</v>
      </c>
      <c r="C829" s="166"/>
      <c r="D829" s="166"/>
      <c r="E829" s="176"/>
      <c r="F829" s="177">
        <v>47.700411845985187</v>
      </c>
      <c r="G829" s="178">
        <v>48.251106656301154</v>
      </c>
      <c r="H829" s="178">
        <v>43.976221518594393</v>
      </c>
      <c r="I829" s="164"/>
      <c r="J829" s="164"/>
      <c r="K829" s="164"/>
      <c r="L829" s="164"/>
      <c r="M829" s="164"/>
      <c r="N829" s="164"/>
      <c r="O829" s="164"/>
      <c r="P829" s="164"/>
      <c r="AH829" s="164"/>
      <c r="AI829" s="164"/>
      <c r="AJ829" s="164"/>
      <c r="AK829" s="164"/>
    </row>
    <row r="830" spans="2:37" ht="15" customHeight="1" x14ac:dyDescent="0.15">
      <c r="B830" s="165" t="s">
        <v>316</v>
      </c>
      <c r="C830" s="166"/>
      <c r="D830" s="166"/>
      <c r="E830" s="176"/>
      <c r="F830" s="177">
        <v>15.428803228880716</v>
      </c>
      <c r="G830" s="178">
        <v>15.135825128164846</v>
      </c>
      <c r="H830" s="178">
        <v>17.608982608982604</v>
      </c>
      <c r="I830" s="164"/>
      <c r="J830" s="164"/>
      <c r="K830" s="164"/>
      <c r="L830" s="164"/>
      <c r="M830" s="164"/>
      <c r="N830" s="164"/>
      <c r="O830" s="164"/>
      <c r="P830" s="164"/>
      <c r="AH830" s="164"/>
      <c r="AI830" s="164"/>
      <c r="AJ830" s="164"/>
      <c r="AK830" s="164"/>
    </row>
    <row r="831" spans="2:37" ht="15" customHeight="1" x14ac:dyDescent="0.15">
      <c r="B831" s="165" t="s">
        <v>842</v>
      </c>
      <c r="C831" s="166"/>
      <c r="D831" s="166"/>
      <c r="E831" s="176"/>
      <c r="F831" s="177">
        <v>500</v>
      </c>
      <c r="G831" s="178">
        <v>500</v>
      </c>
      <c r="H831" s="178">
        <v>120</v>
      </c>
      <c r="I831" s="164"/>
      <c r="J831" s="164"/>
      <c r="K831" s="164"/>
      <c r="L831" s="164"/>
      <c r="M831" s="164"/>
      <c r="N831" s="164"/>
      <c r="O831" s="164"/>
      <c r="P831" s="164"/>
      <c r="AH831" s="164"/>
      <c r="AI831" s="164"/>
      <c r="AJ831" s="164"/>
      <c r="AK831" s="164"/>
    </row>
    <row r="832" spans="2:37" ht="15" customHeight="1" x14ac:dyDescent="0.15">
      <c r="B832" s="171"/>
      <c r="C832" s="171"/>
      <c r="D832" s="172"/>
      <c r="E832" s="172"/>
      <c r="F832" s="172"/>
      <c r="G832" s="172"/>
      <c r="H832" s="173"/>
      <c r="I832" s="148"/>
      <c r="J832" s="179"/>
      <c r="K832" s="179"/>
      <c r="L832" s="179"/>
    </row>
    <row r="833" spans="1:34" ht="15" customHeight="1" x14ac:dyDescent="0.15">
      <c r="A833" s="135" t="s">
        <v>847</v>
      </c>
      <c r="B833" s="137"/>
      <c r="C833" s="137"/>
    </row>
    <row r="834" spans="1:34" ht="13.7" customHeight="1" x14ac:dyDescent="0.15">
      <c r="B834" s="138"/>
      <c r="C834" s="139"/>
      <c r="D834" s="139"/>
      <c r="E834" s="139"/>
      <c r="F834" s="227"/>
      <c r="G834" s="228"/>
      <c r="H834" s="142" t="s">
        <v>2</v>
      </c>
      <c r="I834" s="142"/>
      <c r="J834" s="228"/>
      <c r="K834" s="228"/>
      <c r="L834" s="229"/>
      <c r="M834" s="228"/>
      <c r="N834" s="142" t="s">
        <v>3</v>
      </c>
      <c r="O834" s="142"/>
      <c r="P834" s="228"/>
      <c r="Q834" s="231"/>
      <c r="V834" s="138"/>
      <c r="W834" s="139"/>
      <c r="X834" s="139"/>
      <c r="Y834" s="139"/>
      <c r="Z834" s="140"/>
      <c r="AA834" s="141" t="s">
        <v>2</v>
      </c>
      <c r="AB834" s="142"/>
      <c r="AC834" s="143"/>
      <c r="AD834" s="141" t="s">
        <v>3</v>
      </c>
      <c r="AE834" s="144"/>
    </row>
    <row r="835" spans="1:34" ht="22.7" customHeight="1" x14ac:dyDescent="0.15">
      <c r="B835" s="156"/>
      <c r="C835" s="137"/>
      <c r="E835" s="329"/>
      <c r="F835" s="146" t="s">
        <v>365</v>
      </c>
      <c r="G835" s="146" t="s">
        <v>170</v>
      </c>
      <c r="H835" s="146" t="s">
        <v>171</v>
      </c>
      <c r="I835" s="146" t="s">
        <v>366</v>
      </c>
      <c r="J835" s="182" t="s">
        <v>173</v>
      </c>
      <c r="K835" s="146" t="s">
        <v>529</v>
      </c>
      <c r="L835" s="147" t="s">
        <v>365</v>
      </c>
      <c r="M835" s="146" t="s">
        <v>170</v>
      </c>
      <c r="N835" s="146" t="s">
        <v>171</v>
      </c>
      <c r="O835" s="146" t="s">
        <v>366</v>
      </c>
      <c r="P835" s="146" t="s">
        <v>173</v>
      </c>
      <c r="Q835" s="146" t="s">
        <v>529</v>
      </c>
      <c r="V835" s="156"/>
      <c r="W835" s="137"/>
      <c r="Y835" s="329"/>
      <c r="Z835" s="146" t="s">
        <v>474</v>
      </c>
      <c r="AA835" s="146" t="s">
        <v>171</v>
      </c>
      <c r="AB835" s="182" t="s">
        <v>173</v>
      </c>
      <c r="AC835" s="147" t="s">
        <v>474</v>
      </c>
      <c r="AD835" s="146" t="s">
        <v>171</v>
      </c>
      <c r="AE835" s="146" t="s">
        <v>173</v>
      </c>
    </row>
    <row r="836" spans="1:34" ht="12" customHeight="1" x14ac:dyDescent="0.15">
      <c r="B836" s="149"/>
      <c r="C836" s="150"/>
      <c r="D836" s="151"/>
      <c r="E836" s="220"/>
      <c r="F836" s="152"/>
      <c r="G836" s="152"/>
      <c r="H836" s="152"/>
      <c r="I836" s="152"/>
      <c r="J836" s="183"/>
      <c r="K836" s="152"/>
      <c r="L836" s="153">
        <f>$I$709</f>
        <v>2024</v>
      </c>
      <c r="M836" s="154">
        <f>$J$709</f>
        <v>1061</v>
      </c>
      <c r="N836" s="154">
        <f>$K$709</f>
        <v>963</v>
      </c>
      <c r="O836" s="154">
        <f>$L$709</f>
        <v>1194</v>
      </c>
      <c r="P836" s="154">
        <f>$M$709</f>
        <v>1053</v>
      </c>
      <c r="Q836" s="154">
        <f>$N$709</f>
        <v>1202</v>
      </c>
      <c r="V836" s="149"/>
      <c r="W836" s="150"/>
      <c r="X836" s="151"/>
      <c r="Y836" s="220"/>
      <c r="Z836" s="152"/>
      <c r="AA836" s="152"/>
      <c r="AB836" s="183"/>
      <c r="AC836" s="153">
        <f t="shared" ref="AC836:AC837" si="184">Q836</f>
        <v>1202</v>
      </c>
      <c r="AD836" s="154">
        <f t="shared" ref="AD836:AD837" si="185">N836</f>
        <v>963</v>
      </c>
      <c r="AE836" s="154">
        <f t="shared" ref="AE836:AE837" si="186">P836</f>
        <v>1053</v>
      </c>
    </row>
    <row r="837" spans="1:34" ht="15" customHeight="1" x14ac:dyDescent="0.15">
      <c r="B837" s="156" t="s">
        <v>152</v>
      </c>
      <c r="C837" s="137"/>
      <c r="F837" s="157">
        <v>1096</v>
      </c>
      <c r="G837" s="157">
        <v>601</v>
      </c>
      <c r="H837" s="157">
        <v>495</v>
      </c>
      <c r="I837" s="157">
        <v>715</v>
      </c>
      <c r="J837" s="184">
        <v>642</v>
      </c>
      <c r="K837" s="157">
        <v>674</v>
      </c>
      <c r="L837" s="158">
        <f t="shared" ref="L837:Q837" si="187">F837/L$799*100</f>
        <v>54.1501976284585</v>
      </c>
      <c r="M837" s="436">
        <f t="shared" si="187"/>
        <v>56.644674835061259</v>
      </c>
      <c r="N837" s="159">
        <f t="shared" si="187"/>
        <v>51.401869158878498</v>
      </c>
      <c r="O837" s="159">
        <f t="shared" si="187"/>
        <v>59.882747068676714</v>
      </c>
      <c r="P837" s="159">
        <f t="shared" si="187"/>
        <v>60.96866096866097</v>
      </c>
      <c r="Q837" s="159">
        <f t="shared" si="187"/>
        <v>56.07321131447587</v>
      </c>
      <c r="R837" s="181"/>
      <c r="V837" s="156" t="s">
        <v>152</v>
      </c>
      <c r="W837" s="137"/>
      <c r="Z837" s="157">
        <f t="shared" ref="Z837" si="188">K837</f>
        <v>674</v>
      </c>
      <c r="AA837" s="157">
        <f t="shared" ref="AA837" si="189">H837</f>
        <v>495</v>
      </c>
      <c r="AB837" s="184">
        <f t="shared" ref="AB837" si="190">J837</f>
        <v>642</v>
      </c>
      <c r="AC837" s="158">
        <f t="shared" si="184"/>
        <v>56.07321131447587</v>
      </c>
      <c r="AD837" s="159">
        <f t="shared" si="185"/>
        <v>51.401869158878498</v>
      </c>
      <c r="AE837" s="159">
        <f t="shared" si="186"/>
        <v>60.96866096866097</v>
      </c>
      <c r="AH837" s="181"/>
    </row>
    <row r="838" spans="1:34" ht="15" customHeight="1" x14ac:dyDescent="0.15">
      <c r="B838" s="156" t="s">
        <v>481</v>
      </c>
      <c r="C838" s="137"/>
      <c r="F838" s="157">
        <v>331</v>
      </c>
      <c r="G838" s="157">
        <v>249</v>
      </c>
      <c r="H838" s="157">
        <v>82</v>
      </c>
      <c r="I838" s="157">
        <v>102</v>
      </c>
      <c r="J838" s="184">
        <v>63</v>
      </c>
      <c r="K838" s="157">
        <v>288</v>
      </c>
      <c r="L838" s="158">
        <f t="shared" ref="L838:L844" si="191">F838/L$799*100</f>
        <v>16.353754940711461</v>
      </c>
      <c r="M838" s="436">
        <f t="shared" ref="M838:M844" si="192">G838/M$799*100</f>
        <v>23.468426013195099</v>
      </c>
      <c r="N838" s="159">
        <f t="shared" ref="N838:N844" si="193">H838/N$799*100</f>
        <v>8.5150571131879538</v>
      </c>
      <c r="O838" s="159">
        <f t="shared" ref="O838:O844" si="194">I838/O$799*100</f>
        <v>8.5427135678391952</v>
      </c>
      <c r="P838" s="159">
        <f t="shared" ref="P838:P844" si="195">J838/P$799*100</f>
        <v>5.982905982905983</v>
      </c>
      <c r="Q838" s="159">
        <f t="shared" ref="Q838:Q844" si="196">K838/Q$799*100</f>
        <v>23.960066555740433</v>
      </c>
      <c r="R838" s="181"/>
      <c r="V838" s="156" t="s">
        <v>481</v>
      </c>
      <c r="W838" s="137"/>
      <c r="Z838" s="157">
        <f t="shared" ref="Z838:Z844" si="197">K838</f>
        <v>288</v>
      </c>
      <c r="AA838" s="157">
        <f t="shared" ref="AA838:AA844" si="198">H838</f>
        <v>82</v>
      </c>
      <c r="AB838" s="184">
        <f t="shared" ref="AB838:AB844" si="199">J838</f>
        <v>63</v>
      </c>
      <c r="AC838" s="158">
        <f t="shared" ref="AC838:AC844" si="200">Q838</f>
        <v>23.960066555740433</v>
      </c>
      <c r="AD838" s="159">
        <f t="shared" ref="AD838:AD844" si="201">N838</f>
        <v>8.5150571131879538</v>
      </c>
      <c r="AE838" s="159">
        <f t="shared" ref="AE838:AE844" si="202">P838</f>
        <v>5.982905982905983</v>
      </c>
      <c r="AH838" s="181"/>
    </row>
    <row r="839" spans="1:34" ht="15" customHeight="1" x14ac:dyDescent="0.15">
      <c r="B839" s="156" t="s">
        <v>482</v>
      </c>
      <c r="C839" s="137"/>
      <c r="F839" s="157">
        <v>114</v>
      </c>
      <c r="G839" s="157">
        <v>85</v>
      </c>
      <c r="H839" s="157">
        <v>29</v>
      </c>
      <c r="I839" s="157">
        <v>26</v>
      </c>
      <c r="J839" s="184">
        <v>16</v>
      </c>
      <c r="K839" s="157">
        <v>95</v>
      </c>
      <c r="L839" s="158">
        <f t="shared" si="191"/>
        <v>5.6324110671936758</v>
      </c>
      <c r="M839" s="436">
        <f t="shared" si="192"/>
        <v>8.0113100848256362</v>
      </c>
      <c r="N839" s="159">
        <f t="shared" si="193"/>
        <v>3.0114226375908619</v>
      </c>
      <c r="O839" s="159">
        <f t="shared" si="194"/>
        <v>2.1775544388609713</v>
      </c>
      <c r="P839" s="159">
        <f t="shared" si="195"/>
        <v>1.5194681861348529</v>
      </c>
      <c r="Q839" s="159">
        <f t="shared" si="196"/>
        <v>7.9034941763727122</v>
      </c>
      <c r="R839" s="181"/>
      <c r="V839" s="156" t="s">
        <v>482</v>
      </c>
      <c r="W839" s="137"/>
      <c r="Z839" s="157">
        <f t="shared" si="197"/>
        <v>95</v>
      </c>
      <c r="AA839" s="157">
        <f t="shared" si="198"/>
        <v>29</v>
      </c>
      <c r="AB839" s="184">
        <f t="shared" si="199"/>
        <v>16</v>
      </c>
      <c r="AC839" s="158">
        <f t="shared" si="200"/>
        <v>7.9034941763727122</v>
      </c>
      <c r="AD839" s="159">
        <f t="shared" si="201"/>
        <v>3.0114226375908619</v>
      </c>
      <c r="AE839" s="159">
        <f t="shared" si="202"/>
        <v>1.5194681861348529</v>
      </c>
      <c r="AH839" s="181"/>
    </row>
    <row r="840" spans="1:34" ht="15" customHeight="1" x14ac:dyDescent="0.15">
      <c r="B840" s="156" t="s">
        <v>483</v>
      </c>
      <c r="C840" s="137"/>
      <c r="F840" s="157">
        <v>30</v>
      </c>
      <c r="G840" s="157">
        <v>24</v>
      </c>
      <c r="H840" s="157">
        <v>6</v>
      </c>
      <c r="I840" s="157">
        <v>9</v>
      </c>
      <c r="J840" s="184">
        <v>7</v>
      </c>
      <c r="K840" s="157">
        <v>26</v>
      </c>
      <c r="L840" s="158">
        <f t="shared" si="191"/>
        <v>1.4822134387351777</v>
      </c>
      <c r="M840" s="436">
        <f t="shared" si="192"/>
        <v>2.2620169651272386</v>
      </c>
      <c r="N840" s="159">
        <f t="shared" si="193"/>
        <v>0.62305295950155759</v>
      </c>
      <c r="O840" s="159">
        <f t="shared" si="194"/>
        <v>0.75376884422110546</v>
      </c>
      <c r="P840" s="159">
        <f t="shared" si="195"/>
        <v>0.66476733143399813</v>
      </c>
      <c r="Q840" s="159">
        <f t="shared" si="196"/>
        <v>2.1630615640599005</v>
      </c>
      <c r="R840" s="181"/>
      <c r="V840" s="156" t="s">
        <v>483</v>
      </c>
      <c r="W840" s="137"/>
      <c r="Z840" s="157">
        <f t="shared" si="197"/>
        <v>26</v>
      </c>
      <c r="AA840" s="157">
        <f t="shared" si="198"/>
        <v>6</v>
      </c>
      <c r="AB840" s="184">
        <f t="shared" si="199"/>
        <v>7</v>
      </c>
      <c r="AC840" s="158">
        <f t="shared" si="200"/>
        <v>2.1630615640599005</v>
      </c>
      <c r="AD840" s="159">
        <f t="shared" si="201"/>
        <v>0.62305295950155759</v>
      </c>
      <c r="AE840" s="159">
        <f t="shared" si="202"/>
        <v>0.66476733143399813</v>
      </c>
      <c r="AH840" s="181"/>
    </row>
    <row r="841" spans="1:34" ht="15" customHeight="1" x14ac:dyDescent="0.15">
      <c r="B841" s="156" t="s">
        <v>489</v>
      </c>
      <c r="C841" s="137"/>
      <c r="F841" s="157">
        <v>20</v>
      </c>
      <c r="G841" s="157">
        <v>12</v>
      </c>
      <c r="H841" s="157">
        <v>8</v>
      </c>
      <c r="I841" s="157">
        <v>7</v>
      </c>
      <c r="J841" s="184">
        <v>4</v>
      </c>
      <c r="K841" s="157">
        <v>15</v>
      </c>
      <c r="L841" s="158">
        <f t="shared" si="191"/>
        <v>0.98814229249011865</v>
      </c>
      <c r="M841" s="436">
        <f t="shared" si="192"/>
        <v>1.1310084825636193</v>
      </c>
      <c r="N841" s="159">
        <f t="shared" si="193"/>
        <v>0.83073727933541019</v>
      </c>
      <c r="O841" s="159">
        <f t="shared" si="194"/>
        <v>0.58626465661641536</v>
      </c>
      <c r="P841" s="159">
        <f t="shared" si="195"/>
        <v>0.37986704653371323</v>
      </c>
      <c r="Q841" s="159">
        <f t="shared" si="196"/>
        <v>1.2479201331114809</v>
      </c>
      <c r="R841" s="181"/>
      <c r="V841" s="156" t="s">
        <v>489</v>
      </c>
      <c r="W841" s="137"/>
      <c r="Z841" s="157">
        <f t="shared" si="197"/>
        <v>15</v>
      </c>
      <c r="AA841" s="157">
        <f t="shared" si="198"/>
        <v>8</v>
      </c>
      <c r="AB841" s="184">
        <f t="shared" si="199"/>
        <v>4</v>
      </c>
      <c r="AC841" s="158">
        <f t="shared" si="200"/>
        <v>1.2479201331114809</v>
      </c>
      <c r="AD841" s="159">
        <f t="shared" si="201"/>
        <v>0.83073727933541019</v>
      </c>
      <c r="AE841" s="159">
        <f t="shared" si="202"/>
        <v>0.37986704653371323</v>
      </c>
      <c r="AH841" s="181"/>
    </row>
    <row r="842" spans="1:34" ht="15" customHeight="1" x14ac:dyDescent="0.15">
      <c r="B842" s="156" t="s">
        <v>484</v>
      </c>
      <c r="C842" s="137"/>
      <c r="F842" s="157">
        <v>5</v>
      </c>
      <c r="G842" s="157">
        <v>3</v>
      </c>
      <c r="H842" s="157">
        <v>2</v>
      </c>
      <c r="I842" s="157">
        <v>1</v>
      </c>
      <c r="J842" s="184">
        <v>0</v>
      </c>
      <c r="K842" s="157">
        <v>4</v>
      </c>
      <c r="L842" s="158">
        <f t="shared" si="191"/>
        <v>0.24703557312252966</v>
      </c>
      <c r="M842" s="436">
        <f t="shared" si="192"/>
        <v>0.28275212064090482</v>
      </c>
      <c r="N842" s="159">
        <f t="shared" si="193"/>
        <v>0.20768431983385255</v>
      </c>
      <c r="O842" s="159">
        <f t="shared" si="194"/>
        <v>8.3752093802345065E-2</v>
      </c>
      <c r="P842" s="159">
        <f t="shared" si="195"/>
        <v>0</v>
      </c>
      <c r="Q842" s="159">
        <f t="shared" si="196"/>
        <v>0.33277870216306155</v>
      </c>
      <c r="R842" s="181"/>
      <c r="V842" s="156" t="s">
        <v>484</v>
      </c>
      <c r="W842" s="137"/>
      <c r="Z842" s="157">
        <f t="shared" si="197"/>
        <v>4</v>
      </c>
      <c r="AA842" s="157">
        <f t="shared" si="198"/>
        <v>2</v>
      </c>
      <c r="AB842" s="184">
        <f t="shared" si="199"/>
        <v>0</v>
      </c>
      <c r="AC842" s="158">
        <f t="shared" si="200"/>
        <v>0.33277870216306155</v>
      </c>
      <c r="AD842" s="159">
        <f t="shared" si="201"/>
        <v>0.20768431983385255</v>
      </c>
      <c r="AE842" s="159">
        <f t="shared" si="202"/>
        <v>0</v>
      </c>
      <c r="AH842" s="181"/>
    </row>
    <row r="843" spans="1:34" ht="15" customHeight="1" x14ac:dyDescent="0.15">
      <c r="B843" s="156" t="s">
        <v>74</v>
      </c>
      <c r="C843" s="137"/>
      <c r="F843" s="157">
        <v>1</v>
      </c>
      <c r="G843" s="157">
        <v>1</v>
      </c>
      <c r="H843" s="157">
        <v>0</v>
      </c>
      <c r="I843" s="157">
        <v>0</v>
      </c>
      <c r="J843" s="184">
        <v>0</v>
      </c>
      <c r="K843" s="157">
        <v>1</v>
      </c>
      <c r="L843" s="158">
        <f t="shared" si="191"/>
        <v>4.9407114624505928E-2</v>
      </c>
      <c r="M843" s="436">
        <f t="shared" si="192"/>
        <v>9.4250706880301599E-2</v>
      </c>
      <c r="N843" s="159">
        <f t="shared" si="193"/>
        <v>0</v>
      </c>
      <c r="O843" s="159">
        <f t="shared" si="194"/>
        <v>0</v>
      </c>
      <c r="P843" s="159">
        <f t="shared" si="195"/>
        <v>0</v>
      </c>
      <c r="Q843" s="159">
        <f t="shared" si="196"/>
        <v>8.3194675540765387E-2</v>
      </c>
      <c r="R843" s="181"/>
      <c r="V843" s="156" t="s">
        <v>74</v>
      </c>
      <c r="W843" s="137"/>
      <c r="Z843" s="157">
        <f t="shared" si="197"/>
        <v>1</v>
      </c>
      <c r="AA843" s="157">
        <f t="shared" si="198"/>
        <v>0</v>
      </c>
      <c r="AB843" s="184">
        <f t="shared" si="199"/>
        <v>0</v>
      </c>
      <c r="AC843" s="158">
        <f t="shared" si="200"/>
        <v>8.3194675540765387E-2</v>
      </c>
      <c r="AD843" s="159">
        <f t="shared" si="201"/>
        <v>0</v>
      </c>
      <c r="AE843" s="159">
        <f t="shared" si="202"/>
        <v>0</v>
      </c>
      <c r="AH843" s="181"/>
    </row>
    <row r="844" spans="1:34" ht="15" customHeight="1" x14ac:dyDescent="0.15">
      <c r="B844" s="156" t="s">
        <v>0</v>
      </c>
      <c r="C844" s="137"/>
      <c r="D844" s="151"/>
      <c r="E844" s="151"/>
      <c r="F844" s="161">
        <v>427</v>
      </c>
      <c r="G844" s="161">
        <v>86</v>
      </c>
      <c r="H844" s="161">
        <v>341</v>
      </c>
      <c r="I844" s="161">
        <v>334</v>
      </c>
      <c r="J844" s="185">
        <v>321</v>
      </c>
      <c r="K844" s="161">
        <v>99</v>
      </c>
      <c r="L844" s="162">
        <f t="shared" si="191"/>
        <v>21.096837944664031</v>
      </c>
      <c r="M844" s="451">
        <f t="shared" si="192"/>
        <v>8.1055607917059369</v>
      </c>
      <c r="N844" s="163">
        <f t="shared" si="193"/>
        <v>35.410176531671858</v>
      </c>
      <c r="O844" s="163">
        <f t="shared" si="194"/>
        <v>27.973199329983249</v>
      </c>
      <c r="P844" s="163">
        <f t="shared" si="195"/>
        <v>30.484330484330485</v>
      </c>
      <c r="Q844" s="163">
        <f t="shared" si="196"/>
        <v>8.2362728785357735</v>
      </c>
      <c r="R844" s="181"/>
      <c r="V844" s="156" t="s">
        <v>0</v>
      </c>
      <c r="W844" s="137"/>
      <c r="X844" s="151"/>
      <c r="Y844" s="151"/>
      <c r="Z844" s="161">
        <f t="shared" si="197"/>
        <v>99</v>
      </c>
      <c r="AA844" s="161">
        <f t="shared" si="198"/>
        <v>341</v>
      </c>
      <c r="AB844" s="185">
        <f t="shared" si="199"/>
        <v>321</v>
      </c>
      <c r="AC844" s="162">
        <f t="shared" si="200"/>
        <v>8.2362728785357735</v>
      </c>
      <c r="AD844" s="163">
        <f t="shared" si="201"/>
        <v>35.410176531671858</v>
      </c>
      <c r="AE844" s="163">
        <f t="shared" si="202"/>
        <v>30.484330484330485</v>
      </c>
      <c r="AH844" s="181"/>
    </row>
    <row r="845" spans="1:34" ht="15" customHeight="1" x14ac:dyDescent="0.15">
      <c r="B845" s="165" t="s">
        <v>1</v>
      </c>
      <c r="C845" s="166"/>
      <c r="D845" s="167"/>
      <c r="E845" s="176"/>
      <c r="F845" s="168">
        <f t="shared" ref="F845:Q845" si="203">SUM(F837:F844)</f>
        <v>2024</v>
      </c>
      <c r="G845" s="168">
        <f t="shared" si="203"/>
        <v>1061</v>
      </c>
      <c r="H845" s="168">
        <f t="shared" si="203"/>
        <v>963</v>
      </c>
      <c r="I845" s="168">
        <f t="shared" si="203"/>
        <v>1194</v>
      </c>
      <c r="J845" s="186">
        <f t="shared" si="203"/>
        <v>1053</v>
      </c>
      <c r="K845" s="168">
        <f t="shared" si="203"/>
        <v>1202</v>
      </c>
      <c r="L845" s="169">
        <f t="shared" si="203"/>
        <v>100</v>
      </c>
      <c r="M845" s="452">
        <f t="shared" si="203"/>
        <v>100</v>
      </c>
      <c r="N845" s="170">
        <f t="shared" si="203"/>
        <v>100</v>
      </c>
      <c r="O845" s="170">
        <f t="shared" si="203"/>
        <v>99.999999999999986</v>
      </c>
      <c r="P845" s="170">
        <f t="shared" si="203"/>
        <v>100</v>
      </c>
      <c r="Q845" s="170">
        <f t="shared" si="203"/>
        <v>100</v>
      </c>
      <c r="V845" s="165" t="s">
        <v>1</v>
      </c>
      <c r="W845" s="166"/>
      <c r="X845" s="167"/>
      <c r="Y845" s="176"/>
      <c r="Z845" s="168">
        <f t="shared" ref="Z845:AE845" si="204">SUM(Z837:Z844)</f>
        <v>1202</v>
      </c>
      <c r="AA845" s="168">
        <f t="shared" si="204"/>
        <v>963</v>
      </c>
      <c r="AB845" s="186">
        <f t="shared" si="204"/>
        <v>1053</v>
      </c>
      <c r="AC845" s="169">
        <f t="shared" si="204"/>
        <v>100</v>
      </c>
      <c r="AD845" s="170">
        <f t="shared" si="204"/>
        <v>100</v>
      </c>
      <c r="AE845" s="170">
        <f t="shared" si="204"/>
        <v>100</v>
      </c>
    </row>
    <row r="846" spans="1:34" ht="15" customHeight="1" x14ac:dyDescent="0.15">
      <c r="B846" s="165" t="s">
        <v>404</v>
      </c>
      <c r="C846" s="166"/>
      <c r="D846" s="167"/>
      <c r="E846" s="176"/>
      <c r="F846" s="453">
        <v>0.48653725735754538</v>
      </c>
      <c r="G846" s="453">
        <v>0.5856410256410256</v>
      </c>
      <c r="H846" s="453">
        <v>0.3311897106109325</v>
      </c>
      <c r="I846" s="453">
        <v>0.25116279069767444</v>
      </c>
      <c r="J846" s="453">
        <v>0.18169398907103826</v>
      </c>
      <c r="K846" s="453">
        <v>0.59292837715321844</v>
      </c>
      <c r="V846" s="165" t="s">
        <v>404</v>
      </c>
      <c r="W846" s="166"/>
      <c r="X846" s="167"/>
      <c r="Y846" s="176"/>
      <c r="Z846" s="453">
        <f>K846</f>
        <v>0.59292837715321844</v>
      </c>
      <c r="AA846" s="453">
        <f>H846</f>
        <v>0.3311897106109325</v>
      </c>
      <c r="AB846" s="453">
        <f>J846</f>
        <v>0.18169398907103826</v>
      </c>
    </row>
    <row r="847" spans="1:34" ht="15" customHeight="1" x14ac:dyDescent="0.15">
      <c r="B847" s="165" t="s">
        <v>405</v>
      </c>
      <c r="C847" s="166"/>
      <c r="D847" s="167"/>
      <c r="E847" s="176"/>
      <c r="F847" s="453">
        <v>1.5508982035928143</v>
      </c>
      <c r="G847" s="453">
        <v>1.5267379679144386</v>
      </c>
      <c r="H847" s="453">
        <v>1.6220472440944882</v>
      </c>
      <c r="I847" s="453">
        <v>1.4896551724137932</v>
      </c>
      <c r="J847" s="453">
        <v>1.4777777777777779</v>
      </c>
      <c r="K847" s="453">
        <v>1.5244755244755244</v>
      </c>
      <c r="V847" s="165" t="s">
        <v>405</v>
      </c>
      <c r="W847" s="166"/>
      <c r="X847" s="167"/>
      <c r="Y847" s="176"/>
      <c r="Z847" s="453">
        <f>K847</f>
        <v>1.5244755244755244</v>
      </c>
      <c r="AA847" s="453">
        <f>H847</f>
        <v>1.6220472440944882</v>
      </c>
      <c r="AB847" s="453">
        <f>J847</f>
        <v>1.4777777777777779</v>
      </c>
    </row>
    <row r="848" spans="1:34" ht="15" customHeight="1" x14ac:dyDescent="0.15">
      <c r="B848" s="165" t="s">
        <v>97</v>
      </c>
      <c r="C848" s="166"/>
      <c r="D848" s="167"/>
      <c r="E848" s="176"/>
      <c r="F848" s="168">
        <v>10</v>
      </c>
      <c r="G848" s="168">
        <v>10</v>
      </c>
      <c r="H848" s="168">
        <v>8</v>
      </c>
      <c r="I848" s="168">
        <v>6</v>
      </c>
      <c r="J848" s="168">
        <v>5</v>
      </c>
      <c r="K848" s="168">
        <v>10</v>
      </c>
      <c r="V848" s="165" t="s">
        <v>97</v>
      </c>
      <c r="W848" s="166"/>
      <c r="X848" s="167"/>
      <c r="Y848" s="176"/>
      <c r="Z848" s="168">
        <f>K848</f>
        <v>10</v>
      </c>
      <c r="AA848" s="168">
        <f>H848</f>
        <v>8</v>
      </c>
      <c r="AB848" s="168">
        <f>J848</f>
        <v>5</v>
      </c>
    </row>
    <row r="849" spans="1:37" ht="15" customHeight="1" x14ac:dyDescent="0.15">
      <c r="B849" s="171"/>
      <c r="C849" s="171"/>
      <c r="D849" s="172"/>
      <c r="E849" s="172"/>
      <c r="F849" s="181"/>
      <c r="G849" s="181"/>
      <c r="H849" s="181"/>
      <c r="I849" s="181"/>
      <c r="J849" s="181"/>
      <c r="K849" s="181"/>
      <c r="V849" s="171"/>
      <c r="W849" s="171"/>
      <c r="X849" s="172"/>
      <c r="Y849" s="172"/>
      <c r="Z849" s="181"/>
      <c r="AA849" s="181"/>
      <c r="AB849" s="181"/>
    </row>
    <row r="850" spans="1:37" ht="15" customHeight="1" x14ac:dyDescent="0.15">
      <c r="A850" s="136" t="s">
        <v>849</v>
      </c>
      <c r="B850" s="171"/>
      <c r="C850" s="171"/>
      <c r="D850" s="172"/>
      <c r="E850" s="172"/>
      <c r="F850" s="181"/>
      <c r="G850" s="181"/>
      <c r="H850" s="181"/>
      <c r="I850" s="181"/>
      <c r="J850" s="181"/>
      <c r="K850" s="181"/>
      <c r="V850" s="171"/>
      <c r="W850" s="171"/>
      <c r="X850" s="172"/>
      <c r="Y850" s="172"/>
      <c r="Z850" s="181"/>
      <c r="AA850" s="181"/>
      <c r="AB850" s="181"/>
    </row>
    <row r="851" spans="1:37" ht="15" customHeight="1" x14ac:dyDescent="0.15">
      <c r="A851" s="135" t="s">
        <v>848</v>
      </c>
      <c r="B851" s="137"/>
      <c r="C851" s="137"/>
    </row>
    <row r="852" spans="1:37" ht="13.7" customHeight="1" x14ac:dyDescent="0.15">
      <c r="B852" s="138"/>
      <c r="C852" s="139"/>
      <c r="D852" s="139"/>
      <c r="E852" s="139"/>
      <c r="F852" s="140"/>
      <c r="G852" s="141" t="s">
        <v>2</v>
      </c>
      <c r="H852" s="142"/>
      <c r="I852" s="143"/>
      <c r="J852" s="141" t="s">
        <v>3</v>
      </c>
      <c r="K852" s="144"/>
    </row>
    <row r="853" spans="1:37" ht="21" x14ac:dyDescent="0.15">
      <c r="B853" s="145"/>
      <c r="F853" s="146" t="s">
        <v>4</v>
      </c>
      <c r="G853" s="146" t="s">
        <v>170</v>
      </c>
      <c r="H853" s="146" t="s">
        <v>172</v>
      </c>
      <c r="I853" s="147" t="s">
        <v>4</v>
      </c>
      <c r="J853" s="146" t="s">
        <v>170</v>
      </c>
      <c r="K853" s="146" t="s">
        <v>172</v>
      </c>
    </row>
    <row r="854" spans="1:37" ht="12" customHeight="1" x14ac:dyDescent="0.15">
      <c r="B854" s="149"/>
      <c r="C854" s="150"/>
      <c r="D854" s="150"/>
      <c r="E854" s="151"/>
      <c r="F854" s="152"/>
      <c r="G854" s="152"/>
      <c r="H854" s="152"/>
      <c r="I854" s="153">
        <f>F$213</f>
        <v>1202</v>
      </c>
      <c r="J854" s="154">
        <f>G$213</f>
        <v>1061</v>
      </c>
      <c r="K854" s="154">
        <f>H$213</f>
        <v>141</v>
      </c>
      <c r="L854" s="155"/>
      <c r="M854" s="155"/>
      <c r="N854" s="155"/>
      <c r="O854" s="155"/>
      <c r="P854" s="155"/>
      <c r="AH854" s="155"/>
      <c r="AI854" s="155"/>
      <c r="AJ854" s="155"/>
      <c r="AK854" s="155"/>
    </row>
    <row r="855" spans="1:37" ht="15" customHeight="1" x14ac:dyDescent="0.15">
      <c r="B855" s="156" t="s">
        <v>154</v>
      </c>
      <c r="C855" s="137"/>
      <c r="D855" s="137"/>
      <c r="F855" s="157">
        <v>641</v>
      </c>
      <c r="G855" s="157">
        <v>571</v>
      </c>
      <c r="H855" s="157">
        <v>70</v>
      </c>
      <c r="I855" s="158">
        <f>F855/I$854*100</f>
        <v>53.327787021630613</v>
      </c>
      <c r="J855" s="159">
        <f t="shared" ref="J855:K855" si="205">G855/J$854*100</f>
        <v>53.817153628652214</v>
      </c>
      <c r="K855" s="159">
        <f t="shared" si="205"/>
        <v>49.645390070921984</v>
      </c>
      <c r="L855" s="160"/>
      <c r="M855" s="160"/>
      <c r="N855" s="155"/>
      <c r="O855" s="446"/>
      <c r="P855" s="446"/>
      <c r="AH855" s="160"/>
      <c r="AI855" s="155"/>
      <c r="AJ855" s="155"/>
      <c r="AK855" s="155"/>
    </row>
    <row r="856" spans="1:37" ht="15" customHeight="1" x14ac:dyDescent="0.15">
      <c r="B856" s="156" t="s">
        <v>76</v>
      </c>
      <c r="C856" s="137"/>
      <c r="D856" s="137"/>
      <c r="F856" s="157">
        <v>16</v>
      </c>
      <c r="G856" s="157">
        <v>16</v>
      </c>
      <c r="H856" s="157">
        <v>0</v>
      </c>
      <c r="I856" s="158">
        <f t="shared" ref="I856:I863" si="206">F856/I$854*100</f>
        <v>1.3311148086522462</v>
      </c>
      <c r="J856" s="159">
        <f t="shared" ref="J856:J863" si="207">G856/J$854*100</f>
        <v>1.5080113100848256</v>
      </c>
      <c r="K856" s="159">
        <f t="shared" ref="K856:K863" si="208">H856/K$854*100</f>
        <v>0</v>
      </c>
      <c r="L856" s="160"/>
      <c r="M856" s="160"/>
      <c r="N856" s="155"/>
      <c r="O856" s="446"/>
      <c r="P856" s="446"/>
      <c r="AH856" s="160"/>
      <c r="AI856" s="155"/>
      <c r="AJ856" s="155"/>
      <c r="AK856" s="155"/>
    </row>
    <row r="857" spans="1:37" ht="15" customHeight="1" x14ac:dyDescent="0.15">
      <c r="B857" s="156" t="s">
        <v>77</v>
      </c>
      <c r="C857" s="137"/>
      <c r="D857" s="137"/>
      <c r="F857" s="157">
        <v>62</v>
      </c>
      <c r="G857" s="157">
        <v>57</v>
      </c>
      <c r="H857" s="157">
        <v>5</v>
      </c>
      <c r="I857" s="158">
        <f t="shared" si="206"/>
        <v>5.1580698835274541</v>
      </c>
      <c r="J857" s="159">
        <f t="shared" si="207"/>
        <v>5.3722902921771913</v>
      </c>
      <c r="K857" s="159">
        <f t="shared" si="208"/>
        <v>3.5460992907801421</v>
      </c>
      <c r="L857" s="160"/>
      <c r="M857" s="160"/>
      <c r="N857" s="155"/>
      <c r="O857" s="446"/>
      <c r="P857" s="446"/>
      <c r="AH857" s="160"/>
      <c r="AI857" s="155"/>
      <c r="AJ857" s="155"/>
      <c r="AK857" s="155"/>
    </row>
    <row r="858" spans="1:37" ht="15" customHeight="1" x14ac:dyDescent="0.15">
      <c r="B858" s="156" t="s">
        <v>78</v>
      </c>
      <c r="C858" s="137"/>
      <c r="D858" s="137"/>
      <c r="F858" s="157">
        <v>124</v>
      </c>
      <c r="G858" s="157">
        <v>104</v>
      </c>
      <c r="H858" s="157">
        <v>20</v>
      </c>
      <c r="I858" s="158">
        <f t="shared" si="206"/>
        <v>10.316139767054908</v>
      </c>
      <c r="J858" s="159">
        <f t="shared" si="207"/>
        <v>9.802073515551367</v>
      </c>
      <c r="K858" s="159">
        <f t="shared" si="208"/>
        <v>14.184397163120568</v>
      </c>
      <c r="L858" s="160"/>
      <c r="M858" s="160"/>
      <c r="N858" s="155"/>
      <c r="O858" s="446"/>
      <c r="P858" s="446"/>
      <c r="AH858" s="160"/>
      <c r="AI858" s="155"/>
      <c r="AJ858" s="155"/>
      <c r="AK858" s="155"/>
    </row>
    <row r="859" spans="1:37" ht="15" customHeight="1" x14ac:dyDescent="0.15">
      <c r="B859" s="156" t="s">
        <v>79</v>
      </c>
      <c r="C859" s="137"/>
      <c r="D859" s="137"/>
      <c r="F859" s="157">
        <v>89</v>
      </c>
      <c r="G859" s="157">
        <v>75</v>
      </c>
      <c r="H859" s="157">
        <v>14</v>
      </c>
      <c r="I859" s="158">
        <f t="shared" si="206"/>
        <v>7.4043261231281203</v>
      </c>
      <c r="J859" s="159">
        <f t="shared" si="207"/>
        <v>7.0688030160226205</v>
      </c>
      <c r="K859" s="159">
        <f t="shared" si="208"/>
        <v>9.9290780141843982</v>
      </c>
      <c r="L859" s="160"/>
      <c r="M859" s="160"/>
      <c r="N859" s="155"/>
      <c r="O859" s="446"/>
      <c r="P859" s="446"/>
      <c r="AH859" s="160"/>
      <c r="AI859" s="155"/>
      <c r="AJ859" s="155"/>
      <c r="AK859" s="155"/>
    </row>
    <row r="860" spans="1:37" ht="15" customHeight="1" x14ac:dyDescent="0.15">
      <c r="B860" s="156" t="s">
        <v>124</v>
      </c>
      <c r="C860" s="137"/>
      <c r="D860" s="137"/>
      <c r="F860" s="157">
        <v>17</v>
      </c>
      <c r="G860" s="157">
        <v>16</v>
      </c>
      <c r="H860" s="157">
        <v>1</v>
      </c>
      <c r="I860" s="158">
        <f t="shared" si="206"/>
        <v>1.4143094841930115</v>
      </c>
      <c r="J860" s="159">
        <f t="shared" si="207"/>
        <v>1.5080113100848256</v>
      </c>
      <c r="K860" s="159">
        <f t="shared" si="208"/>
        <v>0.70921985815602839</v>
      </c>
      <c r="L860" s="160"/>
      <c r="M860" s="160"/>
      <c r="N860" s="155"/>
      <c r="O860" s="446"/>
      <c r="P860" s="446"/>
      <c r="AH860" s="160"/>
      <c r="AI860" s="155"/>
      <c r="AJ860" s="155"/>
      <c r="AK860" s="155"/>
    </row>
    <row r="861" spans="1:37" ht="15" customHeight="1" x14ac:dyDescent="0.15">
      <c r="B861" s="156" t="s">
        <v>125</v>
      </c>
      <c r="C861" s="137"/>
      <c r="D861" s="137"/>
      <c r="F861" s="157">
        <v>48</v>
      </c>
      <c r="G861" s="157">
        <v>42</v>
      </c>
      <c r="H861" s="157">
        <v>6</v>
      </c>
      <c r="I861" s="158">
        <f t="shared" si="206"/>
        <v>3.9933444259567388</v>
      </c>
      <c r="J861" s="159">
        <f t="shared" si="207"/>
        <v>3.9585296889726673</v>
      </c>
      <c r="K861" s="159">
        <f t="shared" si="208"/>
        <v>4.2553191489361701</v>
      </c>
      <c r="L861" s="160"/>
      <c r="M861" s="160"/>
      <c r="N861" s="160"/>
      <c r="O861" s="446"/>
      <c r="P861" s="446"/>
      <c r="AH861" s="160"/>
      <c r="AI861" s="160"/>
      <c r="AJ861" s="160"/>
      <c r="AK861" s="160"/>
    </row>
    <row r="862" spans="1:37" ht="15" customHeight="1" x14ac:dyDescent="0.15">
      <c r="B862" s="156" t="s">
        <v>703</v>
      </c>
      <c r="C862" s="137"/>
      <c r="D862" s="137"/>
      <c r="F862" s="157">
        <v>42</v>
      </c>
      <c r="G862" s="157">
        <v>35</v>
      </c>
      <c r="H862" s="157">
        <v>7</v>
      </c>
      <c r="I862" s="158">
        <f t="shared" si="206"/>
        <v>3.494176372712146</v>
      </c>
      <c r="J862" s="159">
        <f t="shared" si="207"/>
        <v>3.2987747408105559</v>
      </c>
      <c r="K862" s="159">
        <f t="shared" si="208"/>
        <v>4.9645390070921991</v>
      </c>
      <c r="L862" s="160"/>
      <c r="M862" s="160"/>
      <c r="N862" s="160"/>
      <c r="O862" s="446"/>
      <c r="P862" s="446"/>
      <c r="AH862" s="160"/>
      <c r="AI862" s="160"/>
      <c r="AJ862" s="160"/>
      <c r="AK862" s="160"/>
    </row>
    <row r="863" spans="1:37" ht="15" customHeight="1" x14ac:dyDescent="0.15">
      <c r="B863" s="149" t="s">
        <v>0</v>
      </c>
      <c r="C863" s="150"/>
      <c r="D863" s="150"/>
      <c r="E863" s="151"/>
      <c r="F863" s="161">
        <v>163</v>
      </c>
      <c r="G863" s="161">
        <v>145</v>
      </c>
      <c r="H863" s="161">
        <v>18</v>
      </c>
      <c r="I863" s="162">
        <f t="shared" si="206"/>
        <v>13.560732113144757</v>
      </c>
      <c r="J863" s="163">
        <f t="shared" si="207"/>
        <v>13.666352497643732</v>
      </c>
      <c r="K863" s="163">
        <f t="shared" si="208"/>
        <v>12.76595744680851</v>
      </c>
      <c r="L863" s="164"/>
      <c r="M863" s="164"/>
      <c r="N863" s="164"/>
      <c r="O863" s="164"/>
      <c r="P863" s="164"/>
      <c r="AH863" s="164"/>
      <c r="AI863" s="164"/>
      <c r="AJ863" s="164"/>
      <c r="AK863" s="164"/>
    </row>
    <row r="864" spans="1:37" ht="15" customHeight="1" x14ac:dyDescent="0.15">
      <c r="B864" s="165" t="s">
        <v>1</v>
      </c>
      <c r="C864" s="166"/>
      <c r="D864" s="166"/>
      <c r="E864" s="167"/>
      <c r="F864" s="168">
        <f>SUM(F855:F863)</f>
        <v>1202</v>
      </c>
      <c r="G864" s="168">
        <f>SUM(G855:G863)</f>
        <v>1061</v>
      </c>
      <c r="H864" s="168">
        <f>SUM(H855:H863)</f>
        <v>141</v>
      </c>
      <c r="I864" s="169">
        <f>IF(SUM(I855:I863)&gt;100,"－",SUM(I855:I863))</f>
        <v>99.999999999999986</v>
      </c>
      <c r="J864" s="170">
        <f>IF(SUM(J855:J863)&gt;100,"－",SUM(J855:J863))</f>
        <v>99.999999999999986</v>
      </c>
      <c r="K864" s="170">
        <f>IF(SUM(K855:K863)&gt;100,"－",SUM(K855:K863))</f>
        <v>100</v>
      </c>
      <c r="L864" s="164"/>
      <c r="M864" s="164"/>
      <c r="N864" s="164"/>
      <c r="O864" s="164"/>
      <c r="P864" s="164"/>
      <c r="AH864" s="164"/>
      <c r="AI864" s="164"/>
      <c r="AJ864" s="164"/>
      <c r="AK864" s="164"/>
    </row>
    <row r="865" spans="1:37" ht="15" customHeight="1" x14ac:dyDescent="0.15">
      <c r="B865" s="165" t="s">
        <v>840</v>
      </c>
      <c r="C865" s="166"/>
      <c r="D865" s="166"/>
      <c r="E865" s="176"/>
      <c r="F865" s="177">
        <v>13.369278321136509</v>
      </c>
      <c r="G865" s="178">
        <v>12.99244214089264</v>
      </c>
      <c r="H865" s="178">
        <v>16.17563556587946</v>
      </c>
      <c r="I865" s="164"/>
      <c r="J865" s="164"/>
      <c r="K865" s="164"/>
      <c r="L865" s="164"/>
      <c r="M865" s="164"/>
      <c r="N865" s="164"/>
      <c r="O865" s="164"/>
      <c r="P865" s="164"/>
      <c r="AH865" s="164"/>
      <c r="AI865" s="164"/>
      <c r="AJ865" s="164"/>
      <c r="AK865" s="164"/>
    </row>
    <row r="866" spans="1:37" ht="15" customHeight="1" x14ac:dyDescent="0.15">
      <c r="B866" s="165" t="s">
        <v>841</v>
      </c>
      <c r="C866" s="166"/>
      <c r="D866" s="166"/>
      <c r="E866" s="176"/>
      <c r="F866" s="177">
        <v>34.901206471509632</v>
      </c>
      <c r="G866" s="178">
        <v>34.495875365384514</v>
      </c>
      <c r="H866" s="178">
        <v>37.539682539682524</v>
      </c>
      <c r="I866" s="164"/>
      <c r="J866" s="164"/>
      <c r="K866" s="164"/>
      <c r="L866" s="164"/>
      <c r="M866" s="164"/>
      <c r="N866" s="164"/>
      <c r="O866" s="164"/>
      <c r="P866" s="164"/>
      <c r="AH866" s="164"/>
      <c r="AI866" s="164"/>
      <c r="AJ866" s="164"/>
      <c r="AK866" s="164"/>
    </row>
    <row r="867" spans="1:37" ht="15" customHeight="1" x14ac:dyDescent="0.15">
      <c r="B867" s="165" t="s">
        <v>316</v>
      </c>
      <c r="C867" s="166"/>
      <c r="D867" s="166"/>
      <c r="E867" s="176"/>
      <c r="F867" s="177">
        <v>10.146312424212553</v>
      </c>
      <c r="G867" s="178">
        <v>9.8104648278890583</v>
      </c>
      <c r="H867" s="178">
        <v>12.864292864292862</v>
      </c>
      <c r="I867" s="164"/>
      <c r="J867" s="164"/>
      <c r="K867" s="164"/>
      <c r="L867" s="164"/>
      <c r="M867" s="164"/>
      <c r="N867" s="164"/>
      <c r="O867" s="164"/>
      <c r="P867" s="164"/>
      <c r="AH867" s="164"/>
      <c r="AI867" s="164"/>
      <c r="AJ867" s="164"/>
      <c r="AK867" s="164"/>
    </row>
    <row r="868" spans="1:37" ht="15" customHeight="1" x14ac:dyDescent="0.15">
      <c r="B868" s="165" t="s">
        <v>842</v>
      </c>
      <c r="C868" s="166"/>
      <c r="D868" s="166"/>
      <c r="E868" s="176"/>
      <c r="F868" s="177">
        <v>300</v>
      </c>
      <c r="G868" s="178">
        <v>300</v>
      </c>
      <c r="H868" s="178">
        <v>120</v>
      </c>
      <c r="I868" s="164"/>
      <c r="J868" s="164"/>
      <c r="K868" s="164"/>
      <c r="L868" s="164"/>
      <c r="M868" s="164"/>
      <c r="N868" s="164"/>
      <c r="O868" s="164"/>
      <c r="P868" s="164"/>
      <c r="AH868" s="164"/>
      <c r="AI868" s="164"/>
      <c r="AJ868" s="164"/>
      <c r="AK868" s="164"/>
    </row>
    <row r="869" spans="1:37" ht="15" customHeight="1" x14ac:dyDescent="0.15">
      <c r="B869" s="171"/>
      <c r="C869" s="171"/>
      <c r="D869" s="172"/>
      <c r="E869" s="172"/>
      <c r="F869" s="181"/>
      <c r="G869" s="181"/>
      <c r="H869" s="181"/>
      <c r="I869" s="181"/>
      <c r="J869" s="181"/>
      <c r="K869" s="181"/>
      <c r="V869" s="171"/>
      <c r="W869" s="171"/>
      <c r="X869" s="172"/>
      <c r="Y869" s="172"/>
      <c r="Z869" s="181"/>
      <c r="AA869" s="181"/>
      <c r="AB869" s="181"/>
    </row>
    <row r="870" spans="1:37" ht="15" customHeight="1" x14ac:dyDescent="0.15">
      <c r="A870" s="135" t="s">
        <v>705</v>
      </c>
      <c r="B870" s="137"/>
    </row>
    <row r="871" spans="1:37" ht="13.7" customHeight="1" x14ac:dyDescent="0.15">
      <c r="B871" s="138"/>
      <c r="C871" s="139"/>
      <c r="D871" s="139"/>
      <c r="E871" s="139"/>
      <c r="F871" s="227"/>
      <c r="G871" s="228"/>
      <c r="H871" s="142" t="s">
        <v>2</v>
      </c>
      <c r="I871" s="142"/>
      <c r="J871" s="228"/>
      <c r="K871" s="228"/>
      <c r="L871" s="229"/>
      <c r="M871" s="228"/>
      <c r="N871" s="142" t="s">
        <v>3</v>
      </c>
      <c r="O871" s="142"/>
      <c r="P871" s="228"/>
      <c r="Q871" s="231"/>
      <c r="V871" s="138"/>
      <c r="W871" s="139"/>
      <c r="X871" s="139"/>
      <c r="Y871" s="139"/>
      <c r="Z871" s="140"/>
      <c r="AA871" s="141" t="s">
        <v>2</v>
      </c>
      <c r="AB871" s="142"/>
      <c r="AC871" s="143"/>
      <c r="AD871" s="141" t="s">
        <v>3</v>
      </c>
      <c r="AE871" s="144"/>
    </row>
    <row r="872" spans="1:37" ht="22.7" customHeight="1" x14ac:dyDescent="0.15">
      <c r="B872" s="156"/>
      <c r="E872" s="329"/>
      <c r="F872" s="146" t="s">
        <v>365</v>
      </c>
      <c r="G872" s="146" t="s">
        <v>170</v>
      </c>
      <c r="H872" s="146" t="s">
        <v>171</v>
      </c>
      <c r="I872" s="146" t="s">
        <v>366</v>
      </c>
      <c r="J872" s="182" t="s">
        <v>173</v>
      </c>
      <c r="K872" s="146" t="s">
        <v>529</v>
      </c>
      <c r="L872" s="147" t="s">
        <v>365</v>
      </c>
      <c r="M872" s="146" t="s">
        <v>170</v>
      </c>
      <c r="N872" s="146" t="s">
        <v>171</v>
      </c>
      <c r="O872" s="146" t="s">
        <v>366</v>
      </c>
      <c r="P872" s="146" t="s">
        <v>173</v>
      </c>
      <c r="Q872" s="146" t="s">
        <v>529</v>
      </c>
      <c r="V872" s="156"/>
      <c r="Y872" s="329"/>
      <c r="Z872" s="146" t="s">
        <v>495</v>
      </c>
      <c r="AA872" s="146" t="s">
        <v>171</v>
      </c>
      <c r="AB872" s="182" t="s">
        <v>173</v>
      </c>
      <c r="AC872" s="147" t="s">
        <v>495</v>
      </c>
      <c r="AD872" s="146" t="s">
        <v>171</v>
      </c>
      <c r="AE872" s="146" t="s">
        <v>173</v>
      </c>
    </row>
    <row r="873" spans="1:37" ht="12" customHeight="1" x14ac:dyDescent="0.15">
      <c r="B873" s="149"/>
      <c r="C873" s="151"/>
      <c r="D873" s="151"/>
      <c r="E873" s="220"/>
      <c r="F873" s="152"/>
      <c r="G873" s="152"/>
      <c r="H873" s="152"/>
      <c r="I873" s="152"/>
      <c r="J873" s="183"/>
      <c r="K873" s="152"/>
      <c r="L873" s="153">
        <f>$F$882</f>
        <v>2024</v>
      </c>
      <c r="M873" s="154">
        <f>$G$882</f>
        <v>1061</v>
      </c>
      <c r="N873" s="154">
        <f>$H$882</f>
        <v>963</v>
      </c>
      <c r="O873" s="154">
        <f>$I$882</f>
        <v>1194</v>
      </c>
      <c r="P873" s="154">
        <f>$J$882</f>
        <v>1053</v>
      </c>
      <c r="Q873" s="154">
        <f>$K$882</f>
        <v>1202</v>
      </c>
      <c r="V873" s="149"/>
      <c r="W873" s="151"/>
      <c r="X873" s="151"/>
      <c r="Y873" s="220"/>
      <c r="Z873" s="152"/>
      <c r="AA873" s="152"/>
      <c r="AB873" s="183"/>
      <c r="AC873" s="153">
        <f t="shared" ref="AC873:AC881" si="209">Q873</f>
        <v>1202</v>
      </c>
      <c r="AD873" s="154">
        <f t="shared" ref="AD873:AD881" si="210">N873</f>
        <v>963</v>
      </c>
      <c r="AE873" s="154">
        <f t="shared" ref="AE873:AE881" si="211">P873</f>
        <v>1053</v>
      </c>
    </row>
    <row r="874" spans="1:37" ht="15" customHeight="1" x14ac:dyDescent="0.15">
      <c r="B874" s="156" t="s">
        <v>292</v>
      </c>
      <c r="F874" s="157">
        <v>0</v>
      </c>
      <c r="G874" s="157">
        <v>0</v>
      </c>
      <c r="H874" s="157">
        <v>0</v>
      </c>
      <c r="I874" s="157">
        <v>61</v>
      </c>
      <c r="J874" s="184">
        <v>61</v>
      </c>
      <c r="K874" s="157">
        <v>0</v>
      </c>
      <c r="L874" s="158">
        <f t="shared" ref="L874:Q881" si="212">F874/L$873*100</f>
        <v>0</v>
      </c>
      <c r="M874" s="436">
        <f t="shared" si="212"/>
        <v>0</v>
      </c>
      <c r="N874" s="159">
        <f t="shared" si="212"/>
        <v>0</v>
      </c>
      <c r="O874" s="159">
        <f t="shared" si="212"/>
        <v>5.1088777219430481</v>
      </c>
      <c r="P874" s="159">
        <f t="shared" si="212"/>
        <v>5.7929724596391265</v>
      </c>
      <c r="Q874" s="159">
        <f t="shared" si="212"/>
        <v>0</v>
      </c>
      <c r="V874" s="156" t="s">
        <v>292</v>
      </c>
      <c r="Z874" s="157">
        <f t="shared" ref="Z874:Z881" si="213">K874</f>
        <v>0</v>
      </c>
      <c r="AA874" s="157">
        <f t="shared" ref="AA874:AA881" si="214">H874</f>
        <v>0</v>
      </c>
      <c r="AB874" s="184">
        <f t="shared" ref="AB874:AB881" si="215">J874</f>
        <v>61</v>
      </c>
      <c r="AC874" s="454">
        <f t="shared" si="209"/>
        <v>0</v>
      </c>
      <c r="AD874" s="455">
        <f t="shared" si="210"/>
        <v>0</v>
      </c>
      <c r="AE874" s="455">
        <f t="shared" si="211"/>
        <v>5.7929724596391265</v>
      </c>
      <c r="AG874" s="181"/>
    </row>
    <row r="875" spans="1:37" ht="15" customHeight="1" x14ac:dyDescent="0.15">
      <c r="B875" s="156" t="s">
        <v>53</v>
      </c>
      <c r="F875" s="157">
        <v>535</v>
      </c>
      <c r="G875" s="157">
        <v>155</v>
      </c>
      <c r="H875" s="157">
        <v>380</v>
      </c>
      <c r="I875" s="157">
        <v>459</v>
      </c>
      <c r="J875" s="184">
        <v>422</v>
      </c>
      <c r="K875" s="157">
        <v>192</v>
      </c>
      <c r="L875" s="158">
        <f t="shared" si="212"/>
        <v>26.432806324110668</v>
      </c>
      <c r="M875" s="436">
        <f t="shared" si="212"/>
        <v>14.60885956644675</v>
      </c>
      <c r="N875" s="159">
        <f t="shared" si="212"/>
        <v>39.460020768431988</v>
      </c>
      <c r="O875" s="159">
        <f t="shared" si="212"/>
        <v>38.442211055276381</v>
      </c>
      <c r="P875" s="159">
        <f t="shared" si="212"/>
        <v>40.075973409306741</v>
      </c>
      <c r="Q875" s="159">
        <f t="shared" si="212"/>
        <v>15.973377703826955</v>
      </c>
      <c r="V875" s="156" t="s">
        <v>53</v>
      </c>
      <c r="Z875" s="157">
        <f t="shared" si="213"/>
        <v>192</v>
      </c>
      <c r="AA875" s="157">
        <f t="shared" si="214"/>
        <v>380</v>
      </c>
      <c r="AB875" s="184">
        <f t="shared" si="215"/>
        <v>422</v>
      </c>
      <c r="AC875" s="454">
        <f t="shared" si="209"/>
        <v>15.973377703826955</v>
      </c>
      <c r="AD875" s="455">
        <f t="shared" si="210"/>
        <v>39.460020768431988</v>
      </c>
      <c r="AE875" s="455">
        <f t="shared" si="211"/>
        <v>40.075973409306741</v>
      </c>
      <c r="AG875" s="181"/>
    </row>
    <row r="876" spans="1:37" ht="15" customHeight="1" x14ac:dyDescent="0.15">
      <c r="B876" s="156" t="s">
        <v>54</v>
      </c>
      <c r="F876" s="157">
        <v>496</v>
      </c>
      <c r="G876" s="157">
        <v>238</v>
      </c>
      <c r="H876" s="157">
        <v>258</v>
      </c>
      <c r="I876" s="157">
        <v>268</v>
      </c>
      <c r="J876" s="184">
        <v>224</v>
      </c>
      <c r="K876" s="157">
        <v>282</v>
      </c>
      <c r="L876" s="158">
        <f t="shared" si="212"/>
        <v>24.505928853754941</v>
      </c>
      <c r="M876" s="436">
        <f t="shared" si="212"/>
        <v>22.431668237511783</v>
      </c>
      <c r="N876" s="159">
        <f t="shared" si="212"/>
        <v>26.791277258566975</v>
      </c>
      <c r="O876" s="159">
        <f t="shared" si="212"/>
        <v>22.445561139028474</v>
      </c>
      <c r="P876" s="159">
        <f t="shared" si="212"/>
        <v>21.27255460588794</v>
      </c>
      <c r="Q876" s="159">
        <f t="shared" si="212"/>
        <v>23.460898502495841</v>
      </c>
      <c r="V876" s="156" t="s">
        <v>54</v>
      </c>
      <c r="Z876" s="157">
        <f t="shared" si="213"/>
        <v>282</v>
      </c>
      <c r="AA876" s="157">
        <f t="shared" si="214"/>
        <v>258</v>
      </c>
      <c r="AB876" s="184">
        <f t="shared" si="215"/>
        <v>224</v>
      </c>
      <c r="AC876" s="454">
        <f t="shared" si="209"/>
        <v>23.460898502495841</v>
      </c>
      <c r="AD876" s="455">
        <f t="shared" si="210"/>
        <v>26.791277258566975</v>
      </c>
      <c r="AE876" s="455">
        <f t="shared" si="211"/>
        <v>21.27255460588794</v>
      </c>
      <c r="AG876" s="181"/>
    </row>
    <row r="877" spans="1:37" ht="15" customHeight="1" x14ac:dyDescent="0.15">
      <c r="B877" s="156" t="s">
        <v>99</v>
      </c>
      <c r="F877" s="157">
        <v>390</v>
      </c>
      <c r="G877" s="157">
        <v>241</v>
      </c>
      <c r="H877" s="157">
        <v>149</v>
      </c>
      <c r="I877" s="157">
        <v>167</v>
      </c>
      <c r="J877" s="184">
        <v>143</v>
      </c>
      <c r="K877" s="157">
        <v>265</v>
      </c>
      <c r="L877" s="158">
        <f t="shared" si="212"/>
        <v>19.268774703557312</v>
      </c>
      <c r="M877" s="436">
        <f t="shared" si="212"/>
        <v>22.714420358152687</v>
      </c>
      <c r="N877" s="159">
        <f t="shared" si="212"/>
        <v>15.472481827622014</v>
      </c>
      <c r="O877" s="159">
        <f t="shared" si="212"/>
        <v>13.986599664991624</v>
      </c>
      <c r="P877" s="159">
        <f t="shared" si="212"/>
        <v>13.580246913580247</v>
      </c>
      <c r="Q877" s="159">
        <f t="shared" si="212"/>
        <v>22.046589018302829</v>
      </c>
      <c r="V877" s="156" t="s">
        <v>99</v>
      </c>
      <c r="Z877" s="157">
        <f t="shared" si="213"/>
        <v>265</v>
      </c>
      <c r="AA877" s="157">
        <f t="shared" si="214"/>
        <v>149</v>
      </c>
      <c r="AB877" s="184">
        <f t="shared" si="215"/>
        <v>143</v>
      </c>
      <c r="AC877" s="454">
        <f t="shared" si="209"/>
        <v>22.046589018302829</v>
      </c>
      <c r="AD877" s="455">
        <f t="shared" si="210"/>
        <v>15.472481827622014</v>
      </c>
      <c r="AE877" s="455">
        <f t="shared" si="211"/>
        <v>13.580246913580247</v>
      </c>
      <c r="AG877" s="181"/>
    </row>
    <row r="878" spans="1:37" ht="15" customHeight="1" x14ac:dyDescent="0.15">
      <c r="B878" s="156" t="s">
        <v>100</v>
      </c>
      <c r="F878" s="157">
        <v>222</v>
      </c>
      <c r="G878" s="157">
        <v>166</v>
      </c>
      <c r="H878" s="157">
        <v>56</v>
      </c>
      <c r="I878" s="157">
        <v>63</v>
      </c>
      <c r="J878" s="184">
        <v>53</v>
      </c>
      <c r="K878" s="157">
        <v>176</v>
      </c>
      <c r="L878" s="158">
        <f t="shared" si="212"/>
        <v>10.968379446640316</v>
      </c>
      <c r="M878" s="436">
        <f t="shared" si="212"/>
        <v>15.645617342130066</v>
      </c>
      <c r="N878" s="159">
        <f t="shared" si="212"/>
        <v>5.8151609553478716</v>
      </c>
      <c r="O878" s="159">
        <f t="shared" si="212"/>
        <v>5.2763819095477382</v>
      </c>
      <c r="P878" s="159">
        <f t="shared" si="212"/>
        <v>5.0332383665717</v>
      </c>
      <c r="Q878" s="159">
        <f t="shared" si="212"/>
        <v>14.64226289517471</v>
      </c>
      <c r="V878" s="156" t="s">
        <v>100</v>
      </c>
      <c r="Z878" s="157">
        <f t="shared" si="213"/>
        <v>176</v>
      </c>
      <c r="AA878" s="157">
        <f t="shared" si="214"/>
        <v>56</v>
      </c>
      <c r="AB878" s="184">
        <f t="shared" si="215"/>
        <v>53</v>
      </c>
      <c r="AC878" s="454">
        <f t="shared" si="209"/>
        <v>14.64226289517471</v>
      </c>
      <c r="AD878" s="455">
        <f t="shared" si="210"/>
        <v>5.8151609553478716</v>
      </c>
      <c r="AE878" s="455">
        <f t="shared" si="211"/>
        <v>5.0332383665717</v>
      </c>
      <c r="AG878" s="181"/>
    </row>
    <row r="879" spans="1:37" ht="15" customHeight="1" x14ac:dyDescent="0.15">
      <c r="B879" s="156" t="s">
        <v>469</v>
      </c>
      <c r="F879" s="157">
        <v>260</v>
      </c>
      <c r="G879" s="157">
        <v>202</v>
      </c>
      <c r="H879" s="157">
        <v>58</v>
      </c>
      <c r="I879" s="157">
        <v>66</v>
      </c>
      <c r="J879" s="184">
        <v>46</v>
      </c>
      <c r="K879" s="157">
        <v>222</v>
      </c>
      <c r="L879" s="158">
        <f t="shared" si="212"/>
        <v>12.845849802371543</v>
      </c>
      <c r="M879" s="436">
        <f t="shared" si="212"/>
        <v>19.038642789820923</v>
      </c>
      <c r="N879" s="159">
        <f t="shared" si="212"/>
        <v>6.0228452751817239</v>
      </c>
      <c r="O879" s="159">
        <f t="shared" si="212"/>
        <v>5.5276381909547743</v>
      </c>
      <c r="P879" s="159">
        <f t="shared" si="212"/>
        <v>4.3684710351377021</v>
      </c>
      <c r="Q879" s="159">
        <f t="shared" si="212"/>
        <v>18.469217970049918</v>
      </c>
      <c r="V879" s="156" t="s">
        <v>469</v>
      </c>
      <c r="Z879" s="157">
        <f t="shared" si="213"/>
        <v>222</v>
      </c>
      <c r="AA879" s="157">
        <f t="shared" si="214"/>
        <v>58</v>
      </c>
      <c r="AB879" s="184">
        <f t="shared" si="215"/>
        <v>46</v>
      </c>
      <c r="AC879" s="454">
        <f t="shared" si="209"/>
        <v>18.469217970049918</v>
      </c>
      <c r="AD879" s="455">
        <f t="shared" si="210"/>
        <v>6.0228452751817239</v>
      </c>
      <c r="AE879" s="455">
        <f t="shared" si="211"/>
        <v>4.3684710351377021</v>
      </c>
      <c r="AG879" s="181"/>
    </row>
    <row r="880" spans="1:37" ht="15" customHeight="1" x14ac:dyDescent="0.15">
      <c r="B880" s="156" t="s">
        <v>102</v>
      </c>
      <c r="F880" s="157">
        <v>15</v>
      </c>
      <c r="G880" s="157">
        <v>12</v>
      </c>
      <c r="H880" s="157">
        <v>3</v>
      </c>
      <c r="I880" s="157">
        <v>3</v>
      </c>
      <c r="J880" s="184">
        <v>3</v>
      </c>
      <c r="K880" s="157">
        <v>12</v>
      </c>
      <c r="L880" s="158">
        <f t="shared" si="212"/>
        <v>0.74110671936758887</v>
      </c>
      <c r="M880" s="436">
        <f t="shared" si="212"/>
        <v>1.1310084825636193</v>
      </c>
      <c r="N880" s="159">
        <f t="shared" si="212"/>
        <v>0.3115264797507788</v>
      </c>
      <c r="O880" s="159">
        <f t="shared" si="212"/>
        <v>0.25125628140703515</v>
      </c>
      <c r="P880" s="159">
        <f t="shared" si="212"/>
        <v>0.28490028490028491</v>
      </c>
      <c r="Q880" s="159">
        <f t="shared" si="212"/>
        <v>0.99833610648918469</v>
      </c>
      <c r="S880" s="226"/>
      <c r="T880" s="226"/>
      <c r="V880" s="156" t="s">
        <v>102</v>
      </c>
      <c r="Z880" s="157">
        <f t="shared" si="213"/>
        <v>12</v>
      </c>
      <c r="AA880" s="157">
        <f t="shared" si="214"/>
        <v>3</v>
      </c>
      <c r="AB880" s="184">
        <f t="shared" si="215"/>
        <v>3</v>
      </c>
      <c r="AC880" s="454">
        <f t="shared" si="209"/>
        <v>0.99833610648918469</v>
      </c>
      <c r="AD880" s="455">
        <f t="shared" si="210"/>
        <v>0.3115264797507788</v>
      </c>
      <c r="AE880" s="455">
        <f t="shared" si="211"/>
        <v>0.28490028490028491</v>
      </c>
      <c r="AG880" s="181"/>
      <c r="AH880" s="226"/>
    </row>
    <row r="881" spans="1:33" ht="15" customHeight="1" x14ac:dyDescent="0.15">
      <c r="B881" s="156" t="s">
        <v>128</v>
      </c>
      <c r="C881" s="151"/>
      <c r="D881" s="151"/>
      <c r="E881" s="151"/>
      <c r="F881" s="161">
        <v>106</v>
      </c>
      <c r="G881" s="161">
        <v>47</v>
      </c>
      <c r="H881" s="161">
        <v>59</v>
      </c>
      <c r="I881" s="161">
        <v>107</v>
      </c>
      <c r="J881" s="185">
        <v>101</v>
      </c>
      <c r="K881" s="161">
        <v>53</v>
      </c>
      <c r="L881" s="162">
        <f t="shared" si="212"/>
        <v>5.2371541501976289</v>
      </c>
      <c r="M881" s="451">
        <f t="shared" si="212"/>
        <v>4.4297832233741747</v>
      </c>
      <c r="N881" s="163">
        <f t="shared" si="212"/>
        <v>6.12668743509865</v>
      </c>
      <c r="O881" s="163">
        <f t="shared" si="212"/>
        <v>8.9614740368509214</v>
      </c>
      <c r="P881" s="163">
        <f t="shared" si="212"/>
        <v>9.5916429249762576</v>
      </c>
      <c r="Q881" s="163">
        <f t="shared" si="212"/>
        <v>4.4093178036605662</v>
      </c>
      <c r="V881" s="156" t="s">
        <v>128</v>
      </c>
      <c r="W881" s="151"/>
      <c r="X881" s="151"/>
      <c r="Y881" s="151"/>
      <c r="Z881" s="161">
        <f t="shared" si="213"/>
        <v>53</v>
      </c>
      <c r="AA881" s="161">
        <f t="shared" si="214"/>
        <v>59</v>
      </c>
      <c r="AB881" s="185">
        <f t="shared" si="215"/>
        <v>101</v>
      </c>
      <c r="AC881" s="456">
        <f t="shared" si="209"/>
        <v>4.4093178036605662</v>
      </c>
      <c r="AD881" s="457">
        <f t="shared" si="210"/>
        <v>6.12668743509865</v>
      </c>
      <c r="AE881" s="457">
        <f t="shared" si="211"/>
        <v>9.5916429249762576</v>
      </c>
      <c r="AG881" s="181"/>
    </row>
    <row r="882" spans="1:33" ht="15" customHeight="1" x14ac:dyDescent="0.15">
      <c r="B882" s="165" t="s">
        <v>1</v>
      </c>
      <c r="C882" s="167"/>
      <c r="D882" s="167"/>
      <c r="E882" s="176"/>
      <c r="F882" s="168">
        <f t="shared" ref="F882:Q882" si="216">SUM(F874:F881)</f>
        <v>2024</v>
      </c>
      <c r="G882" s="168">
        <f t="shared" si="216"/>
        <v>1061</v>
      </c>
      <c r="H882" s="168">
        <f t="shared" si="216"/>
        <v>963</v>
      </c>
      <c r="I882" s="168">
        <f t="shared" si="216"/>
        <v>1194</v>
      </c>
      <c r="J882" s="186">
        <f t="shared" si="216"/>
        <v>1053</v>
      </c>
      <c r="K882" s="168">
        <f t="shared" si="216"/>
        <v>1202</v>
      </c>
      <c r="L882" s="169">
        <f t="shared" si="216"/>
        <v>100</v>
      </c>
      <c r="M882" s="452">
        <f t="shared" si="216"/>
        <v>100</v>
      </c>
      <c r="N882" s="170">
        <f t="shared" si="216"/>
        <v>100.00000000000001</v>
      </c>
      <c r="O882" s="170">
        <f t="shared" si="216"/>
        <v>100</v>
      </c>
      <c r="P882" s="170">
        <f t="shared" si="216"/>
        <v>100</v>
      </c>
      <c r="Q882" s="170">
        <f t="shared" si="216"/>
        <v>100.00000000000001</v>
      </c>
      <c r="V882" s="165" t="s">
        <v>1</v>
      </c>
      <c r="W882" s="167"/>
      <c r="X882" s="167"/>
      <c r="Y882" s="176"/>
      <c r="Z882" s="168">
        <f t="shared" ref="Z882:AE882" si="217">SUM(Z874:Z881)</f>
        <v>1202</v>
      </c>
      <c r="AA882" s="168">
        <f t="shared" si="217"/>
        <v>963</v>
      </c>
      <c r="AB882" s="186">
        <f t="shared" si="217"/>
        <v>1053</v>
      </c>
      <c r="AC882" s="169">
        <f t="shared" si="217"/>
        <v>100.00000000000001</v>
      </c>
      <c r="AD882" s="170">
        <f t="shared" si="217"/>
        <v>100.00000000000001</v>
      </c>
      <c r="AE882" s="170">
        <f t="shared" si="217"/>
        <v>100</v>
      </c>
    </row>
    <row r="883" spans="1:33" ht="15" customHeight="1" x14ac:dyDescent="0.15">
      <c r="B883" s="165" t="s">
        <v>977</v>
      </c>
      <c r="C883" s="167"/>
      <c r="D883" s="167"/>
      <c r="E883" s="176"/>
      <c r="F883" s="453">
        <v>2.7575599582898853</v>
      </c>
      <c r="G883" s="453">
        <v>3.3037475345167655</v>
      </c>
      <c r="H883" s="453">
        <v>2.1449115044247788</v>
      </c>
      <c r="I883" s="453">
        <v>1.9898804047838086</v>
      </c>
      <c r="J883" s="453">
        <v>1.9044117647058822</v>
      </c>
      <c r="K883" s="453">
        <v>3.2201914708442123</v>
      </c>
      <c r="V883" s="165" t="s">
        <v>977</v>
      </c>
      <c r="W883" s="167"/>
      <c r="X883" s="167"/>
      <c r="Y883" s="176"/>
      <c r="Z883" s="453">
        <f>K883</f>
        <v>3.2201914708442123</v>
      </c>
      <c r="AA883" s="453">
        <f>H883</f>
        <v>2.1449115044247788</v>
      </c>
      <c r="AB883" s="453">
        <f>J883</f>
        <v>1.9044117647058822</v>
      </c>
    </row>
    <row r="884" spans="1:33" ht="15" customHeight="1" x14ac:dyDescent="0.15">
      <c r="B884" s="165" t="s">
        <v>978</v>
      </c>
      <c r="C884" s="167"/>
      <c r="D884" s="167"/>
      <c r="E884" s="176"/>
      <c r="F884" s="453">
        <v>2.7575599582898853</v>
      </c>
      <c r="G884" s="453">
        <v>3.3037475345167655</v>
      </c>
      <c r="H884" s="453">
        <v>2.1449115044247788</v>
      </c>
      <c r="I884" s="453">
        <v>2.1081871345029239</v>
      </c>
      <c r="J884" s="453">
        <v>2.0347923681257014</v>
      </c>
      <c r="K884" s="453">
        <v>3.2201914708442123</v>
      </c>
      <c r="V884" s="165" t="s">
        <v>978</v>
      </c>
      <c r="W884" s="167"/>
      <c r="X884" s="167"/>
      <c r="Y884" s="176"/>
      <c r="Z884" s="453">
        <f>K884</f>
        <v>3.2201914708442123</v>
      </c>
      <c r="AA884" s="453">
        <f>H884</f>
        <v>2.1449115044247788</v>
      </c>
      <c r="AB884" s="453">
        <f>J884</f>
        <v>2.0347923681257014</v>
      </c>
    </row>
    <row r="885" spans="1:33" ht="15" customHeight="1" x14ac:dyDescent="0.15">
      <c r="B885" s="165" t="s">
        <v>98</v>
      </c>
      <c r="C885" s="167"/>
      <c r="D885" s="167"/>
      <c r="E885" s="176"/>
      <c r="F885" s="168">
        <v>14</v>
      </c>
      <c r="G885" s="168">
        <v>14</v>
      </c>
      <c r="H885" s="168">
        <v>13</v>
      </c>
      <c r="I885" s="168">
        <v>12</v>
      </c>
      <c r="J885" s="168">
        <v>12</v>
      </c>
      <c r="K885" s="168">
        <v>14</v>
      </c>
      <c r="V885" s="165" t="s">
        <v>98</v>
      </c>
      <c r="W885" s="167"/>
      <c r="X885" s="167"/>
      <c r="Y885" s="176"/>
      <c r="Z885" s="168">
        <f>K885</f>
        <v>14</v>
      </c>
      <c r="AA885" s="168">
        <f>H885</f>
        <v>13</v>
      </c>
      <c r="AB885" s="168">
        <f>J885</f>
        <v>12</v>
      </c>
    </row>
    <row r="887" spans="1:33" ht="15" customHeight="1" x14ac:dyDescent="0.15">
      <c r="A887" s="136" t="s">
        <v>706</v>
      </c>
    </row>
    <row r="888" spans="1:33" ht="15" customHeight="1" x14ac:dyDescent="0.15">
      <c r="A888" s="135" t="s">
        <v>707</v>
      </c>
      <c r="B888" s="137"/>
      <c r="V888" s="137"/>
    </row>
    <row r="889" spans="1:33" ht="13.7" customHeight="1" x14ac:dyDescent="0.15">
      <c r="B889" s="138"/>
      <c r="C889" s="139"/>
      <c r="D889" s="139"/>
      <c r="E889" s="139"/>
      <c r="F889" s="227"/>
      <c r="G889" s="228"/>
      <c r="H889" s="142" t="s">
        <v>2</v>
      </c>
      <c r="I889" s="142"/>
      <c r="J889" s="228"/>
      <c r="K889" s="228"/>
      <c r="L889" s="229"/>
      <c r="M889" s="228"/>
      <c r="N889" s="142" t="s">
        <v>3</v>
      </c>
      <c r="O889" s="142"/>
      <c r="P889" s="228"/>
      <c r="Q889" s="231"/>
      <c r="V889" s="138"/>
      <c r="W889" s="139"/>
      <c r="X889" s="139"/>
      <c r="Y889" s="139"/>
      <c r="Z889" s="140"/>
      <c r="AA889" s="141" t="s">
        <v>2</v>
      </c>
      <c r="AB889" s="142"/>
      <c r="AC889" s="143"/>
      <c r="AD889" s="141" t="s">
        <v>3</v>
      </c>
      <c r="AE889" s="144"/>
    </row>
    <row r="890" spans="1:33" ht="22.7" customHeight="1" x14ac:dyDescent="0.15">
      <c r="B890" s="156"/>
      <c r="E890" s="329"/>
      <c r="F890" s="146" t="s">
        <v>365</v>
      </c>
      <c r="G890" s="146" t="s">
        <v>170</v>
      </c>
      <c r="H890" s="146" t="s">
        <v>171</v>
      </c>
      <c r="I890" s="146" t="s">
        <v>366</v>
      </c>
      <c r="J890" s="182" t="s">
        <v>173</v>
      </c>
      <c r="K890" s="146" t="s">
        <v>529</v>
      </c>
      <c r="L890" s="147" t="s">
        <v>365</v>
      </c>
      <c r="M890" s="146" t="s">
        <v>170</v>
      </c>
      <c r="N890" s="146" t="s">
        <v>171</v>
      </c>
      <c r="O890" s="146" t="s">
        <v>366</v>
      </c>
      <c r="P890" s="146" t="s">
        <v>173</v>
      </c>
      <c r="Q890" s="146" t="s">
        <v>529</v>
      </c>
      <c r="V890" s="156"/>
      <c r="Y890" s="329"/>
      <c r="Z890" s="146" t="s">
        <v>495</v>
      </c>
      <c r="AA890" s="146" t="s">
        <v>171</v>
      </c>
      <c r="AB890" s="182" t="s">
        <v>173</v>
      </c>
      <c r="AC890" s="147" t="s">
        <v>495</v>
      </c>
      <c r="AD890" s="146" t="s">
        <v>171</v>
      </c>
      <c r="AE890" s="146" t="s">
        <v>173</v>
      </c>
    </row>
    <row r="891" spans="1:33" ht="12" customHeight="1" x14ac:dyDescent="0.15">
      <c r="B891" s="149"/>
      <c r="C891" s="151"/>
      <c r="D891" s="151"/>
      <c r="E891" s="220"/>
      <c r="F891" s="152"/>
      <c r="G891" s="152"/>
      <c r="H891" s="152"/>
      <c r="I891" s="152"/>
      <c r="J891" s="183"/>
      <c r="K891" s="152"/>
      <c r="L891" s="153">
        <f t="shared" ref="L891:Q891" si="218">F$882-F$874</f>
        <v>2024</v>
      </c>
      <c r="M891" s="154">
        <f t="shared" si="218"/>
        <v>1061</v>
      </c>
      <c r="N891" s="154">
        <f t="shared" si="218"/>
        <v>963</v>
      </c>
      <c r="O891" s="154">
        <f t="shared" si="218"/>
        <v>1133</v>
      </c>
      <c r="P891" s="154">
        <f t="shared" si="218"/>
        <v>992</v>
      </c>
      <c r="Q891" s="154">
        <f t="shared" si="218"/>
        <v>1202</v>
      </c>
      <c r="V891" s="149"/>
      <c r="W891" s="151"/>
      <c r="X891" s="151"/>
      <c r="Y891" s="220"/>
      <c r="Z891" s="152"/>
      <c r="AA891" s="152"/>
      <c r="AB891" s="183"/>
      <c r="AC891" s="153">
        <f t="shared" ref="AC891:AC896" si="219">Q891</f>
        <v>1202</v>
      </c>
      <c r="AD891" s="154">
        <f t="shared" ref="AD891:AD896" si="220">N891</f>
        <v>963</v>
      </c>
      <c r="AE891" s="154">
        <f t="shared" ref="AE891:AE896" si="221">P891</f>
        <v>992</v>
      </c>
    </row>
    <row r="892" spans="1:33" ht="15" customHeight="1" x14ac:dyDescent="0.15">
      <c r="B892" s="156" t="s">
        <v>470</v>
      </c>
      <c r="F892" s="157">
        <v>237</v>
      </c>
      <c r="G892" s="157">
        <v>126</v>
      </c>
      <c r="H892" s="157">
        <v>111</v>
      </c>
      <c r="I892" s="157">
        <v>173</v>
      </c>
      <c r="J892" s="184">
        <v>157</v>
      </c>
      <c r="K892" s="157">
        <v>142</v>
      </c>
      <c r="L892" s="158">
        <f t="shared" ref="L892:Q896" si="222">F892/L$891*100</f>
        <v>11.709486166007906</v>
      </c>
      <c r="M892" s="436">
        <f t="shared" si="222"/>
        <v>11.875589066918002</v>
      </c>
      <c r="N892" s="159">
        <f t="shared" si="222"/>
        <v>11.526479750778815</v>
      </c>
      <c r="O892" s="159">
        <f t="shared" si="222"/>
        <v>15.26919682259488</v>
      </c>
      <c r="P892" s="159">
        <f t="shared" si="222"/>
        <v>15.826612903225806</v>
      </c>
      <c r="Q892" s="159">
        <f t="shared" si="222"/>
        <v>11.813643926788686</v>
      </c>
      <c r="V892" s="156" t="s">
        <v>470</v>
      </c>
      <c r="Z892" s="157">
        <f>K892</f>
        <v>142</v>
      </c>
      <c r="AA892" s="157">
        <f>H892</f>
        <v>111</v>
      </c>
      <c r="AB892" s="184">
        <f>J892</f>
        <v>157</v>
      </c>
      <c r="AC892" s="158">
        <f t="shared" si="219"/>
        <v>11.813643926788686</v>
      </c>
      <c r="AD892" s="159">
        <f t="shared" si="220"/>
        <v>11.526479750778815</v>
      </c>
      <c r="AE892" s="159">
        <f t="shared" si="221"/>
        <v>15.826612903225806</v>
      </c>
      <c r="AG892" s="181"/>
    </row>
    <row r="893" spans="1:33" ht="15" customHeight="1" x14ac:dyDescent="0.15">
      <c r="B893" s="156" t="s">
        <v>471</v>
      </c>
      <c r="F893" s="157">
        <v>540</v>
      </c>
      <c r="G893" s="157">
        <v>237</v>
      </c>
      <c r="H893" s="157">
        <v>303</v>
      </c>
      <c r="I893" s="157">
        <v>317</v>
      </c>
      <c r="J893" s="184">
        <v>269</v>
      </c>
      <c r="K893" s="157">
        <v>285</v>
      </c>
      <c r="L893" s="158">
        <f t="shared" si="222"/>
        <v>26.679841897233203</v>
      </c>
      <c r="M893" s="436">
        <f t="shared" si="222"/>
        <v>22.33741753063148</v>
      </c>
      <c r="N893" s="159">
        <f t="shared" si="222"/>
        <v>31.464174454828658</v>
      </c>
      <c r="O893" s="159">
        <f t="shared" si="222"/>
        <v>27.978817299205648</v>
      </c>
      <c r="P893" s="159">
        <f t="shared" si="222"/>
        <v>27.116935483870968</v>
      </c>
      <c r="Q893" s="159">
        <f t="shared" si="222"/>
        <v>23.710482529118138</v>
      </c>
      <c r="V893" s="156" t="s">
        <v>471</v>
      </c>
      <c r="Z893" s="157">
        <f>K893</f>
        <v>285</v>
      </c>
      <c r="AA893" s="157">
        <f>H893</f>
        <v>303</v>
      </c>
      <c r="AB893" s="184">
        <f>J893</f>
        <v>269</v>
      </c>
      <c r="AC893" s="158">
        <f t="shared" si="219"/>
        <v>23.710482529118138</v>
      </c>
      <c r="AD893" s="159">
        <f t="shared" si="220"/>
        <v>31.464174454828658</v>
      </c>
      <c r="AE893" s="159">
        <f t="shared" si="221"/>
        <v>27.116935483870968</v>
      </c>
      <c r="AG893" s="181"/>
    </row>
    <row r="894" spans="1:33" ht="15" customHeight="1" x14ac:dyDescent="0.15">
      <c r="B894" s="156" t="s">
        <v>472</v>
      </c>
      <c r="F894" s="157">
        <v>591</v>
      </c>
      <c r="G894" s="157">
        <v>348</v>
      </c>
      <c r="H894" s="157">
        <v>243</v>
      </c>
      <c r="I894" s="157">
        <v>309</v>
      </c>
      <c r="J894" s="184">
        <v>266</v>
      </c>
      <c r="K894" s="157">
        <v>391</v>
      </c>
      <c r="L894" s="158">
        <f t="shared" si="222"/>
        <v>29.199604743083</v>
      </c>
      <c r="M894" s="436">
        <f t="shared" si="222"/>
        <v>32.799245994344957</v>
      </c>
      <c r="N894" s="159">
        <f t="shared" si="222"/>
        <v>25.233644859813083</v>
      </c>
      <c r="O894" s="159">
        <f t="shared" si="222"/>
        <v>27.27272727272727</v>
      </c>
      <c r="P894" s="159">
        <f t="shared" si="222"/>
        <v>26.814516129032256</v>
      </c>
      <c r="Q894" s="159">
        <f t="shared" si="222"/>
        <v>32.529118136439266</v>
      </c>
      <c r="V894" s="156" t="s">
        <v>472</v>
      </c>
      <c r="Z894" s="157">
        <f>K894</f>
        <v>391</v>
      </c>
      <c r="AA894" s="157">
        <f>H894</f>
        <v>243</v>
      </c>
      <c r="AB894" s="184">
        <f>J894</f>
        <v>266</v>
      </c>
      <c r="AC894" s="158">
        <f t="shared" si="219"/>
        <v>32.529118136439266</v>
      </c>
      <c r="AD894" s="159">
        <f t="shared" si="220"/>
        <v>25.233644859813083</v>
      </c>
      <c r="AE894" s="159">
        <f t="shared" si="221"/>
        <v>26.814516129032256</v>
      </c>
      <c r="AG894" s="181"/>
    </row>
    <row r="895" spans="1:33" ht="15" customHeight="1" x14ac:dyDescent="0.15">
      <c r="B895" s="156" t="s">
        <v>473</v>
      </c>
      <c r="F895" s="157">
        <v>505</v>
      </c>
      <c r="G895" s="157">
        <v>277</v>
      </c>
      <c r="H895" s="157">
        <v>228</v>
      </c>
      <c r="I895" s="157">
        <v>252</v>
      </c>
      <c r="J895" s="184">
        <v>225</v>
      </c>
      <c r="K895" s="157">
        <v>304</v>
      </c>
      <c r="L895" s="158">
        <f t="shared" si="222"/>
        <v>24.950592885375496</v>
      </c>
      <c r="M895" s="436">
        <f t="shared" si="222"/>
        <v>26.107445805843543</v>
      </c>
      <c r="N895" s="159">
        <f t="shared" si="222"/>
        <v>23.676012461059191</v>
      </c>
      <c r="O895" s="159">
        <f t="shared" si="222"/>
        <v>22.241835834068844</v>
      </c>
      <c r="P895" s="159">
        <f t="shared" si="222"/>
        <v>22.681451612903224</v>
      </c>
      <c r="Q895" s="159">
        <f t="shared" si="222"/>
        <v>25.291181364392678</v>
      </c>
      <c r="V895" s="156" t="s">
        <v>473</v>
      </c>
      <c r="Z895" s="157">
        <f>K895</f>
        <v>304</v>
      </c>
      <c r="AA895" s="157">
        <f>H895</f>
        <v>228</v>
      </c>
      <c r="AB895" s="184">
        <f>J895</f>
        <v>225</v>
      </c>
      <c r="AC895" s="158">
        <f t="shared" si="219"/>
        <v>25.291181364392678</v>
      </c>
      <c r="AD895" s="159">
        <f t="shared" si="220"/>
        <v>23.676012461059191</v>
      </c>
      <c r="AE895" s="159">
        <f t="shared" si="221"/>
        <v>22.681451612903224</v>
      </c>
      <c r="AG895" s="181"/>
    </row>
    <row r="896" spans="1:33" ht="15" customHeight="1" x14ac:dyDescent="0.15">
      <c r="B896" s="156" t="s">
        <v>0</v>
      </c>
      <c r="C896" s="151"/>
      <c r="D896" s="151"/>
      <c r="E896" s="151"/>
      <c r="F896" s="161">
        <v>151</v>
      </c>
      <c r="G896" s="161">
        <v>73</v>
      </c>
      <c r="H896" s="161">
        <v>78</v>
      </c>
      <c r="I896" s="161">
        <v>82</v>
      </c>
      <c r="J896" s="185">
        <v>75</v>
      </c>
      <c r="K896" s="161">
        <v>80</v>
      </c>
      <c r="L896" s="162">
        <f t="shared" si="222"/>
        <v>7.4604743083003955</v>
      </c>
      <c r="M896" s="451">
        <f t="shared" si="222"/>
        <v>6.8803016022620165</v>
      </c>
      <c r="N896" s="163">
        <f t="shared" si="222"/>
        <v>8.0996884735202492</v>
      </c>
      <c r="O896" s="163">
        <f t="shared" si="222"/>
        <v>7.2374227714033541</v>
      </c>
      <c r="P896" s="163">
        <f t="shared" si="222"/>
        <v>7.560483870967742</v>
      </c>
      <c r="Q896" s="163">
        <f t="shared" si="222"/>
        <v>6.6555740432612307</v>
      </c>
      <c r="V896" s="156" t="s">
        <v>0</v>
      </c>
      <c r="W896" s="151"/>
      <c r="X896" s="151"/>
      <c r="Y896" s="151"/>
      <c r="Z896" s="161">
        <f>K896</f>
        <v>80</v>
      </c>
      <c r="AA896" s="161">
        <f>H896</f>
        <v>78</v>
      </c>
      <c r="AB896" s="185">
        <f>J896</f>
        <v>75</v>
      </c>
      <c r="AC896" s="162">
        <f t="shared" si="219"/>
        <v>6.6555740432612307</v>
      </c>
      <c r="AD896" s="163">
        <f t="shared" si="220"/>
        <v>8.0996884735202492</v>
      </c>
      <c r="AE896" s="163">
        <f t="shared" si="221"/>
        <v>7.560483870967742</v>
      </c>
      <c r="AG896" s="181"/>
    </row>
    <row r="897" spans="1:33" ht="15" customHeight="1" x14ac:dyDescent="0.15">
      <c r="B897" s="165" t="s">
        <v>1</v>
      </c>
      <c r="C897" s="167"/>
      <c r="D897" s="167"/>
      <c r="E897" s="176"/>
      <c r="F897" s="168">
        <f t="shared" ref="F897:Q897" si="223">SUM(F892:F896)</f>
        <v>2024</v>
      </c>
      <c r="G897" s="168">
        <f t="shared" si="223"/>
        <v>1061</v>
      </c>
      <c r="H897" s="168">
        <f t="shared" si="223"/>
        <v>963</v>
      </c>
      <c r="I897" s="168">
        <f t="shared" si="223"/>
        <v>1133</v>
      </c>
      <c r="J897" s="186">
        <f t="shared" si="223"/>
        <v>992</v>
      </c>
      <c r="K897" s="168">
        <f t="shared" si="223"/>
        <v>1202</v>
      </c>
      <c r="L897" s="169">
        <f t="shared" si="223"/>
        <v>100</v>
      </c>
      <c r="M897" s="452">
        <f t="shared" si="223"/>
        <v>100</v>
      </c>
      <c r="N897" s="170">
        <f t="shared" si="223"/>
        <v>99.999999999999986</v>
      </c>
      <c r="O897" s="170">
        <f t="shared" si="223"/>
        <v>100.00000000000001</v>
      </c>
      <c r="P897" s="170">
        <f t="shared" si="223"/>
        <v>100</v>
      </c>
      <c r="Q897" s="170">
        <f t="shared" si="223"/>
        <v>100</v>
      </c>
      <c r="V897" s="165" t="s">
        <v>1</v>
      </c>
      <c r="W897" s="167"/>
      <c r="X897" s="167"/>
      <c r="Y897" s="176"/>
      <c r="Z897" s="168">
        <f t="shared" ref="Z897:AE897" si="224">SUM(Z892:Z896)</f>
        <v>1202</v>
      </c>
      <c r="AA897" s="168">
        <f t="shared" si="224"/>
        <v>963</v>
      </c>
      <c r="AB897" s="186">
        <f t="shared" si="224"/>
        <v>992</v>
      </c>
      <c r="AC897" s="169">
        <f t="shared" si="224"/>
        <v>100</v>
      </c>
      <c r="AD897" s="170">
        <f t="shared" si="224"/>
        <v>99.999999999999986</v>
      </c>
      <c r="AE897" s="170">
        <f t="shared" si="224"/>
        <v>100</v>
      </c>
    </row>
    <row r="899" spans="1:33" ht="15" customHeight="1" x14ac:dyDescent="0.15">
      <c r="A899" s="136" t="s">
        <v>706</v>
      </c>
    </row>
    <row r="900" spans="1:33" ht="15" customHeight="1" x14ac:dyDescent="0.15">
      <c r="A900" s="135" t="s">
        <v>708</v>
      </c>
      <c r="B900" s="137"/>
      <c r="V900" s="137"/>
    </row>
    <row r="901" spans="1:33" ht="13.7" customHeight="1" x14ac:dyDescent="0.15">
      <c r="B901" s="138"/>
      <c r="C901" s="139"/>
      <c r="D901" s="139"/>
      <c r="E901" s="139"/>
      <c r="F901" s="227"/>
      <c r="G901" s="228"/>
      <c r="H901" s="142" t="s">
        <v>2</v>
      </c>
      <c r="I901" s="142"/>
      <c r="J901" s="228"/>
      <c r="K901" s="228"/>
      <c r="L901" s="229"/>
      <c r="M901" s="228"/>
      <c r="N901" s="142" t="s">
        <v>3</v>
      </c>
      <c r="O901" s="142"/>
      <c r="P901" s="228"/>
      <c r="Q901" s="231"/>
      <c r="V901" s="138"/>
      <c r="W901" s="139"/>
      <c r="X901" s="139"/>
      <c r="Y901" s="139"/>
      <c r="Z901" s="140"/>
      <c r="AA901" s="141" t="s">
        <v>2</v>
      </c>
      <c r="AB901" s="142"/>
      <c r="AC901" s="143"/>
      <c r="AD901" s="141" t="s">
        <v>3</v>
      </c>
      <c r="AE901" s="144"/>
    </row>
    <row r="902" spans="1:33" ht="22.7" customHeight="1" x14ac:dyDescent="0.15">
      <c r="B902" s="156"/>
      <c r="E902" s="329"/>
      <c r="F902" s="146" t="s">
        <v>365</v>
      </c>
      <c r="G902" s="146" t="s">
        <v>170</v>
      </c>
      <c r="H902" s="146" t="s">
        <v>171</v>
      </c>
      <c r="I902" s="146" t="s">
        <v>366</v>
      </c>
      <c r="J902" s="182" t="s">
        <v>173</v>
      </c>
      <c r="K902" s="146" t="s">
        <v>529</v>
      </c>
      <c r="L902" s="147" t="s">
        <v>365</v>
      </c>
      <c r="M902" s="146" t="s">
        <v>170</v>
      </c>
      <c r="N902" s="146" t="s">
        <v>171</v>
      </c>
      <c r="O902" s="146" t="s">
        <v>366</v>
      </c>
      <c r="P902" s="146" t="s">
        <v>173</v>
      </c>
      <c r="Q902" s="146" t="s">
        <v>529</v>
      </c>
      <c r="V902" s="156"/>
      <c r="Y902" s="329"/>
      <c r="Z902" s="146" t="s">
        <v>495</v>
      </c>
      <c r="AA902" s="146" t="s">
        <v>171</v>
      </c>
      <c r="AB902" s="182" t="s">
        <v>173</v>
      </c>
      <c r="AC902" s="147" t="s">
        <v>495</v>
      </c>
      <c r="AD902" s="146" t="s">
        <v>171</v>
      </c>
      <c r="AE902" s="146" t="s">
        <v>173</v>
      </c>
    </row>
    <row r="903" spans="1:33" ht="12" customHeight="1" x14ac:dyDescent="0.15">
      <c r="B903" s="149"/>
      <c r="C903" s="151"/>
      <c r="D903" s="151"/>
      <c r="E903" s="220"/>
      <c r="F903" s="152"/>
      <c r="G903" s="152"/>
      <c r="H903" s="152"/>
      <c r="I903" s="152"/>
      <c r="J903" s="183"/>
      <c r="K903" s="152"/>
      <c r="L903" s="153">
        <f t="shared" ref="L903:Q903" si="225">F$882-F$874</f>
        <v>2024</v>
      </c>
      <c r="M903" s="154">
        <f t="shared" si="225"/>
        <v>1061</v>
      </c>
      <c r="N903" s="154">
        <f t="shared" si="225"/>
        <v>963</v>
      </c>
      <c r="O903" s="154">
        <f t="shared" si="225"/>
        <v>1133</v>
      </c>
      <c r="P903" s="154">
        <f t="shared" si="225"/>
        <v>992</v>
      </c>
      <c r="Q903" s="154">
        <f t="shared" si="225"/>
        <v>1202</v>
      </c>
      <c r="V903" s="149"/>
      <c r="W903" s="151"/>
      <c r="X903" s="151"/>
      <c r="Y903" s="220"/>
      <c r="Z903" s="152"/>
      <c r="AA903" s="152"/>
      <c r="AB903" s="183"/>
      <c r="AC903" s="153">
        <f>Q903</f>
        <v>1202</v>
      </c>
      <c r="AD903" s="154">
        <f>N903</f>
        <v>963</v>
      </c>
      <c r="AE903" s="154">
        <f>P903</f>
        <v>992</v>
      </c>
    </row>
    <row r="904" spans="1:33" ht="15" customHeight="1" x14ac:dyDescent="0.15">
      <c r="B904" s="156" t="s">
        <v>270</v>
      </c>
      <c r="F904" s="157">
        <v>75</v>
      </c>
      <c r="G904" s="157">
        <v>40</v>
      </c>
      <c r="H904" s="157">
        <v>35</v>
      </c>
      <c r="I904" s="157">
        <v>50</v>
      </c>
      <c r="J904" s="184">
        <v>39</v>
      </c>
      <c r="K904" s="157">
        <v>51</v>
      </c>
      <c r="L904" s="158">
        <f t="shared" ref="L904:Q907" si="226">F904/L$903*100</f>
        <v>3.7055335968379448</v>
      </c>
      <c r="M904" s="436">
        <f t="shared" si="226"/>
        <v>3.7700282752120637</v>
      </c>
      <c r="N904" s="159">
        <f t="shared" si="226"/>
        <v>3.6344755970924196</v>
      </c>
      <c r="O904" s="159">
        <f t="shared" si="226"/>
        <v>4.4130626654898499</v>
      </c>
      <c r="P904" s="159">
        <f t="shared" si="226"/>
        <v>3.931451612903226</v>
      </c>
      <c r="Q904" s="159">
        <f t="shared" si="226"/>
        <v>4.2429284525790347</v>
      </c>
      <c r="V904" s="156" t="s">
        <v>270</v>
      </c>
      <c r="Z904" s="157">
        <f>K904</f>
        <v>51</v>
      </c>
      <c r="AA904" s="157">
        <f>H904</f>
        <v>35</v>
      </c>
      <c r="AB904" s="184">
        <f>J904</f>
        <v>39</v>
      </c>
      <c r="AC904" s="158">
        <f>Q904</f>
        <v>4.2429284525790347</v>
      </c>
      <c r="AD904" s="159">
        <f>N904</f>
        <v>3.6344755970924196</v>
      </c>
      <c r="AE904" s="159">
        <f>P904</f>
        <v>3.931451612903226</v>
      </c>
      <c r="AG904" s="181"/>
    </row>
    <row r="905" spans="1:33" ht="15" customHeight="1" x14ac:dyDescent="0.15">
      <c r="B905" s="156" t="s">
        <v>271</v>
      </c>
      <c r="F905" s="157">
        <v>115</v>
      </c>
      <c r="G905" s="157">
        <v>56</v>
      </c>
      <c r="H905" s="157">
        <v>59</v>
      </c>
      <c r="I905" s="157">
        <v>109</v>
      </c>
      <c r="J905" s="184">
        <v>100</v>
      </c>
      <c r="K905" s="157">
        <v>65</v>
      </c>
      <c r="L905" s="158">
        <f t="shared" si="226"/>
        <v>5.6818181818181817</v>
      </c>
      <c r="M905" s="436">
        <f t="shared" si="226"/>
        <v>5.2780395852968898</v>
      </c>
      <c r="N905" s="159">
        <f t="shared" si="226"/>
        <v>6.12668743509865</v>
      </c>
      <c r="O905" s="159">
        <f t="shared" si="226"/>
        <v>9.6204766107678719</v>
      </c>
      <c r="P905" s="159">
        <f t="shared" si="226"/>
        <v>10.080645161290322</v>
      </c>
      <c r="Q905" s="159">
        <f t="shared" si="226"/>
        <v>5.4076539101497501</v>
      </c>
      <c r="V905" s="156" t="s">
        <v>271</v>
      </c>
      <c r="Z905" s="157">
        <f>K905</f>
        <v>65</v>
      </c>
      <c r="AA905" s="157">
        <f>H905</f>
        <v>59</v>
      </c>
      <c r="AB905" s="184">
        <f>J905</f>
        <v>100</v>
      </c>
      <c r="AC905" s="158">
        <f>Q905</f>
        <v>5.4076539101497501</v>
      </c>
      <c r="AD905" s="159">
        <f>N905</f>
        <v>6.12668743509865</v>
      </c>
      <c r="AE905" s="159">
        <f>P905</f>
        <v>10.080645161290322</v>
      </c>
      <c r="AG905" s="181"/>
    </row>
    <row r="906" spans="1:33" ht="15" customHeight="1" x14ac:dyDescent="0.15">
      <c r="B906" s="156" t="s">
        <v>51</v>
      </c>
      <c r="F906" s="157">
        <v>1609</v>
      </c>
      <c r="G906" s="157">
        <v>839</v>
      </c>
      <c r="H906" s="157">
        <v>770</v>
      </c>
      <c r="I906" s="157">
        <v>847</v>
      </c>
      <c r="J906" s="184">
        <v>746</v>
      </c>
      <c r="K906" s="157">
        <v>940</v>
      </c>
      <c r="L906" s="158">
        <f t="shared" si="226"/>
        <v>79.496047430830046</v>
      </c>
      <c r="M906" s="436">
        <f t="shared" si="226"/>
        <v>79.076343072573039</v>
      </c>
      <c r="N906" s="159">
        <f t="shared" si="226"/>
        <v>79.958463136033231</v>
      </c>
      <c r="O906" s="159">
        <f t="shared" si="226"/>
        <v>74.757281553398059</v>
      </c>
      <c r="P906" s="159">
        <f t="shared" si="226"/>
        <v>75.201612903225808</v>
      </c>
      <c r="Q906" s="159">
        <f t="shared" si="226"/>
        <v>78.202995008319462</v>
      </c>
      <c r="V906" s="156" t="s">
        <v>51</v>
      </c>
      <c r="Z906" s="157">
        <f>K906</f>
        <v>940</v>
      </c>
      <c r="AA906" s="157">
        <f>H906</f>
        <v>770</v>
      </c>
      <c r="AB906" s="184">
        <f>J906</f>
        <v>746</v>
      </c>
      <c r="AC906" s="158">
        <f>Q906</f>
        <v>78.202995008319462</v>
      </c>
      <c r="AD906" s="159">
        <f>N906</f>
        <v>79.958463136033231</v>
      </c>
      <c r="AE906" s="159">
        <f>P906</f>
        <v>75.201612903225808</v>
      </c>
      <c r="AG906" s="181"/>
    </row>
    <row r="907" spans="1:33" ht="15" customHeight="1" x14ac:dyDescent="0.15">
      <c r="B907" s="156" t="s">
        <v>0</v>
      </c>
      <c r="C907" s="151"/>
      <c r="D907" s="151"/>
      <c r="E907" s="151"/>
      <c r="F907" s="161">
        <v>225</v>
      </c>
      <c r="G907" s="161">
        <v>126</v>
      </c>
      <c r="H907" s="161">
        <v>99</v>
      </c>
      <c r="I907" s="161">
        <v>127</v>
      </c>
      <c r="J907" s="185">
        <v>107</v>
      </c>
      <c r="K907" s="161">
        <v>146</v>
      </c>
      <c r="L907" s="162">
        <f t="shared" si="226"/>
        <v>11.116600790513834</v>
      </c>
      <c r="M907" s="451">
        <f t="shared" si="226"/>
        <v>11.875589066918002</v>
      </c>
      <c r="N907" s="163">
        <f t="shared" si="226"/>
        <v>10.2803738317757</v>
      </c>
      <c r="O907" s="163">
        <f t="shared" si="226"/>
        <v>11.209179170344219</v>
      </c>
      <c r="P907" s="163">
        <f t="shared" si="226"/>
        <v>10.786290322580646</v>
      </c>
      <c r="Q907" s="163">
        <f t="shared" si="226"/>
        <v>12.146422628951747</v>
      </c>
      <c r="V907" s="156" t="s">
        <v>0</v>
      </c>
      <c r="W907" s="151"/>
      <c r="X907" s="151"/>
      <c r="Y907" s="151"/>
      <c r="Z907" s="161">
        <f>K907</f>
        <v>146</v>
      </c>
      <c r="AA907" s="161">
        <f>H907</f>
        <v>99</v>
      </c>
      <c r="AB907" s="185">
        <f>J907</f>
        <v>107</v>
      </c>
      <c r="AC907" s="162">
        <f>Q907</f>
        <v>12.146422628951747</v>
      </c>
      <c r="AD907" s="163">
        <f>N907</f>
        <v>10.2803738317757</v>
      </c>
      <c r="AE907" s="163">
        <f>P907</f>
        <v>10.786290322580646</v>
      </c>
      <c r="AG907" s="181"/>
    </row>
    <row r="908" spans="1:33" ht="15" customHeight="1" x14ac:dyDescent="0.15">
      <c r="B908" s="165" t="s">
        <v>1</v>
      </c>
      <c r="C908" s="167"/>
      <c r="D908" s="167"/>
      <c r="E908" s="176"/>
      <c r="F908" s="168">
        <f t="shared" ref="F908:Q908" si="227">SUM(F904:F907)</f>
        <v>2024</v>
      </c>
      <c r="G908" s="168">
        <f t="shared" si="227"/>
        <v>1061</v>
      </c>
      <c r="H908" s="168">
        <f t="shared" si="227"/>
        <v>963</v>
      </c>
      <c r="I908" s="168">
        <f t="shared" si="227"/>
        <v>1133</v>
      </c>
      <c r="J908" s="186">
        <f t="shared" si="227"/>
        <v>992</v>
      </c>
      <c r="K908" s="168">
        <f t="shared" si="227"/>
        <v>1202</v>
      </c>
      <c r="L908" s="169">
        <f t="shared" si="227"/>
        <v>100</v>
      </c>
      <c r="M908" s="452">
        <f t="shared" si="227"/>
        <v>99.999999999999986</v>
      </c>
      <c r="N908" s="170">
        <f t="shared" si="227"/>
        <v>100</v>
      </c>
      <c r="O908" s="170">
        <f t="shared" si="227"/>
        <v>100</v>
      </c>
      <c r="P908" s="170">
        <f t="shared" si="227"/>
        <v>100</v>
      </c>
      <c r="Q908" s="170">
        <f t="shared" si="227"/>
        <v>100</v>
      </c>
      <c r="V908" s="165" t="s">
        <v>1</v>
      </c>
      <c r="W908" s="167"/>
      <c r="X908" s="167"/>
      <c r="Y908" s="176"/>
      <c r="Z908" s="168">
        <f t="shared" ref="Z908:AE908" si="228">SUM(Z904:Z907)</f>
        <v>1202</v>
      </c>
      <c r="AA908" s="168">
        <f t="shared" si="228"/>
        <v>963</v>
      </c>
      <c r="AB908" s="186">
        <f t="shared" si="228"/>
        <v>992</v>
      </c>
      <c r="AC908" s="169">
        <f t="shared" si="228"/>
        <v>100</v>
      </c>
      <c r="AD908" s="170">
        <f t="shared" si="228"/>
        <v>100</v>
      </c>
      <c r="AE908" s="170">
        <f t="shared" si="228"/>
        <v>100</v>
      </c>
    </row>
    <row r="910" spans="1:33" ht="15" customHeight="1" x14ac:dyDescent="0.15">
      <c r="A910" s="136" t="s">
        <v>706</v>
      </c>
    </row>
    <row r="911" spans="1:33" ht="15" customHeight="1" x14ac:dyDescent="0.15">
      <c r="A911" s="135" t="s">
        <v>709</v>
      </c>
      <c r="B911" s="137"/>
      <c r="V911" s="137"/>
    </row>
    <row r="912" spans="1:33" ht="13.7" customHeight="1" x14ac:dyDescent="0.15">
      <c r="B912" s="138"/>
      <c r="C912" s="139"/>
      <c r="D912" s="139"/>
      <c r="E912" s="139"/>
      <c r="F912" s="227"/>
      <c r="G912" s="228"/>
      <c r="H912" s="142" t="s">
        <v>2</v>
      </c>
      <c r="I912" s="142"/>
      <c r="J912" s="228"/>
      <c r="K912" s="228"/>
      <c r="L912" s="229"/>
      <c r="M912" s="228"/>
      <c r="N912" s="142" t="s">
        <v>3</v>
      </c>
      <c r="O912" s="142"/>
      <c r="P912" s="228"/>
      <c r="Q912" s="231"/>
      <c r="V912" s="138"/>
      <c r="W912" s="139"/>
      <c r="X912" s="139"/>
      <c r="Y912" s="139"/>
      <c r="Z912" s="140"/>
      <c r="AA912" s="141" t="s">
        <v>2</v>
      </c>
      <c r="AB912" s="142"/>
      <c r="AC912" s="143"/>
      <c r="AD912" s="141" t="s">
        <v>3</v>
      </c>
      <c r="AE912" s="144"/>
    </row>
    <row r="913" spans="1:33" ht="22.7" customHeight="1" x14ac:dyDescent="0.15">
      <c r="B913" s="156"/>
      <c r="E913" s="329"/>
      <c r="F913" s="146" t="s">
        <v>365</v>
      </c>
      <c r="G913" s="146" t="s">
        <v>170</v>
      </c>
      <c r="H913" s="146" t="s">
        <v>171</v>
      </c>
      <c r="I913" s="146" t="s">
        <v>366</v>
      </c>
      <c r="J913" s="182" t="s">
        <v>173</v>
      </c>
      <c r="K913" s="146" t="s">
        <v>529</v>
      </c>
      <c r="L913" s="147" t="s">
        <v>365</v>
      </c>
      <c r="M913" s="146" t="s">
        <v>170</v>
      </c>
      <c r="N913" s="146" t="s">
        <v>171</v>
      </c>
      <c r="O913" s="146" t="s">
        <v>366</v>
      </c>
      <c r="P913" s="146" t="s">
        <v>173</v>
      </c>
      <c r="Q913" s="146" t="s">
        <v>529</v>
      </c>
      <c r="V913" s="156"/>
      <c r="Y913" s="329"/>
      <c r="Z913" s="146" t="s">
        <v>495</v>
      </c>
      <c r="AA913" s="146" t="s">
        <v>171</v>
      </c>
      <c r="AB913" s="182" t="s">
        <v>173</v>
      </c>
      <c r="AC913" s="147" t="s">
        <v>495</v>
      </c>
      <c r="AD913" s="146" t="s">
        <v>171</v>
      </c>
      <c r="AE913" s="146" t="s">
        <v>173</v>
      </c>
    </row>
    <row r="914" spans="1:33" ht="12" customHeight="1" x14ac:dyDescent="0.15">
      <c r="B914" s="149"/>
      <c r="C914" s="151"/>
      <c r="D914" s="151"/>
      <c r="E914" s="220"/>
      <c r="F914" s="152"/>
      <c r="G914" s="152"/>
      <c r="H914" s="152"/>
      <c r="I914" s="152"/>
      <c r="J914" s="183"/>
      <c r="K914" s="152"/>
      <c r="L914" s="153">
        <f t="shared" ref="L914:Q914" si="229">F$882-F$874</f>
        <v>2024</v>
      </c>
      <c r="M914" s="154">
        <f t="shared" si="229"/>
        <v>1061</v>
      </c>
      <c r="N914" s="154">
        <f t="shared" si="229"/>
        <v>963</v>
      </c>
      <c r="O914" s="154">
        <f t="shared" si="229"/>
        <v>1133</v>
      </c>
      <c r="P914" s="154">
        <f t="shared" si="229"/>
        <v>992</v>
      </c>
      <c r="Q914" s="154">
        <f t="shared" si="229"/>
        <v>1202</v>
      </c>
      <c r="V914" s="149"/>
      <c r="W914" s="151"/>
      <c r="X914" s="151"/>
      <c r="Y914" s="220"/>
      <c r="Z914" s="152"/>
      <c r="AA914" s="152"/>
      <c r="AB914" s="183"/>
      <c r="AC914" s="153">
        <f>Q914</f>
        <v>1202</v>
      </c>
      <c r="AD914" s="154">
        <f>N914</f>
        <v>963</v>
      </c>
      <c r="AE914" s="154">
        <f>P914</f>
        <v>992</v>
      </c>
    </row>
    <row r="915" spans="1:33" ht="15" customHeight="1" x14ac:dyDescent="0.15">
      <c r="B915" s="156" t="s">
        <v>328</v>
      </c>
      <c r="F915" s="157">
        <v>243</v>
      </c>
      <c r="G915" s="157">
        <v>136</v>
      </c>
      <c r="H915" s="157">
        <v>107</v>
      </c>
      <c r="I915" s="157">
        <v>223</v>
      </c>
      <c r="J915" s="184">
        <v>193</v>
      </c>
      <c r="K915" s="157">
        <v>166</v>
      </c>
      <c r="L915" s="158">
        <f t="shared" ref="L915:Q917" si="230">F915/L$914*100</f>
        <v>12.005928853754941</v>
      </c>
      <c r="M915" s="436">
        <f t="shared" si="230"/>
        <v>12.818096135721019</v>
      </c>
      <c r="N915" s="159">
        <f t="shared" si="230"/>
        <v>11.111111111111111</v>
      </c>
      <c r="O915" s="159">
        <f t="shared" si="230"/>
        <v>19.682259488084732</v>
      </c>
      <c r="P915" s="159">
        <f t="shared" si="230"/>
        <v>19.45564516129032</v>
      </c>
      <c r="Q915" s="159">
        <f t="shared" si="230"/>
        <v>13.810316139767053</v>
      </c>
      <c r="V915" s="156" t="s">
        <v>328</v>
      </c>
      <c r="Z915" s="157">
        <f>K915</f>
        <v>166</v>
      </c>
      <c r="AA915" s="157">
        <f>H915</f>
        <v>107</v>
      </c>
      <c r="AB915" s="184">
        <f>J915</f>
        <v>193</v>
      </c>
      <c r="AC915" s="158">
        <f>Q915</f>
        <v>13.810316139767053</v>
      </c>
      <c r="AD915" s="159">
        <f>N915</f>
        <v>11.111111111111111</v>
      </c>
      <c r="AE915" s="159">
        <f>P915</f>
        <v>19.45564516129032</v>
      </c>
      <c r="AG915" s="181"/>
    </row>
    <row r="916" spans="1:33" ht="15" customHeight="1" x14ac:dyDescent="0.15">
      <c r="B916" s="156" t="s">
        <v>329</v>
      </c>
      <c r="F916" s="157">
        <v>1616</v>
      </c>
      <c r="G916" s="157">
        <v>830</v>
      </c>
      <c r="H916" s="157">
        <v>786</v>
      </c>
      <c r="I916" s="157">
        <v>813</v>
      </c>
      <c r="J916" s="184">
        <v>719</v>
      </c>
      <c r="K916" s="157">
        <v>924</v>
      </c>
      <c r="L916" s="158">
        <f t="shared" si="230"/>
        <v>79.841897233201593</v>
      </c>
      <c r="M916" s="436">
        <f t="shared" si="230"/>
        <v>78.228086710650331</v>
      </c>
      <c r="N916" s="159">
        <f t="shared" si="230"/>
        <v>81.619937694704049</v>
      </c>
      <c r="O916" s="159">
        <f t="shared" si="230"/>
        <v>71.756398940864969</v>
      </c>
      <c r="P916" s="159">
        <f t="shared" si="230"/>
        <v>72.479838709677423</v>
      </c>
      <c r="Q916" s="159">
        <f t="shared" si="230"/>
        <v>76.871880199667217</v>
      </c>
      <c r="V916" s="156" t="s">
        <v>329</v>
      </c>
      <c r="Z916" s="157">
        <f>K916</f>
        <v>924</v>
      </c>
      <c r="AA916" s="157">
        <f>H916</f>
        <v>786</v>
      </c>
      <c r="AB916" s="184">
        <f>J916</f>
        <v>719</v>
      </c>
      <c r="AC916" s="158">
        <f>Q916</f>
        <v>76.871880199667217</v>
      </c>
      <c r="AD916" s="159">
        <f>N916</f>
        <v>81.619937694704049</v>
      </c>
      <c r="AE916" s="159">
        <f>P916</f>
        <v>72.479838709677423</v>
      </c>
      <c r="AG916" s="181"/>
    </row>
    <row r="917" spans="1:33" ht="15" customHeight="1" x14ac:dyDescent="0.15">
      <c r="B917" s="156" t="s">
        <v>0</v>
      </c>
      <c r="C917" s="151"/>
      <c r="D917" s="151"/>
      <c r="E917" s="151"/>
      <c r="F917" s="161">
        <v>165</v>
      </c>
      <c r="G917" s="161">
        <v>95</v>
      </c>
      <c r="H917" s="161">
        <v>70</v>
      </c>
      <c r="I917" s="161">
        <v>97</v>
      </c>
      <c r="J917" s="185">
        <v>80</v>
      </c>
      <c r="K917" s="161">
        <v>112</v>
      </c>
      <c r="L917" s="162">
        <f t="shared" si="230"/>
        <v>8.1521739130434785</v>
      </c>
      <c r="M917" s="451">
        <f t="shared" si="230"/>
        <v>8.9538171536286537</v>
      </c>
      <c r="N917" s="163">
        <f t="shared" si="230"/>
        <v>7.2689511941848393</v>
      </c>
      <c r="O917" s="163">
        <f t="shared" si="230"/>
        <v>8.561341571050308</v>
      </c>
      <c r="P917" s="163">
        <f t="shared" si="230"/>
        <v>8.064516129032258</v>
      </c>
      <c r="Q917" s="163">
        <f t="shared" si="230"/>
        <v>9.3178036605657244</v>
      </c>
      <c r="V917" s="156" t="s">
        <v>0</v>
      </c>
      <c r="W917" s="151"/>
      <c r="X917" s="151"/>
      <c r="Y917" s="151"/>
      <c r="Z917" s="161">
        <f>K917</f>
        <v>112</v>
      </c>
      <c r="AA917" s="161">
        <f>H917</f>
        <v>70</v>
      </c>
      <c r="AB917" s="185">
        <f>J917</f>
        <v>80</v>
      </c>
      <c r="AC917" s="162">
        <f>Q917</f>
        <v>9.3178036605657244</v>
      </c>
      <c r="AD917" s="163">
        <f>N917</f>
        <v>7.2689511941848393</v>
      </c>
      <c r="AE917" s="163">
        <f>P917</f>
        <v>8.064516129032258</v>
      </c>
      <c r="AG917" s="181"/>
    </row>
    <row r="918" spans="1:33" ht="15" customHeight="1" x14ac:dyDescent="0.15">
      <c r="B918" s="165" t="s">
        <v>1</v>
      </c>
      <c r="C918" s="167"/>
      <c r="D918" s="167"/>
      <c r="E918" s="176"/>
      <c r="F918" s="168">
        <f t="shared" ref="F918:Q918" si="231">SUM(F915:F917)</f>
        <v>2024</v>
      </c>
      <c r="G918" s="168">
        <f t="shared" si="231"/>
        <v>1061</v>
      </c>
      <c r="H918" s="168">
        <f t="shared" si="231"/>
        <v>963</v>
      </c>
      <c r="I918" s="168">
        <f t="shared" si="231"/>
        <v>1133</v>
      </c>
      <c r="J918" s="186">
        <f t="shared" si="231"/>
        <v>992</v>
      </c>
      <c r="K918" s="168">
        <f t="shared" si="231"/>
        <v>1202</v>
      </c>
      <c r="L918" s="169">
        <f t="shared" si="231"/>
        <v>100.00000000000001</v>
      </c>
      <c r="M918" s="452">
        <f t="shared" si="231"/>
        <v>100</v>
      </c>
      <c r="N918" s="170">
        <f t="shared" si="231"/>
        <v>100</v>
      </c>
      <c r="O918" s="170">
        <f t="shared" si="231"/>
        <v>100.00000000000001</v>
      </c>
      <c r="P918" s="170">
        <f t="shared" si="231"/>
        <v>100</v>
      </c>
      <c r="Q918" s="170">
        <f t="shared" si="231"/>
        <v>100</v>
      </c>
      <c r="V918" s="165" t="s">
        <v>1</v>
      </c>
      <c r="W918" s="167"/>
      <c r="X918" s="167"/>
      <c r="Y918" s="176"/>
      <c r="Z918" s="168">
        <f t="shared" ref="Z918:AE918" si="232">SUM(Z915:Z917)</f>
        <v>1202</v>
      </c>
      <c r="AA918" s="168">
        <f t="shared" si="232"/>
        <v>963</v>
      </c>
      <c r="AB918" s="186">
        <f t="shared" si="232"/>
        <v>992</v>
      </c>
      <c r="AC918" s="169">
        <f t="shared" si="232"/>
        <v>100</v>
      </c>
      <c r="AD918" s="170">
        <f t="shared" si="232"/>
        <v>100</v>
      </c>
      <c r="AE918" s="170">
        <f t="shared" si="232"/>
        <v>100</v>
      </c>
    </row>
    <row r="920" spans="1:33" ht="15" customHeight="1" x14ac:dyDescent="0.15">
      <c r="A920" s="135" t="s">
        <v>711</v>
      </c>
      <c r="B920" s="137"/>
      <c r="V920" s="137"/>
    </row>
    <row r="921" spans="1:33" ht="13.7" customHeight="1" x14ac:dyDescent="0.15">
      <c r="B921" s="138"/>
      <c r="C921" s="139"/>
      <c r="D921" s="139"/>
      <c r="E921" s="139"/>
      <c r="F921" s="227"/>
      <c r="G921" s="228"/>
      <c r="H921" s="142" t="s">
        <v>2</v>
      </c>
      <c r="I921" s="142"/>
      <c r="J921" s="228"/>
      <c r="K921" s="228"/>
      <c r="L921" s="229"/>
      <c r="M921" s="228"/>
      <c r="N921" s="142" t="s">
        <v>3</v>
      </c>
      <c r="O921" s="142"/>
      <c r="P921" s="228"/>
      <c r="Q921" s="231"/>
      <c r="V921" s="138"/>
      <c r="W921" s="139"/>
      <c r="X921" s="139"/>
      <c r="Y921" s="139"/>
      <c r="Z921" s="140"/>
      <c r="AA921" s="141" t="s">
        <v>2</v>
      </c>
      <c r="AB921" s="142"/>
      <c r="AC921" s="143"/>
      <c r="AD921" s="141" t="s">
        <v>3</v>
      </c>
      <c r="AE921" s="144"/>
    </row>
    <row r="922" spans="1:33" ht="22.7" customHeight="1" x14ac:dyDescent="0.15">
      <c r="B922" s="156"/>
      <c r="E922" s="329"/>
      <c r="F922" s="146" t="s">
        <v>365</v>
      </c>
      <c r="G922" s="146" t="s">
        <v>170</v>
      </c>
      <c r="H922" s="146" t="s">
        <v>171</v>
      </c>
      <c r="I922" s="146" t="s">
        <v>366</v>
      </c>
      <c r="J922" s="182" t="s">
        <v>173</v>
      </c>
      <c r="K922" s="146" t="s">
        <v>529</v>
      </c>
      <c r="L922" s="147" t="s">
        <v>365</v>
      </c>
      <c r="M922" s="146" t="s">
        <v>170</v>
      </c>
      <c r="N922" s="146" t="s">
        <v>171</v>
      </c>
      <c r="O922" s="146" t="s">
        <v>366</v>
      </c>
      <c r="P922" s="146" t="s">
        <v>173</v>
      </c>
      <c r="Q922" s="146" t="s">
        <v>529</v>
      </c>
      <c r="V922" s="156"/>
      <c r="Y922" s="329"/>
      <c r="Z922" s="146" t="s">
        <v>495</v>
      </c>
      <c r="AA922" s="146" t="s">
        <v>171</v>
      </c>
      <c r="AB922" s="182" t="s">
        <v>173</v>
      </c>
      <c r="AC922" s="147" t="s">
        <v>495</v>
      </c>
      <c r="AD922" s="146" t="s">
        <v>171</v>
      </c>
      <c r="AE922" s="146" t="s">
        <v>173</v>
      </c>
    </row>
    <row r="923" spans="1:33" ht="12" customHeight="1" x14ac:dyDescent="0.15">
      <c r="B923" s="149"/>
      <c r="C923" s="151"/>
      <c r="D923" s="151"/>
      <c r="E923" s="220"/>
      <c r="F923" s="152"/>
      <c r="G923" s="152"/>
      <c r="H923" s="152"/>
      <c r="I923" s="152"/>
      <c r="J923" s="183"/>
      <c r="K923" s="152"/>
      <c r="L923" s="153">
        <f>$F$882</f>
        <v>2024</v>
      </c>
      <c r="M923" s="154">
        <f>$G$882</f>
        <v>1061</v>
      </c>
      <c r="N923" s="154">
        <f>$H$882</f>
        <v>963</v>
      </c>
      <c r="O923" s="154">
        <f>$I$882</f>
        <v>1194</v>
      </c>
      <c r="P923" s="154">
        <f>$J$882</f>
        <v>1053</v>
      </c>
      <c r="Q923" s="154">
        <f>$K$882</f>
        <v>1202</v>
      </c>
      <c r="V923" s="149"/>
      <c r="W923" s="151"/>
      <c r="X923" s="151"/>
      <c r="Y923" s="220"/>
      <c r="Z923" s="152"/>
      <c r="AA923" s="152"/>
      <c r="AB923" s="183"/>
      <c r="AC923" s="153">
        <f t="shared" ref="AC923:AC931" si="233">Q923</f>
        <v>1202</v>
      </c>
      <c r="AD923" s="154">
        <f t="shared" ref="AD923:AD931" si="234">N923</f>
        <v>963</v>
      </c>
      <c r="AE923" s="154">
        <f t="shared" ref="AE923:AE931" si="235">P923</f>
        <v>1053</v>
      </c>
    </row>
    <row r="924" spans="1:33" ht="15" customHeight="1" x14ac:dyDescent="0.15">
      <c r="B924" s="156" t="s">
        <v>292</v>
      </c>
      <c r="F924" s="157">
        <v>714</v>
      </c>
      <c r="G924" s="157">
        <v>397</v>
      </c>
      <c r="H924" s="157">
        <v>317</v>
      </c>
      <c r="I924" s="157">
        <v>323</v>
      </c>
      <c r="J924" s="184">
        <v>279</v>
      </c>
      <c r="K924" s="157">
        <v>441</v>
      </c>
      <c r="L924" s="158">
        <f t="shared" ref="L924:Q931" si="236">F924/L$923*100</f>
        <v>35.276679841897234</v>
      </c>
      <c r="M924" s="436">
        <f t="shared" si="236"/>
        <v>37.417530631479735</v>
      </c>
      <c r="N924" s="159">
        <f t="shared" si="236"/>
        <v>32.917964693665631</v>
      </c>
      <c r="O924" s="159">
        <f t="shared" si="236"/>
        <v>27.051926298157454</v>
      </c>
      <c r="P924" s="159">
        <f t="shared" si="236"/>
        <v>26.495726495726498</v>
      </c>
      <c r="Q924" s="159">
        <f t="shared" si="236"/>
        <v>36.688851913477535</v>
      </c>
      <c r="V924" s="156" t="s">
        <v>292</v>
      </c>
      <c r="Z924" s="157">
        <f t="shared" ref="Z924:Z931" si="237">K924</f>
        <v>441</v>
      </c>
      <c r="AA924" s="157">
        <f t="shared" ref="AA924:AA931" si="238">H924</f>
        <v>317</v>
      </c>
      <c r="AB924" s="184">
        <f t="shared" ref="AB924:AB931" si="239">J924</f>
        <v>279</v>
      </c>
      <c r="AC924" s="158">
        <f t="shared" si="233"/>
        <v>36.688851913477535</v>
      </c>
      <c r="AD924" s="159">
        <f t="shared" si="234"/>
        <v>32.917964693665631</v>
      </c>
      <c r="AE924" s="159">
        <f t="shared" si="235"/>
        <v>26.495726495726498</v>
      </c>
      <c r="AG924" s="181"/>
    </row>
    <row r="925" spans="1:33" ht="15" customHeight="1" x14ac:dyDescent="0.15">
      <c r="B925" s="156" t="s">
        <v>53</v>
      </c>
      <c r="F925" s="157">
        <v>452</v>
      </c>
      <c r="G925" s="157">
        <v>222</v>
      </c>
      <c r="H925" s="157">
        <v>230</v>
      </c>
      <c r="I925" s="157">
        <v>216</v>
      </c>
      <c r="J925" s="184">
        <v>192</v>
      </c>
      <c r="K925" s="157">
        <v>246</v>
      </c>
      <c r="L925" s="158">
        <f t="shared" si="236"/>
        <v>22.33201581027668</v>
      </c>
      <c r="M925" s="436">
        <f t="shared" si="236"/>
        <v>20.923656927426958</v>
      </c>
      <c r="N925" s="159">
        <f t="shared" si="236"/>
        <v>23.883696780893043</v>
      </c>
      <c r="O925" s="159">
        <f t="shared" si="236"/>
        <v>18.090452261306535</v>
      </c>
      <c r="P925" s="159">
        <f t="shared" si="236"/>
        <v>18.233618233618234</v>
      </c>
      <c r="Q925" s="159">
        <f t="shared" si="236"/>
        <v>20.465890183028286</v>
      </c>
      <c r="V925" s="156" t="s">
        <v>53</v>
      </c>
      <c r="Z925" s="157">
        <f t="shared" si="237"/>
        <v>246</v>
      </c>
      <c r="AA925" s="157">
        <f t="shared" si="238"/>
        <v>230</v>
      </c>
      <c r="AB925" s="184">
        <f t="shared" si="239"/>
        <v>192</v>
      </c>
      <c r="AC925" s="158">
        <f t="shared" si="233"/>
        <v>20.465890183028286</v>
      </c>
      <c r="AD925" s="159">
        <f t="shared" si="234"/>
        <v>23.883696780893043</v>
      </c>
      <c r="AE925" s="159">
        <f t="shared" si="235"/>
        <v>18.233618233618234</v>
      </c>
      <c r="AG925" s="181"/>
    </row>
    <row r="926" spans="1:33" ht="15" customHeight="1" x14ac:dyDescent="0.15">
      <c r="B926" s="156" t="s">
        <v>54</v>
      </c>
      <c r="F926" s="157">
        <v>275</v>
      </c>
      <c r="G926" s="157">
        <v>157</v>
      </c>
      <c r="H926" s="157">
        <v>118</v>
      </c>
      <c r="I926" s="157">
        <v>176</v>
      </c>
      <c r="J926" s="184">
        <v>156</v>
      </c>
      <c r="K926" s="157">
        <v>177</v>
      </c>
      <c r="L926" s="158">
        <f t="shared" si="236"/>
        <v>13.586956521739129</v>
      </c>
      <c r="M926" s="436">
        <f t="shared" si="236"/>
        <v>14.797360980207353</v>
      </c>
      <c r="N926" s="159">
        <f t="shared" si="236"/>
        <v>12.2533748701973</v>
      </c>
      <c r="O926" s="159">
        <f t="shared" si="236"/>
        <v>14.740368509212731</v>
      </c>
      <c r="P926" s="159">
        <f t="shared" si="236"/>
        <v>14.814814814814813</v>
      </c>
      <c r="Q926" s="159">
        <f t="shared" si="236"/>
        <v>14.725457570715475</v>
      </c>
      <c r="V926" s="156" t="s">
        <v>54</v>
      </c>
      <c r="Z926" s="157">
        <f t="shared" si="237"/>
        <v>177</v>
      </c>
      <c r="AA926" s="157">
        <f t="shared" si="238"/>
        <v>118</v>
      </c>
      <c r="AB926" s="184">
        <f t="shared" si="239"/>
        <v>156</v>
      </c>
      <c r="AC926" s="158">
        <f t="shared" si="233"/>
        <v>14.725457570715475</v>
      </c>
      <c r="AD926" s="159">
        <f t="shared" si="234"/>
        <v>12.2533748701973</v>
      </c>
      <c r="AE926" s="159">
        <f t="shared" si="235"/>
        <v>14.814814814814813</v>
      </c>
      <c r="AG926" s="181"/>
    </row>
    <row r="927" spans="1:33" ht="15" customHeight="1" x14ac:dyDescent="0.15">
      <c r="B927" s="156" t="s">
        <v>99</v>
      </c>
      <c r="F927" s="157">
        <v>179</v>
      </c>
      <c r="G927" s="157">
        <v>92</v>
      </c>
      <c r="H927" s="157">
        <v>87</v>
      </c>
      <c r="I927" s="157">
        <v>128</v>
      </c>
      <c r="J927" s="184">
        <v>120</v>
      </c>
      <c r="K927" s="157">
        <v>100</v>
      </c>
      <c r="L927" s="158">
        <f t="shared" si="236"/>
        <v>8.8438735177865624</v>
      </c>
      <c r="M927" s="436">
        <f t="shared" si="236"/>
        <v>8.6710650329877481</v>
      </c>
      <c r="N927" s="159">
        <f t="shared" si="236"/>
        <v>9.0342679127725845</v>
      </c>
      <c r="O927" s="159">
        <f t="shared" si="236"/>
        <v>10.720268006700168</v>
      </c>
      <c r="P927" s="159">
        <f t="shared" si="236"/>
        <v>11.396011396011396</v>
      </c>
      <c r="Q927" s="159">
        <f t="shared" si="236"/>
        <v>8.3194675540765388</v>
      </c>
      <c r="V927" s="156" t="s">
        <v>99</v>
      </c>
      <c r="Z927" s="157">
        <f t="shared" si="237"/>
        <v>100</v>
      </c>
      <c r="AA927" s="157">
        <f t="shared" si="238"/>
        <v>87</v>
      </c>
      <c r="AB927" s="184">
        <f t="shared" si="239"/>
        <v>120</v>
      </c>
      <c r="AC927" s="158">
        <f t="shared" si="233"/>
        <v>8.3194675540765388</v>
      </c>
      <c r="AD927" s="159">
        <f t="shared" si="234"/>
        <v>9.0342679127725845</v>
      </c>
      <c r="AE927" s="159">
        <f t="shared" si="235"/>
        <v>11.396011396011396</v>
      </c>
      <c r="AG927" s="181"/>
    </row>
    <row r="928" spans="1:33" ht="15" customHeight="1" x14ac:dyDescent="0.15">
      <c r="B928" s="156" t="s">
        <v>100</v>
      </c>
      <c r="F928" s="157">
        <v>93</v>
      </c>
      <c r="G928" s="157">
        <v>48</v>
      </c>
      <c r="H928" s="157">
        <v>45</v>
      </c>
      <c r="I928" s="157">
        <v>86</v>
      </c>
      <c r="J928" s="184">
        <v>77</v>
      </c>
      <c r="K928" s="157">
        <v>57</v>
      </c>
      <c r="L928" s="158">
        <f t="shared" si="236"/>
        <v>4.5948616600790508</v>
      </c>
      <c r="M928" s="436">
        <f t="shared" si="236"/>
        <v>4.5240339302544772</v>
      </c>
      <c r="N928" s="159">
        <f t="shared" si="236"/>
        <v>4.6728971962616823</v>
      </c>
      <c r="O928" s="159">
        <f t="shared" si="236"/>
        <v>7.2026800670016753</v>
      </c>
      <c r="P928" s="159">
        <f t="shared" si="236"/>
        <v>7.3124406457739797</v>
      </c>
      <c r="Q928" s="159">
        <f t="shared" si="236"/>
        <v>4.7420965058236275</v>
      </c>
      <c r="V928" s="156" t="s">
        <v>100</v>
      </c>
      <c r="Z928" s="157">
        <f t="shared" si="237"/>
        <v>57</v>
      </c>
      <c r="AA928" s="157">
        <f t="shared" si="238"/>
        <v>45</v>
      </c>
      <c r="AB928" s="184">
        <f t="shared" si="239"/>
        <v>77</v>
      </c>
      <c r="AC928" s="158">
        <f t="shared" si="233"/>
        <v>4.7420965058236275</v>
      </c>
      <c r="AD928" s="159">
        <f t="shared" si="234"/>
        <v>4.6728971962616823</v>
      </c>
      <c r="AE928" s="159">
        <f t="shared" si="235"/>
        <v>7.3124406457739797</v>
      </c>
      <c r="AG928" s="181"/>
    </row>
    <row r="929" spans="1:34" ht="15" customHeight="1" x14ac:dyDescent="0.15">
      <c r="B929" s="156" t="s">
        <v>469</v>
      </c>
      <c r="F929" s="157">
        <v>97</v>
      </c>
      <c r="G929" s="157">
        <v>42</v>
      </c>
      <c r="H929" s="157">
        <v>55</v>
      </c>
      <c r="I929" s="157">
        <v>105</v>
      </c>
      <c r="J929" s="184">
        <v>87</v>
      </c>
      <c r="K929" s="157">
        <v>60</v>
      </c>
      <c r="L929" s="158">
        <f t="shared" si="236"/>
        <v>4.7924901185770752</v>
      </c>
      <c r="M929" s="436">
        <f t="shared" si="236"/>
        <v>3.9585296889726673</v>
      </c>
      <c r="N929" s="159">
        <f t="shared" si="236"/>
        <v>5.7113187954309446</v>
      </c>
      <c r="O929" s="159">
        <f t="shared" si="236"/>
        <v>8.7939698492462313</v>
      </c>
      <c r="P929" s="159">
        <f t="shared" si="236"/>
        <v>8.2621082621082618</v>
      </c>
      <c r="Q929" s="159">
        <f t="shared" si="236"/>
        <v>4.9916805324459235</v>
      </c>
      <c r="V929" s="156" t="s">
        <v>469</v>
      </c>
      <c r="Z929" s="157">
        <f t="shared" si="237"/>
        <v>60</v>
      </c>
      <c r="AA929" s="157">
        <f t="shared" si="238"/>
        <v>55</v>
      </c>
      <c r="AB929" s="184">
        <f t="shared" si="239"/>
        <v>87</v>
      </c>
      <c r="AC929" s="158">
        <f t="shared" si="233"/>
        <v>4.9916805324459235</v>
      </c>
      <c r="AD929" s="159">
        <f t="shared" si="234"/>
        <v>5.7113187954309446</v>
      </c>
      <c r="AE929" s="159">
        <f t="shared" si="235"/>
        <v>8.2621082621082618</v>
      </c>
      <c r="AG929" s="181"/>
    </row>
    <row r="930" spans="1:34" ht="15" customHeight="1" x14ac:dyDescent="0.15">
      <c r="B930" s="156" t="s">
        <v>102</v>
      </c>
      <c r="F930" s="157">
        <v>12</v>
      </c>
      <c r="G930" s="157">
        <v>5</v>
      </c>
      <c r="H930" s="157">
        <v>7</v>
      </c>
      <c r="I930" s="157">
        <v>17</v>
      </c>
      <c r="J930" s="184">
        <v>13</v>
      </c>
      <c r="K930" s="157">
        <v>9</v>
      </c>
      <c r="L930" s="158">
        <f t="shared" si="236"/>
        <v>0.59288537549407105</v>
      </c>
      <c r="M930" s="436">
        <f t="shared" si="236"/>
        <v>0.47125353440150797</v>
      </c>
      <c r="N930" s="159">
        <f t="shared" si="236"/>
        <v>0.72689511941848395</v>
      </c>
      <c r="O930" s="159">
        <f t="shared" si="236"/>
        <v>1.4237855946398659</v>
      </c>
      <c r="P930" s="159">
        <f t="shared" si="236"/>
        <v>1.2345679012345678</v>
      </c>
      <c r="Q930" s="159">
        <f t="shared" si="236"/>
        <v>0.74875207986688852</v>
      </c>
      <c r="V930" s="156" t="s">
        <v>102</v>
      </c>
      <c r="Z930" s="157">
        <f t="shared" si="237"/>
        <v>9</v>
      </c>
      <c r="AA930" s="157">
        <f t="shared" si="238"/>
        <v>7</v>
      </c>
      <c r="AB930" s="184">
        <f t="shared" si="239"/>
        <v>13</v>
      </c>
      <c r="AC930" s="158">
        <f t="shared" si="233"/>
        <v>0.74875207986688852</v>
      </c>
      <c r="AD930" s="159">
        <f t="shared" si="234"/>
        <v>0.72689511941848395</v>
      </c>
      <c r="AE930" s="159">
        <f t="shared" si="235"/>
        <v>1.2345679012345678</v>
      </c>
      <c r="AG930" s="181"/>
    </row>
    <row r="931" spans="1:34" ht="15" customHeight="1" x14ac:dyDescent="0.15">
      <c r="B931" s="156" t="s">
        <v>0</v>
      </c>
      <c r="C931" s="151"/>
      <c r="D931" s="151"/>
      <c r="E931" s="151"/>
      <c r="F931" s="161">
        <v>202</v>
      </c>
      <c r="G931" s="161">
        <v>98</v>
      </c>
      <c r="H931" s="161">
        <v>104</v>
      </c>
      <c r="I931" s="161">
        <v>143</v>
      </c>
      <c r="J931" s="185">
        <v>129</v>
      </c>
      <c r="K931" s="161">
        <v>112</v>
      </c>
      <c r="L931" s="162">
        <f t="shared" si="236"/>
        <v>9.9802371541501991</v>
      </c>
      <c r="M931" s="451">
        <f t="shared" si="236"/>
        <v>9.2365692742695575</v>
      </c>
      <c r="N931" s="163">
        <f t="shared" si="236"/>
        <v>10.799584631360332</v>
      </c>
      <c r="O931" s="163">
        <f t="shared" si="236"/>
        <v>11.976549413735343</v>
      </c>
      <c r="P931" s="163">
        <f t="shared" si="236"/>
        <v>12.250712250712251</v>
      </c>
      <c r="Q931" s="163">
        <f t="shared" si="236"/>
        <v>9.3178036605657244</v>
      </c>
      <c r="V931" s="156" t="s">
        <v>0</v>
      </c>
      <c r="W931" s="151"/>
      <c r="X931" s="151"/>
      <c r="Y931" s="151"/>
      <c r="Z931" s="161">
        <f t="shared" si="237"/>
        <v>112</v>
      </c>
      <c r="AA931" s="161">
        <f t="shared" si="238"/>
        <v>104</v>
      </c>
      <c r="AB931" s="185">
        <f t="shared" si="239"/>
        <v>129</v>
      </c>
      <c r="AC931" s="162">
        <f t="shared" si="233"/>
        <v>9.3178036605657244</v>
      </c>
      <c r="AD931" s="163">
        <f t="shared" si="234"/>
        <v>10.799584631360332</v>
      </c>
      <c r="AE931" s="163">
        <f t="shared" si="235"/>
        <v>12.250712250712251</v>
      </c>
      <c r="AG931" s="181"/>
    </row>
    <row r="932" spans="1:34" ht="15" customHeight="1" x14ac:dyDescent="0.15">
      <c r="B932" s="165" t="s">
        <v>1</v>
      </c>
      <c r="C932" s="167"/>
      <c r="D932" s="167"/>
      <c r="E932" s="176"/>
      <c r="F932" s="168">
        <f t="shared" ref="F932:Q932" si="240">SUM(F924:F931)</f>
        <v>2024</v>
      </c>
      <c r="G932" s="168">
        <f t="shared" si="240"/>
        <v>1061</v>
      </c>
      <c r="H932" s="168">
        <f t="shared" si="240"/>
        <v>963</v>
      </c>
      <c r="I932" s="168">
        <f t="shared" si="240"/>
        <v>1194</v>
      </c>
      <c r="J932" s="186">
        <f t="shared" si="240"/>
        <v>1053</v>
      </c>
      <c r="K932" s="168">
        <f t="shared" si="240"/>
        <v>1202</v>
      </c>
      <c r="L932" s="169">
        <f t="shared" si="240"/>
        <v>100.00000000000001</v>
      </c>
      <c r="M932" s="452">
        <f t="shared" si="240"/>
        <v>100</v>
      </c>
      <c r="N932" s="170">
        <f t="shared" si="240"/>
        <v>100.00000000000001</v>
      </c>
      <c r="O932" s="170">
        <f t="shared" si="240"/>
        <v>100</v>
      </c>
      <c r="P932" s="170">
        <f t="shared" si="240"/>
        <v>99.999999999999986</v>
      </c>
      <c r="Q932" s="170">
        <f t="shared" si="240"/>
        <v>100</v>
      </c>
      <c r="V932" s="165" t="s">
        <v>1</v>
      </c>
      <c r="W932" s="167"/>
      <c r="X932" s="167"/>
      <c r="Y932" s="176"/>
      <c r="Z932" s="168">
        <f t="shared" ref="Z932:AE932" si="241">SUM(Z924:Z931)</f>
        <v>1202</v>
      </c>
      <c r="AA932" s="168">
        <f t="shared" si="241"/>
        <v>963</v>
      </c>
      <c r="AB932" s="186">
        <f t="shared" si="241"/>
        <v>1053</v>
      </c>
      <c r="AC932" s="169">
        <f t="shared" si="241"/>
        <v>100</v>
      </c>
      <c r="AD932" s="170">
        <f t="shared" si="241"/>
        <v>100.00000000000001</v>
      </c>
      <c r="AE932" s="170">
        <f t="shared" si="241"/>
        <v>99.999999999999986</v>
      </c>
    </row>
    <row r="933" spans="1:34" ht="15" customHeight="1" x14ac:dyDescent="0.15">
      <c r="B933" s="165" t="s">
        <v>977</v>
      </c>
      <c r="C933" s="167"/>
      <c r="D933" s="167"/>
      <c r="E933" s="176"/>
      <c r="F933" s="453">
        <v>1.4670691547749726</v>
      </c>
      <c r="G933" s="453">
        <v>1.3769470404984423</v>
      </c>
      <c r="H933" s="453">
        <v>1.5681024447031431</v>
      </c>
      <c r="I933" s="453">
        <v>2.016175071360609</v>
      </c>
      <c r="J933" s="453">
        <v>1.9718614718614718</v>
      </c>
      <c r="K933" s="453">
        <v>1.4889908256880735</v>
      </c>
      <c r="V933" s="165" t="s">
        <v>977</v>
      </c>
      <c r="W933" s="167"/>
      <c r="X933" s="167"/>
      <c r="Y933" s="176"/>
      <c r="Z933" s="453">
        <f>K933</f>
        <v>1.4889908256880735</v>
      </c>
      <c r="AA933" s="453">
        <f>H933</f>
        <v>1.5681024447031431</v>
      </c>
      <c r="AB933" s="453">
        <f>J933</f>
        <v>1.9718614718614718</v>
      </c>
    </row>
    <row r="934" spans="1:34" ht="15" customHeight="1" x14ac:dyDescent="0.15">
      <c r="B934" s="165" t="s">
        <v>978</v>
      </c>
      <c r="C934" s="167"/>
      <c r="D934" s="167"/>
      <c r="E934" s="176"/>
      <c r="F934" s="453">
        <v>2.4124548736462095</v>
      </c>
      <c r="G934" s="453">
        <v>2.3427561837455833</v>
      </c>
      <c r="H934" s="453">
        <v>2.4852398523985242</v>
      </c>
      <c r="I934" s="453">
        <v>2.9107142857142856</v>
      </c>
      <c r="J934" s="453">
        <v>2.8248062015503876</v>
      </c>
      <c r="K934" s="453">
        <v>2.5007704160246531</v>
      </c>
      <c r="V934" s="165" t="s">
        <v>978</v>
      </c>
      <c r="W934" s="167"/>
      <c r="X934" s="167"/>
      <c r="Y934" s="176"/>
      <c r="Z934" s="453">
        <f>K934</f>
        <v>2.5007704160246531</v>
      </c>
      <c r="AA934" s="453">
        <f>H934</f>
        <v>2.4852398523985242</v>
      </c>
      <c r="AB934" s="453">
        <f>J934</f>
        <v>2.8248062015503876</v>
      </c>
    </row>
    <row r="935" spans="1:34" ht="15" customHeight="1" x14ac:dyDescent="0.15">
      <c r="B935" s="165" t="s">
        <v>98</v>
      </c>
      <c r="C935" s="167"/>
      <c r="D935" s="167"/>
      <c r="E935" s="176"/>
      <c r="F935" s="168">
        <v>24</v>
      </c>
      <c r="G935" s="168">
        <v>16</v>
      </c>
      <c r="H935" s="168">
        <v>24</v>
      </c>
      <c r="I935" s="168">
        <v>22</v>
      </c>
      <c r="J935" s="168">
        <v>16</v>
      </c>
      <c r="K935" s="168">
        <v>22</v>
      </c>
      <c r="V935" s="165" t="s">
        <v>98</v>
      </c>
      <c r="W935" s="167"/>
      <c r="X935" s="167"/>
      <c r="Y935" s="176"/>
      <c r="Z935" s="168">
        <f>K935</f>
        <v>22</v>
      </c>
      <c r="AA935" s="168">
        <f>H935</f>
        <v>24</v>
      </c>
      <c r="AB935" s="168">
        <f>J935</f>
        <v>16</v>
      </c>
    </row>
    <row r="937" spans="1:34" ht="15" customHeight="1" x14ac:dyDescent="0.15">
      <c r="A937" s="135" t="s">
        <v>712</v>
      </c>
      <c r="B937" s="137"/>
      <c r="V937" s="137"/>
    </row>
    <row r="938" spans="1:34" ht="13.7" customHeight="1" x14ac:dyDescent="0.15">
      <c r="B938" s="138"/>
      <c r="C938" s="139"/>
      <c r="D938" s="139"/>
      <c r="E938" s="139"/>
      <c r="F938" s="227"/>
      <c r="G938" s="228"/>
      <c r="H938" s="142" t="s">
        <v>2</v>
      </c>
      <c r="I938" s="142"/>
      <c r="J938" s="228"/>
      <c r="K938" s="228"/>
      <c r="L938" s="229"/>
      <c r="M938" s="228"/>
      <c r="N938" s="142" t="s">
        <v>3</v>
      </c>
      <c r="O938" s="142"/>
      <c r="P938" s="228"/>
      <c r="Q938" s="231"/>
      <c r="V938" s="138"/>
      <c r="W938" s="139"/>
      <c r="X938" s="139"/>
      <c r="Y938" s="139"/>
      <c r="Z938" s="140"/>
      <c r="AA938" s="141" t="s">
        <v>2</v>
      </c>
      <c r="AB938" s="142"/>
      <c r="AC938" s="143"/>
      <c r="AD938" s="141" t="s">
        <v>3</v>
      </c>
      <c r="AE938" s="144"/>
    </row>
    <row r="939" spans="1:34" ht="22.7" customHeight="1" x14ac:dyDescent="0.15">
      <c r="B939" s="156"/>
      <c r="C939" s="137"/>
      <c r="E939" s="329"/>
      <c r="F939" s="146" t="s">
        <v>365</v>
      </c>
      <c r="G939" s="146" t="s">
        <v>170</v>
      </c>
      <c r="H939" s="146" t="s">
        <v>171</v>
      </c>
      <c r="I939" s="146" t="s">
        <v>366</v>
      </c>
      <c r="J939" s="182" t="s">
        <v>173</v>
      </c>
      <c r="K939" s="146" t="s">
        <v>529</v>
      </c>
      <c r="L939" s="147" t="s">
        <v>365</v>
      </c>
      <c r="M939" s="146" t="s">
        <v>170</v>
      </c>
      <c r="N939" s="146" t="s">
        <v>171</v>
      </c>
      <c r="O939" s="146" t="s">
        <v>366</v>
      </c>
      <c r="P939" s="146" t="s">
        <v>173</v>
      </c>
      <c r="Q939" s="146" t="s">
        <v>529</v>
      </c>
      <c r="V939" s="156"/>
      <c r="W939" s="137"/>
      <c r="Y939" s="329"/>
      <c r="Z939" s="146" t="s">
        <v>495</v>
      </c>
      <c r="AA939" s="146" t="s">
        <v>171</v>
      </c>
      <c r="AB939" s="182" t="s">
        <v>173</v>
      </c>
      <c r="AC939" s="147" t="s">
        <v>495</v>
      </c>
      <c r="AD939" s="146" t="s">
        <v>171</v>
      </c>
      <c r="AE939" s="146" t="s">
        <v>173</v>
      </c>
    </row>
    <row r="940" spans="1:34" ht="12" customHeight="1" x14ac:dyDescent="0.15">
      <c r="B940" s="149"/>
      <c r="C940" s="150"/>
      <c r="D940" s="151"/>
      <c r="E940" s="220"/>
      <c r="F940" s="152"/>
      <c r="G940" s="152"/>
      <c r="H940" s="152"/>
      <c r="I940" s="152"/>
      <c r="J940" s="183"/>
      <c r="K940" s="152"/>
      <c r="L940" s="153">
        <f>$F$882</f>
        <v>2024</v>
      </c>
      <c r="M940" s="154">
        <f>$G$882</f>
        <v>1061</v>
      </c>
      <c r="N940" s="154">
        <f>$H$882</f>
        <v>963</v>
      </c>
      <c r="O940" s="154">
        <f>$I$882</f>
        <v>1194</v>
      </c>
      <c r="P940" s="154">
        <f>$J$882</f>
        <v>1053</v>
      </c>
      <c r="Q940" s="154">
        <f>$K$882</f>
        <v>1202</v>
      </c>
      <c r="V940" s="149"/>
      <c r="W940" s="150"/>
      <c r="X940" s="151"/>
      <c r="Y940" s="220"/>
      <c r="Z940" s="152"/>
      <c r="AA940" s="152"/>
      <c r="AB940" s="183"/>
      <c r="AC940" s="153">
        <f t="shared" ref="AC940:AC949" si="242">Q940</f>
        <v>1202</v>
      </c>
      <c r="AD940" s="154">
        <f t="shared" ref="AD940:AD949" si="243">N940</f>
        <v>963</v>
      </c>
      <c r="AE940" s="154">
        <f t="shared" ref="AE940:AE949" si="244">P940</f>
        <v>1053</v>
      </c>
    </row>
    <row r="941" spans="1:34" ht="15" customHeight="1" x14ac:dyDescent="0.15">
      <c r="B941" s="156" t="s">
        <v>497</v>
      </c>
      <c r="C941" s="137"/>
      <c r="F941" s="157">
        <v>85</v>
      </c>
      <c r="G941" s="157">
        <v>21</v>
      </c>
      <c r="H941" s="157">
        <v>64</v>
      </c>
      <c r="I941" s="157">
        <v>95</v>
      </c>
      <c r="J941" s="184">
        <v>89</v>
      </c>
      <c r="K941" s="157">
        <v>27</v>
      </c>
      <c r="L941" s="158">
        <f t="shared" ref="L941:L949" si="245">F941/L$940*100</f>
        <v>4.1996047430830039</v>
      </c>
      <c r="M941" s="436">
        <f t="shared" ref="M941:M949" si="246">G941/M$940*100</f>
        <v>1.9792648444863337</v>
      </c>
      <c r="N941" s="159">
        <f t="shared" ref="N941:N949" si="247">H941/N$940*100</f>
        <v>6.6458982346832816</v>
      </c>
      <c r="O941" s="159">
        <f t="shared" ref="O941:O949" si="248">I941/O$940*100</f>
        <v>7.9564489112227816</v>
      </c>
      <c r="P941" s="159">
        <f t="shared" ref="P941:P949" si="249">J941/P$940*100</f>
        <v>8.4520417853751173</v>
      </c>
      <c r="Q941" s="159">
        <f t="shared" ref="Q941:Q949" si="250">K941/Q$940*100</f>
        <v>2.2462562396006658</v>
      </c>
      <c r="R941" s="181"/>
      <c r="V941" s="156" t="s">
        <v>154</v>
      </c>
      <c r="W941" s="137"/>
      <c r="Z941" s="157">
        <f t="shared" ref="Z941:Z949" si="251">K941</f>
        <v>27</v>
      </c>
      <c r="AA941" s="157">
        <f t="shared" ref="AA941:AA949" si="252">H941</f>
        <v>64</v>
      </c>
      <c r="AB941" s="184">
        <f t="shared" ref="AB941:AB949" si="253">J941</f>
        <v>89</v>
      </c>
      <c r="AC941" s="158">
        <f t="shared" si="242"/>
        <v>2.2462562396006658</v>
      </c>
      <c r="AD941" s="159">
        <f t="shared" si="243"/>
        <v>6.6458982346832816</v>
      </c>
      <c r="AE941" s="159">
        <f t="shared" si="244"/>
        <v>8.4520417853751173</v>
      </c>
      <c r="AH941" s="181"/>
    </row>
    <row r="942" spans="1:34" ht="15" customHeight="1" x14ac:dyDescent="0.15">
      <c r="B942" s="156" t="s">
        <v>76</v>
      </c>
      <c r="C942" s="137"/>
      <c r="F942" s="157">
        <v>55</v>
      </c>
      <c r="G942" s="157">
        <v>30</v>
      </c>
      <c r="H942" s="157">
        <v>25</v>
      </c>
      <c r="I942" s="157">
        <v>57</v>
      </c>
      <c r="J942" s="184">
        <v>55</v>
      </c>
      <c r="K942" s="157">
        <v>32</v>
      </c>
      <c r="L942" s="158">
        <f t="shared" si="245"/>
        <v>2.7173913043478262</v>
      </c>
      <c r="M942" s="436">
        <f t="shared" si="246"/>
        <v>2.827521206409048</v>
      </c>
      <c r="N942" s="159">
        <f t="shared" si="247"/>
        <v>2.5960539979231569</v>
      </c>
      <c r="O942" s="159">
        <f t="shared" si="248"/>
        <v>4.7738693467336679</v>
      </c>
      <c r="P942" s="159">
        <f t="shared" si="249"/>
        <v>5.2231718898385564</v>
      </c>
      <c r="Q942" s="159">
        <f t="shared" si="250"/>
        <v>2.6622296173044924</v>
      </c>
      <c r="R942" s="181"/>
      <c r="V942" s="156" t="s">
        <v>76</v>
      </c>
      <c r="W942" s="137"/>
      <c r="Z942" s="157">
        <f t="shared" si="251"/>
        <v>32</v>
      </c>
      <c r="AA942" s="157">
        <f t="shared" si="252"/>
        <v>25</v>
      </c>
      <c r="AB942" s="184">
        <f t="shared" si="253"/>
        <v>55</v>
      </c>
      <c r="AC942" s="158">
        <f t="shared" si="242"/>
        <v>2.6622296173044924</v>
      </c>
      <c r="AD942" s="159">
        <f t="shared" si="243"/>
        <v>2.5960539979231569</v>
      </c>
      <c r="AE942" s="159">
        <f t="shared" si="244"/>
        <v>5.2231718898385564</v>
      </c>
      <c r="AH942" s="181"/>
    </row>
    <row r="943" spans="1:34" ht="15" customHeight="1" x14ac:dyDescent="0.15">
      <c r="B943" s="156" t="s">
        <v>498</v>
      </c>
      <c r="C943" s="137"/>
      <c r="F943" s="157">
        <v>101</v>
      </c>
      <c r="G943" s="157">
        <v>34</v>
      </c>
      <c r="H943" s="157">
        <v>67</v>
      </c>
      <c r="I943" s="157">
        <v>114</v>
      </c>
      <c r="J943" s="184">
        <v>103</v>
      </c>
      <c r="K943" s="157">
        <v>45</v>
      </c>
      <c r="L943" s="158">
        <f t="shared" si="245"/>
        <v>4.9901185770750995</v>
      </c>
      <c r="M943" s="436">
        <f t="shared" si="246"/>
        <v>3.2045240339302548</v>
      </c>
      <c r="N943" s="159">
        <f t="shared" si="247"/>
        <v>6.95742471443406</v>
      </c>
      <c r="O943" s="159">
        <f t="shared" si="248"/>
        <v>9.5477386934673358</v>
      </c>
      <c r="P943" s="159">
        <f t="shared" si="249"/>
        <v>9.7815764482431149</v>
      </c>
      <c r="Q943" s="159">
        <f t="shared" si="250"/>
        <v>3.7437603993344428</v>
      </c>
      <c r="R943" s="181"/>
      <c r="V943" s="156" t="s">
        <v>498</v>
      </c>
      <c r="W943" s="137"/>
      <c r="Z943" s="157">
        <f t="shared" si="251"/>
        <v>45</v>
      </c>
      <c r="AA943" s="157">
        <f t="shared" si="252"/>
        <v>67</v>
      </c>
      <c r="AB943" s="184">
        <f t="shared" si="253"/>
        <v>103</v>
      </c>
      <c r="AC943" s="158">
        <f t="shared" si="242"/>
        <v>3.7437603993344428</v>
      </c>
      <c r="AD943" s="159">
        <f t="shared" si="243"/>
        <v>6.95742471443406</v>
      </c>
      <c r="AE943" s="159">
        <f t="shared" si="244"/>
        <v>9.7815764482431149</v>
      </c>
      <c r="AH943" s="181"/>
    </row>
    <row r="944" spans="1:34" ht="15" customHeight="1" x14ac:dyDescent="0.15">
      <c r="B944" s="156" t="s">
        <v>150</v>
      </c>
      <c r="C944" s="137"/>
      <c r="F944" s="157">
        <v>77</v>
      </c>
      <c r="G944" s="157">
        <v>29</v>
      </c>
      <c r="H944" s="157">
        <v>48</v>
      </c>
      <c r="I944" s="157">
        <v>115</v>
      </c>
      <c r="J944" s="184">
        <v>108</v>
      </c>
      <c r="K944" s="157">
        <v>36</v>
      </c>
      <c r="L944" s="158">
        <f t="shared" si="245"/>
        <v>3.804347826086957</v>
      </c>
      <c r="M944" s="436">
        <f t="shared" si="246"/>
        <v>2.7332704995287465</v>
      </c>
      <c r="N944" s="159">
        <f t="shared" si="247"/>
        <v>4.9844236760124607</v>
      </c>
      <c r="O944" s="159">
        <f t="shared" si="248"/>
        <v>9.6314907872696818</v>
      </c>
      <c r="P944" s="159">
        <f t="shared" si="249"/>
        <v>10.256410256410255</v>
      </c>
      <c r="Q944" s="159">
        <f t="shared" si="250"/>
        <v>2.9950083194675541</v>
      </c>
      <c r="R944" s="181"/>
      <c r="V944" s="156" t="s">
        <v>150</v>
      </c>
      <c r="W944" s="137"/>
      <c r="Z944" s="157">
        <f t="shared" si="251"/>
        <v>36</v>
      </c>
      <c r="AA944" s="157">
        <f t="shared" si="252"/>
        <v>48</v>
      </c>
      <c r="AB944" s="184">
        <f t="shared" si="253"/>
        <v>108</v>
      </c>
      <c r="AC944" s="158">
        <f t="shared" si="242"/>
        <v>2.9950083194675541</v>
      </c>
      <c r="AD944" s="159">
        <f t="shared" si="243"/>
        <v>4.9844236760124607</v>
      </c>
      <c r="AE944" s="159">
        <f t="shared" si="244"/>
        <v>10.256410256410255</v>
      </c>
      <c r="AH944" s="181"/>
    </row>
    <row r="945" spans="1:34" ht="15" customHeight="1" x14ac:dyDescent="0.15">
      <c r="B945" s="156" t="s">
        <v>147</v>
      </c>
      <c r="C945" s="137"/>
      <c r="F945" s="157">
        <v>94</v>
      </c>
      <c r="G945" s="157">
        <v>33</v>
      </c>
      <c r="H945" s="157">
        <v>61</v>
      </c>
      <c r="I945" s="157">
        <v>133</v>
      </c>
      <c r="J945" s="184">
        <v>126</v>
      </c>
      <c r="K945" s="157">
        <v>40</v>
      </c>
      <c r="L945" s="158">
        <f t="shared" si="245"/>
        <v>4.6442687747035576</v>
      </c>
      <c r="M945" s="436">
        <f t="shared" si="246"/>
        <v>3.1102733270499527</v>
      </c>
      <c r="N945" s="159">
        <f t="shared" si="247"/>
        <v>6.3343717549325023</v>
      </c>
      <c r="O945" s="159">
        <f t="shared" si="248"/>
        <v>11.139028475711893</v>
      </c>
      <c r="P945" s="159">
        <f t="shared" si="249"/>
        <v>11.965811965811966</v>
      </c>
      <c r="Q945" s="159">
        <f t="shared" si="250"/>
        <v>3.3277870216306153</v>
      </c>
      <c r="R945" s="181"/>
      <c r="V945" s="156" t="s">
        <v>147</v>
      </c>
      <c r="W945" s="137"/>
      <c r="Z945" s="157">
        <f t="shared" si="251"/>
        <v>40</v>
      </c>
      <c r="AA945" s="157">
        <f t="shared" si="252"/>
        <v>61</v>
      </c>
      <c r="AB945" s="184">
        <f t="shared" si="253"/>
        <v>126</v>
      </c>
      <c r="AC945" s="158">
        <f t="shared" si="242"/>
        <v>3.3277870216306153</v>
      </c>
      <c r="AD945" s="159">
        <f t="shared" si="243"/>
        <v>6.3343717549325023</v>
      </c>
      <c r="AE945" s="159">
        <f t="shared" si="244"/>
        <v>11.965811965811966</v>
      </c>
      <c r="AH945" s="181"/>
    </row>
    <row r="946" spans="1:34" ht="15" customHeight="1" x14ac:dyDescent="0.15">
      <c r="B946" s="156" t="s">
        <v>296</v>
      </c>
      <c r="C946" s="137"/>
      <c r="F946" s="157">
        <v>142</v>
      </c>
      <c r="G946" s="157">
        <v>62</v>
      </c>
      <c r="H946" s="157">
        <v>80</v>
      </c>
      <c r="I946" s="157">
        <v>106</v>
      </c>
      <c r="J946" s="184">
        <v>92</v>
      </c>
      <c r="K946" s="157">
        <v>76</v>
      </c>
      <c r="L946" s="158">
        <f t="shared" si="245"/>
        <v>7.0158102766798418</v>
      </c>
      <c r="M946" s="436">
        <f t="shared" si="246"/>
        <v>5.8435438265786992</v>
      </c>
      <c r="N946" s="159">
        <f t="shared" si="247"/>
        <v>8.3073727933541015</v>
      </c>
      <c r="O946" s="159">
        <f t="shared" si="248"/>
        <v>8.8777219430485754</v>
      </c>
      <c r="P946" s="159">
        <f t="shared" si="249"/>
        <v>8.7369420702754041</v>
      </c>
      <c r="Q946" s="159">
        <f t="shared" si="250"/>
        <v>6.3227953410981694</v>
      </c>
      <c r="R946" s="181"/>
      <c r="V946" s="156" t="s">
        <v>296</v>
      </c>
      <c r="W946" s="137"/>
      <c r="Z946" s="157">
        <f t="shared" si="251"/>
        <v>76</v>
      </c>
      <c r="AA946" s="157">
        <f t="shared" si="252"/>
        <v>80</v>
      </c>
      <c r="AB946" s="184">
        <f t="shared" si="253"/>
        <v>92</v>
      </c>
      <c r="AC946" s="158">
        <f t="shared" si="242"/>
        <v>6.3227953410981694</v>
      </c>
      <c r="AD946" s="159">
        <f t="shared" si="243"/>
        <v>8.3073727933541015</v>
      </c>
      <c r="AE946" s="159">
        <f t="shared" si="244"/>
        <v>8.7369420702754041</v>
      </c>
      <c r="AH946" s="181"/>
    </row>
    <row r="947" spans="1:34" ht="15" customHeight="1" x14ac:dyDescent="0.15">
      <c r="B947" s="156" t="s">
        <v>131</v>
      </c>
      <c r="C947" s="137"/>
      <c r="F947" s="157">
        <v>262</v>
      </c>
      <c r="G947" s="157">
        <v>181</v>
      </c>
      <c r="H947" s="157">
        <v>81</v>
      </c>
      <c r="I947" s="157">
        <v>95</v>
      </c>
      <c r="J947" s="184">
        <v>78</v>
      </c>
      <c r="K947" s="157">
        <v>198</v>
      </c>
      <c r="L947" s="158">
        <f t="shared" si="245"/>
        <v>12.944664031620553</v>
      </c>
      <c r="M947" s="436">
        <f t="shared" si="246"/>
        <v>17.059377945334589</v>
      </c>
      <c r="N947" s="159">
        <f t="shared" si="247"/>
        <v>8.4112149532710276</v>
      </c>
      <c r="O947" s="159">
        <f t="shared" si="248"/>
        <v>7.9564489112227816</v>
      </c>
      <c r="P947" s="159">
        <f t="shared" si="249"/>
        <v>7.4074074074074066</v>
      </c>
      <c r="Q947" s="159">
        <f t="shared" si="250"/>
        <v>16.472545757071547</v>
      </c>
      <c r="R947" s="181"/>
      <c r="V947" s="156" t="s">
        <v>131</v>
      </c>
      <c r="W947" s="137"/>
      <c r="Z947" s="157">
        <f t="shared" si="251"/>
        <v>198</v>
      </c>
      <c r="AA947" s="157">
        <f t="shared" si="252"/>
        <v>81</v>
      </c>
      <c r="AB947" s="184">
        <f t="shared" si="253"/>
        <v>78</v>
      </c>
      <c r="AC947" s="158">
        <f t="shared" si="242"/>
        <v>16.472545757071547</v>
      </c>
      <c r="AD947" s="159">
        <f t="shared" si="243"/>
        <v>8.4112149532710276</v>
      </c>
      <c r="AE947" s="159">
        <f t="shared" si="244"/>
        <v>7.4074074074074066</v>
      </c>
      <c r="AH947" s="181"/>
    </row>
    <row r="948" spans="1:34" ht="15" customHeight="1" x14ac:dyDescent="0.15">
      <c r="B948" s="156" t="s">
        <v>499</v>
      </c>
      <c r="C948" s="137"/>
      <c r="F948" s="157">
        <v>717</v>
      </c>
      <c r="G948" s="157">
        <v>422</v>
      </c>
      <c r="H948" s="157">
        <v>295</v>
      </c>
      <c r="I948" s="157">
        <v>238</v>
      </c>
      <c r="J948" s="184">
        <v>194</v>
      </c>
      <c r="K948" s="157">
        <v>466</v>
      </c>
      <c r="L948" s="158">
        <f t="shared" si="245"/>
        <v>35.42490118577075</v>
      </c>
      <c r="M948" s="436">
        <f t="shared" si="246"/>
        <v>39.773798303487276</v>
      </c>
      <c r="N948" s="159">
        <f t="shared" si="247"/>
        <v>30.633437175493249</v>
      </c>
      <c r="O948" s="159">
        <f t="shared" si="248"/>
        <v>19.932998324958124</v>
      </c>
      <c r="P948" s="159">
        <f t="shared" si="249"/>
        <v>18.42355175688509</v>
      </c>
      <c r="Q948" s="159">
        <f t="shared" si="250"/>
        <v>38.76871880199667</v>
      </c>
      <c r="R948" s="181"/>
      <c r="V948" s="156" t="s">
        <v>140</v>
      </c>
      <c r="W948" s="137"/>
      <c r="Z948" s="157">
        <f t="shared" si="251"/>
        <v>466</v>
      </c>
      <c r="AA948" s="157">
        <f t="shared" si="252"/>
        <v>295</v>
      </c>
      <c r="AB948" s="184">
        <f t="shared" si="253"/>
        <v>194</v>
      </c>
      <c r="AC948" s="158">
        <f t="shared" si="242"/>
        <v>38.76871880199667</v>
      </c>
      <c r="AD948" s="159">
        <f t="shared" si="243"/>
        <v>30.633437175493249</v>
      </c>
      <c r="AE948" s="159">
        <f t="shared" si="244"/>
        <v>18.42355175688509</v>
      </c>
      <c r="AH948" s="181"/>
    </row>
    <row r="949" spans="1:34" ht="15" customHeight="1" x14ac:dyDescent="0.15">
      <c r="B949" s="156" t="s">
        <v>128</v>
      </c>
      <c r="C949" s="137"/>
      <c r="D949" s="151"/>
      <c r="E949" s="151"/>
      <c r="F949" s="161">
        <v>491</v>
      </c>
      <c r="G949" s="161">
        <v>249</v>
      </c>
      <c r="H949" s="161">
        <v>242</v>
      </c>
      <c r="I949" s="161">
        <v>241</v>
      </c>
      <c r="J949" s="185">
        <v>208</v>
      </c>
      <c r="K949" s="161">
        <v>282</v>
      </c>
      <c r="L949" s="162">
        <f t="shared" si="245"/>
        <v>24.25889328063241</v>
      </c>
      <c r="M949" s="451">
        <f t="shared" si="246"/>
        <v>23.468426013195099</v>
      </c>
      <c r="N949" s="163">
        <f t="shared" si="247"/>
        <v>25.12980269989616</v>
      </c>
      <c r="O949" s="163">
        <f t="shared" si="248"/>
        <v>20.184254606365158</v>
      </c>
      <c r="P949" s="163">
        <f t="shared" si="249"/>
        <v>19.753086419753085</v>
      </c>
      <c r="Q949" s="163">
        <f t="shared" si="250"/>
        <v>23.460898502495841</v>
      </c>
      <c r="R949" s="181"/>
      <c r="V949" s="156" t="s">
        <v>128</v>
      </c>
      <c r="W949" s="137"/>
      <c r="X949" s="151"/>
      <c r="Y949" s="151"/>
      <c r="Z949" s="161">
        <f t="shared" si="251"/>
        <v>282</v>
      </c>
      <c r="AA949" s="161">
        <f t="shared" si="252"/>
        <v>242</v>
      </c>
      <c r="AB949" s="185">
        <f t="shared" si="253"/>
        <v>208</v>
      </c>
      <c r="AC949" s="162">
        <f t="shared" si="242"/>
        <v>23.460898502495841</v>
      </c>
      <c r="AD949" s="163">
        <f t="shared" si="243"/>
        <v>25.12980269989616</v>
      </c>
      <c r="AE949" s="163">
        <f t="shared" si="244"/>
        <v>19.753086419753085</v>
      </c>
      <c r="AH949" s="181"/>
    </row>
    <row r="950" spans="1:34" ht="15" customHeight="1" x14ac:dyDescent="0.15">
      <c r="B950" s="165" t="s">
        <v>1</v>
      </c>
      <c r="C950" s="166"/>
      <c r="D950" s="167"/>
      <c r="E950" s="176"/>
      <c r="F950" s="168">
        <f t="shared" ref="F950:Q950" si="254">SUM(F941:F949)</f>
        <v>2024</v>
      </c>
      <c r="G950" s="168">
        <f t="shared" si="254"/>
        <v>1061</v>
      </c>
      <c r="H950" s="168">
        <f t="shared" si="254"/>
        <v>963</v>
      </c>
      <c r="I950" s="168">
        <f t="shared" si="254"/>
        <v>1194</v>
      </c>
      <c r="J950" s="186">
        <f t="shared" si="254"/>
        <v>1053</v>
      </c>
      <c r="K950" s="168">
        <f t="shared" si="254"/>
        <v>1202</v>
      </c>
      <c r="L950" s="169">
        <f t="shared" si="254"/>
        <v>100</v>
      </c>
      <c r="M950" s="452">
        <f t="shared" si="254"/>
        <v>100</v>
      </c>
      <c r="N950" s="170">
        <f t="shared" si="254"/>
        <v>100</v>
      </c>
      <c r="O950" s="170">
        <f t="shared" si="254"/>
        <v>100</v>
      </c>
      <c r="P950" s="170">
        <f t="shared" si="254"/>
        <v>100</v>
      </c>
      <c r="Q950" s="170">
        <f t="shared" si="254"/>
        <v>100</v>
      </c>
      <c r="V950" s="165" t="s">
        <v>1</v>
      </c>
      <c r="W950" s="166"/>
      <c r="X950" s="167"/>
      <c r="Y950" s="176"/>
      <c r="Z950" s="168">
        <f t="shared" ref="Z950:AE950" si="255">SUM(Z941:Z949)</f>
        <v>1202</v>
      </c>
      <c r="AA950" s="168">
        <f t="shared" si="255"/>
        <v>963</v>
      </c>
      <c r="AB950" s="186">
        <f t="shared" si="255"/>
        <v>1053</v>
      </c>
      <c r="AC950" s="169">
        <f t="shared" si="255"/>
        <v>100</v>
      </c>
      <c r="AD950" s="170">
        <f t="shared" si="255"/>
        <v>100</v>
      </c>
      <c r="AE950" s="170">
        <f t="shared" si="255"/>
        <v>100</v>
      </c>
    </row>
    <row r="951" spans="1:34" ht="15" customHeight="1" x14ac:dyDescent="0.15">
      <c r="B951" s="165" t="s">
        <v>840</v>
      </c>
      <c r="C951" s="166"/>
      <c r="D951" s="167"/>
      <c r="E951" s="176"/>
      <c r="F951" s="453">
        <v>77.732648934477766</v>
      </c>
      <c r="G951" s="453">
        <v>84.388652036502251</v>
      </c>
      <c r="H951" s="453">
        <v>70.236567771032654</v>
      </c>
      <c r="I951" s="453">
        <v>58.807598681229976</v>
      </c>
      <c r="J951" s="453">
        <v>56.894586487999497</v>
      </c>
      <c r="K951" s="453">
        <v>83.142718928796185</v>
      </c>
      <c r="V951" s="165" t="s">
        <v>840</v>
      </c>
      <c r="W951" s="166"/>
      <c r="X951" s="167"/>
      <c r="Y951" s="176"/>
      <c r="Z951" s="453">
        <f>K951</f>
        <v>83.142718928796185</v>
      </c>
      <c r="AA951" s="453">
        <f>H951</f>
        <v>70.236567771032654</v>
      </c>
      <c r="AB951" s="453">
        <f>J951</f>
        <v>56.894586487999497</v>
      </c>
    </row>
    <row r="952" spans="1:34" ht="15" customHeight="1" x14ac:dyDescent="0.15">
      <c r="B952" s="165" t="s">
        <v>841</v>
      </c>
      <c r="C952" s="166"/>
      <c r="D952" s="167"/>
      <c r="E952" s="176"/>
      <c r="F952" s="453">
        <v>82.295684265576242</v>
      </c>
      <c r="G952" s="453">
        <v>86.629058727736819</v>
      </c>
      <c r="H952" s="453">
        <v>77.078486092716204</v>
      </c>
      <c r="I952" s="453">
        <v>65.318929537543312</v>
      </c>
      <c r="J952" s="453">
        <v>63.592494156560285</v>
      </c>
      <c r="K952" s="453">
        <v>85.656552535825867</v>
      </c>
      <c r="V952" s="165" t="s">
        <v>841</v>
      </c>
      <c r="W952" s="166"/>
      <c r="X952" s="167"/>
      <c r="Y952" s="176"/>
      <c r="Z952" s="453">
        <f>K952</f>
        <v>85.656552535825867</v>
      </c>
      <c r="AA952" s="453">
        <f>H952</f>
        <v>77.078486092716204</v>
      </c>
      <c r="AB952" s="453">
        <f>J952</f>
        <v>63.592494156560285</v>
      </c>
    </row>
    <row r="954" spans="1:34" ht="15" customHeight="1" x14ac:dyDescent="0.15">
      <c r="A954" s="135" t="s">
        <v>713</v>
      </c>
      <c r="B954" s="137"/>
      <c r="V954" s="137"/>
    </row>
    <row r="955" spans="1:34" ht="13.7" customHeight="1" x14ac:dyDescent="0.15">
      <c r="B955" s="138"/>
      <c r="C955" s="139"/>
      <c r="D955" s="139"/>
      <c r="E955" s="139"/>
      <c r="F955" s="227"/>
      <c r="G955" s="228"/>
      <c r="H955" s="142" t="s">
        <v>2</v>
      </c>
      <c r="I955" s="142"/>
      <c r="J955" s="228"/>
      <c r="K955" s="228"/>
      <c r="L955" s="229"/>
      <c r="M955" s="228"/>
      <c r="N955" s="142" t="s">
        <v>3</v>
      </c>
      <c r="O955" s="142"/>
      <c r="P955" s="228"/>
      <c r="Q955" s="231"/>
      <c r="V955" s="138"/>
      <c r="W955" s="139"/>
      <c r="X955" s="139"/>
      <c r="Y955" s="139"/>
      <c r="Z955" s="140"/>
      <c r="AA955" s="141" t="s">
        <v>2</v>
      </c>
      <c r="AB955" s="142"/>
      <c r="AC955" s="143"/>
      <c r="AD955" s="141" t="s">
        <v>3</v>
      </c>
      <c r="AE955" s="144"/>
    </row>
    <row r="956" spans="1:34" ht="22.7" customHeight="1" x14ac:dyDescent="0.15">
      <c r="B956" s="156"/>
      <c r="C956" s="137"/>
      <c r="E956" s="329"/>
      <c r="F956" s="146" t="s">
        <v>365</v>
      </c>
      <c r="G956" s="146" t="s">
        <v>170</v>
      </c>
      <c r="H956" s="146" t="s">
        <v>171</v>
      </c>
      <c r="I956" s="146" t="s">
        <v>366</v>
      </c>
      <c r="J956" s="182" t="s">
        <v>173</v>
      </c>
      <c r="K956" s="146" t="s">
        <v>529</v>
      </c>
      <c r="L956" s="147" t="s">
        <v>365</v>
      </c>
      <c r="M956" s="146" t="s">
        <v>170</v>
      </c>
      <c r="N956" s="146" t="s">
        <v>171</v>
      </c>
      <c r="O956" s="146" t="s">
        <v>366</v>
      </c>
      <c r="P956" s="146" t="s">
        <v>173</v>
      </c>
      <c r="Q956" s="146" t="s">
        <v>529</v>
      </c>
      <c r="V956" s="156"/>
      <c r="W956" s="137"/>
      <c r="Y956" s="329"/>
      <c r="Z956" s="146" t="s">
        <v>495</v>
      </c>
      <c r="AA956" s="146" t="s">
        <v>171</v>
      </c>
      <c r="AB956" s="182" t="s">
        <v>173</v>
      </c>
      <c r="AC956" s="147" t="s">
        <v>495</v>
      </c>
      <c r="AD956" s="146" t="s">
        <v>171</v>
      </c>
      <c r="AE956" s="146" t="s">
        <v>173</v>
      </c>
    </row>
    <row r="957" spans="1:34" ht="12" customHeight="1" x14ac:dyDescent="0.15">
      <c r="B957" s="149"/>
      <c r="C957" s="150"/>
      <c r="D957" s="151"/>
      <c r="E957" s="220"/>
      <c r="F957" s="152"/>
      <c r="G957" s="152"/>
      <c r="H957" s="152"/>
      <c r="I957" s="152"/>
      <c r="J957" s="183"/>
      <c r="K957" s="152"/>
      <c r="L957" s="153">
        <f>$F$882</f>
        <v>2024</v>
      </c>
      <c r="M957" s="154">
        <f>$G$882</f>
        <v>1061</v>
      </c>
      <c r="N957" s="154">
        <f>$H$882</f>
        <v>963</v>
      </c>
      <c r="O957" s="154">
        <f>$I$882</f>
        <v>1194</v>
      </c>
      <c r="P957" s="154">
        <f>$J$882</f>
        <v>1053</v>
      </c>
      <c r="Q957" s="154">
        <f>$K$882</f>
        <v>1202</v>
      </c>
      <c r="V957" s="149"/>
      <c r="W957" s="150"/>
      <c r="X957" s="151"/>
      <c r="Y957" s="220"/>
      <c r="Z957" s="152"/>
      <c r="AA957" s="152"/>
      <c r="AB957" s="183"/>
      <c r="AC957" s="153">
        <f t="shared" ref="AC957:AC966" si="256">Q957</f>
        <v>1202</v>
      </c>
      <c r="AD957" s="154">
        <f t="shared" ref="AD957:AD966" si="257">N957</f>
        <v>963</v>
      </c>
      <c r="AE957" s="154">
        <f t="shared" ref="AE957:AE966" si="258">P957</f>
        <v>1053</v>
      </c>
    </row>
    <row r="958" spans="1:34" ht="15" customHeight="1" x14ac:dyDescent="0.15">
      <c r="B958" s="156" t="s">
        <v>153</v>
      </c>
      <c r="C958" s="137"/>
      <c r="F958" s="157">
        <v>179</v>
      </c>
      <c r="G958" s="157">
        <v>56</v>
      </c>
      <c r="H958" s="157">
        <v>123</v>
      </c>
      <c r="I958" s="157">
        <v>235</v>
      </c>
      <c r="J958" s="184">
        <v>219</v>
      </c>
      <c r="K958" s="157">
        <v>72</v>
      </c>
      <c r="L958" s="158">
        <f t="shared" ref="L958:L966" si="259">F958/L$957*100</f>
        <v>8.8438735177865624</v>
      </c>
      <c r="M958" s="436">
        <f t="shared" ref="M958:M966" si="260">G958/M$957*100</f>
        <v>5.2780395852968898</v>
      </c>
      <c r="N958" s="159">
        <f t="shared" ref="N958:N966" si="261">H958/N$957*100</f>
        <v>12.772585669781931</v>
      </c>
      <c r="O958" s="159">
        <f t="shared" ref="O958:O966" si="262">I958/O$957*100</f>
        <v>19.68174204355109</v>
      </c>
      <c r="P958" s="159">
        <f t="shared" ref="P958:P966" si="263">J958/P$957*100</f>
        <v>20.7977207977208</v>
      </c>
      <c r="Q958" s="159">
        <f t="shared" ref="Q958:Q966" si="264">K958/Q$957*100</f>
        <v>5.9900166389351082</v>
      </c>
      <c r="R958" s="181"/>
      <c r="V958" s="156" t="s">
        <v>154</v>
      </c>
      <c r="W958" s="137"/>
      <c r="Z958" s="157">
        <f t="shared" ref="Z958:Z966" si="265">K958</f>
        <v>72</v>
      </c>
      <c r="AA958" s="157">
        <f t="shared" ref="AA958:AA966" si="266">H958</f>
        <v>123</v>
      </c>
      <c r="AB958" s="184">
        <f t="shared" ref="AB958:AB966" si="267">J958</f>
        <v>219</v>
      </c>
      <c r="AC958" s="158">
        <f t="shared" si="256"/>
        <v>5.9900166389351082</v>
      </c>
      <c r="AD958" s="159">
        <f t="shared" si="257"/>
        <v>12.772585669781931</v>
      </c>
      <c r="AE958" s="159">
        <f t="shared" si="258"/>
        <v>20.7977207977208</v>
      </c>
      <c r="AH958" s="181"/>
    </row>
    <row r="959" spans="1:34" ht="15" customHeight="1" x14ac:dyDescent="0.15">
      <c r="B959" s="156" t="s">
        <v>76</v>
      </c>
      <c r="C959" s="137"/>
      <c r="F959" s="157">
        <v>74</v>
      </c>
      <c r="G959" s="157">
        <v>32</v>
      </c>
      <c r="H959" s="157">
        <v>42</v>
      </c>
      <c r="I959" s="157">
        <v>65</v>
      </c>
      <c r="J959" s="184">
        <v>64</v>
      </c>
      <c r="K959" s="157">
        <v>33</v>
      </c>
      <c r="L959" s="158">
        <f t="shared" si="259"/>
        <v>3.6561264822134385</v>
      </c>
      <c r="M959" s="436">
        <f t="shared" si="260"/>
        <v>3.0160226201696512</v>
      </c>
      <c r="N959" s="159">
        <f t="shared" si="261"/>
        <v>4.361370716510903</v>
      </c>
      <c r="O959" s="159">
        <f t="shared" si="262"/>
        <v>5.4438860971524292</v>
      </c>
      <c r="P959" s="159">
        <f t="shared" si="263"/>
        <v>6.0778727445394116</v>
      </c>
      <c r="Q959" s="159">
        <f t="shared" si="264"/>
        <v>2.7454242928452577</v>
      </c>
      <c r="R959" s="181"/>
      <c r="V959" s="156" t="s">
        <v>76</v>
      </c>
      <c r="W959" s="137"/>
      <c r="Z959" s="157">
        <f t="shared" si="265"/>
        <v>33</v>
      </c>
      <c r="AA959" s="157">
        <f t="shared" si="266"/>
        <v>42</v>
      </c>
      <c r="AB959" s="184">
        <f t="shared" si="267"/>
        <v>64</v>
      </c>
      <c r="AC959" s="158">
        <f t="shared" si="256"/>
        <v>2.7454242928452577</v>
      </c>
      <c r="AD959" s="159">
        <f t="shared" si="257"/>
        <v>4.361370716510903</v>
      </c>
      <c r="AE959" s="159">
        <f t="shared" si="258"/>
        <v>6.0778727445394116</v>
      </c>
      <c r="AH959" s="181"/>
    </row>
    <row r="960" spans="1:34" ht="15" customHeight="1" x14ac:dyDescent="0.15">
      <c r="B960" s="156" t="s">
        <v>498</v>
      </c>
      <c r="C960" s="137"/>
      <c r="F960" s="157">
        <v>115</v>
      </c>
      <c r="G960" s="157">
        <v>34</v>
      </c>
      <c r="H960" s="157">
        <v>81</v>
      </c>
      <c r="I960" s="157">
        <v>139</v>
      </c>
      <c r="J960" s="184">
        <v>122</v>
      </c>
      <c r="K960" s="157">
        <v>51</v>
      </c>
      <c r="L960" s="158">
        <f t="shared" si="259"/>
        <v>5.6818181818181817</v>
      </c>
      <c r="M960" s="436">
        <f t="shared" si="260"/>
        <v>3.2045240339302548</v>
      </c>
      <c r="N960" s="159">
        <f t="shared" si="261"/>
        <v>8.4112149532710276</v>
      </c>
      <c r="O960" s="159">
        <f t="shared" si="262"/>
        <v>11.641541038525963</v>
      </c>
      <c r="P960" s="159">
        <f t="shared" si="263"/>
        <v>11.585944919278253</v>
      </c>
      <c r="Q960" s="159">
        <f t="shared" si="264"/>
        <v>4.2429284525790347</v>
      </c>
      <c r="R960" s="181"/>
      <c r="V960" s="156" t="s">
        <v>498</v>
      </c>
      <c r="W960" s="137"/>
      <c r="Z960" s="157">
        <f t="shared" si="265"/>
        <v>51</v>
      </c>
      <c r="AA960" s="157">
        <f t="shared" si="266"/>
        <v>81</v>
      </c>
      <c r="AB960" s="184">
        <f t="shared" si="267"/>
        <v>122</v>
      </c>
      <c r="AC960" s="158">
        <f t="shared" si="256"/>
        <v>4.2429284525790347</v>
      </c>
      <c r="AD960" s="159">
        <f t="shared" si="257"/>
        <v>8.4112149532710276</v>
      </c>
      <c r="AE960" s="159">
        <f t="shared" si="258"/>
        <v>11.585944919278253</v>
      </c>
      <c r="AH960" s="181"/>
    </row>
    <row r="961" spans="1:34" ht="15" customHeight="1" x14ac:dyDescent="0.15">
      <c r="B961" s="156" t="s">
        <v>150</v>
      </c>
      <c r="C961" s="137"/>
      <c r="F961" s="157">
        <v>120</v>
      </c>
      <c r="G961" s="157">
        <v>48</v>
      </c>
      <c r="H961" s="157">
        <v>72</v>
      </c>
      <c r="I961" s="157">
        <v>94</v>
      </c>
      <c r="J961" s="184">
        <v>86</v>
      </c>
      <c r="K961" s="157">
        <v>56</v>
      </c>
      <c r="L961" s="158">
        <f t="shared" si="259"/>
        <v>5.928853754940711</v>
      </c>
      <c r="M961" s="436">
        <f t="shared" si="260"/>
        <v>4.5240339302544772</v>
      </c>
      <c r="N961" s="159">
        <f t="shared" si="261"/>
        <v>7.4766355140186906</v>
      </c>
      <c r="O961" s="159">
        <f t="shared" si="262"/>
        <v>7.8726968174204357</v>
      </c>
      <c r="P961" s="159">
        <f t="shared" si="263"/>
        <v>8.167141500474834</v>
      </c>
      <c r="Q961" s="159">
        <f t="shared" si="264"/>
        <v>4.6589018302828622</v>
      </c>
      <c r="R961" s="181"/>
      <c r="V961" s="156" t="s">
        <v>150</v>
      </c>
      <c r="W961" s="137"/>
      <c r="Z961" s="157">
        <f t="shared" si="265"/>
        <v>56</v>
      </c>
      <c r="AA961" s="157">
        <f t="shared" si="266"/>
        <v>72</v>
      </c>
      <c r="AB961" s="184">
        <f t="shared" si="267"/>
        <v>86</v>
      </c>
      <c r="AC961" s="158">
        <f t="shared" si="256"/>
        <v>4.6589018302828622</v>
      </c>
      <c r="AD961" s="159">
        <f t="shared" si="257"/>
        <v>7.4766355140186906</v>
      </c>
      <c r="AE961" s="159">
        <f t="shared" si="258"/>
        <v>8.167141500474834</v>
      </c>
      <c r="AH961" s="181"/>
    </row>
    <row r="962" spans="1:34" ht="15" customHeight="1" x14ac:dyDescent="0.15">
      <c r="B962" s="156" t="s">
        <v>147</v>
      </c>
      <c r="C962" s="137"/>
      <c r="F962" s="157">
        <v>111</v>
      </c>
      <c r="G962" s="157">
        <v>45</v>
      </c>
      <c r="H962" s="157">
        <v>66</v>
      </c>
      <c r="I962" s="157">
        <v>113</v>
      </c>
      <c r="J962" s="184">
        <v>102</v>
      </c>
      <c r="K962" s="157">
        <v>56</v>
      </c>
      <c r="L962" s="158">
        <f t="shared" si="259"/>
        <v>5.4841897233201582</v>
      </c>
      <c r="M962" s="436">
        <f t="shared" si="260"/>
        <v>4.2412818096135725</v>
      </c>
      <c r="N962" s="159">
        <f t="shared" si="261"/>
        <v>6.8535825545171329</v>
      </c>
      <c r="O962" s="159">
        <f t="shared" si="262"/>
        <v>9.4639865996649917</v>
      </c>
      <c r="P962" s="159">
        <f t="shared" si="263"/>
        <v>9.6866096866096854</v>
      </c>
      <c r="Q962" s="159">
        <f t="shared" si="264"/>
        <v>4.6589018302828622</v>
      </c>
      <c r="R962" s="181"/>
      <c r="V962" s="156" t="s">
        <v>147</v>
      </c>
      <c r="W962" s="137"/>
      <c r="Z962" s="157">
        <f t="shared" si="265"/>
        <v>56</v>
      </c>
      <c r="AA962" s="157">
        <f t="shared" si="266"/>
        <v>66</v>
      </c>
      <c r="AB962" s="184">
        <f t="shared" si="267"/>
        <v>102</v>
      </c>
      <c r="AC962" s="158">
        <f t="shared" si="256"/>
        <v>4.6589018302828622</v>
      </c>
      <c r="AD962" s="159">
        <f t="shared" si="257"/>
        <v>6.8535825545171329</v>
      </c>
      <c r="AE962" s="159">
        <f t="shared" si="258"/>
        <v>9.6866096866096854</v>
      </c>
      <c r="AH962" s="181"/>
    </row>
    <row r="963" spans="1:34" ht="15" customHeight="1" x14ac:dyDescent="0.15">
      <c r="B963" s="156" t="s">
        <v>296</v>
      </c>
      <c r="C963" s="137"/>
      <c r="F963" s="157">
        <v>219</v>
      </c>
      <c r="G963" s="157">
        <v>107</v>
      </c>
      <c r="H963" s="157">
        <v>112</v>
      </c>
      <c r="I963" s="157">
        <v>110</v>
      </c>
      <c r="J963" s="184">
        <v>95</v>
      </c>
      <c r="K963" s="157">
        <v>122</v>
      </c>
      <c r="L963" s="158">
        <f t="shared" si="259"/>
        <v>10.820158102766799</v>
      </c>
      <c r="M963" s="436">
        <f t="shared" si="260"/>
        <v>10.084825636192271</v>
      </c>
      <c r="N963" s="159">
        <f t="shared" si="261"/>
        <v>11.630321910695743</v>
      </c>
      <c r="O963" s="159">
        <f t="shared" si="262"/>
        <v>9.2127303182579574</v>
      </c>
      <c r="P963" s="159">
        <f t="shared" si="263"/>
        <v>9.0218423551756874</v>
      </c>
      <c r="Q963" s="159">
        <f t="shared" si="264"/>
        <v>10.149750415973378</v>
      </c>
      <c r="R963" s="181"/>
      <c r="V963" s="156" t="s">
        <v>296</v>
      </c>
      <c r="W963" s="137"/>
      <c r="Z963" s="157">
        <f t="shared" si="265"/>
        <v>122</v>
      </c>
      <c r="AA963" s="157">
        <f t="shared" si="266"/>
        <v>112</v>
      </c>
      <c r="AB963" s="184">
        <f t="shared" si="267"/>
        <v>95</v>
      </c>
      <c r="AC963" s="158">
        <f t="shared" si="256"/>
        <v>10.149750415973378</v>
      </c>
      <c r="AD963" s="159">
        <f t="shared" si="257"/>
        <v>11.630321910695743</v>
      </c>
      <c r="AE963" s="159">
        <f t="shared" si="258"/>
        <v>9.0218423551756874</v>
      </c>
      <c r="AH963" s="181"/>
    </row>
    <row r="964" spans="1:34" ht="15" customHeight="1" x14ac:dyDescent="0.15">
      <c r="B964" s="156" t="s">
        <v>131</v>
      </c>
      <c r="C964" s="137"/>
      <c r="F964" s="157">
        <v>316</v>
      </c>
      <c r="G964" s="157">
        <v>236</v>
      </c>
      <c r="H964" s="157">
        <v>80</v>
      </c>
      <c r="I964" s="157">
        <v>117</v>
      </c>
      <c r="J964" s="184">
        <v>97</v>
      </c>
      <c r="K964" s="157">
        <v>256</v>
      </c>
      <c r="L964" s="158">
        <f t="shared" si="259"/>
        <v>15.612648221343871</v>
      </c>
      <c r="M964" s="436">
        <f t="shared" si="260"/>
        <v>22.243166823751178</v>
      </c>
      <c r="N964" s="159">
        <f t="shared" si="261"/>
        <v>8.3073727933541015</v>
      </c>
      <c r="O964" s="159">
        <f t="shared" si="262"/>
        <v>9.7989949748743719</v>
      </c>
      <c r="P964" s="159">
        <f t="shared" si="263"/>
        <v>9.2117758784425448</v>
      </c>
      <c r="Q964" s="159">
        <f t="shared" si="264"/>
        <v>21.297836938435939</v>
      </c>
      <c r="R964" s="181"/>
      <c r="V964" s="156" t="s">
        <v>131</v>
      </c>
      <c r="W964" s="137"/>
      <c r="Z964" s="157">
        <f t="shared" si="265"/>
        <v>256</v>
      </c>
      <c r="AA964" s="157">
        <f t="shared" si="266"/>
        <v>80</v>
      </c>
      <c r="AB964" s="184">
        <f t="shared" si="267"/>
        <v>97</v>
      </c>
      <c r="AC964" s="158">
        <f t="shared" si="256"/>
        <v>21.297836938435939</v>
      </c>
      <c r="AD964" s="159">
        <f t="shared" si="257"/>
        <v>8.3073727933541015</v>
      </c>
      <c r="AE964" s="159">
        <f t="shared" si="258"/>
        <v>9.2117758784425448</v>
      </c>
      <c r="AH964" s="181"/>
    </row>
    <row r="965" spans="1:34" ht="15" customHeight="1" x14ac:dyDescent="0.15">
      <c r="B965" s="156" t="s">
        <v>211</v>
      </c>
      <c r="C965" s="137"/>
      <c r="F965" s="157">
        <v>502</v>
      </c>
      <c r="G965" s="157">
        <v>281</v>
      </c>
      <c r="H965" s="157">
        <v>221</v>
      </c>
      <c r="I965" s="157">
        <v>132</v>
      </c>
      <c r="J965" s="184">
        <v>108</v>
      </c>
      <c r="K965" s="157">
        <v>305</v>
      </c>
      <c r="L965" s="158">
        <f t="shared" si="259"/>
        <v>24.802371541501977</v>
      </c>
      <c r="M965" s="436">
        <f t="shared" si="260"/>
        <v>26.48444863336475</v>
      </c>
      <c r="N965" s="159">
        <f t="shared" si="261"/>
        <v>22.949117341640708</v>
      </c>
      <c r="O965" s="159">
        <f t="shared" si="262"/>
        <v>11.055276381909549</v>
      </c>
      <c r="P965" s="159">
        <f t="shared" si="263"/>
        <v>10.256410256410255</v>
      </c>
      <c r="Q965" s="159">
        <f t="shared" si="264"/>
        <v>25.374376039933445</v>
      </c>
      <c r="R965" s="181"/>
      <c r="V965" s="156" t="s">
        <v>140</v>
      </c>
      <c r="W965" s="137"/>
      <c r="Z965" s="157">
        <f t="shared" si="265"/>
        <v>305</v>
      </c>
      <c r="AA965" s="157">
        <f t="shared" si="266"/>
        <v>221</v>
      </c>
      <c r="AB965" s="184">
        <f t="shared" si="267"/>
        <v>108</v>
      </c>
      <c r="AC965" s="158">
        <f t="shared" si="256"/>
        <v>25.374376039933445</v>
      </c>
      <c r="AD965" s="159">
        <f t="shared" si="257"/>
        <v>22.949117341640708</v>
      </c>
      <c r="AE965" s="159">
        <f t="shared" si="258"/>
        <v>10.256410256410255</v>
      </c>
      <c r="AH965" s="181"/>
    </row>
    <row r="966" spans="1:34" ht="15" customHeight="1" x14ac:dyDescent="0.15">
      <c r="B966" s="156" t="s">
        <v>128</v>
      </c>
      <c r="C966" s="137"/>
      <c r="D966" s="151"/>
      <c r="E966" s="151"/>
      <c r="F966" s="161">
        <v>388</v>
      </c>
      <c r="G966" s="161">
        <v>222</v>
      </c>
      <c r="H966" s="161">
        <v>166</v>
      </c>
      <c r="I966" s="161">
        <v>189</v>
      </c>
      <c r="J966" s="185">
        <v>160</v>
      </c>
      <c r="K966" s="161">
        <v>251</v>
      </c>
      <c r="L966" s="162">
        <f t="shared" si="259"/>
        <v>19.169960474308301</v>
      </c>
      <c r="M966" s="451">
        <f t="shared" si="260"/>
        <v>20.923656927426958</v>
      </c>
      <c r="N966" s="163">
        <f t="shared" si="261"/>
        <v>17.237798546209763</v>
      </c>
      <c r="O966" s="163">
        <f t="shared" si="262"/>
        <v>15.829145728643216</v>
      </c>
      <c r="P966" s="163">
        <f t="shared" si="263"/>
        <v>15.194681861348528</v>
      </c>
      <c r="Q966" s="163">
        <f t="shared" si="264"/>
        <v>20.881863560732114</v>
      </c>
      <c r="R966" s="181"/>
      <c r="V966" s="156" t="s">
        <v>128</v>
      </c>
      <c r="W966" s="137"/>
      <c r="X966" s="151"/>
      <c r="Y966" s="151"/>
      <c r="Z966" s="161">
        <f t="shared" si="265"/>
        <v>251</v>
      </c>
      <c r="AA966" s="161">
        <f t="shared" si="266"/>
        <v>166</v>
      </c>
      <c r="AB966" s="185">
        <f t="shared" si="267"/>
        <v>160</v>
      </c>
      <c r="AC966" s="162">
        <f t="shared" si="256"/>
        <v>20.881863560732114</v>
      </c>
      <c r="AD966" s="163">
        <f t="shared" si="257"/>
        <v>17.237798546209763</v>
      </c>
      <c r="AE966" s="163">
        <f t="shared" si="258"/>
        <v>15.194681861348528</v>
      </c>
      <c r="AH966" s="181"/>
    </row>
    <row r="967" spans="1:34" ht="15" customHeight="1" x14ac:dyDescent="0.15">
      <c r="B967" s="165" t="s">
        <v>1</v>
      </c>
      <c r="C967" s="166"/>
      <c r="D967" s="167"/>
      <c r="E967" s="176"/>
      <c r="F967" s="168">
        <f t="shared" ref="F967:Q967" si="268">SUM(F958:F966)</f>
        <v>2024</v>
      </c>
      <c r="G967" s="168">
        <f t="shared" si="268"/>
        <v>1061</v>
      </c>
      <c r="H967" s="168">
        <f t="shared" si="268"/>
        <v>963</v>
      </c>
      <c r="I967" s="168">
        <f t="shared" si="268"/>
        <v>1194</v>
      </c>
      <c r="J967" s="186">
        <f t="shared" si="268"/>
        <v>1053</v>
      </c>
      <c r="K967" s="168">
        <f t="shared" si="268"/>
        <v>1202</v>
      </c>
      <c r="L967" s="169">
        <f t="shared" si="268"/>
        <v>99.999999999999986</v>
      </c>
      <c r="M967" s="452">
        <f t="shared" si="268"/>
        <v>100.00000000000001</v>
      </c>
      <c r="N967" s="170">
        <f t="shared" si="268"/>
        <v>99.999999999999986</v>
      </c>
      <c r="O967" s="170">
        <f t="shared" si="268"/>
        <v>100</v>
      </c>
      <c r="P967" s="170">
        <f t="shared" si="268"/>
        <v>100</v>
      </c>
      <c r="Q967" s="170">
        <f t="shared" si="268"/>
        <v>100</v>
      </c>
      <c r="V967" s="165" t="s">
        <v>1</v>
      </c>
      <c r="W967" s="166"/>
      <c r="X967" s="167"/>
      <c r="Y967" s="176"/>
      <c r="Z967" s="168">
        <f t="shared" ref="Z967:AE967" si="269">SUM(Z958:Z966)</f>
        <v>1202</v>
      </c>
      <c r="AA967" s="168">
        <f t="shared" si="269"/>
        <v>963</v>
      </c>
      <c r="AB967" s="186">
        <f t="shared" si="269"/>
        <v>1053</v>
      </c>
      <c r="AC967" s="169">
        <f t="shared" si="269"/>
        <v>100</v>
      </c>
      <c r="AD967" s="170">
        <f t="shared" si="269"/>
        <v>99.999999999999986</v>
      </c>
      <c r="AE967" s="170">
        <f t="shared" si="269"/>
        <v>100</v>
      </c>
    </row>
    <row r="968" spans="1:34" ht="15" customHeight="1" x14ac:dyDescent="0.15">
      <c r="B968" s="165" t="s">
        <v>840</v>
      </c>
      <c r="C968" s="166"/>
      <c r="D968" s="167"/>
      <c r="E968" s="176"/>
      <c r="F968" s="453">
        <v>68.434955916169301</v>
      </c>
      <c r="G968" s="453">
        <v>77.064747742678378</v>
      </c>
      <c r="H968" s="453">
        <v>59.350394633307388</v>
      </c>
      <c r="I968" s="453">
        <v>46.336525530661895</v>
      </c>
      <c r="J968" s="453">
        <v>44.519413788324762</v>
      </c>
      <c r="K968" s="453">
        <v>75.15215036955675</v>
      </c>
      <c r="V968" s="165" t="s">
        <v>840</v>
      </c>
      <c r="W968" s="166"/>
      <c r="X968" s="167"/>
      <c r="Y968" s="176"/>
      <c r="Z968" s="453">
        <f>K968</f>
        <v>75.15215036955675</v>
      </c>
      <c r="AA968" s="453">
        <f>H968</f>
        <v>59.350394633307388</v>
      </c>
      <c r="AB968" s="453">
        <f>J968</f>
        <v>44.519413788324762</v>
      </c>
    </row>
    <row r="969" spans="1:34" ht="15" customHeight="1" x14ac:dyDescent="0.15">
      <c r="B969" s="165" t="s">
        <v>841</v>
      </c>
      <c r="C969" s="166"/>
      <c r="D969" s="167"/>
      <c r="E969" s="176"/>
      <c r="F969" s="453">
        <v>76.842544872239515</v>
      </c>
      <c r="G969" s="453">
        <v>82.576402753648978</v>
      </c>
      <c r="H969" s="453">
        <v>70.18140136905933</v>
      </c>
      <c r="I969" s="453">
        <v>60.478192413396364</v>
      </c>
      <c r="J969" s="453">
        <v>58.984920642394677</v>
      </c>
      <c r="K969" s="453">
        <v>81.307957908360038</v>
      </c>
      <c r="V969" s="165" t="s">
        <v>841</v>
      </c>
      <c r="W969" s="166"/>
      <c r="X969" s="167"/>
      <c r="Y969" s="176"/>
      <c r="Z969" s="453">
        <f>K969</f>
        <v>81.307957908360038</v>
      </c>
      <c r="AA969" s="453">
        <f>H969</f>
        <v>70.18140136905933</v>
      </c>
      <c r="AB969" s="453">
        <f>J969</f>
        <v>58.984920642394677</v>
      </c>
    </row>
    <row r="971" spans="1:34" ht="15" customHeight="1" x14ac:dyDescent="0.15">
      <c r="A971" s="135" t="s">
        <v>714</v>
      </c>
      <c r="B971" s="137"/>
      <c r="V971" s="137"/>
    </row>
    <row r="972" spans="1:34" ht="13.7" customHeight="1" x14ac:dyDescent="0.15">
      <c r="B972" s="138"/>
      <c r="C972" s="139"/>
      <c r="D972" s="139"/>
      <c r="E972" s="139"/>
      <c r="F972" s="227"/>
      <c r="G972" s="228"/>
      <c r="H972" s="142" t="s">
        <v>2</v>
      </c>
      <c r="I972" s="142"/>
      <c r="J972" s="228"/>
      <c r="K972" s="228"/>
      <c r="L972" s="229"/>
      <c r="M972" s="228"/>
      <c r="N972" s="142" t="s">
        <v>3</v>
      </c>
      <c r="O972" s="142"/>
      <c r="P972" s="228"/>
      <c r="Q972" s="231"/>
      <c r="V972" s="138"/>
      <c r="W972" s="139"/>
      <c r="X972" s="139"/>
      <c r="Y972" s="139"/>
      <c r="Z972" s="140"/>
      <c r="AA972" s="141" t="s">
        <v>2</v>
      </c>
      <c r="AB972" s="142"/>
      <c r="AC972" s="143"/>
      <c r="AD972" s="141" t="s">
        <v>3</v>
      </c>
      <c r="AE972" s="144"/>
    </row>
    <row r="973" spans="1:34" ht="22.7" customHeight="1" x14ac:dyDescent="0.15">
      <c r="B973" s="156"/>
      <c r="C973" s="137"/>
      <c r="E973" s="329"/>
      <c r="F973" s="146" t="s">
        <v>365</v>
      </c>
      <c r="G973" s="146" t="s">
        <v>170</v>
      </c>
      <c r="H973" s="146" t="s">
        <v>171</v>
      </c>
      <c r="I973" s="146" t="s">
        <v>366</v>
      </c>
      <c r="J973" s="182" t="s">
        <v>173</v>
      </c>
      <c r="K973" s="146" t="s">
        <v>529</v>
      </c>
      <c r="L973" s="147" t="s">
        <v>365</v>
      </c>
      <c r="M973" s="146" t="s">
        <v>170</v>
      </c>
      <c r="N973" s="146" t="s">
        <v>171</v>
      </c>
      <c r="O973" s="146" t="s">
        <v>366</v>
      </c>
      <c r="P973" s="146" t="s">
        <v>173</v>
      </c>
      <c r="Q973" s="146" t="s">
        <v>529</v>
      </c>
      <c r="V973" s="156"/>
      <c r="W973" s="137"/>
      <c r="Y973" s="329"/>
      <c r="Z973" s="146" t="s">
        <v>495</v>
      </c>
      <c r="AA973" s="146" t="s">
        <v>171</v>
      </c>
      <c r="AB973" s="182" t="s">
        <v>173</v>
      </c>
      <c r="AC973" s="147" t="s">
        <v>495</v>
      </c>
      <c r="AD973" s="146" t="s">
        <v>171</v>
      </c>
      <c r="AE973" s="146" t="s">
        <v>173</v>
      </c>
    </row>
    <row r="974" spans="1:34" ht="12" customHeight="1" x14ac:dyDescent="0.15">
      <c r="B974" s="149"/>
      <c r="C974" s="150"/>
      <c r="D974" s="151"/>
      <c r="E974" s="220"/>
      <c r="F974" s="152"/>
      <c r="G974" s="152"/>
      <c r="H974" s="152"/>
      <c r="I974" s="152"/>
      <c r="J974" s="183"/>
      <c r="K974" s="152"/>
      <c r="L974" s="153">
        <f>$F$882</f>
        <v>2024</v>
      </c>
      <c r="M974" s="154">
        <f>$G$882</f>
        <v>1061</v>
      </c>
      <c r="N974" s="154">
        <f>$H$882</f>
        <v>963</v>
      </c>
      <c r="O974" s="154">
        <f>$I$882</f>
        <v>1194</v>
      </c>
      <c r="P974" s="154">
        <f>$J$882</f>
        <v>1053</v>
      </c>
      <c r="Q974" s="154">
        <f>$K$882</f>
        <v>1202</v>
      </c>
      <c r="V974" s="149"/>
      <c r="W974" s="150"/>
      <c r="X974" s="151"/>
      <c r="Y974" s="220"/>
      <c r="Z974" s="152"/>
      <c r="AA974" s="152"/>
      <c r="AB974" s="183"/>
      <c r="AC974" s="153">
        <f t="shared" ref="AC974:AC983" si="270">Q974</f>
        <v>1202</v>
      </c>
      <c r="AD974" s="154">
        <f t="shared" ref="AD974:AD983" si="271">N974</f>
        <v>963</v>
      </c>
      <c r="AE974" s="154">
        <f t="shared" ref="AE974:AE983" si="272">P974</f>
        <v>1053</v>
      </c>
    </row>
    <row r="975" spans="1:34" ht="15" customHeight="1" x14ac:dyDescent="0.15">
      <c r="B975" s="156" t="s">
        <v>153</v>
      </c>
      <c r="C975" s="137"/>
      <c r="F975" s="157">
        <v>910</v>
      </c>
      <c r="G975" s="157">
        <v>486</v>
      </c>
      <c r="H975" s="157">
        <v>424</v>
      </c>
      <c r="I975" s="157">
        <v>422</v>
      </c>
      <c r="J975" s="184">
        <v>372</v>
      </c>
      <c r="K975" s="157">
        <v>536</v>
      </c>
      <c r="L975" s="158">
        <f t="shared" ref="L975:L983" si="273">F975/L$974*100</f>
        <v>44.960474308300398</v>
      </c>
      <c r="M975" s="436">
        <f t="shared" ref="M975:M983" si="274">G975/M$974*100</f>
        <v>45.805843543826583</v>
      </c>
      <c r="N975" s="159">
        <f t="shared" ref="N975:N983" si="275">H975/N$974*100</f>
        <v>44.029075804776738</v>
      </c>
      <c r="O975" s="159">
        <f t="shared" ref="O975:O983" si="276">I975/O$974*100</f>
        <v>35.343383584589617</v>
      </c>
      <c r="P975" s="159">
        <f t="shared" ref="P975:P983" si="277">J975/P$974*100</f>
        <v>35.327635327635328</v>
      </c>
      <c r="Q975" s="159">
        <f t="shared" ref="Q975:Q983" si="278">K975/Q$974*100</f>
        <v>44.592346089850246</v>
      </c>
      <c r="R975" s="181"/>
      <c r="V975" s="156" t="s">
        <v>154</v>
      </c>
      <c r="W975" s="137"/>
      <c r="Z975" s="157">
        <f t="shared" ref="Z975:Z983" si="279">K975</f>
        <v>536</v>
      </c>
      <c r="AA975" s="157">
        <f t="shared" ref="AA975:AA983" si="280">H975</f>
        <v>424</v>
      </c>
      <c r="AB975" s="184">
        <f t="shared" ref="AB975:AB983" si="281">J975</f>
        <v>372</v>
      </c>
      <c r="AC975" s="158">
        <f t="shared" si="270"/>
        <v>44.592346089850246</v>
      </c>
      <c r="AD975" s="159">
        <f t="shared" si="271"/>
        <v>44.029075804776738</v>
      </c>
      <c r="AE975" s="159">
        <f t="shared" si="272"/>
        <v>35.327635327635328</v>
      </c>
      <c r="AH975" s="181"/>
    </row>
    <row r="976" spans="1:34" ht="15" customHeight="1" x14ac:dyDescent="0.15">
      <c r="B976" s="156" t="s">
        <v>76</v>
      </c>
      <c r="C976" s="137"/>
      <c r="F976" s="157">
        <v>299</v>
      </c>
      <c r="G976" s="157">
        <v>207</v>
      </c>
      <c r="H976" s="157">
        <v>92</v>
      </c>
      <c r="I976" s="157">
        <v>218</v>
      </c>
      <c r="J976" s="184">
        <v>189</v>
      </c>
      <c r="K976" s="157">
        <v>236</v>
      </c>
      <c r="L976" s="158">
        <f t="shared" si="273"/>
        <v>14.772727272727273</v>
      </c>
      <c r="M976" s="436">
        <f t="shared" si="274"/>
        <v>19.509896324222431</v>
      </c>
      <c r="N976" s="159">
        <f t="shared" si="275"/>
        <v>9.5534787123572169</v>
      </c>
      <c r="O976" s="159">
        <f t="shared" si="276"/>
        <v>18.257956448911223</v>
      </c>
      <c r="P976" s="159">
        <f t="shared" si="277"/>
        <v>17.948717948717949</v>
      </c>
      <c r="Q976" s="159">
        <f t="shared" si="278"/>
        <v>19.633943427620633</v>
      </c>
      <c r="R976" s="181"/>
      <c r="V976" s="156" t="s">
        <v>76</v>
      </c>
      <c r="W976" s="137"/>
      <c r="Z976" s="157">
        <f t="shared" si="279"/>
        <v>236</v>
      </c>
      <c r="AA976" s="157">
        <f t="shared" si="280"/>
        <v>92</v>
      </c>
      <c r="AB976" s="184">
        <f t="shared" si="281"/>
        <v>189</v>
      </c>
      <c r="AC976" s="158">
        <f t="shared" si="270"/>
        <v>19.633943427620633</v>
      </c>
      <c r="AD976" s="159">
        <f t="shared" si="271"/>
        <v>9.5534787123572169</v>
      </c>
      <c r="AE976" s="159">
        <f t="shared" si="272"/>
        <v>17.948717948717949</v>
      </c>
      <c r="AH976" s="181"/>
    </row>
    <row r="977" spans="1:34" ht="15" customHeight="1" x14ac:dyDescent="0.15">
      <c r="B977" s="156" t="s">
        <v>498</v>
      </c>
      <c r="C977" s="137"/>
      <c r="F977" s="157">
        <v>234</v>
      </c>
      <c r="G977" s="157">
        <v>101</v>
      </c>
      <c r="H977" s="157">
        <v>133</v>
      </c>
      <c r="I977" s="157">
        <v>197</v>
      </c>
      <c r="J977" s="184">
        <v>177</v>
      </c>
      <c r="K977" s="157">
        <v>121</v>
      </c>
      <c r="L977" s="158">
        <f t="shared" si="273"/>
        <v>11.561264822134387</v>
      </c>
      <c r="M977" s="436">
        <f t="shared" si="274"/>
        <v>9.5193213949104614</v>
      </c>
      <c r="N977" s="159">
        <f t="shared" si="275"/>
        <v>13.811007268951196</v>
      </c>
      <c r="O977" s="159">
        <f t="shared" si="276"/>
        <v>16.499162479061976</v>
      </c>
      <c r="P977" s="159">
        <f t="shared" si="277"/>
        <v>16.809116809116809</v>
      </c>
      <c r="Q977" s="159">
        <f t="shared" si="278"/>
        <v>10.066555740432612</v>
      </c>
      <c r="R977" s="181"/>
      <c r="V977" s="156" t="s">
        <v>498</v>
      </c>
      <c r="W977" s="137"/>
      <c r="Z977" s="157">
        <f t="shared" si="279"/>
        <v>121</v>
      </c>
      <c r="AA977" s="157">
        <f t="shared" si="280"/>
        <v>133</v>
      </c>
      <c r="AB977" s="184">
        <f t="shared" si="281"/>
        <v>177</v>
      </c>
      <c r="AC977" s="158">
        <f t="shared" si="270"/>
        <v>10.066555740432612</v>
      </c>
      <c r="AD977" s="159">
        <f t="shared" si="271"/>
        <v>13.811007268951196</v>
      </c>
      <c r="AE977" s="159">
        <f t="shared" si="272"/>
        <v>16.809116809116809</v>
      </c>
      <c r="AH977" s="181"/>
    </row>
    <row r="978" spans="1:34" ht="15" customHeight="1" x14ac:dyDescent="0.15">
      <c r="B978" s="156" t="s">
        <v>150</v>
      </c>
      <c r="C978" s="137"/>
      <c r="F978" s="157">
        <v>72</v>
      </c>
      <c r="G978" s="157">
        <v>26</v>
      </c>
      <c r="H978" s="157">
        <v>46</v>
      </c>
      <c r="I978" s="157">
        <v>81</v>
      </c>
      <c r="J978" s="184">
        <v>76</v>
      </c>
      <c r="K978" s="157">
        <v>31</v>
      </c>
      <c r="L978" s="158">
        <f t="shared" si="273"/>
        <v>3.5573122529644272</v>
      </c>
      <c r="M978" s="436">
        <f t="shared" si="274"/>
        <v>2.4505183788878417</v>
      </c>
      <c r="N978" s="159">
        <f t="shared" si="275"/>
        <v>4.7767393561786085</v>
      </c>
      <c r="O978" s="159">
        <f t="shared" si="276"/>
        <v>6.78391959798995</v>
      </c>
      <c r="P978" s="159">
        <f t="shared" si="277"/>
        <v>7.2174738841405501</v>
      </c>
      <c r="Q978" s="159">
        <f t="shared" si="278"/>
        <v>2.5790349417637271</v>
      </c>
      <c r="R978" s="181"/>
      <c r="V978" s="156" t="s">
        <v>150</v>
      </c>
      <c r="W978" s="137"/>
      <c r="Z978" s="157">
        <f t="shared" si="279"/>
        <v>31</v>
      </c>
      <c r="AA978" s="157">
        <f t="shared" si="280"/>
        <v>46</v>
      </c>
      <c r="AB978" s="184">
        <f t="shared" si="281"/>
        <v>76</v>
      </c>
      <c r="AC978" s="158">
        <f t="shared" si="270"/>
        <v>2.5790349417637271</v>
      </c>
      <c r="AD978" s="159">
        <f t="shared" si="271"/>
        <v>4.7767393561786085</v>
      </c>
      <c r="AE978" s="159">
        <f t="shared" si="272"/>
        <v>7.2174738841405501</v>
      </c>
      <c r="AH978" s="181"/>
    </row>
    <row r="979" spans="1:34" ht="15" customHeight="1" x14ac:dyDescent="0.15">
      <c r="B979" s="156" t="s">
        <v>147</v>
      </c>
      <c r="C979" s="137"/>
      <c r="F979" s="157">
        <v>41</v>
      </c>
      <c r="G979" s="157">
        <v>10</v>
      </c>
      <c r="H979" s="157">
        <v>31</v>
      </c>
      <c r="I979" s="157">
        <v>49</v>
      </c>
      <c r="J979" s="184">
        <v>45</v>
      </c>
      <c r="K979" s="157">
        <v>14</v>
      </c>
      <c r="L979" s="158">
        <f t="shared" si="273"/>
        <v>2.0256916996047432</v>
      </c>
      <c r="M979" s="436">
        <f t="shared" si="274"/>
        <v>0.94250706880301593</v>
      </c>
      <c r="N979" s="159">
        <f t="shared" si="275"/>
        <v>3.2191069574247146</v>
      </c>
      <c r="O979" s="159">
        <f t="shared" si="276"/>
        <v>4.1038525963149084</v>
      </c>
      <c r="P979" s="159">
        <f t="shared" si="277"/>
        <v>4.2735042735042734</v>
      </c>
      <c r="Q979" s="159">
        <f t="shared" si="278"/>
        <v>1.1647254575707155</v>
      </c>
      <c r="R979" s="181"/>
      <c r="V979" s="156" t="s">
        <v>147</v>
      </c>
      <c r="W979" s="137"/>
      <c r="Z979" s="157">
        <f t="shared" si="279"/>
        <v>14</v>
      </c>
      <c r="AA979" s="157">
        <f t="shared" si="280"/>
        <v>31</v>
      </c>
      <c r="AB979" s="184">
        <f t="shared" si="281"/>
        <v>45</v>
      </c>
      <c r="AC979" s="158">
        <f t="shared" si="270"/>
        <v>1.1647254575707155</v>
      </c>
      <c r="AD979" s="159">
        <f t="shared" si="271"/>
        <v>3.2191069574247146</v>
      </c>
      <c r="AE979" s="159">
        <f t="shared" si="272"/>
        <v>4.2735042735042734</v>
      </c>
      <c r="AH979" s="181"/>
    </row>
    <row r="980" spans="1:34" ht="15" customHeight="1" x14ac:dyDescent="0.15">
      <c r="B980" s="156" t="s">
        <v>296</v>
      </c>
      <c r="C980" s="137"/>
      <c r="F980" s="157">
        <v>27</v>
      </c>
      <c r="G980" s="157">
        <v>11</v>
      </c>
      <c r="H980" s="157">
        <v>16</v>
      </c>
      <c r="I980" s="157">
        <v>24</v>
      </c>
      <c r="J980" s="184">
        <v>18</v>
      </c>
      <c r="K980" s="157">
        <v>17</v>
      </c>
      <c r="L980" s="158">
        <f t="shared" si="273"/>
        <v>1.3339920948616599</v>
      </c>
      <c r="M980" s="436">
        <f t="shared" si="274"/>
        <v>1.0367577756833177</v>
      </c>
      <c r="N980" s="159">
        <f t="shared" si="275"/>
        <v>1.6614745586708204</v>
      </c>
      <c r="O980" s="159">
        <f t="shared" si="276"/>
        <v>2.0100502512562812</v>
      </c>
      <c r="P980" s="159">
        <f t="shared" si="277"/>
        <v>1.7094017094017095</v>
      </c>
      <c r="Q980" s="159">
        <f t="shared" si="278"/>
        <v>1.4143094841930115</v>
      </c>
      <c r="R980" s="181"/>
      <c r="V980" s="156" t="s">
        <v>296</v>
      </c>
      <c r="W980" s="137"/>
      <c r="Z980" s="157">
        <f t="shared" si="279"/>
        <v>17</v>
      </c>
      <c r="AA980" s="157">
        <f t="shared" si="280"/>
        <v>16</v>
      </c>
      <c r="AB980" s="184">
        <f t="shared" si="281"/>
        <v>18</v>
      </c>
      <c r="AC980" s="158">
        <f t="shared" si="270"/>
        <v>1.4143094841930115</v>
      </c>
      <c r="AD980" s="159">
        <f t="shared" si="271"/>
        <v>1.6614745586708204</v>
      </c>
      <c r="AE980" s="159">
        <f t="shared" si="272"/>
        <v>1.7094017094017095</v>
      </c>
      <c r="AH980" s="181"/>
    </row>
    <row r="981" spans="1:34" ht="15" customHeight="1" x14ac:dyDescent="0.15">
      <c r="B981" s="156" t="s">
        <v>131</v>
      </c>
      <c r="C981" s="137"/>
      <c r="F981" s="157">
        <v>22</v>
      </c>
      <c r="G981" s="157">
        <v>9</v>
      </c>
      <c r="H981" s="157">
        <v>13</v>
      </c>
      <c r="I981" s="157">
        <v>8</v>
      </c>
      <c r="J981" s="184">
        <v>6</v>
      </c>
      <c r="K981" s="157">
        <v>11</v>
      </c>
      <c r="L981" s="158">
        <f t="shared" si="273"/>
        <v>1.0869565217391304</v>
      </c>
      <c r="M981" s="436">
        <f t="shared" si="274"/>
        <v>0.84825636192271436</v>
      </c>
      <c r="N981" s="159">
        <f t="shared" si="275"/>
        <v>1.3499480789200415</v>
      </c>
      <c r="O981" s="159">
        <f t="shared" si="276"/>
        <v>0.67001675041876052</v>
      </c>
      <c r="P981" s="159">
        <f t="shared" si="277"/>
        <v>0.56980056980056981</v>
      </c>
      <c r="Q981" s="159">
        <f t="shared" si="278"/>
        <v>0.91514143094841938</v>
      </c>
      <c r="R981" s="181"/>
      <c r="V981" s="156" t="s">
        <v>131</v>
      </c>
      <c r="W981" s="137"/>
      <c r="Z981" s="157">
        <f t="shared" si="279"/>
        <v>11</v>
      </c>
      <c r="AA981" s="157">
        <f t="shared" si="280"/>
        <v>13</v>
      </c>
      <c r="AB981" s="184">
        <f t="shared" si="281"/>
        <v>6</v>
      </c>
      <c r="AC981" s="158">
        <f t="shared" si="270"/>
        <v>0.91514143094841938</v>
      </c>
      <c r="AD981" s="159">
        <f t="shared" si="271"/>
        <v>1.3499480789200415</v>
      </c>
      <c r="AE981" s="159">
        <f t="shared" si="272"/>
        <v>0.56980056980056981</v>
      </c>
      <c r="AH981" s="181"/>
    </row>
    <row r="982" spans="1:34" ht="15" customHeight="1" x14ac:dyDescent="0.15">
      <c r="B982" s="156" t="s">
        <v>211</v>
      </c>
      <c r="C982" s="137"/>
      <c r="F982" s="157">
        <v>16</v>
      </c>
      <c r="G982" s="157">
        <v>7</v>
      </c>
      <c r="H982" s="157">
        <v>9</v>
      </c>
      <c r="I982" s="157">
        <v>9</v>
      </c>
      <c r="J982" s="184">
        <v>9</v>
      </c>
      <c r="K982" s="157">
        <v>7</v>
      </c>
      <c r="L982" s="158">
        <f t="shared" si="273"/>
        <v>0.79051383399209485</v>
      </c>
      <c r="M982" s="436">
        <f t="shared" si="274"/>
        <v>0.65975494816211122</v>
      </c>
      <c r="N982" s="159">
        <f t="shared" si="275"/>
        <v>0.93457943925233633</v>
      </c>
      <c r="O982" s="159">
        <f t="shared" si="276"/>
        <v>0.75376884422110546</v>
      </c>
      <c r="P982" s="159">
        <f t="shared" si="277"/>
        <v>0.85470085470085477</v>
      </c>
      <c r="Q982" s="159">
        <f t="shared" si="278"/>
        <v>0.58236272878535777</v>
      </c>
      <c r="R982" s="181"/>
      <c r="V982" s="156" t="s">
        <v>140</v>
      </c>
      <c r="W982" s="137"/>
      <c r="Z982" s="157">
        <f t="shared" si="279"/>
        <v>7</v>
      </c>
      <c r="AA982" s="157">
        <f t="shared" si="280"/>
        <v>9</v>
      </c>
      <c r="AB982" s="184">
        <f t="shared" si="281"/>
        <v>9</v>
      </c>
      <c r="AC982" s="158">
        <f t="shared" si="270"/>
        <v>0.58236272878535777</v>
      </c>
      <c r="AD982" s="159">
        <f t="shared" si="271"/>
        <v>0.93457943925233633</v>
      </c>
      <c r="AE982" s="159">
        <f t="shared" si="272"/>
        <v>0.85470085470085477</v>
      </c>
      <c r="AH982" s="181"/>
    </row>
    <row r="983" spans="1:34" ht="15" customHeight="1" x14ac:dyDescent="0.15">
      <c r="B983" s="156" t="s">
        <v>128</v>
      </c>
      <c r="C983" s="137"/>
      <c r="D983" s="151"/>
      <c r="E983" s="151"/>
      <c r="F983" s="161">
        <v>403</v>
      </c>
      <c r="G983" s="161">
        <v>204</v>
      </c>
      <c r="H983" s="161">
        <v>199</v>
      </c>
      <c r="I983" s="161">
        <v>186</v>
      </c>
      <c r="J983" s="185">
        <v>161</v>
      </c>
      <c r="K983" s="161">
        <v>229</v>
      </c>
      <c r="L983" s="162">
        <f t="shared" si="273"/>
        <v>19.911067193675887</v>
      </c>
      <c r="M983" s="451">
        <f t="shared" si="274"/>
        <v>19.227144203581528</v>
      </c>
      <c r="N983" s="163">
        <f t="shared" si="275"/>
        <v>20.664589823468329</v>
      </c>
      <c r="O983" s="163">
        <f t="shared" si="276"/>
        <v>15.577889447236181</v>
      </c>
      <c r="P983" s="163">
        <f t="shared" si="277"/>
        <v>15.289648622981955</v>
      </c>
      <c r="Q983" s="163">
        <f t="shared" si="278"/>
        <v>19.051580698835274</v>
      </c>
      <c r="R983" s="181"/>
      <c r="V983" s="156" t="s">
        <v>128</v>
      </c>
      <c r="W983" s="137"/>
      <c r="X983" s="151"/>
      <c r="Y983" s="151"/>
      <c r="Z983" s="161">
        <f t="shared" si="279"/>
        <v>229</v>
      </c>
      <c r="AA983" s="161">
        <f t="shared" si="280"/>
        <v>199</v>
      </c>
      <c r="AB983" s="185">
        <f t="shared" si="281"/>
        <v>161</v>
      </c>
      <c r="AC983" s="162">
        <f t="shared" si="270"/>
        <v>19.051580698835274</v>
      </c>
      <c r="AD983" s="163">
        <f t="shared" si="271"/>
        <v>20.664589823468329</v>
      </c>
      <c r="AE983" s="163">
        <f t="shared" si="272"/>
        <v>15.289648622981955</v>
      </c>
      <c r="AH983" s="181"/>
    </row>
    <row r="984" spans="1:34" ht="15" customHeight="1" x14ac:dyDescent="0.15">
      <c r="B984" s="165" t="s">
        <v>1</v>
      </c>
      <c r="C984" s="166"/>
      <c r="D984" s="167"/>
      <c r="E984" s="176"/>
      <c r="F984" s="168">
        <f t="shared" ref="F984:Q984" si="282">SUM(F975:F983)</f>
        <v>2024</v>
      </c>
      <c r="G984" s="168">
        <f t="shared" si="282"/>
        <v>1061</v>
      </c>
      <c r="H984" s="168">
        <f t="shared" si="282"/>
        <v>963</v>
      </c>
      <c r="I984" s="168">
        <f t="shared" si="282"/>
        <v>1194</v>
      </c>
      <c r="J984" s="186">
        <f t="shared" si="282"/>
        <v>1053</v>
      </c>
      <c r="K984" s="168">
        <f t="shared" si="282"/>
        <v>1202</v>
      </c>
      <c r="L984" s="169">
        <f t="shared" si="282"/>
        <v>100</v>
      </c>
      <c r="M984" s="452">
        <f t="shared" si="282"/>
        <v>99.999999999999986</v>
      </c>
      <c r="N984" s="170">
        <f t="shared" si="282"/>
        <v>100</v>
      </c>
      <c r="O984" s="170">
        <f t="shared" si="282"/>
        <v>100</v>
      </c>
      <c r="P984" s="170">
        <f t="shared" si="282"/>
        <v>99.999999999999986</v>
      </c>
      <c r="Q984" s="170">
        <f t="shared" si="282"/>
        <v>99.999999999999972</v>
      </c>
      <c r="V984" s="165" t="s">
        <v>1</v>
      </c>
      <c r="W984" s="166"/>
      <c r="X984" s="167"/>
      <c r="Y984" s="176"/>
      <c r="Z984" s="168">
        <f t="shared" ref="Z984:AE984" si="283">SUM(Z975:Z983)</f>
        <v>1202</v>
      </c>
      <c r="AA984" s="168">
        <f t="shared" si="283"/>
        <v>963</v>
      </c>
      <c r="AB984" s="186">
        <f t="shared" si="283"/>
        <v>1053</v>
      </c>
      <c r="AC984" s="169">
        <f t="shared" si="283"/>
        <v>99.999999999999972</v>
      </c>
      <c r="AD984" s="170">
        <f t="shared" si="283"/>
        <v>100</v>
      </c>
      <c r="AE984" s="170">
        <f t="shared" si="283"/>
        <v>99.999999999999986</v>
      </c>
    </row>
    <row r="985" spans="1:34" ht="15" customHeight="1" x14ac:dyDescent="0.15">
      <c r="B985" s="165" t="s">
        <v>840</v>
      </c>
      <c r="C985" s="166"/>
      <c r="D985" s="167"/>
      <c r="E985" s="176"/>
      <c r="F985" s="453">
        <v>10.092697034168671</v>
      </c>
      <c r="G985" s="453">
        <v>7.7421875885033931</v>
      </c>
      <c r="H985" s="453">
        <v>12.729328702931944</v>
      </c>
      <c r="I985" s="453">
        <v>13.920512748913614</v>
      </c>
      <c r="J985" s="453">
        <v>13.949601818234012</v>
      </c>
      <c r="K985" s="453">
        <v>8.4520933118063653</v>
      </c>
      <c r="V985" s="165" t="s">
        <v>840</v>
      </c>
      <c r="W985" s="166"/>
      <c r="X985" s="167"/>
      <c r="Y985" s="176"/>
      <c r="Z985" s="453">
        <f>K985</f>
        <v>8.4520933118063653</v>
      </c>
      <c r="AA985" s="453">
        <f>H985</f>
        <v>12.729328702931944</v>
      </c>
      <c r="AB985" s="453">
        <f>J985</f>
        <v>13.949601818234012</v>
      </c>
    </row>
    <row r="986" spans="1:34" ht="15" customHeight="1" x14ac:dyDescent="0.15">
      <c r="B986" s="165" t="s">
        <v>841</v>
      </c>
      <c r="C986" s="166"/>
      <c r="D986" s="167"/>
      <c r="E986" s="176"/>
      <c r="F986" s="453">
        <v>23.010213632049812</v>
      </c>
      <c r="G986" s="453">
        <v>17.884244645141262</v>
      </c>
      <c r="H986" s="453">
        <v>28.603550379529427</v>
      </c>
      <c r="I986" s="453">
        <v>23.945182339428197</v>
      </c>
      <c r="J986" s="453">
        <v>23.928932349739881</v>
      </c>
      <c r="K986" s="453">
        <v>18.818962911642089</v>
      </c>
      <c r="V986" s="165" t="s">
        <v>841</v>
      </c>
      <c r="W986" s="166"/>
      <c r="X986" s="167"/>
      <c r="Y986" s="176"/>
      <c r="Z986" s="453">
        <f>K986</f>
        <v>18.818962911642089</v>
      </c>
      <c r="AA986" s="453">
        <f>H986</f>
        <v>28.603550379529427</v>
      </c>
      <c r="AB986" s="453">
        <f>J986</f>
        <v>23.928932349739881</v>
      </c>
    </row>
    <row r="988" spans="1:34" ht="15" customHeight="1" x14ac:dyDescent="0.15">
      <c r="A988" s="135" t="s">
        <v>710</v>
      </c>
      <c r="B988" s="137"/>
      <c r="V988" s="137"/>
    </row>
    <row r="989" spans="1:34" ht="13.7" customHeight="1" x14ac:dyDescent="0.15">
      <c r="B989" s="138"/>
      <c r="C989" s="139"/>
      <c r="D989" s="139"/>
      <c r="E989" s="139"/>
      <c r="F989" s="227"/>
      <c r="G989" s="228"/>
      <c r="H989" s="142" t="s">
        <v>2</v>
      </c>
      <c r="I989" s="142"/>
      <c r="J989" s="228"/>
      <c r="K989" s="228"/>
      <c r="L989" s="229"/>
      <c r="M989" s="228"/>
      <c r="N989" s="142" t="s">
        <v>3</v>
      </c>
      <c r="O989" s="142"/>
      <c r="P989" s="228"/>
      <c r="Q989" s="231"/>
      <c r="V989" s="138"/>
      <c r="W989" s="139"/>
      <c r="X989" s="139"/>
      <c r="Y989" s="139"/>
      <c r="Z989" s="140"/>
      <c r="AA989" s="141" t="s">
        <v>2</v>
      </c>
      <c r="AB989" s="142"/>
      <c r="AC989" s="143"/>
      <c r="AD989" s="141" t="s">
        <v>3</v>
      </c>
      <c r="AE989" s="144"/>
    </row>
    <row r="990" spans="1:34" ht="22.7" customHeight="1" x14ac:dyDescent="0.15">
      <c r="B990" s="156"/>
      <c r="C990" s="137"/>
      <c r="E990" s="329"/>
      <c r="F990" s="146" t="s">
        <v>365</v>
      </c>
      <c r="G990" s="146" t="s">
        <v>170</v>
      </c>
      <c r="H990" s="146" t="s">
        <v>171</v>
      </c>
      <c r="I990" s="146" t="s">
        <v>366</v>
      </c>
      <c r="J990" s="182" t="s">
        <v>173</v>
      </c>
      <c r="K990" s="146" t="s">
        <v>529</v>
      </c>
      <c r="L990" s="147" t="s">
        <v>365</v>
      </c>
      <c r="M990" s="146" t="s">
        <v>170</v>
      </c>
      <c r="N990" s="146" t="s">
        <v>171</v>
      </c>
      <c r="O990" s="146" t="s">
        <v>366</v>
      </c>
      <c r="P990" s="146" t="s">
        <v>173</v>
      </c>
      <c r="Q990" s="146" t="s">
        <v>529</v>
      </c>
      <c r="V990" s="156"/>
      <c r="W990" s="137"/>
      <c r="Y990" s="329"/>
      <c r="Z990" s="146" t="s">
        <v>474</v>
      </c>
      <c r="AA990" s="146" t="s">
        <v>171</v>
      </c>
      <c r="AB990" s="182" t="s">
        <v>173</v>
      </c>
      <c r="AC990" s="147" t="s">
        <v>474</v>
      </c>
      <c r="AD990" s="146" t="s">
        <v>171</v>
      </c>
      <c r="AE990" s="146" t="s">
        <v>173</v>
      </c>
    </row>
    <row r="991" spans="1:34" ht="12" customHeight="1" x14ac:dyDescent="0.15">
      <c r="B991" s="149"/>
      <c r="C991" s="150"/>
      <c r="D991" s="151"/>
      <c r="E991" s="220"/>
      <c r="F991" s="152"/>
      <c r="G991" s="152"/>
      <c r="H991" s="152"/>
      <c r="I991" s="152"/>
      <c r="J991" s="183"/>
      <c r="K991" s="152"/>
      <c r="L991" s="153">
        <f>$F$882</f>
        <v>2024</v>
      </c>
      <c r="M991" s="154">
        <f>$G$882</f>
        <v>1061</v>
      </c>
      <c r="N991" s="154">
        <f>$H$882</f>
        <v>963</v>
      </c>
      <c r="O991" s="154">
        <f>$I$882</f>
        <v>1194</v>
      </c>
      <c r="P991" s="154">
        <f>$J$882</f>
        <v>1053</v>
      </c>
      <c r="Q991" s="154">
        <f>$K$882</f>
        <v>1202</v>
      </c>
      <c r="V991" s="149"/>
      <c r="W991" s="150"/>
      <c r="X991" s="151"/>
      <c r="Y991" s="220"/>
      <c r="Z991" s="152"/>
      <c r="AA991" s="152"/>
      <c r="AB991" s="183"/>
      <c r="AC991" s="153">
        <f>Q991</f>
        <v>1202</v>
      </c>
      <c r="AD991" s="154">
        <f>N991</f>
        <v>963</v>
      </c>
      <c r="AE991" s="154">
        <f>P991</f>
        <v>1053</v>
      </c>
    </row>
    <row r="992" spans="1:34" ht="15" customHeight="1" x14ac:dyDescent="0.15">
      <c r="B992" s="156" t="s">
        <v>715</v>
      </c>
      <c r="C992" s="137"/>
      <c r="F992" s="157">
        <v>1792</v>
      </c>
      <c r="G992" s="157">
        <v>991</v>
      </c>
      <c r="H992" s="157">
        <v>801</v>
      </c>
      <c r="I992" s="157">
        <v>938</v>
      </c>
      <c r="J992" s="184">
        <v>826</v>
      </c>
      <c r="K992" s="157">
        <v>1103</v>
      </c>
      <c r="L992" s="158">
        <f t="shared" ref="L992:Q992" si="284">F992/L$991*100</f>
        <v>88.537549407114625</v>
      </c>
      <c r="M992" s="436">
        <f t="shared" si="284"/>
        <v>93.402450518378885</v>
      </c>
      <c r="N992" s="159">
        <f t="shared" si="284"/>
        <v>83.177570093457945</v>
      </c>
      <c r="O992" s="159">
        <f t="shared" si="284"/>
        <v>78.559463986599667</v>
      </c>
      <c r="P992" s="159">
        <f t="shared" si="284"/>
        <v>78.442545109211778</v>
      </c>
      <c r="Q992" s="159">
        <f t="shared" si="284"/>
        <v>91.763727121464228</v>
      </c>
      <c r="R992" s="181"/>
      <c r="V992" s="156" t="s">
        <v>715</v>
      </c>
      <c r="W992" s="137"/>
      <c r="Z992" s="157">
        <f>K992</f>
        <v>1103</v>
      </c>
      <c r="AA992" s="157">
        <f>H992</f>
        <v>801</v>
      </c>
      <c r="AB992" s="184">
        <f>J992</f>
        <v>826</v>
      </c>
      <c r="AC992" s="158">
        <f>Q992</f>
        <v>91.763727121464228</v>
      </c>
      <c r="AD992" s="159">
        <f>N992</f>
        <v>83.177570093457945</v>
      </c>
      <c r="AE992" s="159">
        <f>P992</f>
        <v>78.442545109211778</v>
      </c>
      <c r="AH992" s="181"/>
    </row>
    <row r="993" spans="1:34" ht="15" customHeight="1" x14ac:dyDescent="0.15">
      <c r="B993" s="156" t="s">
        <v>716</v>
      </c>
      <c r="C993" s="137"/>
      <c r="F993" s="157">
        <v>100</v>
      </c>
      <c r="G993" s="157">
        <v>30</v>
      </c>
      <c r="H993" s="157">
        <v>70</v>
      </c>
      <c r="I993" s="157">
        <v>74</v>
      </c>
      <c r="J993" s="184">
        <v>61</v>
      </c>
      <c r="K993" s="157">
        <v>43</v>
      </c>
      <c r="L993" s="158">
        <f t="shared" ref="L993:L995" si="285">F993/L$991*100</f>
        <v>4.9407114624505928</v>
      </c>
      <c r="M993" s="436">
        <f t="shared" ref="M993:M995" si="286">G993/M$991*100</f>
        <v>2.827521206409048</v>
      </c>
      <c r="N993" s="159">
        <f t="shared" ref="N993:N995" si="287">H993/N$991*100</f>
        <v>7.2689511941848393</v>
      </c>
      <c r="O993" s="159">
        <f t="shared" ref="O993:O995" si="288">I993/O$991*100</f>
        <v>6.1976549413735347</v>
      </c>
      <c r="P993" s="159">
        <f t="shared" ref="P993:P995" si="289">J993/P$991*100</f>
        <v>5.7929724596391265</v>
      </c>
      <c r="Q993" s="159">
        <f t="shared" ref="Q993:Q995" si="290">K993/Q$991*100</f>
        <v>3.5773710482529122</v>
      </c>
      <c r="R993" s="181"/>
      <c r="V993" s="156" t="s">
        <v>716</v>
      </c>
      <c r="W993" s="137"/>
      <c r="Z993" s="157">
        <f t="shared" ref="Z993:Z995" si="291">K993</f>
        <v>43</v>
      </c>
      <c r="AA993" s="157">
        <f t="shared" ref="AA993:AA995" si="292">H993</f>
        <v>70</v>
      </c>
      <c r="AB993" s="184">
        <f t="shared" ref="AB993:AB995" si="293">J993</f>
        <v>61</v>
      </c>
      <c r="AC993" s="158">
        <f t="shared" ref="AC993:AC995" si="294">Q993</f>
        <v>3.5773710482529122</v>
      </c>
      <c r="AD993" s="159">
        <f t="shared" ref="AD993:AD995" si="295">N993</f>
        <v>7.2689511941848393</v>
      </c>
      <c r="AE993" s="159">
        <f t="shared" ref="AE993:AE995" si="296">P993</f>
        <v>5.7929724596391265</v>
      </c>
      <c r="AH993" s="181"/>
    </row>
    <row r="994" spans="1:34" ht="15" customHeight="1" x14ac:dyDescent="0.15">
      <c r="B994" s="156" t="s">
        <v>717</v>
      </c>
      <c r="C994" s="137"/>
      <c r="F994" s="157">
        <v>47</v>
      </c>
      <c r="G994" s="157">
        <v>10</v>
      </c>
      <c r="H994" s="157">
        <v>37</v>
      </c>
      <c r="I994" s="157">
        <v>49</v>
      </c>
      <c r="J994" s="184">
        <v>47</v>
      </c>
      <c r="K994" s="157">
        <v>12</v>
      </c>
      <c r="L994" s="158">
        <f t="shared" si="285"/>
        <v>2.3221343873517788</v>
      </c>
      <c r="M994" s="436">
        <f t="shared" si="286"/>
        <v>0.94250706880301593</v>
      </c>
      <c r="N994" s="159">
        <f t="shared" si="287"/>
        <v>3.8421599169262723</v>
      </c>
      <c r="O994" s="159">
        <f t="shared" si="288"/>
        <v>4.1038525963149084</v>
      </c>
      <c r="P994" s="159">
        <f t="shared" si="289"/>
        <v>4.4634377967711298</v>
      </c>
      <c r="Q994" s="159">
        <f t="shared" si="290"/>
        <v>0.99833610648918469</v>
      </c>
      <c r="R994" s="181"/>
      <c r="V994" s="156" t="s">
        <v>717</v>
      </c>
      <c r="W994" s="137"/>
      <c r="Z994" s="157">
        <f t="shared" si="291"/>
        <v>12</v>
      </c>
      <c r="AA994" s="157">
        <f t="shared" si="292"/>
        <v>37</v>
      </c>
      <c r="AB994" s="184">
        <f t="shared" si="293"/>
        <v>47</v>
      </c>
      <c r="AC994" s="158">
        <f t="shared" si="294"/>
        <v>0.99833610648918469</v>
      </c>
      <c r="AD994" s="159">
        <f t="shared" si="295"/>
        <v>3.8421599169262723</v>
      </c>
      <c r="AE994" s="159">
        <f t="shared" si="296"/>
        <v>4.4634377967711298</v>
      </c>
      <c r="AH994" s="181"/>
    </row>
    <row r="995" spans="1:34" ht="15" customHeight="1" x14ac:dyDescent="0.15">
      <c r="B995" s="156" t="s">
        <v>0</v>
      </c>
      <c r="C995" s="137"/>
      <c r="D995" s="151"/>
      <c r="E995" s="151"/>
      <c r="F995" s="161">
        <v>85</v>
      </c>
      <c r="G995" s="161">
        <v>30</v>
      </c>
      <c r="H995" s="161">
        <v>55</v>
      </c>
      <c r="I995" s="161">
        <v>133</v>
      </c>
      <c r="J995" s="185">
        <v>119</v>
      </c>
      <c r="K995" s="161">
        <v>44</v>
      </c>
      <c r="L995" s="162">
        <f t="shared" si="285"/>
        <v>4.1996047430830039</v>
      </c>
      <c r="M995" s="451">
        <f t="shared" si="286"/>
        <v>2.827521206409048</v>
      </c>
      <c r="N995" s="163">
        <f t="shared" si="287"/>
        <v>5.7113187954309446</v>
      </c>
      <c r="O995" s="163">
        <f t="shared" si="288"/>
        <v>11.139028475711893</v>
      </c>
      <c r="P995" s="163">
        <f t="shared" si="289"/>
        <v>11.301044634377968</v>
      </c>
      <c r="Q995" s="163">
        <f t="shared" si="290"/>
        <v>3.6605657237936775</v>
      </c>
      <c r="R995" s="181"/>
      <c r="V995" s="156" t="s">
        <v>0</v>
      </c>
      <c r="W995" s="137"/>
      <c r="X995" s="151"/>
      <c r="Y995" s="151"/>
      <c r="Z995" s="161">
        <f t="shared" si="291"/>
        <v>44</v>
      </c>
      <c r="AA995" s="161">
        <f t="shared" si="292"/>
        <v>55</v>
      </c>
      <c r="AB995" s="185">
        <f t="shared" si="293"/>
        <v>119</v>
      </c>
      <c r="AC995" s="162">
        <f t="shared" si="294"/>
        <v>3.6605657237936775</v>
      </c>
      <c r="AD995" s="163">
        <f t="shared" si="295"/>
        <v>5.7113187954309446</v>
      </c>
      <c r="AE995" s="163">
        <f t="shared" si="296"/>
        <v>11.301044634377968</v>
      </c>
      <c r="AH995" s="181"/>
    </row>
    <row r="996" spans="1:34" ht="15" customHeight="1" x14ac:dyDescent="0.15">
      <c r="B996" s="165" t="s">
        <v>1</v>
      </c>
      <c r="C996" s="166"/>
      <c r="D996" s="167"/>
      <c r="E996" s="176"/>
      <c r="F996" s="168">
        <f t="shared" ref="F996:Q996" si="297">SUM(F992:F995)</f>
        <v>2024</v>
      </c>
      <c r="G996" s="168">
        <f t="shared" si="297"/>
        <v>1061</v>
      </c>
      <c r="H996" s="168">
        <f t="shared" si="297"/>
        <v>963</v>
      </c>
      <c r="I996" s="168">
        <f t="shared" si="297"/>
        <v>1194</v>
      </c>
      <c r="J996" s="186">
        <f t="shared" si="297"/>
        <v>1053</v>
      </c>
      <c r="K996" s="168">
        <f t="shared" si="297"/>
        <v>1202</v>
      </c>
      <c r="L996" s="169">
        <f t="shared" si="297"/>
        <v>100</v>
      </c>
      <c r="M996" s="452">
        <f t="shared" si="297"/>
        <v>99.999999999999986</v>
      </c>
      <c r="N996" s="170">
        <f t="shared" si="297"/>
        <v>100</v>
      </c>
      <c r="O996" s="170">
        <f t="shared" si="297"/>
        <v>100</v>
      </c>
      <c r="P996" s="170">
        <f t="shared" si="297"/>
        <v>100.00000000000001</v>
      </c>
      <c r="Q996" s="170">
        <f t="shared" si="297"/>
        <v>100.00000000000001</v>
      </c>
      <c r="V996" s="165" t="s">
        <v>1</v>
      </c>
      <c r="W996" s="166"/>
      <c r="X996" s="167"/>
      <c r="Y996" s="176"/>
      <c r="Z996" s="168">
        <f t="shared" ref="Z996:AE996" si="298">SUM(Z992:Z995)</f>
        <v>1202</v>
      </c>
      <c r="AA996" s="168">
        <f t="shared" si="298"/>
        <v>963</v>
      </c>
      <c r="AB996" s="186">
        <f t="shared" si="298"/>
        <v>1053</v>
      </c>
      <c r="AC996" s="169">
        <f t="shared" si="298"/>
        <v>100.00000000000001</v>
      </c>
      <c r="AD996" s="170">
        <f t="shared" si="298"/>
        <v>100</v>
      </c>
      <c r="AE996" s="170">
        <f t="shared" si="298"/>
        <v>100.00000000000001</v>
      </c>
    </row>
    <row r="997" spans="1:34" ht="15" customHeight="1" x14ac:dyDescent="0.15">
      <c r="B997" s="171"/>
      <c r="C997" s="171"/>
      <c r="D997" s="172"/>
      <c r="E997" s="172"/>
      <c r="F997" s="181"/>
      <c r="G997" s="181"/>
      <c r="H997" s="181"/>
      <c r="I997" s="181"/>
      <c r="J997" s="181"/>
      <c r="K997" s="181"/>
      <c r="V997" s="171"/>
      <c r="W997" s="171"/>
      <c r="X997" s="172"/>
      <c r="Y997" s="172"/>
      <c r="Z997" s="181"/>
      <c r="AA997" s="181"/>
      <c r="AB997" s="181"/>
    </row>
    <row r="998" spans="1:34" ht="15" customHeight="1" x14ac:dyDescent="0.15">
      <c r="A998" s="135" t="s">
        <v>718</v>
      </c>
      <c r="B998" s="137"/>
      <c r="C998" s="137"/>
      <c r="V998" s="137"/>
      <c r="W998" s="137"/>
    </row>
    <row r="999" spans="1:34" ht="13.7" customHeight="1" x14ac:dyDescent="0.15">
      <c r="B999" s="138"/>
      <c r="C999" s="139"/>
      <c r="D999" s="139"/>
      <c r="E999" s="139"/>
      <c r="F999" s="227"/>
      <c r="G999" s="228"/>
      <c r="H999" s="142" t="s">
        <v>2</v>
      </c>
      <c r="I999" s="142"/>
      <c r="J999" s="228"/>
      <c r="K999" s="228"/>
      <c r="L999" s="229"/>
      <c r="M999" s="228"/>
      <c r="N999" s="142" t="s">
        <v>3</v>
      </c>
      <c r="O999" s="142"/>
      <c r="P999" s="228"/>
      <c r="Q999" s="231"/>
      <c r="V999" s="138"/>
      <c r="W999" s="139"/>
      <c r="X999" s="139"/>
      <c r="Y999" s="139"/>
      <c r="Z999" s="140"/>
      <c r="AA999" s="141" t="s">
        <v>2</v>
      </c>
      <c r="AB999" s="142"/>
      <c r="AC999" s="143"/>
      <c r="AD999" s="141" t="s">
        <v>3</v>
      </c>
      <c r="AE999" s="144"/>
    </row>
    <row r="1000" spans="1:34" ht="22.7" customHeight="1" x14ac:dyDescent="0.15">
      <c r="B1000" s="156"/>
      <c r="C1000" s="137"/>
      <c r="E1000" s="329"/>
      <c r="F1000" s="146" t="s">
        <v>365</v>
      </c>
      <c r="G1000" s="146" t="s">
        <v>170</v>
      </c>
      <c r="H1000" s="146" t="s">
        <v>171</v>
      </c>
      <c r="I1000" s="146" t="s">
        <v>366</v>
      </c>
      <c r="J1000" s="182" t="s">
        <v>173</v>
      </c>
      <c r="K1000" s="146" t="s">
        <v>529</v>
      </c>
      <c r="L1000" s="147" t="s">
        <v>365</v>
      </c>
      <c r="M1000" s="146" t="s">
        <v>170</v>
      </c>
      <c r="N1000" s="146" t="s">
        <v>171</v>
      </c>
      <c r="O1000" s="146" t="s">
        <v>366</v>
      </c>
      <c r="P1000" s="146" t="s">
        <v>173</v>
      </c>
      <c r="Q1000" s="146" t="s">
        <v>529</v>
      </c>
      <c r="V1000" s="156"/>
      <c r="W1000" s="137"/>
      <c r="Y1000" s="329"/>
      <c r="Z1000" s="146" t="s">
        <v>474</v>
      </c>
      <c r="AA1000" s="146" t="s">
        <v>171</v>
      </c>
      <c r="AB1000" s="182" t="s">
        <v>173</v>
      </c>
      <c r="AC1000" s="147" t="s">
        <v>474</v>
      </c>
      <c r="AD1000" s="146" t="s">
        <v>171</v>
      </c>
      <c r="AE1000" s="146" t="s">
        <v>173</v>
      </c>
    </row>
    <row r="1001" spans="1:34" ht="12" customHeight="1" x14ac:dyDescent="0.15">
      <c r="B1001" s="149"/>
      <c r="C1001" s="150"/>
      <c r="D1001" s="151"/>
      <c r="E1001" s="220"/>
      <c r="F1001" s="152"/>
      <c r="G1001" s="152"/>
      <c r="H1001" s="152"/>
      <c r="I1001" s="152"/>
      <c r="J1001" s="183"/>
      <c r="K1001" s="152"/>
      <c r="L1001" s="153">
        <f>$F$882</f>
        <v>2024</v>
      </c>
      <c r="M1001" s="154">
        <f>$G$882</f>
        <v>1061</v>
      </c>
      <c r="N1001" s="154">
        <f>$H$882</f>
        <v>963</v>
      </c>
      <c r="O1001" s="154">
        <f>$I$882</f>
        <v>1194</v>
      </c>
      <c r="P1001" s="154">
        <f>$J$882</f>
        <v>1053</v>
      </c>
      <c r="Q1001" s="154">
        <f>$K$882</f>
        <v>1202</v>
      </c>
      <c r="V1001" s="149"/>
      <c r="W1001" s="150"/>
      <c r="X1001" s="151"/>
      <c r="Y1001" s="220"/>
      <c r="Z1001" s="152"/>
      <c r="AA1001" s="152"/>
      <c r="AB1001" s="183"/>
      <c r="AC1001" s="153">
        <f>Q1001</f>
        <v>1202</v>
      </c>
      <c r="AD1001" s="154">
        <f>N1001</f>
        <v>963</v>
      </c>
      <c r="AE1001" s="154">
        <f>P1001</f>
        <v>1053</v>
      </c>
    </row>
    <row r="1002" spans="1:34" ht="15" customHeight="1" x14ac:dyDescent="0.15">
      <c r="B1002" s="156" t="s">
        <v>715</v>
      </c>
      <c r="C1002" s="137"/>
      <c r="F1002" s="157">
        <v>1665</v>
      </c>
      <c r="G1002" s="157">
        <v>937</v>
      </c>
      <c r="H1002" s="157">
        <v>728</v>
      </c>
      <c r="I1002" s="157">
        <v>861</v>
      </c>
      <c r="J1002" s="184">
        <v>756</v>
      </c>
      <c r="K1002" s="157">
        <v>1042</v>
      </c>
      <c r="L1002" s="158">
        <f t="shared" ref="L1002:Q1002" si="299">F1002/L$1001*100</f>
        <v>82.262845849802375</v>
      </c>
      <c r="M1002" s="436">
        <f t="shared" si="299"/>
        <v>88.312912346842595</v>
      </c>
      <c r="N1002" s="159">
        <f t="shared" si="299"/>
        <v>75.597092419522326</v>
      </c>
      <c r="O1002" s="159">
        <f t="shared" si="299"/>
        <v>72.110552763819086</v>
      </c>
      <c r="P1002" s="159">
        <f t="shared" si="299"/>
        <v>71.794871794871796</v>
      </c>
      <c r="Q1002" s="159">
        <f t="shared" si="299"/>
        <v>86.688851913477535</v>
      </c>
      <c r="R1002" s="181"/>
      <c r="V1002" s="156" t="s">
        <v>715</v>
      </c>
      <c r="W1002" s="137"/>
      <c r="Z1002" s="157">
        <f>K1002</f>
        <v>1042</v>
      </c>
      <c r="AA1002" s="157">
        <f>H1002</f>
        <v>728</v>
      </c>
      <c r="AB1002" s="184">
        <f>J1002</f>
        <v>756</v>
      </c>
      <c r="AC1002" s="158">
        <f>Q1002</f>
        <v>86.688851913477535</v>
      </c>
      <c r="AD1002" s="159">
        <f>N1002</f>
        <v>75.597092419522326</v>
      </c>
      <c r="AE1002" s="159">
        <f>P1002</f>
        <v>71.794871794871796</v>
      </c>
      <c r="AH1002" s="181"/>
    </row>
    <row r="1003" spans="1:34" ht="15" customHeight="1" x14ac:dyDescent="0.15">
      <c r="B1003" s="156" t="s">
        <v>716</v>
      </c>
      <c r="C1003" s="137"/>
      <c r="F1003" s="157">
        <v>110</v>
      </c>
      <c r="G1003" s="157">
        <v>38</v>
      </c>
      <c r="H1003" s="157">
        <v>72</v>
      </c>
      <c r="I1003" s="157">
        <v>84</v>
      </c>
      <c r="J1003" s="184">
        <v>70</v>
      </c>
      <c r="K1003" s="157">
        <v>52</v>
      </c>
      <c r="L1003" s="158">
        <f t="shared" ref="L1003:L1005" si="300">F1003/L$1001*100</f>
        <v>5.4347826086956523</v>
      </c>
      <c r="M1003" s="436">
        <f t="shared" ref="M1003:M1005" si="301">G1003/M$1001*100</f>
        <v>3.581526861451461</v>
      </c>
      <c r="N1003" s="159">
        <f t="shared" ref="N1003:N1005" si="302">H1003/N$1001*100</f>
        <v>7.4766355140186906</v>
      </c>
      <c r="O1003" s="159">
        <f t="shared" ref="O1003:O1005" si="303">I1003/O$1001*100</f>
        <v>7.0351758793969852</v>
      </c>
      <c r="P1003" s="159">
        <f t="shared" ref="P1003:P1005" si="304">J1003/P$1001*100</f>
        <v>6.6476733143399818</v>
      </c>
      <c r="Q1003" s="159">
        <f t="shared" ref="Q1003:Q1005" si="305">K1003/Q$1001*100</f>
        <v>4.3261231281198009</v>
      </c>
      <c r="R1003" s="181"/>
      <c r="V1003" s="156" t="s">
        <v>716</v>
      </c>
      <c r="W1003" s="137"/>
      <c r="Z1003" s="157">
        <f t="shared" ref="Z1003:Z1005" si="306">K1003</f>
        <v>52</v>
      </c>
      <c r="AA1003" s="157">
        <f t="shared" ref="AA1003:AA1005" si="307">H1003</f>
        <v>72</v>
      </c>
      <c r="AB1003" s="184">
        <f t="shared" ref="AB1003:AB1005" si="308">J1003</f>
        <v>70</v>
      </c>
      <c r="AC1003" s="158">
        <f t="shared" ref="AC1003:AC1005" si="309">Q1003</f>
        <v>4.3261231281198009</v>
      </c>
      <c r="AD1003" s="159">
        <f t="shared" ref="AD1003:AD1005" si="310">N1003</f>
        <v>7.4766355140186906</v>
      </c>
      <c r="AE1003" s="159">
        <f t="shared" ref="AE1003:AE1005" si="311">P1003</f>
        <v>6.6476733143399818</v>
      </c>
      <c r="AH1003" s="181"/>
    </row>
    <row r="1004" spans="1:34" ht="15" customHeight="1" x14ac:dyDescent="0.15">
      <c r="B1004" s="156" t="s">
        <v>719</v>
      </c>
      <c r="C1004" s="137"/>
      <c r="F1004" s="157">
        <v>56</v>
      </c>
      <c r="G1004" s="157">
        <v>13</v>
      </c>
      <c r="H1004" s="157">
        <v>43</v>
      </c>
      <c r="I1004" s="157">
        <v>71</v>
      </c>
      <c r="J1004" s="184">
        <v>68</v>
      </c>
      <c r="K1004" s="157">
        <v>16</v>
      </c>
      <c r="L1004" s="158">
        <f t="shared" si="300"/>
        <v>2.766798418972332</v>
      </c>
      <c r="M1004" s="436">
        <f t="shared" si="301"/>
        <v>1.2252591894439209</v>
      </c>
      <c r="N1004" s="159">
        <f t="shared" si="302"/>
        <v>4.46521287642783</v>
      </c>
      <c r="O1004" s="159">
        <f t="shared" si="303"/>
        <v>5.9463986599664995</v>
      </c>
      <c r="P1004" s="159">
        <f t="shared" si="304"/>
        <v>6.4577397910731253</v>
      </c>
      <c r="Q1004" s="159">
        <f t="shared" si="305"/>
        <v>1.3311148086522462</v>
      </c>
      <c r="R1004" s="181"/>
      <c r="V1004" s="156" t="s">
        <v>719</v>
      </c>
      <c r="W1004" s="137"/>
      <c r="Z1004" s="157">
        <f t="shared" si="306"/>
        <v>16</v>
      </c>
      <c r="AA1004" s="157">
        <f t="shared" si="307"/>
        <v>43</v>
      </c>
      <c r="AB1004" s="184">
        <f t="shared" si="308"/>
        <v>68</v>
      </c>
      <c r="AC1004" s="158">
        <f t="shared" si="309"/>
        <v>1.3311148086522462</v>
      </c>
      <c r="AD1004" s="159">
        <f t="shared" si="310"/>
        <v>4.46521287642783</v>
      </c>
      <c r="AE1004" s="159">
        <f t="shared" si="311"/>
        <v>6.4577397910731253</v>
      </c>
      <c r="AH1004" s="181"/>
    </row>
    <row r="1005" spans="1:34" ht="15" customHeight="1" x14ac:dyDescent="0.15">
      <c r="B1005" s="156" t="s">
        <v>0</v>
      </c>
      <c r="C1005" s="137"/>
      <c r="D1005" s="151"/>
      <c r="E1005" s="151"/>
      <c r="F1005" s="161">
        <v>193</v>
      </c>
      <c r="G1005" s="161">
        <v>73</v>
      </c>
      <c r="H1005" s="161">
        <v>120</v>
      </c>
      <c r="I1005" s="161">
        <v>178</v>
      </c>
      <c r="J1005" s="185">
        <v>159</v>
      </c>
      <c r="K1005" s="161">
        <v>92</v>
      </c>
      <c r="L1005" s="162">
        <f t="shared" si="300"/>
        <v>9.5355731225296445</v>
      </c>
      <c r="M1005" s="451">
        <f t="shared" si="301"/>
        <v>6.8803016022620165</v>
      </c>
      <c r="N1005" s="163">
        <f t="shared" si="302"/>
        <v>12.461059190031152</v>
      </c>
      <c r="O1005" s="163">
        <f t="shared" si="303"/>
        <v>14.907872696817421</v>
      </c>
      <c r="P1005" s="163">
        <f t="shared" si="304"/>
        <v>15.0997150997151</v>
      </c>
      <c r="Q1005" s="163">
        <f t="shared" si="305"/>
        <v>7.6539101497504163</v>
      </c>
      <c r="R1005" s="181"/>
      <c r="V1005" s="156" t="s">
        <v>0</v>
      </c>
      <c r="W1005" s="137"/>
      <c r="X1005" s="151"/>
      <c r="Y1005" s="151"/>
      <c r="Z1005" s="161">
        <f t="shared" si="306"/>
        <v>92</v>
      </c>
      <c r="AA1005" s="161">
        <f t="shared" si="307"/>
        <v>120</v>
      </c>
      <c r="AB1005" s="185">
        <f t="shared" si="308"/>
        <v>159</v>
      </c>
      <c r="AC1005" s="162">
        <f t="shared" si="309"/>
        <v>7.6539101497504163</v>
      </c>
      <c r="AD1005" s="163">
        <f t="shared" si="310"/>
        <v>12.461059190031152</v>
      </c>
      <c r="AE1005" s="163">
        <f t="shared" si="311"/>
        <v>15.0997150997151</v>
      </c>
      <c r="AH1005" s="181"/>
    </row>
    <row r="1006" spans="1:34" ht="15" customHeight="1" x14ac:dyDescent="0.15">
      <c r="B1006" s="165" t="s">
        <v>1</v>
      </c>
      <c r="C1006" s="166"/>
      <c r="D1006" s="167"/>
      <c r="E1006" s="176"/>
      <c r="F1006" s="168">
        <f t="shared" ref="F1006:Q1006" si="312">SUM(F1002:F1005)</f>
        <v>2024</v>
      </c>
      <c r="G1006" s="168">
        <f t="shared" si="312"/>
        <v>1061</v>
      </c>
      <c r="H1006" s="168">
        <f t="shared" si="312"/>
        <v>963</v>
      </c>
      <c r="I1006" s="168">
        <f t="shared" si="312"/>
        <v>1194</v>
      </c>
      <c r="J1006" s="186">
        <f t="shared" si="312"/>
        <v>1053</v>
      </c>
      <c r="K1006" s="168">
        <f t="shared" si="312"/>
        <v>1202</v>
      </c>
      <c r="L1006" s="169">
        <f t="shared" si="312"/>
        <v>100</v>
      </c>
      <c r="M1006" s="452">
        <f t="shared" si="312"/>
        <v>100</v>
      </c>
      <c r="N1006" s="170">
        <f t="shared" si="312"/>
        <v>100</v>
      </c>
      <c r="O1006" s="170">
        <f t="shared" si="312"/>
        <v>100</v>
      </c>
      <c r="P1006" s="170">
        <f t="shared" si="312"/>
        <v>100</v>
      </c>
      <c r="Q1006" s="170">
        <f t="shared" si="312"/>
        <v>100</v>
      </c>
      <c r="V1006" s="165" t="s">
        <v>1</v>
      </c>
      <c r="W1006" s="166"/>
      <c r="X1006" s="167"/>
      <c r="Y1006" s="176"/>
      <c r="Z1006" s="168">
        <f t="shared" ref="Z1006:AE1006" si="313">SUM(Z1002:Z1005)</f>
        <v>1202</v>
      </c>
      <c r="AA1006" s="168">
        <f t="shared" si="313"/>
        <v>963</v>
      </c>
      <c r="AB1006" s="186">
        <f t="shared" si="313"/>
        <v>1053</v>
      </c>
      <c r="AC1006" s="169">
        <f t="shared" si="313"/>
        <v>100</v>
      </c>
      <c r="AD1006" s="170">
        <f t="shared" si="313"/>
        <v>100</v>
      </c>
      <c r="AE1006" s="170">
        <f t="shared" si="313"/>
        <v>100</v>
      </c>
    </row>
    <row r="1007" spans="1:34" ht="15" customHeight="1" x14ac:dyDescent="0.15">
      <c r="B1007" s="171"/>
      <c r="C1007" s="172"/>
      <c r="D1007" s="172"/>
      <c r="E1007" s="172"/>
      <c r="F1007" s="181"/>
      <c r="G1007" s="181"/>
      <c r="H1007" s="181"/>
      <c r="I1007" s="181"/>
      <c r="J1007" s="181"/>
      <c r="V1007" s="137"/>
    </row>
    <row r="1008" spans="1:34" ht="15" customHeight="1" x14ac:dyDescent="0.15">
      <c r="V1008" s="137"/>
    </row>
    <row r="1009" spans="22:22" ht="15" customHeight="1" x14ac:dyDescent="0.15">
      <c r="V1009" s="137"/>
    </row>
    <row r="1010" spans="22:22" ht="15" customHeight="1" x14ac:dyDescent="0.15">
      <c r="V1010" s="137"/>
    </row>
  </sheetData>
  <phoneticPr fontId="1"/>
  <printOptions horizontalCentered="1"/>
  <pageMargins left="0.19685039370078741" right="0.19685039370078741" top="0.47244094488188981" bottom="0.27559055118110237" header="0.23622047244094491" footer="0.19685039370078741"/>
  <pageSetup paperSize="9" scale="67" orientation="portrait" r:id="rId1"/>
  <headerFooter scaleWithDoc="0" alignWithMargins="0">
    <oddHeader>&amp;C&amp;"+,標準"&amp;8【2024年度　厚生労働省　老人保健健康増進等事業】
高齢者向け住まいに関するアンケート調査&amp;R&amp;"+,標準"&amp;9&amp;A</oddHeader>
    <oddFooter>&amp;L&amp;"ＭＳ ゴシック,標準"&amp;8&amp;F&amp;R&amp;"+,標準"&amp;9&amp;P/&amp;N</oddFooter>
  </headerFooter>
  <rowBreaks count="14" manualBreakCount="14">
    <brk id="70" max="16383" man="1"/>
    <brk id="142" max="16383" man="1"/>
    <brk id="201" max="16383" man="1"/>
    <brk id="276" max="16383" man="1"/>
    <brk id="350" max="16383" man="1"/>
    <brk id="422" max="16383" man="1"/>
    <brk id="484" max="16383" man="1"/>
    <brk id="547" max="16383" man="1"/>
    <brk id="631" max="16383" man="1"/>
    <brk id="699" max="16383" man="1"/>
    <brk id="758" max="16383" man="1"/>
    <brk id="832" max="16383" man="1"/>
    <brk id="909" max="16383" man="1"/>
    <brk id="98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806"/>
  <sheetViews>
    <sheetView showGridLines="0" view="pageBreakPreview" zoomScaleNormal="100" zoomScaleSheetLayoutView="100" workbookViewId="0"/>
  </sheetViews>
  <sheetFormatPr defaultColWidth="9.140625" defaultRowHeight="15" customHeight="1" x14ac:dyDescent="0.15"/>
  <cols>
    <col min="1" max="1" width="0.85546875" style="135" customWidth="1"/>
    <col min="2" max="2" width="5.7109375" style="135" customWidth="1"/>
    <col min="3" max="22" width="8.7109375" style="135" customWidth="1"/>
    <col min="23" max="23" width="2.7109375" style="135" customWidth="1"/>
    <col min="24" max="24" width="5.7109375" style="135" customWidth="1"/>
    <col min="25" max="41" width="8.7109375" style="135" customWidth="1"/>
    <col min="42" max="16384" width="9.140625" style="135"/>
  </cols>
  <sheetData>
    <row r="1" spans="1:34" ht="15" customHeight="1" x14ac:dyDescent="0.15">
      <c r="A1" s="134" t="s">
        <v>728</v>
      </c>
    </row>
    <row r="2" spans="1:34" ht="15" customHeight="1" x14ac:dyDescent="0.15">
      <c r="A2" s="135" t="s">
        <v>720</v>
      </c>
      <c r="F2" s="181"/>
      <c r="AB2" s="181"/>
    </row>
    <row r="3" spans="1:34" ht="13.7" customHeight="1" x14ac:dyDescent="0.15">
      <c r="B3" s="138"/>
      <c r="C3" s="139"/>
      <c r="D3" s="139"/>
      <c r="E3" s="139"/>
      <c r="F3" s="227"/>
      <c r="G3" s="228"/>
      <c r="H3" s="142" t="s">
        <v>2</v>
      </c>
      <c r="I3" s="142"/>
      <c r="J3" s="228"/>
      <c r="K3" s="228"/>
      <c r="L3" s="229"/>
      <c r="M3" s="228"/>
      <c r="N3" s="142" t="s">
        <v>3</v>
      </c>
      <c r="O3" s="142"/>
      <c r="P3" s="228"/>
      <c r="Q3" s="231"/>
      <c r="X3" s="138"/>
      <c r="Y3" s="139"/>
      <c r="Z3" s="139"/>
      <c r="AA3" s="139"/>
      <c r="AB3" s="140"/>
      <c r="AC3" s="141" t="s">
        <v>2</v>
      </c>
      <c r="AD3" s="142"/>
      <c r="AE3" s="143"/>
      <c r="AF3" s="141" t="s">
        <v>3</v>
      </c>
      <c r="AG3" s="144"/>
    </row>
    <row r="4" spans="1:34" ht="21" x14ac:dyDescent="0.15">
      <c r="B4" s="145"/>
      <c r="F4" s="146" t="s">
        <v>365</v>
      </c>
      <c r="G4" s="146" t="s">
        <v>170</v>
      </c>
      <c r="H4" s="146" t="s">
        <v>171</v>
      </c>
      <c r="I4" s="146" t="s">
        <v>366</v>
      </c>
      <c r="J4" s="182" t="s">
        <v>173</v>
      </c>
      <c r="K4" s="146" t="s">
        <v>529</v>
      </c>
      <c r="L4" s="147" t="s">
        <v>365</v>
      </c>
      <c r="M4" s="146" t="s">
        <v>170</v>
      </c>
      <c r="N4" s="146" t="s">
        <v>171</v>
      </c>
      <c r="O4" s="146" t="s">
        <v>366</v>
      </c>
      <c r="P4" s="146" t="s">
        <v>173</v>
      </c>
      <c r="Q4" s="146" t="s">
        <v>529</v>
      </c>
      <c r="X4" s="145"/>
      <c r="AB4" s="146" t="s">
        <v>474</v>
      </c>
      <c r="AC4" s="146" t="s">
        <v>171</v>
      </c>
      <c r="AD4" s="182" t="s">
        <v>173</v>
      </c>
      <c r="AE4" s="147" t="s">
        <v>474</v>
      </c>
      <c r="AF4" s="146" t="s">
        <v>171</v>
      </c>
      <c r="AG4" s="146" t="s">
        <v>173</v>
      </c>
    </row>
    <row r="5" spans="1:34" ht="12" customHeight="1" x14ac:dyDescent="0.15">
      <c r="B5" s="149"/>
      <c r="C5" s="150"/>
      <c r="D5" s="150"/>
      <c r="E5" s="151"/>
      <c r="F5" s="152"/>
      <c r="G5" s="152"/>
      <c r="H5" s="152"/>
      <c r="I5" s="152"/>
      <c r="J5" s="183"/>
      <c r="K5" s="152"/>
      <c r="L5" s="153">
        <f t="shared" ref="L5:Q5" si="0">F$16</f>
        <v>2024</v>
      </c>
      <c r="M5" s="154">
        <f t="shared" si="0"/>
        <v>1061</v>
      </c>
      <c r="N5" s="154">
        <f t="shared" si="0"/>
        <v>963</v>
      </c>
      <c r="O5" s="154">
        <f t="shared" si="0"/>
        <v>1194</v>
      </c>
      <c r="P5" s="154">
        <f t="shared" si="0"/>
        <v>1053</v>
      </c>
      <c r="Q5" s="154">
        <f t="shared" si="0"/>
        <v>1202</v>
      </c>
      <c r="X5" s="149"/>
      <c r="Y5" s="150"/>
      <c r="Z5" s="150"/>
      <c r="AA5" s="151"/>
      <c r="AB5" s="152"/>
      <c r="AC5" s="152"/>
      <c r="AD5" s="183"/>
      <c r="AE5" s="153">
        <f>Q5</f>
        <v>1202</v>
      </c>
      <c r="AF5" s="154">
        <f>N5</f>
        <v>963</v>
      </c>
      <c r="AG5" s="154">
        <f>P5</f>
        <v>1053</v>
      </c>
      <c r="AH5" s="155"/>
    </row>
    <row r="6" spans="1:34" ht="15" customHeight="1" x14ac:dyDescent="0.15">
      <c r="B6" s="156" t="s">
        <v>81</v>
      </c>
      <c r="C6" s="137"/>
      <c r="D6" s="137"/>
      <c r="F6" s="157">
        <v>94</v>
      </c>
      <c r="G6" s="157">
        <v>4</v>
      </c>
      <c r="H6" s="157">
        <v>90</v>
      </c>
      <c r="I6" s="157">
        <v>31</v>
      </c>
      <c r="J6" s="184">
        <v>31</v>
      </c>
      <c r="K6" s="157">
        <v>4</v>
      </c>
      <c r="L6" s="158">
        <f t="shared" ref="L6:Q15" si="1">F6/L$5*100</f>
        <v>4.6442687747035576</v>
      </c>
      <c r="M6" s="159">
        <f t="shared" si="1"/>
        <v>0.3770028275212064</v>
      </c>
      <c r="N6" s="159">
        <f t="shared" si="1"/>
        <v>9.3457943925233646</v>
      </c>
      <c r="O6" s="159">
        <f t="shared" si="1"/>
        <v>2.5963149078726966</v>
      </c>
      <c r="P6" s="159">
        <f t="shared" si="1"/>
        <v>2.9439696106362776</v>
      </c>
      <c r="Q6" s="159">
        <f t="shared" si="1"/>
        <v>0.33277870216306155</v>
      </c>
      <c r="X6" s="156" t="s">
        <v>81</v>
      </c>
      <c r="Y6" s="137"/>
      <c r="Z6" s="137"/>
      <c r="AB6" s="157">
        <f t="shared" ref="AB6:AB15" si="2">K6</f>
        <v>4</v>
      </c>
      <c r="AC6" s="157">
        <f t="shared" ref="AC6:AC15" si="3">H6</f>
        <v>90</v>
      </c>
      <c r="AD6" s="184">
        <f t="shared" ref="AD6:AD15" si="4">J6</f>
        <v>31</v>
      </c>
      <c r="AE6" s="158">
        <f>Q6</f>
        <v>0.33277870216306155</v>
      </c>
      <c r="AF6" s="159">
        <f>N6</f>
        <v>9.3457943925233646</v>
      </c>
      <c r="AG6" s="159">
        <f>P6</f>
        <v>2.9439696106362776</v>
      </c>
      <c r="AH6" s="160"/>
    </row>
    <row r="7" spans="1:34" ht="15" customHeight="1" x14ac:dyDescent="0.15">
      <c r="B7" s="156" t="s">
        <v>82</v>
      </c>
      <c r="C7" s="137"/>
      <c r="D7" s="137"/>
      <c r="F7" s="157">
        <v>292</v>
      </c>
      <c r="G7" s="157">
        <v>24</v>
      </c>
      <c r="H7" s="157">
        <v>268</v>
      </c>
      <c r="I7" s="157">
        <v>146</v>
      </c>
      <c r="J7" s="184">
        <v>145</v>
      </c>
      <c r="K7" s="157">
        <v>25</v>
      </c>
      <c r="L7" s="158">
        <f t="shared" si="1"/>
        <v>14.426877470355731</v>
      </c>
      <c r="M7" s="159">
        <f t="shared" si="1"/>
        <v>2.2620169651272386</v>
      </c>
      <c r="N7" s="159">
        <f t="shared" si="1"/>
        <v>27.82969885773624</v>
      </c>
      <c r="O7" s="159">
        <f t="shared" si="1"/>
        <v>12.227805695142377</v>
      </c>
      <c r="P7" s="159">
        <f t="shared" si="1"/>
        <v>13.770180436847104</v>
      </c>
      <c r="Q7" s="159">
        <f t="shared" si="1"/>
        <v>2.0798668885191347</v>
      </c>
      <c r="X7" s="156" t="s">
        <v>82</v>
      </c>
      <c r="Y7" s="137"/>
      <c r="Z7" s="137"/>
      <c r="AB7" s="157">
        <f t="shared" si="2"/>
        <v>25</v>
      </c>
      <c r="AC7" s="157">
        <f t="shared" si="3"/>
        <v>268</v>
      </c>
      <c r="AD7" s="184">
        <f t="shared" si="4"/>
        <v>145</v>
      </c>
      <c r="AE7" s="158">
        <f t="shared" ref="AE7:AE15" si="5">Q7</f>
        <v>2.0798668885191347</v>
      </c>
      <c r="AF7" s="159">
        <f t="shared" ref="AF7:AF15" si="6">N7</f>
        <v>27.82969885773624</v>
      </c>
      <c r="AG7" s="159">
        <f t="shared" ref="AG7:AG15" si="7">P7</f>
        <v>13.770180436847104</v>
      </c>
      <c r="AH7" s="160"/>
    </row>
    <row r="8" spans="1:34" ht="15" customHeight="1" x14ac:dyDescent="0.15">
      <c r="B8" s="156" t="s">
        <v>83</v>
      </c>
      <c r="C8" s="137"/>
      <c r="D8" s="137"/>
      <c r="F8" s="157">
        <v>324</v>
      </c>
      <c r="G8" s="157">
        <v>108</v>
      </c>
      <c r="H8" s="157">
        <v>216</v>
      </c>
      <c r="I8" s="157">
        <v>272</v>
      </c>
      <c r="J8" s="184">
        <v>261</v>
      </c>
      <c r="K8" s="157">
        <v>119</v>
      </c>
      <c r="L8" s="158">
        <f t="shared" si="1"/>
        <v>16.007905138339922</v>
      </c>
      <c r="M8" s="159">
        <f t="shared" si="1"/>
        <v>10.179076343072573</v>
      </c>
      <c r="N8" s="159">
        <f t="shared" si="1"/>
        <v>22.429906542056074</v>
      </c>
      <c r="O8" s="159">
        <f t="shared" si="1"/>
        <v>22.780569514237854</v>
      </c>
      <c r="P8" s="159">
        <f t="shared" si="1"/>
        <v>24.786324786324787</v>
      </c>
      <c r="Q8" s="159">
        <f t="shared" si="1"/>
        <v>9.9001663893510816</v>
      </c>
      <c r="X8" s="156" t="s">
        <v>83</v>
      </c>
      <c r="Y8" s="137"/>
      <c r="Z8" s="137"/>
      <c r="AB8" s="157">
        <f t="shared" si="2"/>
        <v>119</v>
      </c>
      <c r="AC8" s="157">
        <f t="shared" si="3"/>
        <v>216</v>
      </c>
      <c r="AD8" s="184">
        <f t="shared" si="4"/>
        <v>261</v>
      </c>
      <c r="AE8" s="158">
        <f t="shared" si="5"/>
        <v>9.9001663893510816</v>
      </c>
      <c r="AF8" s="159">
        <f t="shared" si="6"/>
        <v>22.429906542056074</v>
      </c>
      <c r="AG8" s="159">
        <f t="shared" si="7"/>
        <v>24.786324786324787</v>
      </c>
      <c r="AH8" s="160"/>
    </row>
    <row r="9" spans="1:34" ht="15" customHeight="1" x14ac:dyDescent="0.15">
      <c r="B9" s="156" t="s">
        <v>84</v>
      </c>
      <c r="C9" s="137"/>
      <c r="D9" s="137"/>
      <c r="F9" s="157">
        <v>290</v>
      </c>
      <c r="G9" s="157">
        <v>130</v>
      </c>
      <c r="H9" s="157">
        <v>160</v>
      </c>
      <c r="I9" s="157">
        <v>221</v>
      </c>
      <c r="J9" s="184">
        <v>202</v>
      </c>
      <c r="K9" s="157">
        <v>149</v>
      </c>
      <c r="L9" s="158">
        <f t="shared" si="1"/>
        <v>14.328063241106721</v>
      </c>
      <c r="M9" s="159">
        <f t="shared" si="1"/>
        <v>12.25259189443921</v>
      </c>
      <c r="N9" s="159">
        <f t="shared" si="1"/>
        <v>16.614745586708203</v>
      </c>
      <c r="O9" s="159">
        <f t="shared" si="1"/>
        <v>18.509212730318257</v>
      </c>
      <c r="P9" s="159">
        <f t="shared" si="1"/>
        <v>19.183285849952515</v>
      </c>
      <c r="Q9" s="159">
        <f t="shared" si="1"/>
        <v>12.396006655574043</v>
      </c>
      <c r="X9" s="156" t="s">
        <v>84</v>
      </c>
      <c r="Y9" s="137"/>
      <c r="Z9" s="137"/>
      <c r="AB9" s="157">
        <f t="shared" si="2"/>
        <v>149</v>
      </c>
      <c r="AC9" s="157">
        <f t="shared" si="3"/>
        <v>160</v>
      </c>
      <c r="AD9" s="184">
        <f t="shared" si="4"/>
        <v>202</v>
      </c>
      <c r="AE9" s="158">
        <f t="shared" si="5"/>
        <v>12.396006655574043</v>
      </c>
      <c r="AF9" s="159">
        <f t="shared" si="6"/>
        <v>16.614745586708203</v>
      </c>
      <c r="AG9" s="159">
        <f t="shared" si="7"/>
        <v>19.183285849952515</v>
      </c>
      <c r="AH9" s="160"/>
    </row>
    <row r="10" spans="1:34" ht="15" customHeight="1" x14ac:dyDescent="0.15">
      <c r="B10" s="156" t="s">
        <v>85</v>
      </c>
      <c r="C10" s="137"/>
      <c r="D10" s="137"/>
      <c r="F10" s="157">
        <v>260</v>
      </c>
      <c r="G10" s="157">
        <v>173</v>
      </c>
      <c r="H10" s="157">
        <v>87</v>
      </c>
      <c r="I10" s="157">
        <v>152</v>
      </c>
      <c r="J10" s="184">
        <v>129</v>
      </c>
      <c r="K10" s="157">
        <v>196</v>
      </c>
      <c r="L10" s="158">
        <f t="shared" si="1"/>
        <v>12.845849802371543</v>
      </c>
      <c r="M10" s="159">
        <f t="shared" si="1"/>
        <v>16.305372290292176</v>
      </c>
      <c r="N10" s="159">
        <f t="shared" si="1"/>
        <v>9.0342679127725845</v>
      </c>
      <c r="O10" s="159">
        <f t="shared" si="1"/>
        <v>12.73031825795645</v>
      </c>
      <c r="P10" s="159">
        <f t="shared" si="1"/>
        <v>12.250712250712251</v>
      </c>
      <c r="Q10" s="159">
        <f t="shared" si="1"/>
        <v>16.306156405990016</v>
      </c>
      <c r="X10" s="156" t="s">
        <v>85</v>
      </c>
      <c r="Y10" s="137"/>
      <c r="Z10" s="137"/>
      <c r="AB10" s="157">
        <f t="shared" si="2"/>
        <v>196</v>
      </c>
      <c r="AC10" s="157">
        <f t="shared" si="3"/>
        <v>87</v>
      </c>
      <c r="AD10" s="184">
        <f t="shared" si="4"/>
        <v>129</v>
      </c>
      <c r="AE10" s="158">
        <f t="shared" si="5"/>
        <v>16.306156405990016</v>
      </c>
      <c r="AF10" s="159">
        <f t="shared" si="6"/>
        <v>9.0342679127725845</v>
      </c>
      <c r="AG10" s="159">
        <f t="shared" si="7"/>
        <v>12.250712250712251</v>
      </c>
      <c r="AH10" s="160"/>
    </row>
    <row r="11" spans="1:34" ht="15" customHeight="1" x14ac:dyDescent="0.15">
      <c r="B11" s="156" t="s">
        <v>86</v>
      </c>
      <c r="C11" s="137"/>
      <c r="D11" s="137"/>
      <c r="F11" s="157">
        <v>278</v>
      </c>
      <c r="G11" s="157">
        <v>216</v>
      </c>
      <c r="H11" s="157">
        <v>62</v>
      </c>
      <c r="I11" s="157">
        <v>137</v>
      </c>
      <c r="J11" s="184">
        <v>111</v>
      </c>
      <c r="K11" s="157">
        <v>242</v>
      </c>
      <c r="L11" s="158">
        <f t="shared" si="1"/>
        <v>13.73517786561265</v>
      </c>
      <c r="M11" s="159">
        <f t="shared" si="1"/>
        <v>20.358152686145147</v>
      </c>
      <c r="N11" s="159">
        <f t="shared" si="1"/>
        <v>6.4382139148494293</v>
      </c>
      <c r="O11" s="159">
        <f t="shared" si="1"/>
        <v>11.474036850921273</v>
      </c>
      <c r="P11" s="159">
        <f t="shared" si="1"/>
        <v>10.541310541310542</v>
      </c>
      <c r="Q11" s="159">
        <f t="shared" si="1"/>
        <v>20.133111480865225</v>
      </c>
      <c r="X11" s="156" t="s">
        <v>86</v>
      </c>
      <c r="Y11" s="137"/>
      <c r="Z11" s="137"/>
      <c r="AB11" s="157">
        <f t="shared" si="2"/>
        <v>242</v>
      </c>
      <c r="AC11" s="157">
        <f t="shared" si="3"/>
        <v>62</v>
      </c>
      <c r="AD11" s="184">
        <f t="shared" si="4"/>
        <v>111</v>
      </c>
      <c r="AE11" s="158">
        <f t="shared" si="5"/>
        <v>20.133111480865225</v>
      </c>
      <c r="AF11" s="159">
        <f t="shared" si="6"/>
        <v>6.4382139148494293</v>
      </c>
      <c r="AG11" s="159">
        <f t="shared" si="7"/>
        <v>10.541310541310542</v>
      </c>
      <c r="AH11" s="160"/>
    </row>
    <row r="12" spans="1:34" ht="15" customHeight="1" x14ac:dyDescent="0.15">
      <c r="B12" s="156" t="s">
        <v>120</v>
      </c>
      <c r="C12" s="137"/>
      <c r="D12" s="137"/>
      <c r="F12" s="157">
        <v>291</v>
      </c>
      <c r="G12" s="157">
        <v>253</v>
      </c>
      <c r="H12" s="157">
        <v>38</v>
      </c>
      <c r="I12" s="157">
        <v>129</v>
      </c>
      <c r="J12" s="184">
        <v>88</v>
      </c>
      <c r="K12" s="157">
        <v>294</v>
      </c>
      <c r="L12" s="158">
        <f t="shared" si="1"/>
        <v>14.377470355731226</v>
      </c>
      <c r="M12" s="159">
        <f t="shared" si="1"/>
        <v>23.845428840716306</v>
      </c>
      <c r="N12" s="159">
        <f t="shared" si="1"/>
        <v>3.9460020768431985</v>
      </c>
      <c r="O12" s="159">
        <f t="shared" si="1"/>
        <v>10.804020100502512</v>
      </c>
      <c r="P12" s="159">
        <f t="shared" si="1"/>
        <v>8.3570750237416913</v>
      </c>
      <c r="Q12" s="159">
        <f t="shared" si="1"/>
        <v>24.459234608985025</v>
      </c>
      <c r="X12" s="156" t="s">
        <v>120</v>
      </c>
      <c r="Y12" s="137"/>
      <c r="Z12" s="137"/>
      <c r="AB12" s="157">
        <f t="shared" si="2"/>
        <v>294</v>
      </c>
      <c r="AC12" s="157">
        <f t="shared" si="3"/>
        <v>38</v>
      </c>
      <c r="AD12" s="184">
        <f t="shared" si="4"/>
        <v>88</v>
      </c>
      <c r="AE12" s="158">
        <f t="shared" si="5"/>
        <v>24.459234608985025</v>
      </c>
      <c r="AF12" s="159">
        <f t="shared" si="6"/>
        <v>3.9460020768431985</v>
      </c>
      <c r="AG12" s="159">
        <f t="shared" si="7"/>
        <v>8.3570750237416913</v>
      </c>
      <c r="AH12" s="160"/>
    </row>
    <row r="13" spans="1:34" ht="15" customHeight="1" x14ac:dyDescent="0.15">
      <c r="B13" s="156" t="s">
        <v>87</v>
      </c>
      <c r="C13" s="137"/>
      <c r="D13" s="137"/>
      <c r="F13" s="157">
        <v>88</v>
      </c>
      <c r="G13" s="157">
        <v>71</v>
      </c>
      <c r="H13" s="157">
        <v>17</v>
      </c>
      <c r="I13" s="157">
        <v>51</v>
      </c>
      <c r="J13" s="184">
        <v>42</v>
      </c>
      <c r="K13" s="157">
        <v>80</v>
      </c>
      <c r="L13" s="158">
        <f t="shared" si="1"/>
        <v>4.3478260869565215</v>
      </c>
      <c r="M13" s="159">
        <f t="shared" si="1"/>
        <v>6.6918001885014133</v>
      </c>
      <c r="N13" s="159">
        <f t="shared" si="1"/>
        <v>1.7653167185877467</v>
      </c>
      <c r="O13" s="159">
        <f t="shared" si="1"/>
        <v>4.2713567839195976</v>
      </c>
      <c r="P13" s="159">
        <f t="shared" si="1"/>
        <v>3.9886039886039883</v>
      </c>
      <c r="Q13" s="159">
        <f t="shared" si="1"/>
        <v>6.6555740432612307</v>
      </c>
      <c r="X13" s="156" t="s">
        <v>87</v>
      </c>
      <c r="Y13" s="137"/>
      <c r="Z13" s="137"/>
      <c r="AB13" s="157">
        <f t="shared" si="2"/>
        <v>80</v>
      </c>
      <c r="AC13" s="157">
        <f t="shared" si="3"/>
        <v>17</v>
      </c>
      <c r="AD13" s="184">
        <f t="shared" si="4"/>
        <v>42</v>
      </c>
      <c r="AE13" s="158">
        <f t="shared" si="5"/>
        <v>6.6555740432612307</v>
      </c>
      <c r="AF13" s="159">
        <f t="shared" si="6"/>
        <v>1.7653167185877467</v>
      </c>
      <c r="AG13" s="159">
        <f t="shared" si="7"/>
        <v>3.9886039886039883</v>
      </c>
      <c r="AH13" s="160"/>
    </row>
    <row r="14" spans="1:34" ht="15" customHeight="1" x14ac:dyDescent="0.15">
      <c r="B14" s="156" t="s">
        <v>88</v>
      </c>
      <c r="C14" s="137"/>
      <c r="D14" s="137"/>
      <c r="F14" s="157">
        <v>90</v>
      </c>
      <c r="G14" s="157">
        <v>76</v>
      </c>
      <c r="H14" s="157">
        <v>14</v>
      </c>
      <c r="I14" s="157">
        <v>33</v>
      </c>
      <c r="J14" s="184">
        <v>23</v>
      </c>
      <c r="K14" s="157">
        <v>86</v>
      </c>
      <c r="L14" s="158">
        <f t="shared" si="1"/>
        <v>4.4466403162055332</v>
      </c>
      <c r="M14" s="159">
        <f t="shared" si="1"/>
        <v>7.1630537229029221</v>
      </c>
      <c r="N14" s="159">
        <f t="shared" si="1"/>
        <v>1.4537902388369679</v>
      </c>
      <c r="O14" s="159">
        <f t="shared" si="1"/>
        <v>2.7638190954773871</v>
      </c>
      <c r="P14" s="159">
        <f t="shared" si="1"/>
        <v>2.184235517568851</v>
      </c>
      <c r="Q14" s="159">
        <f t="shared" si="1"/>
        <v>7.1547420965058244</v>
      </c>
      <c r="X14" s="156" t="s">
        <v>88</v>
      </c>
      <c r="Y14" s="137"/>
      <c r="Z14" s="137"/>
      <c r="AB14" s="157">
        <f t="shared" si="2"/>
        <v>86</v>
      </c>
      <c r="AC14" s="157">
        <f t="shared" si="3"/>
        <v>14</v>
      </c>
      <c r="AD14" s="184">
        <f t="shared" si="4"/>
        <v>23</v>
      </c>
      <c r="AE14" s="158">
        <f t="shared" si="5"/>
        <v>7.1547420965058244</v>
      </c>
      <c r="AF14" s="159">
        <f t="shared" si="6"/>
        <v>1.4537902388369679</v>
      </c>
      <c r="AG14" s="159">
        <f t="shared" si="7"/>
        <v>2.184235517568851</v>
      </c>
      <c r="AH14" s="160"/>
    </row>
    <row r="15" spans="1:34" ht="15" customHeight="1" x14ac:dyDescent="0.15">
      <c r="B15" s="149" t="s">
        <v>128</v>
      </c>
      <c r="C15" s="150"/>
      <c r="D15" s="150"/>
      <c r="E15" s="151"/>
      <c r="F15" s="161">
        <v>17</v>
      </c>
      <c r="G15" s="161">
        <v>6</v>
      </c>
      <c r="H15" s="161">
        <v>11</v>
      </c>
      <c r="I15" s="161">
        <v>22</v>
      </c>
      <c r="J15" s="185">
        <v>21</v>
      </c>
      <c r="K15" s="161">
        <v>7</v>
      </c>
      <c r="L15" s="162">
        <f t="shared" si="1"/>
        <v>0.83992094861660083</v>
      </c>
      <c r="M15" s="163">
        <f t="shared" si="1"/>
        <v>0.56550424128180965</v>
      </c>
      <c r="N15" s="163">
        <f t="shared" si="1"/>
        <v>1.142263759086189</v>
      </c>
      <c r="O15" s="163">
        <f t="shared" si="1"/>
        <v>1.8425460636515913</v>
      </c>
      <c r="P15" s="163">
        <f t="shared" si="1"/>
        <v>1.9943019943019942</v>
      </c>
      <c r="Q15" s="163">
        <f t="shared" si="1"/>
        <v>0.58236272878535777</v>
      </c>
      <c r="X15" s="149" t="s">
        <v>0</v>
      </c>
      <c r="Y15" s="150"/>
      <c r="Z15" s="150"/>
      <c r="AA15" s="151"/>
      <c r="AB15" s="161">
        <f t="shared" si="2"/>
        <v>7</v>
      </c>
      <c r="AC15" s="161">
        <f t="shared" si="3"/>
        <v>11</v>
      </c>
      <c r="AD15" s="185">
        <f t="shared" si="4"/>
        <v>21</v>
      </c>
      <c r="AE15" s="162">
        <f t="shared" si="5"/>
        <v>0.58236272878535777</v>
      </c>
      <c r="AF15" s="163">
        <f t="shared" si="6"/>
        <v>1.142263759086189</v>
      </c>
      <c r="AG15" s="163">
        <f t="shared" si="7"/>
        <v>1.9943019943019942</v>
      </c>
      <c r="AH15" s="164"/>
    </row>
    <row r="16" spans="1:34" ht="15" customHeight="1" x14ac:dyDescent="0.15">
      <c r="B16" s="165" t="s">
        <v>1</v>
      </c>
      <c r="C16" s="166"/>
      <c r="D16" s="166"/>
      <c r="E16" s="167"/>
      <c r="F16" s="168">
        <f t="shared" ref="F16:K16" si="8">SUM(F6:F15)</f>
        <v>2024</v>
      </c>
      <c r="G16" s="168">
        <f t="shared" si="8"/>
        <v>1061</v>
      </c>
      <c r="H16" s="168">
        <f t="shared" si="8"/>
        <v>963</v>
      </c>
      <c r="I16" s="168">
        <f t="shared" si="8"/>
        <v>1194</v>
      </c>
      <c r="J16" s="186">
        <f t="shared" si="8"/>
        <v>1053</v>
      </c>
      <c r="K16" s="168">
        <f t="shared" si="8"/>
        <v>1202</v>
      </c>
      <c r="L16" s="169">
        <f t="shared" ref="L16:Q16" si="9">IF(SUM(L6:L15)&gt;100,"－",SUM(L6:L15))</f>
        <v>99.999999999999986</v>
      </c>
      <c r="M16" s="170">
        <f t="shared" si="9"/>
        <v>100</v>
      </c>
      <c r="N16" s="170">
        <f t="shared" si="9"/>
        <v>99.999999999999986</v>
      </c>
      <c r="O16" s="170">
        <f t="shared" si="9"/>
        <v>100.00000000000001</v>
      </c>
      <c r="P16" s="170">
        <f t="shared" si="9"/>
        <v>99.999999999999986</v>
      </c>
      <c r="Q16" s="170">
        <f t="shared" si="9"/>
        <v>100</v>
      </c>
      <c r="X16" s="165" t="s">
        <v>1</v>
      </c>
      <c r="Y16" s="166"/>
      <c r="Z16" s="166"/>
      <c r="AA16" s="167"/>
      <c r="AB16" s="168">
        <f>SUM(AB6:AB15)</f>
        <v>1202</v>
      </c>
      <c r="AC16" s="168">
        <f>SUM(AC6:AC15)</f>
        <v>963</v>
      </c>
      <c r="AD16" s="186">
        <f>SUM(AD6:AD15)</f>
        <v>1053</v>
      </c>
      <c r="AE16" s="169">
        <f>IF(SUM(AE6:AE15)&gt;100,"－",SUM(AE6:AE15))</f>
        <v>100</v>
      </c>
      <c r="AF16" s="170">
        <f>IF(SUM(AF6:AF15)&gt;100,"－",SUM(AF6:AF15))</f>
        <v>99.999999999999986</v>
      </c>
      <c r="AG16" s="170">
        <f>IF(SUM(AG6:AG15)&gt;100,"－",SUM(AG6:AG15))</f>
        <v>99.999999999999986</v>
      </c>
      <c r="AH16" s="164"/>
    </row>
    <row r="17" spans="1:37" ht="15" customHeight="1" x14ac:dyDescent="0.15">
      <c r="B17" s="165" t="s">
        <v>96</v>
      </c>
      <c r="C17" s="166"/>
      <c r="D17" s="166"/>
      <c r="E17" s="176"/>
      <c r="F17" s="177">
        <v>45.082710513203786</v>
      </c>
      <c r="G17" s="178">
        <v>58.94597156398104</v>
      </c>
      <c r="H17" s="178">
        <v>29.719537815126049</v>
      </c>
      <c r="I17" s="178">
        <v>40.708191126279864</v>
      </c>
      <c r="J17" s="178">
        <v>38.479651162790695</v>
      </c>
      <c r="K17" s="177">
        <v>58.733891213389121</v>
      </c>
      <c r="L17" s="160"/>
      <c r="M17" s="160"/>
      <c r="N17" s="160"/>
      <c r="O17" s="160"/>
      <c r="P17" s="160"/>
      <c r="Q17" s="160"/>
      <c r="R17" s="160"/>
      <c r="S17" s="160"/>
      <c r="T17" s="160"/>
      <c r="U17" s="160"/>
      <c r="V17" s="160"/>
      <c r="X17" s="165" t="s">
        <v>96</v>
      </c>
      <c r="Y17" s="166"/>
      <c r="Z17" s="166"/>
      <c r="AA17" s="176"/>
      <c r="AB17" s="177">
        <f>K17</f>
        <v>58.733891213389121</v>
      </c>
      <c r="AC17" s="178">
        <f>H17</f>
        <v>29.719537815126049</v>
      </c>
      <c r="AD17" s="178">
        <f>J17</f>
        <v>38.479651162790695</v>
      </c>
      <c r="AE17" s="160"/>
      <c r="AF17" s="160"/>
      <c r="AG17" s="160"/>
      <c r="AH17" s="160"/>
      <c r="AI17" s="160"/>
      <c r="AJ17" s="160"/>
      <c r="AK17" s="160"/>
    </row>
    <row r="18" spans="1:37" ht="15" customHeight="1" x14ac:dyDescent="0.15">
      <c r="B18" s="165" t="s">
        <v>97</v>
      </c>
      <c r="C18" s="166"/>
      <c r="D18" s="166"/>
      <c r="E18" s="176"/>
      <c r="F18" s="193">
        <v>520</v>
      </c>
      <c r="G18" s="168">
        <v>520</v>
      </c>
      <c r="H18" s="168">
        <v>320</v>
      </c>
      <c r="I18" s="168">
        <v>434</v>
      </c>
      <c r="J18" s="168">
        <v>434</v>
      </c>
      <c r="K18" s="193">
        <v>520</v>
      </c>
      <c r="L18" s="160"/>
      <c r="M18" s="160"/>
      <c r="N18" s="160"/>
      <c r="O18" s="160"/>
      <c r="P18" s="160"/>
      <c r="Q18" s="160"/>
      <c r="R18" s="160"/>
      <c r="S18" s="160"/>
      <c r="T18" s="160"/>
      <c r="U18" s="160"/>
      <c r="V18" s="160"/>
      <c r="X18" s="165" t="s">
        <v>97</v>
      </c>
      <c r="Y18" s="166"/>
      <c r="Z18" s="166"/>
      <c r="AA18" s="176"/>
      <c r="AB18" s="193">
        <f>K18</f>
        <v>520</v>
      </c>
      <c r="AC18" s="168">
        <f>H18</f>
        <v>320</v>
      </c>
      <c r="AD18" s="168">
        <f>J18</f>
        <v>434</v>
      </c>
      <c r="AE18" s="160"/>
      <c r="AF18" s="160"/>
      <c r="AG18" s="160"/>
      <c r="AH18" s="160"/>
      <c r="AI18" s="160"/>
      <c r="AJ18" s="160"/>
      <c r="AK18" s="160"/>
    </row>
    <row r="19" spans="1:37" ht="15" customHeight="1" x14ac:dyDescent="0.15">
      <c r="B19" s="165" t="s">
        <v>133</v>
      </c>
      <c r="C19" s="166"/>
      <c r="D19" s="166"/>
      <c r="E19" s="176"/>
      <c r="F19" s="168">
        <v>4</v>
      </c>
      <c r="G19" s="168">
        <v>8</v>
      </c>
      <c r="H19" s="168">
        <v>4</v>
      </c>
      <c r="I19" s="168">
        <v>3</v>
      </c>
      <c r="J19" s="168">
        <v>3</v>
      </c>
      <c r="K19" s="168">
        <v>8</v>
      </c>
      <c r="L19" s="160"/>
      <c r="M19" s="160"/>
      <c r="N19" s="160"/>
      <c r="O19" s="160"/>
      <c r="P19" s="160"/>
      <c r="Q19" s="160"/>
      <c r="R19" s="160"/>
      <c r="S19" s="160"/>
      <c r="T19" s="160"/>
      <c r="U19" s="160"/>
      <c r="V19" s="160"/>
      <c r="X19" s="165" t="s">
        <v>133</v>
      </c>
      <c r="Y19" s="166"/>
      <c r="Z19" s="166"/>
      <c r="AA19" s="176"/>
      <c r="AB19" s="168">
        <f>K19</f>
        <v>8</v>
      </c>
      <c r="AC19" s="168">
        <f>H19</f>
        <v>4</v>
      </c>
      <c r="AD19" s="168">
        <f>J19</f>
        <v>3</v>
      </c>
      <c r="AE19" s="160"/>
      <c r="AF19" s="160"/>
      <c r="AG19" s="160"/>
      <c r="AH19" s="160"/>
      <c r="AI19" s="160"/>
      <c r="AJ19" s="160"/>
      <c r="AK19" s="160"/>
    </row>
    <row r="21" spans="1:37" ht="15" customHeight="1" x14ac:dyDescent="0.15">
      <c r="A21" s="135" t="s">
        <v>721</v>
      </c>
    </row>
    <row r="22" spans="1:37" ht="13.7" customHeight="1" x14ac:dyDescent="0.15">
      <c r="B22" s="138"/>
      <c r="C22" s="139"/>
      <c r="D22" s="139"/>
      <c r="E22" s="139"/>
      <c r="F22" s="227"/>
      <c r="G22" s="228"/>
      <c r="H22" s="142" t="s">
        <v>2</v>
      </c>
      <c r="I22" s="142"/>
      <c r="J22" s="228"/>
      <c r="K22" s="228"/>
      <c r="L22" s="229"/>
      <c r="M22" s="228"/>
      <c r="N22" s="142" t="s">
        <v>3</v>
      </c>
      <c r="O22" s="142"/>
      <c r="P22" s="228"/>
      <c r="Q22" s="231"/>
      <c r="X22" s="138"/>
      <c r="Y22" s="139"/>
      <c r="Z22" s="139"/>
      <c r="AA22" s="139"/>
      <c r="AB22" s="140"/>
      <c r="AC22" s="141" t="s">
        <v>2</v>
      </c>
      <c r="AD22" s="142"/>
      <c r="AE22" s="143"/>
      <c r="AF22" s="141" t="s">
        <v>3</v>
      </c>
      <c r="AG22" s="144"/>
    </row>
    <row r="23" spans="1:37" ht="21" x14ac:dyDescent="0.15">
      <c r="B23" s="145"/>
      <c r="F23" s="146" t="s">
        <v>365</v>
      </c>
      <c r="G23" s="146" t="s">
        <v>170</v>
      </c>
      <c r="H23" s="146" t="s">
        <v>171</v>
      </c>
      <c r="I23" s="146" t="s">
        <v>366</v>
      </c>
      <c r="J23" s="182" t="s">
        <v>173</v>
      </c>
      <c r="K23" s="146" t="s">
        <v>529</v>
      </c>
      <c r="L23" s="147" t="s">
        <v>365</v>
      </c>
      <c r="M23" s="146" t="s">
        <v>170</v>
      </c>
      <c r="N23" s="146" t="s">
        <v>171</v>
      </c>
      <c r="O23" s="146" t="s">
        <v>366</v>
      </c>
      <c r="P23" s="146" t="s">
        <v>173</v>
      </c>
      <c r="Q23" s="146" t="s">
        <v>529</v>
      </c>
      <c r="X23" s="145"/>
      <c r="AB23" s="146" t="s">
        <v>474</v>
      </c>
      <c r="AC23" s="146" t="s">
        <v>171</v>
      </c>
      <c r="AD23" s="182" t="s">
        <v>173</v>
      </c>
      <c r="AE23" s="147" t="s">
        <v>474</v>
      </c>
      <c r="AF23" s="146" t="s">
        <v>171</v>
      </c>
      <c r="AG23" s="146" t="s">
        <v>173</v>
      </c>
    </row>
    <row r="24" spans="1:37" ht="12" customHeight="1" x14ac:dyDescent="0.15">
      <c r="B24" s="149"/>
      <c r="C24" s="150"/>
      <c r="D24" s="150"/>
      <c r="E24" s="151"/>
      <c r="F24" s="152"/>
      <c r="G24" s="152"/>
      <c r="H24" s="152"/>
      <c r="I24" s="152"/>
      <c r="J24" s="183"/>
      <c r="K24" s="152"/>
      <c r="L24" s="153">
        <f t="shared" ref="L24:Q24" si="10">F$16</f>
        <v>2024</v>
      </c>
      <c r="M24" s="154">
        <f t="shared" si="10"/>
        <v>1061</v>
      </c>
      <c r="N24" s="154">
        <f t="shared" si="10"/>
        <v>963</v>
      </c>
      <c r="O24" s="154">
        <f t="shared" si="10"/>
        <v>1194</v>
      </c>
      <c r="P24" s="154">
        <f t="shared" si="10"/>
        <v>1053</v>
      </c>
      <c r="Q24" s="154">
        <f t="shared" si="10"/>
        <v>1202</v>
      </c>
      <c r="R24" s="155"/>
      <c r="S24" s="155"/>
      <c r="T24" s="155"/>
      <c r="U24" s="155"/>
      <c r="V24" s="155"/>
      <c r="X24" s="149"/>
      <c r="Y24" s="150"/>
      <c r="Z24" s="150"/>
      <c r="AA24" s="151"/>
      <c r="AB24" s="152"/>
      <c r="AC24" s="152"/>
      <c r="AD24" s="183"/>
      <c r="AE24" s="153">
        <f>Q24</f>
        <v>1202</v>
      </c>
      <c r="AF24" s="154">
        <f>N24</f>
        <v>963</v>
      </c>
      <c r="AG24" s="154">
        <f>P24</f>
        <v>1053</v>
      </c>
      <c r="AH24" s="155"/>
      <c r="AI24" s="155"/>
      <c r="AJ24" s="155"/>
      <c r="AK24" s="155"/>
    </row>
    <row r="25" spans="1:37" ht="15" customHeight="1" x14ac:dyDescent="0.15">
      <c r="B25" s="156" t="s">
        <v>132</v>
      </c>
      <c r="C25" s="137"/>
      <c r="D25" s="137"/>
      <c r="F25" s="157">
        <v>128</v>
      </c>
      <c r="G25" s="157">
        <v>5</v>
      </c>
      <c r="H25" s="157">
        <v>123</v>
      </c>
      <c r="I25" s="157">
        <v>55</v>
      </c>
      <c r="J25" s="184">
        <v>55</v>
      </c>
      <c r="K25" s="157">
        <v>5</v>
      </c>
      <c r="L25" s="158">
        <f>F25/L$24*100</f>
        <v>6.3241106719367588</v>
      </c>
      <c r="M25" s="159">
        <f t="shared" ref="M25:Q34" si="11">G25/M$24*100</f>
        <v>0.47125353440150797</v>
      </c>
      <c r="N25" s="159">
        <f t="shared" si="11"/>
        <v>12.772585669781931</v>
      </c>
      <c r="O25" s="159">
        <f t="shared" si="11"/>
        <v>4.6063651591289787</v>
      </c>
      <c r="P25" s="159">
        <f t="shared" si="11"/>
        <v>5.2231718898385564</v>
      </c>
      <c r="Q25" s="159">
        <f t="shared" si="11"/>
        <v>0.41597337770382692</v>
      </c>
      <c r="R25" s="160"/>
      <c r="S25" s="160"/>
      <c r="T25" s="160"/>
      <c r="U25" s="160"/>
      <c r="V25" s="160"/>
      <c r="X25" s="156" t="s">
        <v>132</v>
      </c>
      <c r="Y25" s="137"/>
      <c r="Z25" s="137"/>
      <c r="AB25" s="157">
        <f t="shared" ref="AB25:AB34" si="12">K25</f>
        <v>5</v>
      </c>
      <c r="AC25" s="157">
        <f t="shared" ref="AC25:AC34" si="13">H25</f>
        <v>123</v>
      </c>
      <c r="AD25" s="184">
        <f t="shared" ref="AD25:AD34" si="14">J25</f>
        <v>55</v>
      </c>
      <c r="AE25" s="158">
        <f>Q25</f>
        <v>0.41597337770382692</v>
      </c>
      <c r="AF25" s="159">
        <f>N25</f>
        <v>12.772585669781931</v>
      </c>
      <c r="AG25" s="159">
        <f>P25</f>
        <v>5.2231718898385564</v>
      </c>
      <c r="AH25" s="160"/>
      <c r="AI25" s="160"/>
      <c r="AJ25" s="160"/>
      <c r="AK25" s="160"/>
    </row>
    <row r="26" spans="1:37" ht="15" customHeight="1" x14ac:dyDescent="0.15">
      <c r="B26" s="156" t="s">
        <v>82</v>
      </c>
      <c r="C26" s="137"/>
      <c r="D26" s="137"/>
      <c r="F26" s="157">
        <v>343</v>
      </c>
      <c r="G26" s="157">
        <v>48</v>
      </c>
      <c r="H26" s="157">
        <v>295</v>
      </c>
      <c r="I26" s="157">
        <v>208</v>
      </c>
      <c r="J26" s="184">
        <v>204</v>
      </c>
      <c r="K26" s="157">
        <v>52</v>
      </c>
      <c r="L26" s="158">
        <f t="shared" ref="L26:L34" si="15">F26/L$24*100</f>
        <v>16.946640316205531</v>
      </c>
      <c r="M26" s="159">
        <f t="shared" si="11"/>
        <v>4.5240339302544772</v>
      </c>
      <c r="N26" s="159">
        <f t="shared" si="11"/>
        <v>30.633437175493249</v>
      </c>
      <c r="O26" s="159">
        <f t="shared" si="11"/>
        <v>17.420435510887771</v>
      </c>
      <c r="P26" s="159">
        <f t="shared" si="11"/>
        <v>19.373219373219371</v>
      </c>
      <c r="Q26" s="159">
        <f t="shared" si="11"/>
        <v>4.3261231281198009</v>
      </c>
      <c r="R26" s="160"/>
      <c r="S26" s="160"/>
      <c r="T26" s="160"/>
      <c r="U26" s="160"/>
      <c r="V26" s="160"/>
      <c r="X26" s="156" t="s">
        <v>82</v>
      </c>
      <c r="Y26" s="137"/>
      <c r="Z26" s="137"/>
      <c r="AB26" s="157">
        <f t="shared" si="12"/>
        <v>52</v>
      </c>
      <c r="AC26" s="157">
        <f t="shared" si="13"/>
        <v>295</v>
      </c>
      <c r="AD26" s="184">
        <f t="shared" si="14"/>
        <v>204</v>
      </c>
      <c r="AE26" s="158">
        <f t="shared" ref="AE26:AE34" si="16">Q26</f>
        <v>4.3261231281198009</v>
      </c>
      <c r="AF26" s="159">
        <f t="shared" ref="AF26:AF34" si="17">N26</f>
        <v>30.633437175493249</v>
      </c>
      <c r="AG26" s="159">
        <f t="shared" ref="AG26:AG34" si="18">P26</f>
        <v>19.373219373219371</v>
      </c>
      <c r="AH26" s="160"/>
      <c r="AI26" s="160"/>
      <c r="AJ26" s="160"/>
      <c r="AK26" s="160"/>
    </row>
    <row r="27" spans="1:37" ht="15" customHeight="1" x14ac:dyDescent="0.15">
      <c r="B27" s="156" t="s">
        <v>83</v>
      </c>
      <c r="C27" s="137"/>
      <c r="D27" s="137"/>
      <c r="F27" s="157">
        <v>378</v>
      </c>
      <c r="G27" s="157">
        <v>146</v>
      </c>
      <c r="H27" s="157">
        <v>232</v>
      </c>
      <c r="I27" s="157">
        <v>335</v>
      </c>
      <c r="J27" s="184">
        <v>321</v>
      </c>
      <c r="K27" s="157">
        <v>160</v>
      </c>
      <c r="L27" s="158">
        <f t="shared" si="15"/>
        <v>18.675889328063242</v>
      </c>
      <c r="M27" s="159">
        <f t="shared" si="11"/>
        <v>13.760603204524033</v>
      </c>
      <c r="N27" s="159">
        <f t="shared" si="11"/>
        <v>24.091381100726895</v>
      </c>
      <c r="O27" s="159">
        <f t="shared" si="11"/>
        <v>28.056951423785591</v>
      </c>
      <c r="P27" s="159">
        <f t="shared" si="11"/>
        <v>30.484330484330485</v>
      </c>
      <c r="Q27" s="159">
        <f t="shared" si="11"/>
        <v>13.311148086522461</v>
      </c>
      <c r="R27" s="160"/>
      <c r="S27" s="160"/>
      <c r="T27" s="160"/>
      <c r="U27" s="160"/>
      <c r="V27" s="160"/>
      <c r="X27" s="156" t="s">
        <v>83</v>
      </c>
      <c r="Y27" s="137"/>
      <c r="Z27" s="137"/>
      <c r="AB27" s="157">
        <f t="shared" si="12"/>
        <v>160</v>
      </c>
      <c r="AC27" s="157">
        <f t="shared" si="13"/>
        <v>232</v>
      </c>
      <c r="AD27" s="184">
        <f t="shared" si="14"/>
        <v>321</v>
      </c>
      <c r="AE27" s="158">
        <f t="shared" si="16"/>
        <v>13.311148086522461</v>
      </c>
      <c r="AF27" s="159">
        <f t="shared" si="17"/>
        <v>24.091381100726895</v>
      </c>
      <c r="AG27" s="159">
        <f t="shared" si="18"/>
        <v>30.484330484330485</v>
      </c>
      <c r="AH27" s="160"/>
      <c r="AI27" s="160"/>
      <c r="AJ27" s="160"/>
      <c r="AK27" s="160"/>
    </row>
    <row r="28" spans="1:37" ht="15" customHeight="1" x14ac:dyDescent="0.15">
      <c r="B28" s="156" t="s">
        <v>84</v>
      </c>
      <c r="C28" s="137"/>
      <c r="D28" s="137"/>
      <c r="F28" s="157">
        <v>296</v>
      </c>
      <c r="G28" s="157">
        <v>157</v>
      </c>
      <c r="H28" s="157">
        <v>139</v>
      </c>
      <c r="I28" s="157">
        <v>173</v>
      </c>
      <c r="J28" s="184">
        <v>148</v>
      </c>
      <c r="K28" s="157">
        <v>182</v>
      </c>
      <c r="L28" s="158">
        <f t="shared" si="15"/>
        <v>14.624505928853754</v>
      </c>
      <c r="M28" s="159">
        <f t="shared" si="11"/>
        <v>14.797360980207353</v>
      </c>
      <c r="N28" s="159">
        <f t="shared" si="11"/>
        <v>14.434060228452752</v>
      </c>
      <c r="O28" s="159">
        <f t="shared" si="11"/>
        <v>14.489112227805695</v>
      </c>
      <c r="P28" s="159">
        <f t="shared" si="11"/>
        <v>14.055080721747387</v>
      </c>
      <c r="Q28" s="159">
        <f t="shared" si="11"/>
        <v>15.141430948419302</v>
      </c>
      <c r="R28" s="160"/>
      <c r="S28" s="160"/>
      <c r="T28" s="160"/>
      <c r="U28" s="160"/>
      <c r="V28" s="160"/>
      <c r="X28" s="156" t="s">
        <v>84</v>
      </c>
      <c r="Y28" s="137"/>
      <c r="Z28" s="137"/>
      <c r="AB28" s="157">
        <f t="shared" si="12"/>
        <v>182</v>
      </c>
      <c r="AC28" s="157">
        <f t="shared" si="13"/>
        <v>139</v>
      </c>
      <c r="AD28" s="184">
        <f t="shared" si="14"/>
        <v>148</v>
      </c>
      <c r="AE28" s="158">
        <f t="shared" si="16"/>
        <v>15.141430948419302</v>
      </c>
      <c r="AF28" s="159">
        <f t="shared" si="17"/>
        <v>14.434060228452752</v>
      </c>
      <c r="AG28" s="159">
        <f t="shared" si="18"/>
        <v>14.055080721747387</v>
      </c>
      <c r="AH28" s="160"/>
      <c r="AI28" s="160"/>
      <c r="AJ28" s="160"/>
      <c r="AK28" s="160"/>
    </row>
    <row r="29" spans="1:37" ht="15" customHeight="1" x14ac:dyDescent="0.15">
      <c r="B29" s="156" t="s">
        <v>85</v>
      </c>
      <c r="C29" s="137"/>
      <c r="D29" s="137"/>
      <c r="F29" s="157">
        <v>289</v>
      </c>
      <c r="G29" s="157">
        <v>211</v>
      </c>
      <c r="H29" s="157">
        <v>78</v>
      </c>
      <c r="I29" s="157">
        <v>147</v>
      </c>
      <c r="J29" s="184">
        <v>121</v>
      </c>
      <c r="K29" s="157">
        <v>237</v>
      </c>
      <c r="L29" s="158">
        <f t="shared" si="15"/>
        <v>14.278656126482215</v>
      </c>
      <c r="M29" s="159">
        <f t="shared" si="11"/>
        <v>19.886899151743638</v>
      </c>
      <c r="N29" s="159">
        <f t="shared" si="11"/>
        <v>8.0996884735202492</v>
      </c>
      <c r="O29" s="159">
        <f t="shared" si="11"/>
        <v>12.311557788944723</v>
      </c>
      <c r="P29" s="159">
        <f t="shared" si="11"/>
        <v>11.490978157644824</v>
      </c>
      <c r="Q29" s="159">
        <f t="shared" si="11"/>
        <v>19.717138103161396</v>
      </c>
      <c r="R29" s="160"/>
      <c r="S29" s="160"/>
      <c r="T29" s="160"/>
      <c r="U29" s="160"/>
      <c r="V29" s="160"/>
      <c r="X29" s="156" t="s">
        <v>85</v>
      </c>
      <c r="Y29" s="137"/>
      <c r="Z29" s="137"/>
      <c r="AB29" s="157">
        <f t="shared" si="12"/>
        <v>237</v>
      </c>
      <c r="AC29" s="157">
        <f t="shared" si="13"/>
        <v>78</v>
      </c>
      <c r="AD29" s="184">
        <f t="shared" si="14"/>
        <v>121</v>
      </c>
      <c r="AE29" s="158">
        <f t="shared" si="16"/>
        <v>19.717138103161396</v>
      </c>
      <c r="AF29" s="159">
        <f t="shared" si="17"/>
        <v>8.0996884735202492</v>
      </c>
      <c r="AG29" s="159">
        <f t="shared" si="18"/>
        <v>11.490978157644824</v>
      </c>
      <c r="AH29" s="160"/>
      <c r="AI29" s="160"/>
      <c r="AJ29" s="160"/>
      <c r="AK29" s="160"/>
    </row>
    <row r="30" spans="1:37" ht="15" customHeight="1" x14ac:dyDescent="0.15">
      <c r="B30" s="156" t="s">
        <v>86</v>
      </c>
      <c r="C30" s="137"/>
      <c r="D30" s="137"/>
      <c r="F30" s="157">
        <v>244</v>
      </c>
      <c r="G30" s="157">
        <v>201</v>
      </c>
      <c r="H30" s="157">
        <v>43</v>
      </c>
      <c r="I30" s="157">
        <v>118</v>
      </c>
      <c r="J30" s="184">
        <v>94</v>
      </c>
      <c r="K30" s="157">
        <v>225</v>
      </c>
      <c r="L30" s="158">
        <f t="shared" si="15"/>
        <v>12.055335968379447</v>
      </c>
      <c r="M30" s="159">
        <f t="shared" si="11"/>
        <v>18.944392082940624</v>
      </c>
      <c r="N30" s="159">
        <f t="shared" si="11"/>
        <v>4.46521287642783</v>
      </c>
      <c r="O30" s="159">
        <f t="shared" si="11"/>
        <v>9.8827470686767178</v>
      </c>
      <c r="P30" s="159">
        <f t="shared" si="11"/>
        <v>8.9268755935422597</v>
      </c>
      <c r="Q30" s="159">
        <f t="shared" si="11"/>
        <v>18.718801996672212</v>
      </c>
      <c r="R30" s="160"/>
      <c r="S30" s="160"/>
      <c r="T30" s="160"/>
      <c r="U30" s="160"/>
      <c r="V30" s="160"/>
      <c r="X30" s="156" t="s">
        <v>86</v>
      </c>
      <c r="Y30" s="137"/>
      <c r="Z30" s="137"/>
      <c r="AB30" s="157">
        <f t="shared" si="12"/>
        <v>225</v>
      </c>
      <c r="AC30" s="157">
        <f t="shared" si="13"/>
        <v>43</v>
      </c>
      <c r="AD30" s="184">
        <f t="shared" si="14"/>
        <v>94</v>
      </c>
      <c r="AE30" s="158">
        <f t="shared" si="16"/>
        <v>18.718801996672212</v>
      </c>
      <c r="AF30" s="159">
        <f t="shared" si="17"/>
        <v>4.46521287642783</v>
      </c>
      <c r="AG30" s="159">
        <f t="shared" si="18"/>
        <v>8.9268755935422597</v>
      </c>
      <c r="AH30" s="160"/>
      <c r="AI30" s="160"/>
      <c r="AJ30" s="160"/>
      <c r="AK30" s="160"/>
    </row>
    <row r="31" spans="1:37" ht="15" customHeight="1" x14ac:dyDescent="0.15">
      <c r="B31" s="156" t="s">
        <v>120</v>
      </c>
      <c r="C31" s="137"/>
      <c r="D31" s="137"/>
      <c r="F31" s="157">
        <v>218</v>
      </c>
      <c r="G31" s="157">
        <v>190</v>
      </c>
      <c r="H31" s="157">
        <v>28</v>
      </c>
      <c r="I31" s="157">
        <v>99</v>
      </c>
      <c r="J31" s="184">
        <v>69</v>
      </c>
      <c r="K31" s="157">
        <v>220</v>
      </c>
      <c r="L31" s="158">
        <f t="shared" si="15"/>
        <v>10.770750988142293</v>
      </c>
      <c r="M31" s="159">
        <f t="shared" si="11"/>
        <v>17.907634307257307</v>
      </c>
      <c r="N31" s="159">
        <f t="shared" si="11"/>
        <v>2.9075804776739358</v>
      </c>
      <c r="O31" s="159">
        <f t="shared" si="11"/>
        <v>8.291457286432161</v>
      </c>
      <c r="P31" s="159">
        <f t="shared" si="11"/>
        <v>6.5527065527065522</v>
      </c>
      <c r="Q31" s="159">
        <f t="shared" si="11"/>
        <v>18.302828618968388</v>
      </c>
      <c r="R31" s="160"/>
      <c r="S31" s="160"/>
      <c r="T31" s="160"/>
      <c r="U31" s="160"/>
      <c r="V31" s="160"/>
      <c r="X31" s="156" t="s">
        <v>120</v>
      </c>
      <c r="Y31" s="137"/>
      <c r="Z31" s="137"/>
      <c r="AB31" s="157">
        <f t="shared" si="12"/>
        <v>220</v>
      </c>
      <c r="AC31" s="157">
        <f t="shared" si="13"/>
        <v>28</v>
      </c>
      <c r="AD31" s="184">
        <f t="shared" si="14"/>
        <v>69</v>
      </c>
      <c r="AE31" s="158">
        <f t="shared" si="16"/>
        <v>18.302828618968388</v>
      </c>
      <c r="AF31" s="159">
        <f t="shared" si="17"/>
        <v>2.9075804776739358</v>
      </c>
      <c r="AG31" s="159">
        <f t="shared" si="18"/>
        <v>6.5527065527065522</v>
      </c>
      <c r="AH31" s="160"/>
      <c r="AI31" s="160"/>
      <c r="AJ31" s="160"/>
      <c r="AK31" s="160"/>
    </row>
    <row r="32" spans="1:37" ht="15" customHeight="1" x14ac:dyDescent="0.15">
      <c r="B32" s="156" t="s">
        <v>87</v>
      </c>
      <c r="C32" s="137"/>
      <c r="D32" s="137"/>
      <c r="F32" s="157">
        <v>73</v>
      </c>
      <c r="G32" s="157">
        <v>61</v>
      </c>
      <c r="H32" s="157">
        <v>12</v>
      </c>
      <c r="I32" s="157">
        <v>39</v>
      </c>
      <c r="J32" s="184">
        <v>25</v>
      </c>
      <c r="K32" s="157">
        <v>75</v>
      </c>
      <c r="L32" s="158">
        <f t="shared" si="15"/>
        <v>3.6067193675889326</v>
      </c>
      <c r="M32" s="159">
        <f t="shared" si="11"/>
        <v>5.7492931196983976</v>
      </c>
      <c r="N32" s="159">
        <f t="shared" si="11"/>
        <v>1.2461059190031152</v>
      </c>
      <c r="O32" s="159">
        <f t="shared" si="11"/>
        <v>3.2663316582914574</v>
      </c>
      <c r="P32" s="159">
        <f t="shared" si="11"/>
        <v>2.3741690408357075</v>
      </c>
      <c r="Q32" s="159">
        <f t="shared" si="11"/>
        <v>6.2396006655574041</v>
      </c>
      <c r="R32" s="160"/>
      <c r="S32" s="160"/>
      <c r="T32" s="160"/>
      <c r="U32" s="160"/>
      <c r="V32" s="160"/>
      <c r="X32" s="156" t="s">
        <v>87</v>
      </c>
      <c r="Y32" s="137"/>
      <c r="Z32" s="137"/>
      <c r="AB32" s="157">
        <f t="shared" si="12"/>
        <v>75</v>
      </c>
      <c r="AC32" s="157">
        <f t="shared" si="13"/>
        <v>12</v>
      </c>
      <c r="AD32" s="184">
        <f t="shared" si="14"/>
        <v>25</v>
      </c>
      <c r="AE32" s="158">
        <f t="shared" si="16"/>
        <v>6.2396006655574041</v>
      </c>
      <c r="AF32" s="159">
        <f t="shared" si="17"/>
        <v>1.2461059190031152</v>
      </c>
      <c r="AG32" s="159">
        <f t="shared" si="18"/>
        <v>2.3741690408357075</v>
      </c>
      <c r="AH32" s="160"/>
      <c r="AI32" s="160"/>
      <c r="AJ32" s="160"/>
      <c r="AK32" s="160"/>
    </row>
    <row r="33" spans="1:37" ht="15" customHeight="1" x14ac:dyDescent="0.15">
      <c r="B33" s="156" t="s">
        <v>88</v>
      </c>
      <c r="C33" s="137"/>
      <c r="D33" s="137"/>
      <c r="F33" s="157">
        <v>44</v>
      </c>
      <c r="G33" s="157">
        <v>37</v>
      </c>
      <c r="H33" s="157">
        <v>7</v>
      </c>
      <c r="I33" s="157">
        <v>15</v>
      </c>
      <c r="J33" s="184">
        <v>12</v>
      </c>
      <c r="K33" s="157">
        <v>40</v>
      </c>
      <c r="L33" s="158">
        <f t="shared" si="15"/>
        <v>2.1739130434782608</v>
      </c>
      <c r="M33" s="159">
        <f t="shared" si="11"/>
        <v>3.4872761545711595</v>
      </c>
      <c r="N33" s="159">
        <f t="shared" si="11"/>
        <v>0.72689511941848395</v>
      </c>
      <c r="O33" s="159">
        <f t="shared" si="11"/>
        <v>1.256281407035176</v>
      </c>
      <c r="P33" s="159">
        <f t="shared" si="11"/>
        <v>1.1396011396011396</v>
      </c>
      <c r="Q33" s="159">
        <f t="shared" si="11"/>
        <v>3.3277870216306153</v>
      </c>
      <c r="R33" s="160"/>
      <c r="S33" s="160"/>
      <c r="T33" s="160"/>
      <c r="U33" s="160"/>
      <c r="V33" s="160"/>
      <c r="X33" s="156" t="s">
        <v>88</v>
      </c>
      <c r="Y33" s="137"/>
      <c r="Z33" s="137"/>
      <c r="AB33" s="157">
        <f t="shared" si="12"/>
        <v>40</v>
      </c>
      <c r="AC33" s="157">
        <f t="shared" si="13"/>
        <v>7</v>
      </c>
      <c r="AD33" s="184">
        <f t="shared" si="14"/>
        <v>12</v>
      </c>
      <c r="AE33" s="158">
        <f t="shared" si="16"/>
        <v>3.3277870216306153</v>
      </c>
      <c r="AF33" s="159">
        <f t="shared" si="17"/>
        <v>0.72689511941848395</v>
      </c>
      <c r="AG33" s="159">
        <f t="shared" si="18"/>
        <v>1.1396011396011396</v>
      </c>
      <c r="AH33" s="160"/>
      <c r="AI33" s="160"/>
      <c r="AJ33" s="160"/>
      <c r="AK33" s="160"/>
    </row>
    <row r="34" spans="1:37" ht="15" customHeight="1" x14ac:dyDescent="0.15">
      <c r="B34" s="149" t="s">
        <v>0</v>
      </c>
      <c r="C34" s="150"/>
      <c r="D34" s="150"/>
      <c r="E34" s="151"/>
      <c r="F34" s="161">
        <v>11</v>
      </c>
      <c r="G34" s="161">
        <v>5</v>
      </c>
      <c r="H34" s="161">
        <v>6</v>
      </c>
      <c r="I34" s="161">
        <v>5</v>
      </c>
      <c r="J34" s="185">
        <v>4</v>
      </c>
      <c r="K34" s="161">
        <v>6</v>
      </c>
      <c r="L34" s="162">
        <f t="shared" si="15"/>
        <v>0.54347826086956519</v>
      </c>
      <c r="M34" s="163">
        <f t="shared" si="11"/>
        <v>0.47125353440150797</v>
      </c>
      <c r="N34" s="163">
        <f t="shared" si="11"/>
        <v>0.62305295950155759</v>
      </c>
      <c r="O34" s="163">
        <f t="shared" si="11"/>
        <v>0.41876046901172526</v>
      </c>
      <c r="P34" s="163">
        <f t="shared" si="11"/>
        <v>0.37986704653371323</v>
      </c>
      <c r="Q34" s="163">
        <f t="shared" si="11"/>
        <v>0.49916805324459235</v>
      </c>
      <c r="R34" s="164"/>
      <c r="S34" s="164"/>
      <c r="T34" s="164"/>
      <c r="U34" s="164"/>
      <c r="V34" s="164"/>
      <c r="X34" s="149" t="s">
        <v>128</v>
      </c>
      <c r="Y34" s="150"/>
      <c r="Z34" s="150"/>
      <c r="AA34" s="151"/>
      <c r="AB34" s="161">
        <f t="shared" si="12"/>
        <v>6</v>
      </c>
      <c r="AC34" s="161">
        <f t="shared" si="13"/>
        <v>6</v>
      </c>
      <c r="AD34" s="185">
        <f t="shared" si="14"/>
        <v>4</v>
      </c>
      <c r="AE34" s="162">
        <f t="shared" si="16"/>
        <v>0.49916805324459235</v>
      </c>
      <c r="AF34" s="163">
        <f t="shared" si="17"/>
        <v>0.62305295950155759</v>
      </c>
      <c r="AG34" s="163">
        <f t="shared" si="18"/>
        <v>0.37986704653371323</v>
      </c>
      <c r="AH34" s="164"/>
      <c r="AI34" s="160"/>
      <c r="AJ34" s="164"/>
      <c r="AK34" s="164"/>
    </row>
    <row r="35" spans="1:37" ht="15" customHeight="1" x14ac:dyDescent="0.15">
      <c r="B35" s="165" t="s">
        <v>1</v>
      </c>
      <c r="C35" s="166"/>
      <c r="D35" s="166"/>
      <c r="E35" s="167"/>
      <c r="F35" s="168">
        <f t="shared" ref="F35:K35" si="19">SUM(F25:F34)</f>
        <v>2024</v>
      </c>
      <c r="G35" s="168">
        <f t="shared" si="19"/>
        <v>1061</v>
      </c>
      <c r="H35" s="168">
        <f t="shared" si="19"/>
        <v>963</v>
      </c>
      <c r="I35" s="168">
        <f t="shared" si="19"/>
        <v>1194</v>
      </c>
      <c r="J35" s="186">
        <f t="shared" si="19"/>
        <v>1053</v>
      </c>
      <c r="K35" s="168">
        <f t="shared" si="19"/>
        <v>1202</v>
      </c>
      <c r="L35" s="169">
        <f t="shared" ref="L35:Q35" si="20">IF(SUM(L25:L34)&gt;100,"－",SUM(L25:L34))</f>
        <v>100.00000000000001</v>
      </c>
      <c r="M35" s="170">
        <f t="shared" si="20"/>
        <v>100.00000000000001</v>
      </c>
      <c r="N35" s="170">
        <f t="shared" si="20"/>
        <v>100</v>
      </c>
      <c r="O35" s="170">
        <f t="shared" si="20"/>
        <v>100.00000000000001</v>
      </c>
      <c r="P35" s="170">
        <f t="shared" si="20"/>
        <v>100</v>
      </c>
      <c r="Q35" s="170">
        <f t="shared" si="20"/>
        <v>99.999999999999986</v>
      </c>
      <c r="R35" s="164"/>
      <c r="S35" s="164"/>
      <c r="T35" s="164"/>
      <c r="U35" s="164"/>
      <c r="V35" s="164"/>
      <c r="X35" s="165" t="s">
        <v>1</v>
      </c>
      <c r="Y35" s="166"/>
      <c r="Z35" s="166"/>
      <c r="AA35" s="167"/>
      <c r="AB35" s="168">
        <f>SUM(AB25:AB34)</f>
        <v>1202</v>
      </c>
      <c r="AC35" s="168">
        <f>SUM(AC25:AC34)</f>
        <v>963</v>
      </c>
      <c r="AD35" s="186">
        <f>SUM(AD25:AD34)</f>
        <v>1053</v>
      </c>
      <c r="AE35" s="169">
        <f>IF(SUM(AE25:AE34)&gt;100,"－",SUM(AE25:AE34))</f>
        <v>99.999999999999986</v>
      </c>
      <c r="AF35" s="170">
        <f>IF(SUM(AF25:AF34)&gt;100,"－",SUM(AF25:AF34))</f>
        <v>100</v>
      </c>
      <c r="AG35" s="170">
        <f>IF(SUM(AG25:AG34)&gt;100,"－",SUM(AG25:AG34))</f>
        <v>100</v>
      </c>
      <c r="AH35" s="164"/>
      <c r="AI35" s="164"/>
      <c r="AJ35" s="164"/>
      <c r="AK35" s="164"/>
    </row>
    <row r="36" spans="1:37" ht="15" customHeight="1" x14ac:dyDescent="0.15">
      <c r="B36" s="165" t="s">
        <v>96</v>
      </c>
      <c r="C36" s="166"/>
      <c r="D36" s="166"/>
      <c r="E36" s="176"/>
      <c r="F36" s="177">
        <v>40.005961251862892</v>
      </c>
      <c r="G36" s="178">
        <v>52.456439393939391</v>
      </c>
      <c r="H36" s="178">
        <v>26.267502612330198</v>
      </c>
      <c r="I36" s="178">
        <v>35.939444911690494</v>
      </c>
      <c r="J36" s="178">
        <v>33.672068636796951</v>
      </c>
      <c r="K36" s="177">
        <v>52.511705685618729</v>
      </c>
      <c r="L36" s="160"/>
      <c r="M36" s="160"/>
      <c r="N36" s="160"/>
      <c r="O36" s="160"/>
      <c r="P36" s="160"/>
      <c r="Q36" s="160"/>
      <c r="R36" s="160"/>
      <c r="S36" s="160"/>
      <c r="T36" s="160"/>
      <c r="U36" s="160"/>
      <c r="V36" s="160"/>
      <c r="X36" s="165" t="s">
        <v>96</v>
      </c>
      <c r="Y36" s="166"/>
      <c r="Z36" s="166"/>
      <c r="AA36" s="176"/>
      <c r="AB36" s="177">
        <f>K36</f>
        <v>52.511705685618729</v>
      </c>
      <c r="AC36" s="178">
        <f>H36</f>
        <v>26.267502612330198</v>
      </c>
      <c r="AD36" s="178">
        <f>J36</f>
        <v>33.672068636796951</v>
      </c>
      <c r="AE36" s="160"/>
      <c r="AF36" s="160"/>
      <c r="AG36" s="160"/>
      <c r="AH36" s="160"/>
      <c r="AI36" s="160"/>
      <c r="AJ36" s="160"/>
      <c r="AK36" s="160"/>
    </row>
    <row r="37" spans="1:37" ht="15" customHeight="1" x14ac:dyDescent="0.15">
      <c r="B37" s="165" t="s">
        <v>97</v>
      </c>
      <c r="C37" s="166"/>
      <c r="D37" s="166"/>
      <c r="E37" s="176"/>
      <c r="F37" s="168">
        <v>499</v>
      </c>
      <c r="G37" s="168">
        <v>499</v>
      </c>
      <c r="H37" s="168">
        <v>265</v>
      </c>
      <c r="I37" s="168">
        <v>234</v>
      </c>
      <c r="J37" s="168">
        <v>234</v>
      </c>
      <c r="K37" s="168">
        <v>499</v>
      </c>
      <c r="L37" s="160"/>
      <c r="M37" s="160"/>
      <c r="N37" s="160"/>
      <c r="O37" s="160"/>
      <c r="P37" s="160"/>
      <c r="Q37" s="160"/>
      <c r="R37" s="160"/>
      <c r="S37" s="160"/>
      <c r="T37" s="160"/>
      <c r="U37" s="160"/>
      <c r="V37" s="160"/>
      <c r="X37" s="165" t="s">
        <v>97</v>
      </c>
      <c r="Y37" s="166"/>
      <c r="Z37" s="166"/>
      <c r="AA37" s="176"/>
      <c r="AB37" s="168">
        <f>K37</f>
        <v>499</v>
      </c>
      <c r="AC37" s="168">
        <f>H37</f>
        <v>265</v>
      </c>
      <c r="AD37" s="168">
        <f>J37</f>
        <v>234</v>
      </c>
      <c r="AE37" s="160"/>
      <c r="AF37" s="160"/>
      <c r="AG37" s="160"/>
      <c r="AH37" s="160"/>
      <c r="AI37" s="160"/>
      <c r="AJ37" s="160"/>
      <c r="AK37" s="160"/>
    </row>
    <row r="38" spans="1:37" ht="15" customHeight="1" x14ac:dyDescent="0.15">
      <c r="B38" s="165" t="s">
        <v>133</v>
      </c>
      <c r="C38" s="166"/>
      <c r="D38" s="166"/>
      <c r="E38" s="176"/>
      <c r="F38" s="168">
        <v>1</v>
      </c>
      <c r="G38" s="168">
        <v>8</v>
      </c>
      <c r="H38" s="168">
        <v>1</v>
      </c>
      <c r="I38" s="168">
        <v>2</v>
      </c>
      <c r="J38" s="168">
        <v>2</v>
      </c>
      <c r="K38" s="168">
        <v>8</v>
      </c>
      <c r="L38" s="160"/>
      <c r="M38" s="160"/>
      <c r="N38" s="160"/>
      <c r="O38" s="160"/>
      <c r="P38" s="160"/>
      <c r="Q38" s="160"/>
      <c r="R38" s="160"/>
      <c r="S38" s="160"/>
      <c r="T38" s="160"/>
      <c r="U38" s="160"/>
      <c r="V38" s="160"/>
      <c r="X38" s="165" t="s">
        <v>133</v>
      </c>
      <c r="Y38" s="166"/>
      <c r="Z38" s="166"/>
      <c r="AA38" s="176"/>
      <c r="AB38" s="168">
        <f>K38</f>
        <v>8</v>
      </c>
      <c r="AC38" s="168">
        <f>H38</f>
        <v>1</v>
      </c>
      <c r="AD38" s="168">
        <f>J38</f>
        <v>2</v>
      </c>
      <c r="AE38" s="160"/>
      <c r="AF38" s="160"/>
      <c r="AG38" s="160"/>
      <c r="AH38" s="160"/>
      <c r="AI38" s="160"/>
      <c r="AJ38" s="160"/>
      <c r="AK38" s="160"/>
    </row>
    <row r="40" spans="1:37" ht="15" customHeight="1" x14ac:dyDescent="0.15">
      <c r="A40" s="135" t="s">
        <v>729</v>
      </c>
      <c r="B40" s="137"/>
      <c r="C40" s="137"/>
      <c r="D40" s="137"/>
      <c r="X40" s="137"/>
      <c r="Y40" s="137"/>
      <c r="Z40" s="137"/>
    </row>
    <row r="41" spans="1:37" ht="13.7" customHeight="1" x14ac:dyDescent="0.15">
      <c r="B41" s="138"/>
      <c r="C41" s="139"/>
      <c r="D41" s="139"/>
      <c r="E41" s="139"/>
      <c r="F41" s="227"/>
      <c r="G41" s="228"/>
      <c r="H41" s="142" t="s">
        <v>2</v>
      </c>
      <c r="I41" s="142"/>
      <c r="J41" s="228"/>
      <c r="K41" s="228"/>
      <c r="L41" s="229"/>
      <c r="M41" s="228"/>
      <c r="N41" s="142" t="s">
        <v>3</v>
      </c>
      <c r="O41" s="142"/>
      <c r="P41" s="228"/>
      <c r="Q41" s="231"/>
      <c r="X41" s="138"/>
      <c r="Y41" s="139"/>
      <c r="Z41" s="139"/>
      <c r="AA41" s="139"/>
      <c r="AB41" s="140"/>
      <c r="AC41" s="141" t="s">
        <v>2</v>
      </c>
      <c r="AD41" s="142"/>
      <c r="AE41" s="143"/>
      <c r="AF41" s="141" t="s">
        <v>3</v>
      </c>
      <c r="AG41" s="144"/>
    </row>
    <row r="42" spans="1:37" ht="21" x14ac:dyDescent="0.15">
      <c r="B42" s="145"/>
      <c r="F42" s="146" t="s">
        <v>365</v>
      </c>
      <c r="G42" s="146" t="s">
        <v>170</v>
      </c>
      <c r="H42" s="146" t="s">
        <v>171</v>
      </c>
      <c r="I42" s="146" t="s">
        <v>366</v>
      </c>
      <c r="J42" s="182" t="s">
        <v>173</v>
      </c>
      <c r="K42" s="146" t="s">
        <v>529</v>
      </c>
      <c r="L42" s="147" t="s">
        <v>365</v>
      </c>
      <c r="M42" s="146" t="s">
        <v>170</v>
      </c>
      <c r="N42" s="146" t="s">
        <v>171</v>
      </c>
      <c r="O42" s="146" t="s">
        <v>366</v>
      </c>
      <c r="P42" s="146" t="s">
        <v>173</v>
      </c>
      <c r="Q42" s="146" t="s">
        <v>529</v>
      </c>
      <c r="X42" s="145"/>
      <c r="AB42" s="146" t="s">
        <v>474</v>
      </c>
      <c r="AC42" s="146" t="s">
        <v>171</v>
      </c>
      <c r="AD42" s="182" t="s">
        <v>173</v>
      </c>
      <c r="AE42" s="147" t="s">
        <v>474</v>
      </c>
      <c r="AF42" s="146" t="s">
        <v>171</v>
      </c>
      <c r="AG42" s="146" t="s">
        <v>173</v>
      </c>
    </row>
    <row r="43" spans="1:37" ht="12" customHeight="1" x14ac:dyDescent="0.15">
      <c r="B43" s="149"/>
      <c r="C43" s="150"/>
      <c r="D43" s="150"/>
      <c r="E43" s="151"/>
      <c r="F43" s="152"/>
      <c r="G43" s="152"/>
      <c r="H43" s="152"/>
      <c r="I43" s="152"/>
      <c r="J43" s="183"/>
      <c r="K43" s="152"/>
      <c r="L43" s="153">
        <f t="shared" ref="L43:Q43" si="21">F$16</f>
        <v>2024</v>
      </c>
      <c r="M43" s="154">
        <f t="shared" si="21"/>
        <v>1061</v>
      </c>
      <c r="N43" s="154">
        <f t="shared" si="21"/>
        <v>963</v>
      </c>
      <c r="O43" s="154">
        <f t="shared" si="21"/>
        <v>1194</v>
      </c>
      <c r="P43" s="154">
        <f t="shared" si="21"/>
        <v>1053</v>
      </c>
      <c r="Q43" s="154">
        <f t="shared" si="21"/>
        <v>1202</v>
      </c>
      <c r="R43" s="155"/>
      <c r="S43" s="155"/>
      <c r="T43" s="155"/>
      <c r="U43" s="155"/>
      <c r="V43" s="155"/>
      <c r="X43" s="149"/>
      <c r="Y43" s="150"/>
      <c r="Z43" s="150"/>
      <c r="AA43" s="151"/>
      <c r="AB43" s="152"/>
      <c r="AC43" s="152"/>
      <c r="AD43" s="183"/>
      <c r="AE43" s="153">
        <f>Q43</f>
        <v>1202</v>
      </c>
      <c r="AF43" s="154">
        <f>N43</f>
        <v>963</v>
      </c>
      <c r="AG43" s="154">
        <f>P43</f>
        <v>1053</v>
      </c>
      <c r="AH43" s="155"/>
      <c r="AI43" s="155"/>
      <c r="AJ43" s="155"/>
      <c r="AK43" s="155"/>
    </row>
    <row r="44" spans="1:37" ht="15" customHeight="1" x14ac:dyDescent="0.15">
      <c r="B44" s="156" t="s">
        <v>278</v>
      </c>
      <c r="C44" s="137"/>
      <c r="D44" s="137"/>
      <c r="F44" s="204">
        <v>157</v>
      </c>
      <c r="G44" s="204">
        <v>71</v>
      </c>
      <c r="H44" s="204">
        <v>86</v>
      </c>
      <c r="I44" s="204">
        <v>112</v>
      </c>
      <c r="J44" s="253">
        <v>104</v>
      </c>
      <c r="K44" s="204">
        <v>79</v>
      </c>
      <c r="L44" s="175">
        <f t="shared" ref="L44:Q50" si="22">F44/L$43*100</f>
        <v>7.7569169960474307</v>
      </c>
      <c r="M44" s="205">
        <f t="shared" si="22"/>
        <v>6.6918001885014133</v>
      </c>
      <c r="N44" s="205">
        <f t="shared" si="22"/>
        <v>8.9304257528556601</v>
      </c>
      <c r="O44" s="205">
        <f t="shared" si="22"/>
        <v>9.3802345058626457</v>
      </c>
      <c r="P44" s="205">
        <f t="shared" si="22"/>
        <v>9.8765432098765427</v>
      </c>
      <c r="Q44" s="205">
        <f t="shared" si="22"/>
        <v>6.5723793677204654</v>
      </c>
      <c r="R44" s="160"/>
      <c r="S44" s="160"/>
      <c r="T44" s="160"/>
      <c r="U44" s="160"/>
      <c r="V44" s="160"/>
      <c r="X44" s="156" t="s">
        <v>278</v>
      </c>
      <c r="Y44" s="137"/>
      <c r="Z44" s="137"/>
      <c r="AB44" s="204">
        <f t="shared" ref="AB44:AB50" si="23">K44</f>
        <v>79</v>
      </c>
      <c r="AC44" s="204">
        <f t="shared" ref="AC44:AC50" si="24">H44</f>
        <v>86</v>
      </c>
      <c r="AD44" s="253">
        <f t="shared" ref="AD44:AD50" si="25">J44</f>
        <v>104</v>
      </c>
      <c r="AE44" s="175">
        <f>Q44</f>
        <v>6.5723793677204654</v>
      </c>
      <c r="AF44" s="205">
        <f>N44</f>
        <v>8.9304257528556601</v>
      </c>
      <c r="AG44" s="205">
        <f>P44</f>
        <v>9.8765432098765427</v>
      </c>
      <c r="AH44" s="160"/>
      <c r="AI44" s="160"/>
      <c r="AJ44" s="160"/>
      <c r="AK44" s="160"/>
    </row>
    <row r="45" spans="1:37" ht="15" customHeight="1" x14ac:dyDescent="0.15">
      <c r="B45" s="156" t="s">
        <v>129</v>
      </c>
      <c r="C45" s="137"/>
      <c r="D45" s="137"/>
      <c r="F45" s="157">
        <v>128</v>
      </c>
      <c r="G45" s="157">
        <v>68</v>
      </c>
      <c r="H45" s="157">
        <v>60</v>
      </c>
      <c r="I45" s="157">
        <v>101</v>
      </c>
      <c r="J45" s="184">
        <v>94</v>
      </c>
      <c r="K45" s="157">
        <v>75</v>
      </c>
      <c r="L45" s="158">
        <f t="shared" si="22"/>
        <v>6.3241106719367588</v>
      </c>
      <c r="M45" s="159">
        <f t="shared" si="22"/>
        <v>6.4090480678605095</v>
      </c>
      <c r="N45" s="159">
        <f t="shared" si="22"/>
        <v>6.2305295950155761</v>
      </c>
      <c r="O45" s="159">
        <f t="shared" si="22"/>
        <v>8.4589614740368511</v>
      </c>
      <c r="P45" s="159">
        <f t="shared" si="22"/>
        <v>8.9268755935422597</v>
      </c>
      <c r="Q45" s="159">
        <f t="shared" si="22"/>
        <v>6.2396006655574041</v>
      </c>
      <c r="R45" s="160"/>
      <c r="S45" s="160"/>
      <c r="T45" s="160"/>
      <c r="U45" s="160"/>
      <c r="V45" s="160"/>
      <c r="X45" s="156" t="s">
        <v>129</v>
      </c>
      <c r="Y45" s="137"/>
      <c r="Z45" s="137"/>
      <c r="AB45" s="157">
        <f t="shared" si="23"/>
        <v>75</v>
      </c>
      <c r="AC45" s="157">
        <f t="shared" si="24"/>
        <v>60</v>
      </c>
      <c r="AD45" s="184">
        <f t="shared" si="25"/>
        <v>94</v>
      </c>
      <c r="AE45" s="158">
        <f t="shared" ref="AE45:AE50" si="26">Q45</f>
        <v>6.2396006655574041</v>
      </c>
      <c r="AF45" s="159">
        <f t="shared" ref="AF45:AF50" si="27">N45</f>
        <v>6.2305295950155761</v>
      </c>
      <c r="AG45" s="159">
        <f t="shared" ref="AG45:AG50" si="28">P45</f>
        <v>8.9268755935422597</v>
      </c>
      <c r="AH45" s="160"/>
      <c r="AI45" s="160"/>
      <c r="AJ45" s="160"/>
      <c r="AK45" s="160"/>
    </row>
    <row r="46" spans="1:37" ht="15" customHeight="1" x14ac:dyDescent="0.15">
      <c r="B46" s="156" t="s">
        <v>130</v>
      </c>
      <c r="C46" s="137"/>
      <c r="D46" s="137"/>
      <c r="F46" s="157">
        <v>380</v>
      </c>
      <c r="G46" s="157">
        <v>189</v>
      </c>
      <c r="H46" s="157">
        <v>191</v>
      </c>
      <c r="I46" s="157">
        <v>233</v>
      </c>
      <c r="J46" s="184">
        <v>209</v>
      </c>
      <c r="K46" s="157">
        <v>213</v>
      </c>
      <c r="L46" s="158">
        <f t="shared" si="22"/>
        <v>18.774703557312254</v>
      </c>
      <c r="M46" s="159">
        <f t="shared" si="22"/>
        <v>17.813383600377001</v>
      </c>
      <c r="N46" s="159">
        <f t="shared" si="22"/>
        <v>19.833852544132917</v>
      </c>
      <c r="O46" s="159">
        <f t="shared" si="22"/>
        <v>19.514237855946398</v>
      </c>
      <c r="P46" s="159">
        <f t="shared" si="22"/>
        <v>19.848053181386515</v>
      </c>
      <c r="Q46" s="159">
        <f t="shared" si="22"/>
        <v>17.720465890183029</v>
      </c>
      <c r="R46" s="160"/>
      <c r="S46" s="160"/>
      <c r="T46" s="160"/>
      <c r="U46" s="160"/>
      <c r="V46" s="160"/>
      <c r="X46" s="156" t="s">
        <v>130</v>
      </c>
      <c r="Y46" s="137"/>
      <c r="Z46" s="137"/>
      <c r="AB46" s="157">
        <f t="shared" si="23"/>
        <v>213</v>
      </c>
      <c r="AC46" s="157">
        <f t="shared" si="24"/>
        <v>191</v>
      </c>
      <c r="AD46" s="184">
        <f t="shared" si="25"/>
        <v>209</v>
      </c>
      <c r="AE46" s="158">
        <f t="shared" si="26"/>
        <v>17.720465890183029</v>
      </c>
      <c r="AF46" s="159">
        <f t="shared" si="27"/>
        <v>19.833852544132917</v>
      </c>
      <c r="AG46" s="159">
        <f t="shared" si="28"/>
        <v>19.848053181386515</v>
      </c>
      <c r="AH46" s="160"/>
      <c r="AI46" s="160"/>
      <c r="AJ46" s="160"/>
      <c r="AK46" s="160"/>
    </row>
    <row r="47" spans="1:37" ht="15" customHeight="1" x14ac:dyDescent="0.15">
      <c r="B47" s="156" t="s">
        <v>210</v>
      </c>
      <c r="C47" s="137"/>
      <c r="D47" s="137"/>
      <c r="F47" s="157">
        <v>348</v>
      </c>
      <c r="G47" s="157">
        <v>203</v>
      </c>
      <c r="H47" s="157">
        <v>145</v>
      </c>
      <c r="I47" s="157">
        <v>208</v>
      </c>
      <c r="J47" s="184">
        <v>181</v>
      </c>
      <c r="K47" s="157">
        <v>230</v>
      </c>
      <c r="L47" s="158">
        <f t="shared" si="22"/>
        <v>17.193675889328063</v>
      </c>
      <c r="M47" s="159">
        <f t="shared" si="22"/>
        <v>19.132893496701225</v>
      </c>
      <c r="N47" s="159">
        <f t="shared" si="22"/>
        <v>15.057113187954311</v>
      </c>
      <c r="O47" s="159">
        <f t="shared" si="22"/>
        <v>17.420435510887771</v>
      </c>
      <c r="P47" s="159">
        <f t="shared" si="22"/>
        <v>17.188983855650523</v>
      </c>
      <c r="Q47" s="159">
        <f t="shared" si="22"/>
        <v>19.134775374376041</v>
      </c>
      <c r="R47" s="160"/>
      <c r="S47" s="160"/>
      <c r="T47" s="160"/>
      <c r="U47" s="160"/>
      <c r="V47" s="160"/>
      <c r="X47" s="156" t="s">
        <v>210</v>
      </c>
      <c r="Y47" s="137"/>
      <c r="Z47" s="137"/>
      <c r="AB47" s="157">
        <f t="shared" si="23"/>
        <v>230</v>
      </c>
      <c r="AC47" s="157">
        <f t="shared" si="24"/>
        <v>145</v>
      </c>
      <c r="AD47" s="184">
        <f t="shared" si="25"/>
        <v>181</v>
      </c>
      <c r="AE47" s="158">
        <f t="shared" si="26"/>
        <v>19.134775374376041</v>
      </c>
      <c r="AF47" s="159">
        <f t="shared" si="27"/>
        <v>15.057113187954311</v>
      </c>
      <c r="AG47" s="159">
        <f t="shared" si="28"/>
        <v>17.188983855650523</v>
      </c>
      <c r="AH47" s="160"/>
      <c r="AI47" s="160"/>
      <c r="AJ47" s="160"/>
      <c r="AK47" s="160"/>
    </row>
    <row r="48" spans="1:37" ht="15" customHeight="1" x14ac:dyDescent="0.15">
      <c r="B48" s="156" t="s">
        <v>524</v>
      </c>
      <c r="C48" s="137"/>
      <c r="D48" s="137"/>
      <c r="F48" s="157">
        <v>356</v>
      </c>
      <c r="G48" s="157">
        <v>261</v>
      </c>
      <c r="H48" s="157">
        <v>95</v>
      </c>
      <c r="I48" s="157">
        <v>189</v>
      </c>
      <c r="J48" s="184">
        <v>153</v>
      </c>
      <c r="K48" s="157">
        <v>297</v>
      </c>
      <c r="L48" s="158">
        <f t="shared" si="22"/>
        <v>17.588932806324113</v>
      </c>
      <c r="M48" s="159">
        <f t="shared" si="22"/>
        <v>24.599434495758718</v>
      </c>
      <c r="N48" s="159">
        <f t="shared" si="22"/>
        <v>9.8650051921079971</v>
      </c>
      <c r="O48" s="159">
        <f t="shared" si="22"/>
        <v>15.829145728643216</v>
      </c>
      <c r="P48" s="159">
        <f t="shared" si="22"/>
        <v>14.529914529914532</v>
      </c>
      <c r="Q48" s="159">
        <f t="shared" si="22"/>
        <v>24.708818635607322</v>
      </c>
      <c r="R48" s="160"/>
      <c r="S48" s="160"/>
      <c r="T48" s="160"/>
      <c r="U48" s="160"/>
      <c r="V48" s="160"/>
      <c r="X48" s="156" t="s">
        <v>524</v>
      </c>
      <c r="Y48" s="137"/>
      <c r="Z48" s="137"/>
      <c r="AB48" s="157">
        <f t="shared" si="23"/>
        <v>297</v>
      </c>
      <c r="AC48" s="157">
        <f t="shared" si="24"/>
        <v>95</v>
      </c>
      <c r="AD48" s="184">
        <f t="shared" si="25"/>
        <v>153</v>
      </c>
      <c r="AE48" s="158">
        <f t="shared" si="26"/>
        <v>24.708818635607322</v>
      </c>
      <c r="AF48" s="159">
        <f t="shared" si="27"/>
        <v>9.8650051921079971</v>
      </c>
      <c r="AG48" s="159">
        <f t="shared" si="28"/>
        <v>14.529914529914532</v>
      </c>
      <c r="AH48" s="160"/>
      <c r="AI48" s="160"/>
      <c r="AJ48" s="160"/>
      <c r="AK48" s="160"/>
    </row>
    <row r="49" spans="1:37" ht="15" customHeight="1" x14ac:dyDescent="0.15">
      <c r="B49" s="156" t="s">
        <v>211</v>
      </c>
      <c r="C49" s="137"/>
      <c r="D49" s="137"/>
      <c r="F49" s="157">
        <v>635</v>
      </c>
      <c r="G49" s="157">
        <v>262</v>
      </c>
      <c r="H49" s="157">
        <v>373</v>
      </c>
      <c r="I49" s="157">
        <v>327</v>
      </c>
      <c r="J49" s="184">
        <v>290</v>
      </c>
      <c r="K49" s="157">
        <v>299</v>
      </c>
      <c r="L49" s="158">
        <f t="shared" si="22"/>
        <v>31.373517786561266</v>
      </c>
      <c r="M49" s="159">
        <f t="shared" si="22"/>
        <v>24.693685202639021</v>
      </c>
      <c r="N49" s="159">
        <f t="shared" si="22"/>
        <v>38.733125649013502</v>
      </c>
      <c r="O49" s="159">
        <f t="shared" si="22"/>
        <v>27.386934673366838</v>
      </c>
      <c r="P49" s="159">
        <f t="shared" si="22"/>
        <v>27.540360873694208</v>
      </c>
      <c r="Q49" s="159">
        <f t="shared" si="22"/>
        <v>24.875207986688853</v>
      </c>
      <c r="R49" s="160"/>
      <c r="S49" s="160"/>
      <c r="T49" s="160"/>
      <c r="U49" s="160"/>
      <c r="V49" s="160"/>
      <c r="X49" s="156" t="s">
        <v>140</v>
      </c>
      <c r="Y49" s="137"/>
      <c r="Z49" s="137"/>
      <c r="AB49" s="157">
        <f t="shared" si="23"/>
        <v>299</v>
      </c>
      <c r="AC49" s="157">
        <f t="shared" si="24"/>
        <v>373</v>
      </c>
      <c r="AD49" s="184">
        <f t="shared" si="25"/>
        <v>290</v>
      </c>
      <c r="AE49" s="158">
        <f t="shared" si="26"/>
        <v>24.875207986688853</v>
      </c>
      <c r="AF49" s="159">
        <f t="shared" si="27"/>
        <v>38.733125649013502</v>
      </c>
      <c r="AG49" s="159">
        <f t="shared" si="28"/>
        <v>27.540360873694208</v>
      </c>
      <c r="AH49" s="160"/>
      <c r="AI49" s="160"/>
      <c r="AJ49" s="160"/>
      <c r="AK49" s="160"/>
    </row>
    <row r="50" spans="1:37" ht="15" customHeight="1" x14ac:dyDescent="0.15">
      <c r="B50" s="149" t="s">
        <v>128</v>
      </c>
      <c r="C50" s="150"/>
      <c r="D50" s="150"/>
      <c r="E50" s="151"/>
      <c r="F50" s="161">
        <v>20</v>
      </c>
      <c r="G50" s="161">
        <v>7</v>
      </c>
      <c r="H50" s="161">
        <v>13</v>
      </c>
      <c r="I50" s="161">
        <v>24</v>
      </c>
      <c r="J50" s="185">
        <v>22</v>
      </c>
      <c r="K50" s="161">
        <v>9</v>
      </c>
      <c r="L50" s="162">
        <f t="shared" si="22"/>
        <v>0.98814229249011865</v>
      </c>
      <c r="M50" s="163">
        <f t="shared" si="22"/>
        <v>0.65975494816211122</v>
      </c>
      <c r="N50" s="163">
        <f t="shared" si="22"/>
        <v>1.3499480789200415</v>
      </c>
      <c r="O50" s="163">
        <f t="shared" si="22"/>
        <v>2.0100502512562812</v>
      </c>
      <c r="P50" s="163">
        <f t="shared" si="22"/>
        <v>2.0892687559354228</v>
      </c>
      <c r="Q50" s="163">
        <f t="shared" si="22"/>
        <v>0.74875207986688852</v>
      </c>
      <c r="R50" s="164"/>
      <c r="S50" s="164"/>
      <c r="T50" s="164"/>
      <c r="U50" s="164"/>
      <c r="V50" s="164"/>
      <c r="X50" s="149" t="s">
        <v>128</v>
      </c>
      <c r="Y50" s="150"/>
      <c r="Z50" s="150"/>
      <c r="AA50" s="151"/>
      <c r="AB50" s="161">
        <f t="shared" si="23"/>
        <v>9</v>
      </c>
      <c r="AC50" s="161">
        <f t="shared" si="24"/>
        <v>13</v>
      </c>
      <c r="AD50" s="185">
        <f t="shared" si="25"/>
        <v>22</v>
      </c>
      <c r="AE50" s="162">
        <f t="shared" si="26"/>
        <v>0.74875207986688852</v>
      </c>
      <c r="AF50" s="163">
        <f t="shared" si="27"/>
        <v>1.3499480789200415</v>
      </c>
      <c r="AG50" s="163">
        <f t="shared" si="28"/>
        <v>2.0892687559354228</v>
      </c>
      <c r="AH50" s="164"/>
      <c r="AI50" s="160"/>
      <c r="AJ50" s="164"/>
      <c r="AK50" s="164"/>
    </row>
    <row r="51" spans="1:37" ht="15" customHeight="1" x14ac:dyDescent="0.15">
      <c r="B51" s="165" t="s">
        <v>1</v>
      </c>
      <c r="C51" s="166"/>
      <c r="D51" s="166"/>
      <c r="E51" s="167"/>
      <c r="F51" s="168">
        <f t="shared" ref="F51:K51" si="29">SUM(F44:F50)</f>
        <v>2024</v>
      </c>
      <c r="G51" s="168">
        <f t="shared" si="29"/>
        <v>1061</v>
      </c>
      <c r="H51" s="168">
        <f t="shared" si="29"/>
        <v>963</v>
      </c>
      <c r="I51" s="168">
        <f t="shared" si="29"/>
        <v>1194</v>
      </c>
      <c r="J51" s="186">
        <f t="shared" si="29"/>
        <v>1053</v>
      </c>
      <c r="K51" s="168">
        <f t="shared" si="29"/>
        <v>1202</v>
      </c>
      <c r="L51" s="169">
        <f t="shared" ref="L51:Q51" si="30">IF(SUM(L44:L50)&gt;100,"－",SUM(L44:L50))</f>
        <v>100.00000000000001</v>
      </c>
      <c r="M51" s="170">
        <f t="shared" si="30"/>
        <v>100</v>
      </c>
      <c r="N51" s="170">
        <f t="shared" si="30"/>
        <v>100</v>
      </c>
      <c r="O51" s="170">
        <f t="shared" si="30"/>
        <v>100</v>
      </c>
      <c r="P51" s="170">
        <f t="shared" si="30"/>
        <v>100</v>
      </c>
      <c r="Q51" s="170">
        <f t="shared" si="30"/>
        <v>100</v>
      </c>
      <c r="R51" s="164"/>
      <c r="S51" s="254"/>
      <c r="T51" s="164"/>
      <c r="U51" s="164"/>
      <c r="V51" s="164"/>
      <c r="X51" s="165" t="s">
        <v>1</v>
      </c>
      <c r="Y51" s="166"/>
      <c r="Z51" s="166"/>
      <c r="AA51" s="167"/>
      <c r="AB51" s="168">
        <f>SUM(AB44:AB50)</f>
        <v>1202</v>
      </c>
      <c r="AC51" s="168">
        <f>SUM(AC44:AC50)</f>
        <v>963</v>
      </c>
      <c r="AD51" s="186">
        <f>SUM(AD44:AD50)</f>
        <v>1053</v>
      </c>
      <c r="AE51" s="169">
        <f>IF(SUM(AE44:AE50)&gt;100,"－",SUM(AE44:AE50))</f>
        <v>100</v>
      </c>
      <c r="AF51" s="170">
        <f>IF(SUM(AF44:AF50)&gt;100,"－",SUM(AF44:AF50))</f>
        <v>100</v>
      </c>
      <c r="AG51" s="170">
        <f>IF(SUM(AG44:AG50)&gt;100,"－",SUM(AG44:AG50))</f>
        <v>100</v>
      </c>
      <c r="AH51" s="254"/>
      <c r="AI51" s="164"/>
      <c r="AJ51" s="164"/>
      <c r="AK51" s="164"/>
    </row>
    <row r="52" spans="1:37" ht="15" customHeight="1" x14ac:dyDescent="0.15">
      <c r="B52" s="165" t="s">
        <v>80</v>
      </c>
      <c r="C52" s="166"/>
      <c r="D52" s="166"/>
      <c r="E52" s="176"/>
      <c r="F52" s="177">
        <v>90.488847853203808</v>
      </c>
      <c r="G52" s="178">
        <v>90.825327810758566</v>
      </c>
      <c r="H52" s="178">
        <v>90.115532195032813</v>
      </c>
      <c r="I52" s="178">
        <v>88.894338790252974</v>
      </c>
      <c r="J52" s="178">
        <v>88.482453268529</v>
      </c>
      <c r="K52" s="177">
        <v>90.956297214821532</v>
      </c>
      <c r="L52" s="160"/>
      <c r="M52" s="160"/>
      <c r="N52" s="160"/>
      <c r="O52" s="160"/>
      <c r="P52" s="160"/>
      <c r="Q52" s="160"/>
      <c r="R52" s="160"/>
      <c r="S52" s="160"/>
      <c r="T52" s="160"/>
      <c r="U52" s="160"/>
      <c r="V52" s="160"/>
      <c r="X52" s="165" t="s">
        <v>80</v>
      </c>
      <c r="Y52" s="166"/>
      <c r="Z52" s="166"/>
      <c r="AA52" s="176"/>
      <c r="AB52" s="177">
        <f>K52</f>
        <v>90.956297214821532</v>
      </c>
      <c r="AC52" s="178">
        <f>H52</f>
        <v>90.115532195032813</v>
      </c>
      <c r="AD52" s="178">
        <f>J52</f>
        <v>88.482453268529</v>
      </c>
      <c r="AE52" s="160"/>
      <c r="AF52" s="160"/>
      <c r="AG52" s="160"/>
      <c r="AH52" s="160"/>
      <c r="AI52" s="160"/>
      <c r="AJ52" s="160"/>
      <c r="AK52" s="160"/>
    </row>
    <row r="53" spans="1:37" ht="15" customHeight="1" x14ac:dyDescent="0.15">
      <c r="B53" s="165" t="s">
        <v>307</v>
      </c>
      <c r="C53" s="166"/>
      <c r="D53" s="166"/>
      <c r="E53" s="176"/>
      <c r="F53" s="177">
        <v>92.030565633106335</v>
      </c>
      <c r="G53" s="178">
        <v>92.236884930495151</v>
      </c>
      <c r="H53" s="178">
        <v>91.763600068955284</v>
      </c>
      <c r="I53" s="178">
        <v>90.483701419666033</v>
      </c>
      <c r="J53" s="178">
        <v>90.072033762847184</v>
      </c>
      <c r="K53" s="177">
        <v>92.371449631318868</v>
      </c>
      <c r="L53" s="160"/>
      <c r="M53" s="160"/>
      <c r="N53" s="160"/>
      <c r="O53" s="160"/>
      <c r="P53" s="160"/>
      <c r="Q53" s="160"/>
      <c r="R53" s="160"/>
      <c r="S53" s="160"/>
      <c r="T53" s="160"/>
      <c r="U53" s="160"/>
      <c r="V53" s="160"/>
      <c r="X53" s="165" t="s">
        <v>307</v>
      </c>
      <c r="Y53" s="166"/>
      <c r="Z53" s="166"/>
      <c r="AA53" s="176"/>
      <c r="AB53" s="177">
        <f>K53</f>
        <v>92.371449631318868</v>
      </c>
      <c r="AC53" s="178">
        <f>H53</f>
        <v>91.763600068955284</v>
      </c>
      <c r="AD53" s="178">
        <f>J53</f>
        <v>90.072033762847184</v>
      </c>
      <c r="AE53" s="160"/>
      <c r="AF53" s="160"/>
      <c r="AG53" s="160"/>
      <c r="AH53" s="160"/>
      <c r="AI53" s="160"/>
      <c r="AJ53" s="160"/>
      <c r="AK53" s="160"/>
    </row>
    <row r="54" spans="1:37" ht="15" customHeight="1" x14ac:dyDescent="0.15">
      <c r="B54" s="165" t="s">
        <v>123</v>
      </c>
      <c r="C54" s="166"/>
      <c r="D54" s="166"/>
      <c r="E54" s="176"/>
      <c r="F54" s="177">
        <v>11.111111111111111</v>
      </c>
      <c r="G54" s="178">
        <v>32</v>
      </c>
      <c r="H54" s="178">
        <v>11.111111111111111</v>
      </c>
      <c r="I54" s="178">
        <v>11.111111111111111</v>
      </c>
      <c r="J54" s="178">
        <v>11.111111111111111</v>
      </c>
      <c r="K54" s="177">
        <v>32</v>
      </c>
      <c r="L54" s="160"/>
      <c r="M54" s="160"/>
      <c r="N54" s="160"/>
      <c r="O54" s="160"/>
      <c r="P54" s="160"/>
      <c r="Q54" s="160"/>
      <c r="R54" s="160"/>
      <c r="S54" s="160"/>
      <c r="T54" s="160"/>
      <c r="U54" s="160"/>
      <c r="V54" s="160"/>
      <c r="X54" s="165" t="s">
        <v>123</v>
      </c>
      <c r="Y54" s="166"/>
      <c r="Z54" s="166"/>
      <c r="AA54" s="176"/>
      <c r="AB54" s="177">
        <f>K54</f>
        <v>32</v>
      </c>
      <c r="AC54" s="178">
        <f>H54</f>
        <v>11.111111111111111</v>
      </c>
      <c r="AD54" s="178">
        <f>J54</f>
        <v>11.111111111111111</v>
      </c>
      <c r="AE54" s="160"/>
      <c r="AF54" s="160"/>
      <c r="AG54" s="160"/>
      <c r="AH54" s="160"/>
      <c r="AI54" s="160"/>
      <c r="AJ54" s="160"/>
      <c r="AK54" s="160"/>
    </row>
    <row r="55" spans="1:37" ht="15" customHeight="1" x14ac:dyDescent="0.15">
      <c r="B55" s="171"/>
      <c r="C55" s="171"/>
      <c r="D55" s="171"/>
      <c r="E55" s="148"/>
      <c r="F55" s="160"/>
      <c r="G55" s="160"/>
      <c r="H55" s="160"/>
      <c r="I55" s="160"/>
      <c r="J55" s="160"/>
      <c r="K55" s="160"/>
      <c r="L55" s="160"/>
      <c r="X55" s="171"/>
      <c r="Y55" s="171"/>
      <c r="Z55" s="171"/>
      <c r="AA55" s="148"/>
      <c r="AB55" s="160"/>
      <c r="AC55" s="160"/>
      <c r="AD55" s="160"/>
      <c r="AE55" s="160"/>
      <c r="AF55" s="160"/>
      <c r="AG55" s="160"/>
      <c r="AH55" s="160"/>
    </row>
    <row r="56" spans="1:37" ht="15" customHeight="1" x14ac:dyDescent="0.15">
      <c r="A56" s="135" t="s">
        <v>722</v>
      </c>
      <c r="B56" s="137"/>
      <c r="C56" s="137"/>
      <c r="D56" s="137"/>
      <c r="X56" s="137"/>
      <c r="Y56" s="137"/>
      <c r="Z56" s="137"/>
    </row>
    <row r="57" spans="1:37" ht="13.7" customHeight="1" x14ac:dyDescent="0.15">
      <c r="B57" s="138"/>
      <c r="C57" s="139"/>
      <c r="D57" s="139"/>
      <c r="E57" s="227"/>
      <c r="F57" s="228"/>
      <c r="G57" s="142" t="s">
        <v>134</v>
      </c>
      <c r="H57" s="142"/>
      <c r="I57" s="228"/>
      <c r="J57" s="255"/>
      <c r="K57" s="229"/>
      <c r="L57" s="228"/>
      <c r="M57" s="142" t="s">
        <v>3</v>
      </c>
      <c r="N57" s="142"/>
      <c r="O57" s="228"/>
      <c r="P57" s="255"/>
      <c r="Q57" s="228"/>
      <c r="R57" s="228"/>
      <c r="S57" s="230" t="s">
        <v>279</v>
      </c>
      <c r="T57" s="142"/>
      <c r="U57" s="228"/>
      <c r="V57" s="231"/>
      <c r="X57" s="138"/>
      <c r="Y57" s="139"/>
      <c r="Z57" s="139"/>
      <c r="AA57" s="140"/>
      <c r="AB57" s="141" t="s">
        <v>134</v>
      </c>
      <c r="AC57" s="142"/>
      <c r="AD57" s="256"/>
      <c r="AE57" s="141" t="s">
        <v>3</v>
      </c>
      <c r="AF57" s="257"/>
      <c r="AG57" s="142"/>
      <c r="AH57" s="258" t="s">
        <v>279</v>
      </c>
      <c r="AI57" s="144"/>
    </row>
    <row r="58" spans="1:37" ht="21" x14ac:dyDescent="0.15">
      <c r="B58" s="232"/>
      <c r="C58" s="172"/>
      <c r="D58" s="172"/>
      <c r="E58" s="146" t="s">
        <v>365</v>
      </c>
      <c r="F58" s="146" t="s">
        <v>170</v>
      </c>
      <c r="G58" s="146" t="s">
        <v>171</v>
      </c>
      <c r="H58" s="146" t="s">
        <v>367</v>
      </c>
      <c r="I58" s="182" t="s">
        <v>173</v>
      </c>
      <c r="J58" s="146" t="s">
        <v>529</v>
      </c>
      <c r="K58" s="147" t="s">
        <v>365</v>
      </c>
      <c r="L58" s="146" t="s">
        <v>170</v>
      </c>
      <c r="M58" s="146" t="s">
        <v>171</v>
      </c>
      <c r="N58" s="146" t="s">
        <v>367</v>
      </c>
      <c r="O58" s="182" t="s">
        <v>173</v>
      </c>
      <c r="P58" s="259" t="s">
        <v>529</v>
      </c>
      <c r="Q58" s="147" t="s">
        <v>365</v>
      </c>
      <c r="R58" s="146" t="s">
        <v>170</v>
      </c>
      <c r="S58" s="146" t="s">
        <v>171</v>
      </c>
      <c r="T58" s="146" t="s">
        <v>367</v>
      </c>
      <c r="U58" s="233" t="s">
        <v>173</v>
      </c>
      <c r="V58" s="233" t="s">
        <v>529</v>
      </c>
      <c r="X58" s="232"/>
      <c r="Y58" s="172"/>
      <c r="Z58" s="172"/>
      <c r="AA58" s="146" t="s">
        <v>474</v>
      </c>
      <c r="AB58" s="146" t="s">
        <v>171</v>
      </c>
      <c r="AC58" s="182" t="s">
        <v>173</v>
      </c>
      <c r="AD58" s="147" t="s">
        <v>474</v>
      </c>
      <c r="AE58" s="146" t="s">
        <v>171</v>
      </c>
      <c r="AF58" s="260" t="s">
        <v>173</v>
      </c>
      <c r="AG58" s="147" t="s">
        <v>474</v>
      </c>
      <c r="AH58" s="146" t="s">
        <v>171</v>
      </c>
      <c r="AI58" s="233" t="s">
        <v>173</v>
      </c>
    </row>
    <row r="59" spans="1:37" ht="11.25" x14ac:dyDescent="0.15">
      <c r="B59" s="232"/>
      <c r="C59" s="172"/>
      <c r="D59" s="172"/>
      <c r="E59" s="146"/>
      <c r="F59" s="146"/>
      <c r="G59" s="146"/>
      <c r="H59" s="146"/>
      <c r="I59" s="182"/>
      <c r="J59" s="146"/>
      <c r="K59" s="261">
        <v>1800</v>
      </c>
      <c r="L59" s="262">
        <v>999</v>
      </c>
      <c r="M59" s="262">
        <v>801</v>
      </c>
      <c r="N59" s="262">
        <v>1061</v>
      </c>
      <c r="O59" s="263">
        <v>919</v>
      </c>
      <c r="P59" s="264">
        <v>1141</v>
      </c>
      <c r="Q59" s="265"/>
      <c r="R59" s="146"/>
      <c r="S59" s="146"/>
      <c r="T59" s="146"/>
      <c r="U59" s="146"/>
      <c r="V59" s="146"/>
      <c r="X59" s="232"/>
      <c r="Y59" s="172"/>
      <c r="Z59" s="172"/>
      <c r="AA59" s="146"/>
      <c r="AB59" s="146"/>
      <c r="AC59" s="182"/>
      <c r="AD59" s="261">
        <f>P59</f>
        <v>1141</v>
      </c>
      <c r="AE59" s="262">
        <f>M59</f>
        <v>801</v>
      </c>
      <c r="AF59" s="264">
        <f>O59</f>
        <v>919</v>
      </c>
      <c r="AG59" s="265"/>
      <c r="AH59" s="146"/>
      <c r="AI59" s="146"/>
    </row>
    <row r="60" spans="1:37" ht="12" customHeight="1" x14ac:dyDescent="0.15">
      <c r="B60" s="234"/>
      <c r="C60" s="151"/>
      <c r="D60" s="151"/>
      <c r="E60" s="152"/>
      <c r="F60" s="152"/>
      <c r="G60" s="152"/>
      <c r="H60" s="152"/>
      <c r="I60" s="183"/>
      <c r="J60" s="152"/>
      <c r="K60" s="235">
        <f t="shared" ref="K60:P60" si="31">E68</f>
        <v>77903</v>
      </c>
      <c r="L60" s="236">
        <f t="shared" si="31"/>
        <v>53856</v>
      </c>
      <c r="M60" s="236">
        <f t="shared" si="31"/>
        <v>24047</v>
      </c>
      <c r="N60" s="236">
        <f t="shared" si="31"/>
        <v>41132</v>
      </c>
      <c r="O60" s="237">
        <f t="shared" si="31"/>
        <v>34026</v>
      </c>
      <c r="P60" s="266">
        <f t="shared" si="31"/>
        <v>60962</v>
      </c>
      <c r="Q60" s="267"/>
      <c r="R60" s="152"/>
      <c r="S60" s="152"/>
      <c r="T60" s="152"/>
      <c r="U60" s="152"/>
      <c r="V60" s="152"/>
      <c r="X60" s="234"/>
      <c r="Y60" s="151"/>
      <c r="Z60" s="151"/>
      <c r="AA60" s="152"/>
      <c r="AB60" s="152"/>
      <c r="AC60" s="183"/>
      <c r="AD60" s="235">
        <f>P60</f>
        <v>60962</v>
      </c>
      <c r="AE60" s="236">
        <f>M60</f>
        <v>24047</v>
      </c>
      <c r="AF60" s="266">
        <f>O60</f>
        <v>34026</v>
      </c>
      <c r="AG60" s="267"/>
      <c r="AH60" s="152"/>
      <c r="AI60" s="152"/>
    </row>
    <row r="61" spans="1:37" ht="15" customHeight="1" x14ac:dyDescent="0.15">
      <c r="B61" s="239" t="s">
        <v>356</v>
      </c>
      <c r="C61" s="137"/>
      <c r="D61" s="137"/>
      <c r="E61" s="204">
        <v>1054</v>
      </c>
      <c r="F61" s="204">
        <v>376</v>
      </c>
      <c r="G61" s="241">
        <v>678</v>
      </c>
      <c r="H61" s="204">
        <v>588</v>
      </c>
      <c r="I61" s="241">
        <v>549</v>
      </c>
      <c r="J61" s="204">
        <v>415</v>
      </c>
      <c r="K61" s="242">
        <f t="shared" ref="K61:P67" si="32">E61/K$60*100</f>
        <v>1.3529645841623557</v>
      </c>
      <c r="L61" s="205">
        <f t="shared" si="32"/>
        <v>0.69815805109922757</v>
      </c>
      <c r="M61" s="243">
        <f t="shared" si="32"/>
        <v>2.8194785212292595</v>
      </c>
      <c r="N61" s="205">
        <f t="shared" si="32"/>
        <v>1.4295439074200136</v>
      </c>
      <c r="O61" s="243">
        <f t="shared" si="32"/>
        <v>1.613472050784694</v>
      </c>
      <c r="P61" s="268">
        <f t="shared" si="32"/>
        <v>0.68075194383386373</v>
      </c>
      <c r="Q61" s="160">
        <v>0.54162384378211714</v>
      </c>
      <c r="R61" s="205">
        <v>0.36575875486381321</v>
      </c>
      <c r="S61" s="243">
        <v>0.73856209150326801</v>
      </c>
      <c r="T61" s="205">
        <v>0.51488616462346759</v>
      </c>
      <c r="U61" s="244">
        <v>0.54518371400198606</v>
      </c>
      <c r="V61" s="244">
        <v>0.35683576956147894</v>
      </c>
      <c r="X61" s="239" t="s">
        <v>356</v>
      </c>
      <c r="Y61" s="137"/>
      <c r="Z61" s="137"/>
      <c r="AA61" s="204">
        <f t="shared" ref="AA61:AA67" si="33">J61</f>
        <v>415</v>
      </c>
      <c r="AB61" s="241">
        <f t="shared" ref="AB61:AB67" si="34">G61</f>
        <v>678</v>
      </c>
      <c r="AC61" s="241">
        <f t="shared" ref="AC61:AC67" si="35">I61</f>
        <v>549</v>
      </c>
      <c r="AD61" s="242">
        <f>P61</f>
        <v>0.68075194383386373</v>
      </c>
      <c r="AE61" s="243">
        <f>M61</f>
        <v>2.8194785212292595</v>
      </c>
      <c r="AF61" s="268">
        <f>O61</f>
        <v>1.613472050784694</v>
      </c>
      <c r="AG61" s="160">
        <f t="shared" ref="AG61:AG67" si="36">V61</f>
        <v>0.35683576956147894</v>
      </c>
      <c r="AH61" s="243">
        <f t="shared" ref="AH61:AH67" si="37">S61</f>
        <v>0.73856209150326801</v>
      </c>
      <c r="AI61" s="244">
        <f t="shared" ref="AI61:AI67" si="38">U61</f>
        <v>0.54518371400198606</v>
      </c>
    </row>
    <row r="62" spans="1:37" ht="15" customHeight="1" x14ac:dyDescent="0.15">
      <c r="B62" s="156" t="s">
        <v>357</v>
      </c>
      <c r="C62" s="137"/>
      <c r="D62" s="137"/>
      <c r="E62" s="157">
        <v>4084</v>
      </c>
      <c r="F62" s="157">
        <v>2035</v>
      </c>
      <c r="G62" s="245">
        <v>2049</v>
      </c>
      <c r="H62" s="157">
        <v>2663</v>
      </c>
      <c r="I62" s="245">
        <v>2364</v>
      </c>
      <c r="J62" s="157">
        <v>2334</v>
      </c>
      <c r="K62" s="242">
        <f t="shared" si="32"/>
        <v>5.2424168517258636</v>
      </c>
      <c r="L62" s="159">
        <f t="shared" si="32"/>
        <v>3.77859477124183</v>
      </c>
      <c r="M62" s="246">
        <f t="shared" si="32"/>
        <v>8.5208134070778048</v>
      </c>
      <c r="N62" s="159">
        <f t="shared" si="32"/>
        <v>6.4742779344549248</v>
      </c>
      <c r="O62" s="246">
        <f t="shared" si="32"/>
        <v>6.9476282842532182</v>
      </c>
      <c r="P62" s="269">
        <f t="shared" si="32"/>
        <v>3.8286145467668384</v>
      </c>
      <c r="Q62" s="160">
        <v>2.0986639260020556</v>
      </c>
      <c r="R62" s="159">
        <v>1.9795719844357977</v>
      </c>
      <c r="S62" s="246">
        <v>2.2320261437908497</v>
      </c>
      <c r="T62" s="159">
        <v>2.331873905429072</v>
      </c>
      <c r="U62" s="247">
        <v>2.3475670307845085</v>
      </c>
      <c r="V62" s="247">
        <v>2.0068787618228718</v>
      </c>
      <c r="X62" s="156" t="s">
        <v>357</v>
      </c>
      <c r="Y62" s="137"/>
      <c r="Z62" s="137"/>
      <c r="AA62" s="157">
        <f t="shared" si="33"/>
        <v>2334</v>
      </c>
      <c r="AB62" s="245">
        <f t="shared" si="34"/>
        <v>2049</v>
      </c>
      <c r="AC62" s="245">
        <f t="shared" si="35"/>
        <v>2364</v>
      </c>
      <c r="AD62" s="242">
        <f t="shared" ref="AD62:AD67" si="39">P62</f>
        <v>3.8286145467668384</v>
      </c>
      <c r="AE62" s="246">
        <f t="shared" ref="AE62:AE67" si="40">M62</f>
        <v>8.5208134070778048</v>
      </c>
      <c r="AF62" s="269">
        <f t="shared" ref="AF62:AF67" si="41">O62</f>
        <v>6.9476282842532182</v>
      </c>
      <c r="AG62" s="160">
        <f t="shared" si="36"/>
        <v>2.0068787618228718</v>
      </c>
      <c r="AH62" s="246">
        <f t="shared" si="37"/>
        <v>2.2320261437908497</v>
      </c>
      <c r="AI62" s="247">
        <f t="shared" si="38"/>
        <v>2.3475670307845085</v>
      </c>
    </row>
    <row r="63" spans="1:37" ht="15" customHeight="1" x14ac:dyDescent="0.15">
      <c r="B63" s="156" t="s">
        <v>358</v>
      </c>
      <c r="C63" s="137"/>
      <c r="D63" s="137"/>
      <c r="E63" s="157">
        <v>6294</v>
      </c>
      <c r="F63" s="157">
        <v>3591</v>
      </c>
      <c r="G63" s="245">
        <v>2703</v>
      </c>
      <c r="H63" s="157">
        <v>3612</v>
      </c>
      <c r="I63" s="245">
        <v>3184</v>
      </c>
      <c r="J63" s="157">
        <v>4019</v>
      </c>
      <c r="K63" s="242">
        <f t="shared" si="32"/>
        <v>8.0792780765824155</v>
      </c>
      <c r="L63" s="159">
        <f t="shared" si="32"/>
        <v>6.6677807486631018</v>
      </c>
      <c r="M63" s="246">
        <f t="shared" si="32"/>
        <v>11.240487378883021</v>
      </c>
      <c r="N63" s="159">
        <f t="shared" si="32"/>
        <v>8.7814840027229408</v>
      </c>
      <c r="O63" s="246">
        <f t="shared" si="32"/>
        <v>9.3575501087403765</v>
      </c>
      <c r="P63" s="269">
        <f t="shared" si="32"/>
        <v>6.5926314753452964</v>
      </c>
      <c r="Q63" s="160">
        <v>3.2343268242548819</v>
      </c>
      <c r="R63" s="159">
        <v>3.4931906614785992</v>
      </c>
      <c r="S63" s="246">
        <v>2.9444444444444446</v>
      </c>
      <c r="T63" s="159">
        <v>3.1628721541155866</v>
      </c>
      <c r="U63" s="247">
        <v>3.1618669314796426</v>
      </c>
      <c r="V63" s="247">
        <v>3.4557179707652623</v>
      </c>
      <c r="X63" s="156" t="s">
        <v>358</v>
      </c>
      <c r="Y63" s="137"/>
      <c r="Z63" s="137"/>
      <c r="AA63" s="157">
        <f t="shared" si="33"/>
        <v>4019</v>
      </c>
      <c r="AB63" s="245">
        <f t="shared" si="34"/>
        <v>2703</v>
      </c>
      <c r="AC63" s="245">
        <f t="shared" si="35"/>
        <v>3184</v>
      </c>
      <c r="AD63" s="242">
        <f t="shared" si="39"/>
        <v>6.5926314753452964</v>
      </c>
      <c r="AE63" s="246">
        <f t="shared" si="40"/>
        <v>11.240487378883021</v>
      </c>
      <c r="AF63" s="269">
        <f t="shared" si="41"/>
        <v>9.3575501087403765</v>
      </c>
      <c r="AG63" s="160">
        <f t="shared" si="36"/>
        <v>3.4557179707652623</v>
      </c>
      <c r="AH63" s="246">
        <f t="shared" si="37"/>
        <v>2.9444444444444446</v>
      </c>
      <c r="AI63" s="247">
        <f t="shared" si="38"/>
        <v>3.1618669314796426</v>
      </c>
    </row>
    <row r="64" spans="1:37" ht="15" customHeight="1" x14ac:dyDescent="0.15">
      <c r="B64" s="156" t="s">
        <v>359</v>
      </c>
      <c r="C64" s="137"/>
      <c r="D64" s="137"/>
      <c r="E64" s="157">
        <v>11854</v>
      </c>
      <c r="F64" s="157">
        <v>7482</v>
      </c>
      <c r="G64" s="245">
        <v>4372</v>
      </c>
      <c r="H64" s="157">
        <v>6945</v>
      </c>
      <c r="I64" s="245">
        <v>6047</v>
      </c>
      <c r="J64" s="157">
        <v>8380</v>
      </c>
      <c r="K64" s="242">
        <f t="shared" si="32"/>
        <v>15.216358805180802</v>
      </c>
      <c r="L64" s="159">
        <f t="shared" si="32"/>
        <v>13.89260249554367</v>
      </c>
      <c r="M64" s="246">
        <f t="shared" si="32"/>
        <v>18.181062086746788</v>
      </c>
      <c r="N64" s="159">
        <f t="shared" si="32"/>
        <v>16.884664008557813</v>
      </c>
      <c r="O64" s="246">
        <f t="shared" si="32"/>
        <v>17.771703991065653</v>
      </c>
      <c r="P64" s="269">
        <f t="shared" si="32"/>
        <v>13.746268167054886</v>
      </c>
      <c r="Q64" s="160">
        <v>6.0914696813977391</v>
      </c>
      <c r="R64" s="159">
        <v>7.2782101167315174</v>
      </c>
      <c r="S64" s="246">
        <v>4.7625272331154687</v>
      </c>
      <c r="T64" s="159">
        <v>6.0814360770577931</v>
      </c>
      <c r="U64" s="247">
        <v>6.0049652432969216</v>
      </c>
      <c r="V64" s="247">
        <v>7.2055030094582975</v>
      </c>
      <c r="X64" s="156" t="s">
        <v>359</v>
      </c>
      <c r="Y64" s="137"/>
      <c r="Z64" s="137"/>
      <c r="AA64" s="157">
        <f t="shared" si="33"/>
        <v>8380</v>
      </c>
      <c r="AB64" s="245">
        <f t="shared" si="34"/>
        <v>4372</v>
      </c>
      <c r="AC64" s="245">
        <f t="shared" si="35"/>
        <v>6047</v>
      </c>
      <c r="AD64" s="242">
        <f t="shared" si="39"/>
        <v>13.746268167054886</v>
      </c>
      <c r="AE64" s="246">
        <f t="shared" si="40"/>
        <v>18.181062086746788</v>
      </c>
      <c r="AF64" s="269">
        <f t="shared" si="41"/>
        <v>17.771703991065653</v>
      </c>
      <c r="AG64" s="160">
        <f t="shared" si="36"/>
        <v>7.2055030094582975</v>
      </c>
      <c r="AH64" s="246">
        <f t="shared" si="37"/>
        <v>4.7625272331154687</v>
      </c>
      <c r="AI64" s="247">
        <f t="shared" si="38"/>
        <v>6.0049652432969216</v>
      </c>
    </row>
    <row r="65" spans="1:35" ht="15" customHeight="1" x14ac:dyDescent="0.15">
      <c r="B65" s="156" t="s">
        <v>360</v>
      </c>
      <c r="C65" s="137"/>
      <c r="D65" s="137"/>
      <c r="E65" s="157">
        <v>20459</v>
      </c>
      <c r="F65" s="157">
        <v>14241</v>
      </c>
      <c r="G65" s="245">
        <v>6218</v>
      </c>
      <c r="H65" s="157">
        <v>11184</v>
      </c>
      <c r="I65" s="245">
        <v>9028</v>
      </c>
      <c r="J65" s="157">
        <v>16397</v>
      </c>
      <c r="K65" s="242">
        <f t="shared" si="32"/>
        <v>26.262146515538554</v>
      </c>
      <c r="L65" s="159">
        <f t="shared" si="32"/>
        <v>26.442736185383243</v>
      </c>
      <c r="M65" s="246">
        <f t="shared" si="32"/>
        <v>25.857695346612886</v>
      </c>
      <c r="N65" s="159">
        <f t="shared" si="32"/>
        <v>27.190508606437806</v>
      </c>
      <c r="O65" s="246">
        <f t="shared" si="32"/>
        <v>26.532651501792749</v>
      </c>
      <c r="P65" s="269">
        <f t="shared" si="32"/>
        <v>26.897083429021357</v>
      </c>
      <c r="Q65" s="160">
        <v>10.513360739979445</v>
      </c>
      <c r="R65" s="159">
        <v>13.853112840466926</v>
      </c>
      <c r="S65" s="246">
        <v>6.7734204793028319</v>
      </c>
      <c r="T65" s="159">
        <v>9.7933450087565674</v>
      </c>
      <c r="U65" s="247">
        <v>8.9652432969215496</v>
      </c>
      <c r="V65" s="247">
        <v>14.098882201203784</v>
      </c>
      <c r="X65" s="156" t="s">
        <v>360</v>
      </c>
      <c r="Y65" s="137"/>
      <c r="Z65" s="137"/>
      <c r="AA65" s="157">
        <f t="shared" si="33"/>
        <v>16397</v>
      </c>
      <c r="AB65" s="245">
        <f t="shared" si="34"/>
        <v>6218</v>
      </c>
      <c r="AC65" s="245">
        <f t="shared" si="35"/>
        <v>9028</v>
      </c>
      <c r="AD65" s="242">
        <f t="shared" si="39"/>
        <v>26.897083429021357</v>
      </c>
      <c r="AE65" s="246">
        <f t="shared" si="40"/>
        <v>25.857695346612886</v>
      </c>
      <c r="AF65" s="269">
        <f t="shared" si="41"/>
        <v>26.532651501792749</v>
      </c>
      <c r="AG65" s="160">
        <f t="shared" si="36"/>
        <v>14.098882201203784</v>
      </c>
      <c r="AH65" s="246">
        <f t="shared" si="37"/>
        <v>6.7734204793028319</v>
      </c>
      <c r="AI65" s="247">
        <f t="shared" si="38"/>
        <v>8.9652432969215496</v>
      </c>
    </row>
    <row r="66" spans="1:35" ht="15" customHeight="1" x14ac:dyDescent="0.15">
      <c r="B66" s="156" t="s">
        <v>361</v>
      </c>
      <c r="C66" s="137"/>
      <c r="D66" s="137"/>
      <c r="E66" s="157">
        <v>32452</v>
      </c>
      <c r="F66" s="157">
        <v>24943</v>
      </c>
      <c r="G66" s="245">
        <v>7509</v>
      </c>
      <c r="H66" s="157">
        <v>14130</v>
      </c>
      <c r="I66" s="245">
        <v>10877</v>
      </c>
      <c r="J66" s="157">
        <v>28196</v>
      </c>
      <c r="K66" s="242">
        <f t="shared" si="32"/>
        <v>41.656932338934318</v>
      </c>
      <c r="L66" s="159">
        <f t="shared" si="32"/>
        <v>46.314245395127749</v>
      </c>
      <c r="M66" s="246">
        <f t="shared" si="32"/>
        <v>31.22634840104795</v>
      </c>
      <c r="N66" s="159">
        <f t="shared" si="32"/>
        <v>34.352815326266658</v>
      </c>
      <c r="O66" s="246">
        <f t="shared" si="32"/>
        <v>31.966731323105861</v>
      </c>
      <c r="P66" s="269">
        <f t="shared" si="32"/>
        <v>46.251763393589449</v>
      </c>
      <c r="Q66" s="160">
        <v>16.676258992805757</v>
      </c>
      <c r="R66" s="159">
        <v>24.263618677042803</v>
      </c>
      <c r="S66" s="246">
        <v>8.1797385620915026</v>
      </c>
      <c r="T66" s="159">
        <v>12.373029772329247</v>
      </c>
      <c r="U66" s="247">
        <v>10.801390268123138</v>
      </c>
      <c r="V66" s="247">
        <v>24.244196044711952</v>
      </c>
      <c r="X66" s="156" t="s">
        <v>361</v>
      </c>
      <c r="Y66" s="137"/>
      <c r="Z66" s="137"/>
      <c r="AA66" s="157">
        <f t="shared" si="33"/>
        <v>28196</v>
      </c>
      <c r="AB66" s="245">
        <f t="shared" si="34"/>
        <v>7509</v>
      </c>
      <c r="AC66" s="245">
        <f t="shared" si="35"/>
        <v>10877</v>
      </c>
      <c r="AD66" s="242">
        <f t="shared" si="39"/>
        <v>46.251763393589449</v>
      </c>
      <c r="AE66" s="246">
        <f t="shared" si="40"/>
        <v>31.22634840104795</v>
      </c>
      <c r="AF66" s="269">
        <f t="shared" si="41"/>
        <v>31.966731323105861</v>
      </c>
      <c r="AG66" s="160">
        <f t="shared" si="36"/>
        <v>24.244196044711952</v>
      </c>
      <c r="AH66" s="246">
        <f t="shared" si="37"/>
        <v>8.1797385620915026</v>
      </c>
      <c r="AI66" s="247">
        <f t="shared" si="38"/>
        <v>10.801390268123138</v>
      </c>
    </row>
    <row r="67" spans="1:35" ht="15" customHeight="1" x14ac:dyDescent="0.15">
      <c r="B67" s="149" t="s">
        <v>57</v>
      </c>
      <c r="C67" s="137"/>
      <c r="D67" s="137"/>
      <c r="E67" s="157">
        <v>1706</v>
      </c>
      <c r="F67" s="157">
        <v>1188</v>
      </c>
      <c r="G67" s="184">
        <v>518</v>
      </c>
      <c r="H67" s="157">
        <v>2010</v>
      </c>
      <c r="I67" s="184">
        <v>1977</v>
      </c>
      <c r="J67" s="157">
        <v>1221</v>
      </c>
      <c r="K67" s="242">
        <f t="shared" si="32"/>
        <v>2.1899028278756916</v>
      </c>
      <c r="L67" s="159">
        <f t="shared" si="32"/>
        <v>2.2058823529411766</v>
      </c>
      <c r="M67" s="248">
        <f t="shared" si="32"/>
        <v>2.1541148584022953</v>
      </c>
      <c r="N67" s="159">
        <f t="shared" si="32"/>
        <v>4.8867062141398421</v>
      </c>
      <c r="O67" s="248">
        <f t="shared" si="32"/>
        <v>5.8102627402574498</v>
      </c>
      <c r="P67" s="270">
        <f t="shared" si="32"/>
        <v>2.0028870443883076</v>
      </c>
      <c r="Q67" s="160">
        <v>0.87667009249743066</v>
      </c>
      <c r="R67" s="159">
        <v>1.1556420233463034</v>
      </c>
      <c r="S67" s="248">
        <v>0.56427015250544665</v>
      </c>
      <c r="T67" s="159">
        <v>1.7600700525394046</v>
      </c>
      <c r="U67" s="159">
        <v>1.9632571996027806</v>
      </c>
      <c r="V67" s="159">
        <v>1.049871023215821</v>
      </c>
      <c r="X67" s="149" t="s">
        <v>57</v>
      </c>
      <c r="Y67" s="137"/>
      <c r="Z67" s="137"/>
      <c r="AA67" s="157">
        <f t="shared" si="33"/>
        <v>1221</v>
      </c>
      <c r="AB67" s="184">
        <f t="shared" si="34"/>
        <v>518</v>
      </c>
      <c r="AC67" s="184">
        <f t="shared" si="35"/>
        <v>1977</v>
      </c>
      <c r="AD67" s="242">
        <f t="shared" si="39"/>
        <v>2.0028870443883076</v>
      </c>
      <c r="AE67" s="248">
        <f t="shared" si="40"/>
        <v>2.1541148584022953</v>
      </c>
      <c r="AF67" s="270">
        <f t="shared" si="41"/>
        <v>5.8102627402574498</v>
      </c>
      <c r="AG67" s="160">
        <f t="shared" si="36"/>
        <v>1.049871023215821</v>
      </c>
      <c r="AH67" s="248">
        <f t="shared" si="37"/>
        <v>0.56427015250544665</v>
      </c>
      <c r="AI67" s="159">
        <f t="shared" si="38"/>
        <v>1.9632571996027806</v>
      </c>
    </row>
    <row r="68" spans="1:35" ht="15" customHeight="1" x14ac:dyDescent="0.15">
      <c r="B68" s="165" t="s">
        <v>1</v>
      </c>
      <c r="C68" s="166"/>
      <c r="D68" s="166"/>
      <c r="E68" s="168">
        <f t="shared" ref="E68:V68" si="42">SUM(E61:E67)</f>
        <v>77903</v>
      </c>
      <c r="F68" s="168">
        <f t="shared" si="42"/>
        <v>53856</v>
      </c>
      <c r="G68" s="186">
        <f t="shared" si="42"/>
        <v>24047</v>
      </c>
      <c r="H68" s="168">
        <f t="shared" si="42"/>
        <v>41132</v>
      </c>
      <c r="I68" s="186">
        <f t="shared" si="42"/>
        <v>34026</v>
      </c>
      <c r="J68" s="168">
        <f t="shared" si="42"/>
        <v>60962</v>
      </c>
      <c r="K68" s="250">
        <f t="shared" si="42"/>
        <v>100</v>
      </c>
      <c r="L68" s="178">
        <f t="shared" si="42"/>
        <v>99.999999999999986</v>
      </c>
      <c r="M68" s="251">
        <f t="shared" si="42"/>
        <v>100</v>
      </c>
      <c r="N68" s="178">
        <f t="shared" si="42"/>
        <v>100</v>
      </c>
      <c r="O68" s="251">
        <f t="shared" si="42"/>
        <v>100</v>
      </c>
      <c r="P68" s="271">
        <f t="shared" si="42"/>
        <v>100</v>
      </c>
      <c r="Q68" s="272">
        <f t="shared" si="42"/>
        <v>40.032374100719423</v>
      </c>
      <c r="R68" s="178">
        <f t="shared" si="42"/>
        <v>52.389105058365757</v>
      </c>
      <c r="S68" s="251">
        <f t="shared" si="42"/>
        <v>26.194989106753813</v>
      </c>
      <c r="T68" s="178">
        <f t="shared" si="42"/>
        <v>36.017513134851136</v>
      </c>
      <c r="U68" s="178">
        <f t="shared" si="42"/>
        <v>33.789473684210527</v>
      </c>
      <c r="V68" s="178">
        <f t="shared" si="42"/>
        <v>52.417884780739463</v>
      </c>
      <c r="X68" s="165" t="s">
        <v>1</v>
      </c>
      <c r="Y68" s="166"/>
      <c r="Z68" s="166"/>
      <c r="AA68" s="168">
        <f t="shared" ref="AA68:AI68" si="43">SUM(AA61:AA67)</f>
        <v>60962</v>
      </c>
      <c r="AB68" s="186">
        <f t="shared" si="43"/>
        <v>24047</v>
      </c>
      <c r="AC68" s="186">
        <f t="shared" si="43"/>
        <v>34026</v>
      </c>
      <c r="AD68" s="250">
        <f t="shared" si="43"/>
        <v>100</v>
      </c>
      <c r="AE68" s="251">
        <f t="shared" si="43"/>
        <v>100</v>
      </c>
      <c r="AF68" s="271">
        <f t="shared" si="43"/>
        <v>100</v>
      </c>
      <c r="AG68" s="272">
        <f t="shared" si="43"/>
        <v>52.417884780739463</v>
      </c>
      <c r="AH68" s="251">
        <f t="shared" si="43"/>
        <v>26.194989106753813</v>
      </c>
      <c r="AI68" s="178">
        <f t="shared" si="43"/>
        <v>33.789473684210527</v>
      </c>
    </row>
    <row r="69" spans="1:35" ht="15" customHeight="1" x14ac:dyDescent="0.15">
      <c r="B69" s="171"/>
      <c r="C69" s="171"/>
      <c r="D69" s="171"/>
      <c r="E69" s="181"/>
      <c r="F69" s="181"/>
      <c r="G69" s="181"/>
      <c r="H69" s="181"/>
      <c r="I69" s="181"/>
      <c r="J69" s="181"/>
      <c r="K69" s="252"/>
      <c r="L69" s="181"/>
      <c r="M69" s="164"/>
      <c r="X69" s="171"/>
      <c r="Y69" s="171"/>
      <c r="Z69" s="171"/>
      <c r="AA69" s="181"/>
      <c r="AB69" s="181"/>
      <c r="AC69" s="181"/>
      <c r="AD69" s="252"/>
      <c r="AE69" s="164"/>
    </row>
    <row r="70" spans="1:35" ht="15" customHeight="1" x14ac:dyDescent="0.15">
      <c r="A70" s="135" t="s">
        <v>723</v>
      </c>
      <c r="B70" s="137"/>
      <c r="C70" s="137"/>
      <c r="D70" s="137"/>
      <c r="E70" s="137"/>
      <c r="J70" s="137"/>
      <c r="Q70" s="160"/>
      <c r="R70" s="160"/>
      <c r="S70" s="160"/>
      <c r="T70" s="160"/>
      <c r="U70" s="160"/>
      <c r="V70" s="160"/>
      <c r="X70" s="137"/>
      <c r="Y70" s="137"/>
      <c r="Z70" s="137"/>
      <c r="AA70" s="137"/>
      <c r="AG70" s="160"/>
      <c r="AH70" s="160"/>
      <c r="AI70" s="160"/>
    </row>
    <row r="71" spans="1:35" ht="13.7" customHeight="1" x14ac:dyDescent="0.15">
      <c r="B71" s="138"/>
      <c r="C71" s="139"/>
      <c r="D71" s="139"/>
      <c r="E71" s="227"/>
      <c r="F71" s="228"/>
      <c r="G71" s="142" t="s">
        <v>134</v>
      </c>
      <c r="H71" s="142"/>
      <c r="I71" s="228"/>
      <c r="J71" s="255"/>
      <c r="K71" s="229"/>
      <c r="L71" s="228"/>
      <c r="M71" s="142" t="s">
        <v>3</v>
      </c>
      <c r="N71" s="142"/>
      <c r="O71" s="228"/>
      <c r="P71" s="255"/>
      <c r="Q71" s="228"/>
      <c r="R71" s="228"/>
      <c r="S71" s="230" t="s">
        <v>279</v>
      </c>
      <c r="T71" s="142"/>
      <c r="U71" s="228"/>
      <c r="V71" s="231"/>
      <c r="X71" s="138"/>
      <c r="Y71" s="139"/>
      <c r="Z71" s="139"/>
      <c r="AA71" s="140"/>
      <c r="AB71" s="141" t="s">
        <v>134</v>
      </c>
      <c r="AC71" s="142"/>
      <c r="AD71" s="256"/>
      <c r="AE71" s="141" t="s">
        <v>3</v>
      </c>
      <c r="AF71" s="257"/>
      <c r="AG71" s="142"/>
      <c r="AH71" s="258" t="s">
        <v>279</v>
      </c>
      <c r="AI71" s="144"/>
    </row>
    <row r="72" spans="1:35" ht="21" x14ac:dyDescent="0.15">
      <c r="B72" s="232"/>
      <c r="C72" s="172"/>
      <c r="D72" s="172"/>
      <c r="E72" s="146" t="s">
        <v>365</v>
      </c>
      <c r="F72" s="146" t="s">
        <v>170</v>
      </c>
      <c r="G72" s="146" t="s">
        <v>171</v>
      </c>
      <c r="H72" s="146" t="s">
        <v>367</v>
      </c>
      <c r="I72" s="182" t="s">
        <v>173</v>
      </c>
      <c r="J72" s="146" t="s">
        <v>529</v>
      </c>
      <c r="K72" s="147" t="s">
        <v>365</v>
      </c>
      <c r="L72" s="146" t="s">
        <v>170</v>
      </c>
      <c r="M72" s="146" t="s">
        <v>171</v>
      </c>
      <c r="N72" s="146" t="s">
        <v>367</v>
      </c>
      <c r="O72" s="182" t="s">
        <v>173</v>
      </c>
      <c r="P72" s="259" t="s">
        <v>529</v>
      </c>
      <c r="Q72" s="147" t="s">
        <v>365</v>
      </c>
      <c r="R72" s="146" t="s">
        <v>170</v>
      </c>
      <c r="S72" s="146" t="s">
        <v>171</v>
      </c>
      <c r="T72" s="146" t="s">
        <v>367</v>
      </c>
      <c r="U72" s="233" t="s">
        <v>173</v>
      </c>
      <c r="V72" s="233" t="s">
        <v>529</v>
      </c>
      <c r="X72" s="232"/>
      <c r="Y72" s="172"/>
      <c r="Z72" s="172"/>
      <c r="AA72" s="146" t="s">
        <v>474</v>
      </c>
      <c r="AB72" s="146" t="s">
        <v>171</v>
      </c>
      <c r="AC72" s="182" t="s">
        <v>173</v>
      </c>
      <c r="AD72" s="147" t="s">
        <v>474</v>
      </c>
      <c r="AE72" s="146" t="s">
        <v>171</v>
      </c>
      <c r="AF72" s="260" t="s">
        <v>173</v>
      </c>
      <c r="AG72" s="147" t="s">
        <v>474</v>
      </c>
      <c r="AH72" s="146" t="s">
        <v>171</v>
      </c>
      <c r="AI72" s="233" t="s">
        <v>173</v>
      </c>
    </row>
    <row r="73" spans="1:35" ht="11.25" x14ac:dyDescent="0.15">
      <c r="B73" s="232"/>
      <c r="C73" s="172"/>
      <c r="D73" s="172"/>
      <c r="E73" s="146"/>
      <c r="F73" s="146"/>
      <c r="G73" s="146"/>
      <c r="H73" s="146"/>
      <c r="I73" s="182"/>
      <c r="J73" s="146"/>
      <c r="K73" s="261">
        <v>1800</v>
      </c>
      <c r="L73" s="262">
        <v>1001</v>
      </c>
      <c r="M73" s="262">
        <v>799</v>
      </c>
      <c r="N73" s="262">
        <v>1063</v>
      </c>
      <c r="O73" s="263">
        <v>920</v>
      </c>
      <c r="P73" s="264">
        <v>1144</v>
      </c>
      <c r="Q73" s="265"/>
      <c r="R73" s="146"/>
      <c r="S73" s="146"/>
      <c r="T73" s="146"/>
      <c r="U73" s="146"/>
      <c r="V73" s="146"/>
      <c r="X73" s="232"/>
      <c r="Y73" s="172"/>
      <c r="Z73" s="172"/>
      <c r="AA73" s="146"/>
      <c r="AB73" s="146"/>
      <c r="AC73" s="182"/>
      <c r="AD73" s="261">
        <f>P73</f>
        <v>1144</v>
      </c>
      <c r="AE73" s="262">
        <f>M73</f>
        <v>799</v>
      </c>
      <c r="AF73" s="264">
        <f>O73</f>
        <v>920</v>
      </c>
      <c r="AG73" s="265"/>
      <c r="AH73" s="146"/>
      <c r="AI73" s="146"/>
    </row>
    <row r="74" spans="1:35" ht="12" customHeight="1" x14ac:dyDescent="0.15">
      <c r="B74" s="234"/>
      <c r="C74" s="151"/>
      <c r="D74" s="151"/>
      <c r="E74" s="152"/>
      <c r="F74" s="152"/>
      <c r="G74" s="152"/>
      <c r="H74" s="152"/>
      <c r="I74" s="183"/>
      <c r="J74" s="152"/>
      <c r="K74" s="235">
        <f t="shared" ref="K74:P74" si="44">E84</f>
        <v>78739</v>
      </c>
      <c r="L74" s="236">
        <f t="shared" si="44"/>
        <v>54743</v>
      </c>
      <c r="M74" s="236">
        <f t="shared" si="44"/>
        <v>23996</v>
      </c>
      <c r="N74" s="236">
        <f t="shared" si="44"/>
        <v>41188</v>
      </c>
      <c r="O74" s="237">
        <f t="shared" si="44"/>
        <v>33983</v>
      </c>
      <c r="P74" s="266">
        <f t="shared" si="44"/>
        <v>61948</v>
      </c>
      <c r="Q74" s="267"/>
      <c r="R74" s="152"/>
      <c r="S74" s="152"/>
      <c r="T74" s="152"/>
      <c r="U74" s="152"/>
      <c r="V74" s="152"/>
      <c r="X74" s="234"/>
      <c r="Y74" s="151"/>
      <c r="Z74" s="151"/>
      <c r="AA74" s="152"/>
      <c r="AB74" s="152"/>
      <c r="AC74" s="183"/>
      <c r="AD74" s="235">
        <f>P74</f>
        <v>61948</v>
      </c>
      <c r="AE74" s="236">
        <f>M74</f>
        <v>23996</v>
      </c>
      <c r="AF74" s="266">
        <f>O74</f>
        <v>33983</v>
      </c>
      <c r="AG74" s="267"/>
      <c r="AH74" s="152"/>
      <c r="AI74" s="152"/>
    </row>
    <row r="75" spans="1:35" ht="15" customHeight="1" x14ac:dyDescent="0.15">
      <c r="B75" s="239" t="s">
        <v>282</v>
      </c>
      <c r="C75" s="137"/>
      <c r="D75" s="137"/>
      <c r="E75" s="204">
        <v>4434</v>
      </c>
      <c r="F75" s="204">
        <v>3689</v>
      </c>
      <c r="G75" s="241">
        <v>745</v>
      </c>
      <c r="H75" s="204">
        <v>2870</v>
      </c>
      <c r="I75" s="241">
        <v>2703</v>
      </c>
      <c r="J75" s="204">
        <v>3856</v>
      </c>
      <c r="K75" s="242">
        <f t="shared" ref="K75:P83" si="45">E75/K$74*100</f>
        <v>5.6312627795628591</v>
      </c>
      <c r="L75" s="205">
        <f t="shared" si="45"/>
        <v>6.7387611201432147</v>
      </c>
      <c r="M75" s="243">
        <f t="shared" si="45"/>
        <v>3.1046841140190033</v>
      </c>
      <c r="N75" s="205">
        <f t="shared" si="45"/>
        <v>6.9680489462950375</v>
      </c>
      <c r="O75" s="243">
        <f t="shared" si="45"/>
        <v>7.9539769884942473</v>
      </c>
      <c r="P75" s="268">
        <f t="shared" si="45"/>
        <v>6.2245754503777357</v>
      </c>
      <c r="Q75" s="160">
        <v>2.2622448979591838</v>
      </c>
      <c r="R75" s="205">
        <v>3.5505293551491821</v>
      </c>
      <c r="S75" s="243">
        <v>0.80890336590662326</v>
      </c>
      <c r="T75" s="205">
        <v>2.5087412587412588</v>
      </c>
      <c r="U75" s="244">
        <v>2.6788899900891971</v>
      </c>
      <c r="V75" s="244">
        <v>3.2844974446337307</v>
      </c>
      <c r="X75" s="239" t="s">
        <v>282</v>
      </c>
      <c r="Y75" s="137"/>
      <c r="Z75" s="137"/>
      <c r="AA75" s="204">
        <f t="shared" ref="AA75:AA83" si="46">J75</f>
        <v>3856</v>
      </c>
      <c r="AB75" s="241">
        <f t="shared" ref="AB75:AB83" si="47">G75</f>
        <v>745</v>
      </c>
      <c r="AC75" s="241">
        <f t="shared" ref="AC75:AC83" si="48">I75</f>
        <v>2703</v>
      </c>
      <c r="AD75" s="242">
        <f>P75</f>
        <v>6.2245754503777357</v>
      </c>
      <c r="AE75" s="243">
        <f>M75</f>
        <v>3.1046841140190033</v>
      </c>
      <c r="AF75" s="268">
        <f>O75</f>
        <v>7.9539769884942473</v>
      </c>
      <c r="AG75" s="160">
        <f t="shared" ref="AG75:AG83" si="49">V75</f>
        <v>3.2844974446337307</v>
      </c>
      <c r="AH75" s="243">
        <f t="shared" ref="AH75:AH83" si="50">S75</f>
        <v>0.80890336590662326</v>
      </c>
      <c r="AI75" s="244">
        <f t="shared" ref="AI75:AI83" si="51">U75</f>
        <v>2.6788899900891971</v>
      </c>
    </row>
    <row r="76" spans="1:35" ht="15" customHeight="1" x14ac:dyDescent="0.15">
      <c r="B76" s="156" t="s">
        <v>58</v>
      </c>
      <c r="C76" s="137"/>
      <c r="D76" s="137"/>
      <c r="E76" s="157">
        <v>3827</v>
      </c>
      <c r="F76" s="157">
        <v>3362</v>
      </c>
      <c r="G76" s="245">
        <v>465</v>
      </c>
      <c r="H76" s="157">
        <v>2556</v>
      </c>
      <c r="I76" s="245">
        <v>2056</v>
      </c>
      <c r="J76" s="157">
        <v>3862</v>
      </c>
      <c r="K76" s="242">
        <f t="shared" si="45"/>
        <v>4.8603614473132755</v>
      </c>
      <c r="L76" s="159">
        <f t="shared" si="45"/>
        <v>6.1414244743620188</v>
      </c>
      <c r="M76" s="246">
        <f t="shared" si="45"/>
        <v>1.9378229704950825</v>
      </c>
      <c r="N76" s="159">
        <f t="shared" si="45"/>
        <v>6.2056909779547444</v>
      </c>
      <c r="O76" s="246">
        <f t="shared" si="45"/>
        <v>6.0500838654621427</v>
      </c>
      <c r="P76" s="269">
        <f t="shared" si="45"/>
        <v>6.2342609930909791</v>
      </c>
      <c r="Q76" s="160">
        <v>1.9525510204081633</v>
      </c>
      <c r="R76" s="159">
        <v>3.2358036573628488</v>
      </c>
      <c r="S76" s="246">
        <v>0.50488599348534202</v>
      </c>
      <c r="T76" s="159">
        <v>2.2342657342657342</v>
      </c>
      <c r="U76" s="247">
        <v>2.0376610505450943</v>
      </c>
      <c r="V76" s="247">
        <v>3.2896081771720613</v>
      </c>
      <c r="X76" s="156" t="s">
        <v>58</v>
      </c>
      <c r="Y76" s="137"/>
      <c r="Z76" s="137"/>
      <c r="AA76" s="157">
        <f t="shared" si="46"/>
        <v>3862</v>
      </c>
      <c r="AB76" s="245">
        <f t="shared" si="47"/>
        <v>465</v>
      </c>
      <c r="AC76" s="245">
        <f t="shared" si="48"/>
        <v>2056</v>
      </c>
      <c r="AD76" s="242">
        <f t="shared" ref="AD76:AD83" si="52">P76</f>
        <v>6.2342609930909791</v>
      </c>
      <c r="AE76" s="246">
        <f t="shared" ref="AE76:AE83" si="53">M76</f>
        <v>1.9378229704950825</v>
      </c>
      <c r="AF76" s="269">
        <f t="shared" ref="AF76:AF83" si="54">O76</f>
        <v>6.0500838654621427</v>
      </c>
      <c r="AG76" s="160">
        <f t="shared" si="49"/>
        <v>3.2896081771720613</v>
      </c>
      <c r="AH76" s="246">
        <f t="shared" si="50"/>
        <v>0.50488599348534202</v>
      </c>
      <c r="AI76" s="247">
        <f t="shared" si="51"/>
        <v>2.0376610505450943</v>
      </c>
    </row>
    <row r="77" spans="1:35" ht="15" customHeight="1" x14ac:dyDescent="0.15">
      <c r="B77" s="156" t="s">
        <v>59</v>
      </c>
      <c r="C77" s="137"/>
      <c r="D77" s="137"/>
      <c r="E77" s="157">
        <v>3253</v>
      </c>
      <c r="F77" s="157">
        <v>2621</v>
      </c>
      <c r="G77" s="245">
        <v>632</v>
      </c>
      <c r="H77" s="157">
        <v>2720</v>
      </c>
      <c r="I77" s="245">
        <v>2244</v>
      </c>
      <c r="J77" s="157">
        <v>3097</v>
      </c>
      <c r="K77" s="242">
        <f t="shared" si="45"/>
        <v>4.1313707311497483</v>
      </c>
      <c r="L77" s="159">
        <f t="shared" si="45"/>
        <v>4.7878267541055477</v>
      </c>
      <c r="M77" s="246">
        <f t="shared" si="45"/>
        <v>2.6337722953825637</v>
      </c>
      <c r="N77" s="159">
        <f t="shared" si="45"/>
        <v>6.6038652034573184</v>
      </c>
      <c r="O77" s="246">
        <f t="shared" si="45"/>
        <v>6.6033016508254132</v>
      </c>
      <c r="P77" s="269">
        <f t="shared" si="45"/>
        <v>4.9993542971524505</v>
      </c>
      <c r="Q77" s="160">
        <v>1.6596938775510204</v>
      </c>
      <c r="R77" s="159">
        <v>2.5226179018286814</v>
      </c>
      <c r="S77" s="246">
        <v>0.68621064060803472</v>
      </c>
      <c r="T77" s="159">
        <v>2.3776223776223775</v>
      </c>
      <c r="U77" s="247">
        <v>2.22398414271556</v>
      </c>
      <c r="V77" s="247">
        <v>2.6379897785349233</v>
      </c>
      <c r="X77" s="156" t="s">
        <v>59</v>
      </c>
      <c r="Y77" s="137"/>
      <c r="Z77" s="137"/>
      <c r="AA77" s="157">
        <f t="shared" si="46"/>
        <v>3097</v>
      </c>
      <c r="AB77" s="245">
        <f t="shared" si="47"/>
        <v>632</v>
      </c>
      <c r="AC77" s="245">
        <f t="shared" si="48"/>
        <v>2244</v>
      </c>
      <c r="AD77" s="242">
        <f t="shared" si="52"/>
        <v>4.9993542971524505</v>
      </c>
      <c r="AE77" s="246">
        <f t="shared" si="53"/>
        <v>2.6337722953825637</v>
      </c>
      <c r="AF77" s="269">
        <f t="shared" si="54"/>
        <v>6.6033016508254132</v>
      </c>
      <c r="AG77" s="160">
        <f t="shared" si="49"/>
        <v>2.6379897785349233</v>
      </c>
      <c r="AH77" s="246">
        <f t="shared" si="50"/>
        <v>0.68621064060803472</v>
      </c>
      <c r="AI77" s="247">
        <f t="shared" si="51"/>
        <v>2.22398414271556</v>
      </c>
    </row>
    <row r="78" spans="1:35" ht="15" customHeight="1" x14ac:dyDescent="0.15">
      <c r="B78" s="156" t="s">
        <v>60</v>
      </c>
      <c r="C78" s="137"/>
      <c r="D78" s="137"/>
      <c r="E78" s="157">
        <v>15223</v>
      </c>
      <c r="F78" s="157">
        <v>11485</v>
      </c>
      <c r="G78" s="245">
        <v>3738</v>
      </c>
      <c r="H78" s="157">
        <v>8662</v>
      </c>
      <c r="I78" s="245">
        <v>6901</v>
      </c>
      <c r="J78" s="157">
        <v>13246</v>
      </c>
      <c r="K78" s="242">
        <f t="shared" si="45"/>
        <v>19.333494202364776</v>
      </c>
      <c r="L78" s="159">
        <f t="shared" si="45"/>
        <v>20.979851305189705</v>
      </c>
      <c r="M78" s="246">
        <f t="shared" si="45"/>
        <v>15.577596266044342</v>
      </c>
      <c r="N78" s="159">
        <f t="shared" si="45"/>
        <v>21.030397203068855</v>
      </c>
      <c r="O78" s="246">
        <f t="shared" si="45"/>
        <v>20.307212429744283</v>
      </c>
      <c r="P78" s="269">
        <f t="shared" si="45"/>
        <v>21.382449796603602</v>
      </c>
      <c r="Q78" s="160">
        <v>7.7668367346938778</v>
      </c>
      <c r="R78" s="159">
        <v>11.053897978825795</v>
      </c>
      <c r="S78" s="246">
        <v>4.0586319218241043</v>
      </c>
      <c r="T78" s="159">
        <v>7.5716783216783217</v>
      </c>
      <c r="U78" s="247">
        <v>6.839444995044599</v>
      </c>
      <c r="V78" s="247">
        <v>11.282793867120954</v>
      </c>
      <c r="X78" s="156" t="s">
        <v>60</v>
      </c>
      <c r="Y78" s="137"/>
      <c r="Z78" s="137"/>
      <c r="AA78" s="157">
        <f t="shared" si="46"/>
        <v>13246</v>
      </c>
      <c r="AB78" s="245">
        <f t="shared" si="47"/>
        <v>3738</v>
      </c>
      <c r="AC78" s="245">
        <f t="shared" si="48"/>
        <v>6901</v>
      </c>
      <c r="AD78" s="242">
        <f t="shared" si="52"/>
        <v>21.382449796603602</v>
      </c>
      <c r="AE78" s="246">
        <f t="shared" si="53"/>
        <v>15.577596266044342</v>
      </c>
      <c r="AF78" s="269">
        <f t="shared" si="54"/>
        <v>20.307212429744283</v>
      </c>
      <c r="AG78" s="160">
        <f t="shared" si="49"/>
        <v>11.282793867120954</v>
      </c>
      <c r="AH78" s="246">
        <f t="shared" si="50"/>
        <v>4.0586319218241043</v>
      </c>
      <c r="AI78" s="247">
        <f t="shared" si="51"/>
        <v>6.839444995044599</v>
      </c>
    </row>
    <row r="79" spans="1:35" ht="15" customHeight="1" x14ac:dyDescent="0.15">
      <c r="B79" s="156" t="s">
        <v>61</v>
      </c>
      <c r="C79" s="137"/>
      <c r="D79" s="137"/>
      <c r="E79" s="157">
        <v>14528</v>
      </c>
      <c r="F79" s="157">
        <v>9853</v>
      </c>
      <c r="G79" s="245">
        <v>4675</v>
      </c>
      <c r="H79" s="157">
        <v>7949</v>
      </c>
      <c r="I79" s="245">
        <v>6507</v>
      </c>
      <c r="J79" s="157">
        <v>11295</v>
      </c>
      <c r="K79" s="242">
        <f t="shared" si="45"/>
        <v>18.450831227219037</v>
      </c>
      <c r="L79" s="159">
        <f t="shared" si="45"/>
        <v>17.998648228997315</v>
      </c>
      <c r="M79" s="246">
        <f t="shared" si="45"/>
        <v>19.482413735622604</v>
      </c>
      <c r="N79" s="159">
        <f t="shared" si="45"/>
        <v>19.299310478780228</v>
      </c>
      <c r="O79" s="246">
        <f t="shared" si="45"/>
        <v>19.147809198717006</v>
      </c>
      <c r="P79" s="269">
        <f t="shared" si="45"/>
        <v>18.233034157680635</v>
      </c>
      <c r="Q79" s="160">
        <v>7.4122448979591837</v>
      </c>
      <c r="R79" s="159">
        <v>9.4831568816169387</v>
      </c>
      <c r="S79" s="246">
        <v>5.0760043431053203</v>
      </c>
      <c r="T79" s="159">
        <v>6.9484265734265733</v>
      </c>
      <c r="U79" s="247">
        <v>6.4489593657086228</v>
      </c>
      <c r="V79" s="247">
        <v>9.6209540034071548</v>
      </c>
      <c r="X79" s="156" t="s">
        <v>61</v>
      </c>
      <c r="Y79" s="137"/>
      <c r="Z79" s="137"/>
      <c r="AA79" s="157">
        <f t="shared" si="46"/>
        <v>11295</v>
      </c>
      <c r="AB79" s="245">
        <f t="shared" si="47"/>
        <v>4675</v>
      </c>
      <c r="AC79" s="245">
        <f t="shared" si="48"/>
        <v>6507</v>
      </c>
      <c r="AD79" s="242">
        <f t="shared" si="52"/>
        <v>18.233034157680635</v>
      </c>
      <c r="AE79" s="246">
        <f t="shared" si="53"/>
        <v>19.482413735622604</v>
      </c>
      <c r="AF79" s="269">
        <f t="shared" si="54"/>
        <v>19.147809198717006</v>
      </c>
      <c r="AG79" s="160">
        <f t="shared" si="49"/>
        <v>9.6209540034071548</v>
      </c>
      <c r="AH79" s="246">
        <f t="shared" si="50"/>
        <v>5.0760043431053203</v>
      </c>
      <c r="AI79" s="247">
        <f t="shared" si="51"/>
        <v>6.4489593657086228</v>
      </c>
    </row>
    <row r="80" spans="1:35" ht="15" customHeight="1" x14ac:dyDescent="0.15">
      <c r="B80" s="156" t="s">
        <v>62</v>
      </c>
      <c r="C80" s="137"/>
      <c r="D80" s="137"/>
      <c r="E80" s="157">
        <v>13327</v>
      </c>
      <c r="F80" s="157">
        <v>8525</v>
      </c>
      <c r="G80" s="245">
        <v>4802</v>
      </c>
      <c r="H80" s="157">
        <v>5995</v>
      </c>
      <c r="I80" s="245">
        <v>4894</v>
      </c>
      <c r="J80" s="157">
        <v>9626</v>
      </c>
      <c r="K80" s="242">
        <f t="shared" si="45"/>
        <v>16.925538805420441</v>
      </c>
      <c r="L80" s="159">
        <f t="shared" si="45"/>
        <v>15.572767294448605</v>
      </c>
      <c r="M80" s="246">
        <f t="shared" si="45"/>
        <v>20.01166861143524</v>
      </c>
      <c r="N80" s="159">
        <f t="shared" si="45"/>
        <v>14.555210255414197</v>
      </c>
      <c r="O80" s="246">
        <f t="shared" si="45"/>
        <v>14.40131830621193</v>
      </c>
      <c r="P80" s="269">
        <f t="shared" si="45"/>
        <v>15.538839026280105</v>
      </c>
      <c r="Q80" s="160">
        <v>6.7994897959183671</v>
      </c>
      <c r="R80" s="159">
        <v>8.2050048123195385</v>
      </c>
      <c r="S80" s="246">
        <v>5.2138979370249725</v>
      </c>
      <c r="T80" s="159">
        <v>5.240384615384615</v>
      </c>
      <c r="U80" s="247">
        <v>4.8503468780971257</v>
      </c>
      <c r="V80" s="247">
        <v>8.1993185689948884</v>
      </c>
      <c r="X80" s="156" t="s">
        <v>62</v>
      </c>
      <c r="Y80" s="137"/>
      <c r="Z80" s="137"/>
      <c r="AA80" s="157">
        <f t="shared" si="46"/>
        <v>9626</v>
      </c>
      <c r="AB80" s="245">
        <f t="shared" si="47"/>
        <v>4802</v>
      </c>
      <c r="AC80" s="245">
        <f t="shared" si="48"/>
        <v>4894</v>
      </c>
      <c r="AD80" s="242">
        <f t="shared" si="52"/>
        <v>15.538839026280105</v>
      </c>
      <c r="AE80" s="246">
        <f t="shared" si="53"/>
        <v>20.01166861143524</v>
      </c>
      <c r="AF80" s="269">
        <f t="shared" si="54"/>
        <v>14.40131830621193</v>
      </c>
      <c r="AG80" s="160">
        <f t="shared" si="49"/>
        <v>8.1993185689948884</v>
      </c>
      <c r="AH80" s="246">
        <f t="shared" si="50"/>
        <v>5.2138979370249725</v>
      </c>
      <c r="AI80" s="247">
        <f t="shared" si="51"/>
        <v>4.8503468780971257</v>
      </c>
    </row>
    <row r="81" spans="1:35" ht="15" customHeight="1" x14ac:dyDescent="0.15">
      <c r="B81" s="156" t="s">
        <v>63</v>
      </c>
      <c r="C81" s="137"/>
      <c r="D81" s="137"/>
      <c r="E81" s="157">
        <v>14048</v>
      </c>
      <c r="F81" s="157">
        <v>9139</v>
      </c>
      <c r="G81" s="245">
        <v>4909</v>
      </c>
      <c r="H81" s="157">
        <v>5474</v>
      </c>
      <c r="I81" s="245">
        <v>4346</v>
      </c>
      <c r="J81" s="157">
        <v>10267</v>
      </c>
      <c r="K81" s="242">
        <f t="shared" si="45"/>
        <v>17.841222265967311</v>
      </c>
      <c r="L81" s="159">
        <f t="shared" si="45"/>
        <v>16.694371883163146</v>
      </c>
      <c r="M81" s="246">
        <f t="shared" si="45"/>
        <v>20.457576262710454</v>
      </c>
      <c r="N81" s="159">
        <f t="shared" si="45"/>
        <v>13.290278721957852</v>
      </c>
      <c r="O81" s="246">
        <f t="shared" si="45"/>
        <v>12.788747314833888</v>
      </c>
      <c r="P81" s="269">
        <f t="shared" si="45"/>
        <v>16.573577839478272</v>
      </c>
      <c r="Q81" s="160">
        <v>7.16734693877551</v>
      </c>
      <c r="R81" s="159">
        <v>8.7959576515880649</v>
      </c>
      <c r="S81" s="246">
        <v>5.3300760043431055</v>
      </c>
      <c r="T81" s="159">
        <v>4.784965034965035</v>
      </c>
      <c r="U81" s="247">
        <v>4.3072348860257677</v>
      </c>
      <c r="V81" s="247">
        <v>8.7453151618398639</v>
      </c>
      <c r="X81" s="156" t="s">
        <v>63</v>
      </c>
      <c r="Y81" s="137"/>
      <c r="Z81" s="137"/>
      <c r="AA81" s="157">
        <f t="shared" si="46"/>
        <v>10267</v>
      </c>
      <c r="AB81" s="245">
        <f t="shared" si="47"/>
        <v>4909</v>
      </c>
      <c r="AC81" s="245">
        <f t="shared" si="48"/>
        <v>4346</v>
      </c>
      <c r="AD81" s="242">
        <f t="shared" si="52"/>
        <v>16.573577839478272</v>
      </c>
      <c r="AE81" s="246">
        <f t="shared" si="53"/>
        <v>20.457576262710454</v>
      </c>
      <c r="AF81" s="269">
        <f t="shared" si="54"/>
        <v>12.788747314833888</v>
      </c>
      <c r="AG81" s="160">
        <f t="shared" si="49"/>
        <v>8.7453151618398639</v>
      </c>
      <c r="AH81" s="246">
        <f t="shared" si="50"/>
        <v>5.3300760043431055</v>
      </c>
      <c r="AI81" s="247">
        <f t="shared" si="51"/>
        <v>4.3072348860257677</v>
      </c>
    </row>
    <row r="82" spans="1:35" ht="15" customHeight="1" x14ac:dyDescent="0.15">
      <c r="B82" s="156" t="s">
        <v>64</v>
      </c>
      <c r="C82" s="137"/>
      <c r="D82" s="137"/>
      <c r="E82" s="157">
        <v>9126</v>
      </c>
      <c r="F82" s="157">
        <v>5416</v>
      </c>
      <c r="G82" s="245">
        <v>3710</v>
      </c>
      <c r="H82" s="157">
        <v>3321</v>
      </c>
      <c r="I82" s="245">
        <v>2762</v>
      </c>
      <c r="J82" s="157">
        <v>5975</v>
      </c>
      <c r="K82" s="242">
        <f t="shared" si="45"/>
        <v>11.590190375798525</v>
      </c>
      <c r="L82" s="159">
        <f t="shared" si="45"/>
        <v>9.8935023655992556</v>
      </c>
      <c r="M82" s="246">
        <f t="shared" si="45"/>
        <v>15.460910151691948</v>
      </c>
      <c r="N82" s="159">
        <f t="shared" si="45"/>
        <v>8.0630280664271154</v>
      </c>
      <c r="O82" s="246">
        <f t="shared" si="45"/>
        <v>8.1275932083688893</v>
      </c>
      <c r="P82" s="269">
        <f t="shared" si="45"/>
        <v>9.6451862852715173</v>
      </c>
      <c r="Q82" s="160">
        <v>4.656122448979592</v>
      </c>
      <c r="R82" s="159">
        <v>5.2127045235803662</v>
      </c>
      <c r="S82" s="246">
        <v>4.0282301845819761</v>
      </c>
      <c r="T82" s="159">
        <v>2.9029720279720279</v>
      </c>
      <c r="U82" s="247">
        <v>2.7373637264618433</v>
      </c>
      <c r="V82" s="247">
        <v>5.0894378194207839</v>
      </c>
      <c r="X82" s="156" t="s">
        <v>64</v>
      </c>
      <c r="Y82" s="137"/>
      <c r="Z82" s="137"/>
      <c r="AA82" s="157">
        <f t="shared" si="46"/>
        <v>5975</v>
      </c>
      <c r="AB82" s="245">
        <f t="shared" si="47"/>
        <v>3710</v>
      </c>
      <c r="AC82" s="245">
        <f t="shared" si="48"/>
        <v>2762</v>
      </c>
      <c r="AD82" s="242">
        <f t="shared" si="52"/>
        <v>9.6451862852715173</v>
      </c>
      <c r="AE82" s="246">
        <f t="shared" si="53"/>
        <v>15.460910151691948</v>
      </c>
      <c r="AF82" s="269">
        <f t="shared" si="54"/>
        <v>8.1275932083688893</v>
      </c>
      <c r="AG82" s="160">
        <f t="shared" si="49"/>
        <v>5.0894378194207839</v>
      </c>
      <c r="AH82" s="246">
        <f t="shared" si="50"/>
        <v>4.0282301845819761</v>
      </c>
      <c r="AI82" s="247">
        <f t="shared" si="51"/>
        <v>2.7373637264618433</v>
      </c>
    </row>
    <row r="83" spans="1:35" ht="15" customHeight="1" x14ac:dyDescent="0.15">
      <c r="B83" s="149" t="s">
        <v>65</v>
      </c>
      <c r="C83" s="137"/>
      <c r="D83" s="137"/>
      <c r="E83" s="157">
        <v>973</v>
      </c>
      <c r="F83" s="157">
        <v>653</v>
      </c>
      <c r="G83" s="184">
        <v>320</v>
      </c>
      <c r="H83" s="157">
        <v>1641</v>
      </c>
      <c r="I83" s="184">
        <v>1570</v>
      </c>
      <c r="J83" s="157">
        <v>724</v>
      </c>
      <c r="K83" s="242">
        <f t="shared" si="45"/>
        <v>1.2357281652040286</v>
      </c>
      <c r="L83" s="159">
        <f t="shared" si="45"/>
        <v>1.1928465739911953</v>
      </c>
      <c r="M83" s="248">
        <f t="shared" si="45"/>
        <v>1.3335555925987663</v>
      </c>
      <c r="N83" s="159">
        <f t="shared" si="45"/>
        <v>3.9841701466446535</v>
      </c>
      <c r="O83" s="248">
        <f t="shared" si="45"/>
        <v>4.6199570373422008</v>
      </c>
      <c r="P83" s="270">
        <f t="shared" si="45"/>
        <v>1.1687221540646993</v>
      </c>
      <c r="Q83" s="160">
        <v>0.49642857142857144</v>
      </c>
      <c r="R83" s="159">
        <v>0.62848893166506259</v>
      </c>
      <c r="S83" s="248">
        <v>0.34744842562432138</v>
      </c>
      <c r="T83" s="159">
        <v>1.4344405594405594</v>
      </c>
      <c r="U83" s="159">
        <v>1.55599603567889</v>
      </c>
      <c r="V83" s="159">
        <v>0.61669505962521298</v>
      </c>
      <c r="X83" s="149" t="s">
        <v>65</v>
      </c>
      <c r="Y83" s="137"/>
      <c r="Z83" s="137"/>
      <c r="AA83" s="157">
        <f t="shared" si="46"/>
        <v>724</v>
      </c>
      <c r="AB83" s="184">
        <f t="shared" si="47"/>
        <v>320</v>
      </c>
      <c r="AC83" s="184">
        <f t="shared" si="48"/>
        <v>1570</v>
      </c>
      <c r="AD83" s="242">
        <f t="shared" si="52"/>
        <v>1.1687221540646993</v>
      </c>
      <c r="AE83" s="248">
        <f t="shared" si="53"/>
        <v>1.3335555925987663</v>
      </c>
      <c r="AF83" s="270">
        <f t="shared" si="54"/>
        <v>4.6199570373422008</v>
      </c>
      <c r="AG83" s="160">
        <f t="shared" si="49"/>
        <v>0.61669505962521298</v>
      </c>
      <c r="AH83" s="248">
        <f t="shared" si="50"/>
        <v>0.34744842562432138</v>
      </c>
      <c r="AI83" s="159">
        <f t="shared" si="51"/>
        <v>1.55599603567889</v>
      </c>
    </row>
    <row r="84" spans="1:35" ht="15" customHeight="1" x14ac:dyDescent="0.15">
      <c r="B84" s="165" t="s">
        <v>1</v>
      </c>
      <c r="C84" s="166"/>
      <c r="D84" s="166"/>
      <c r="E84" s="168">
        <f t="shared" ref="E84:V84" si="55">SUM(E75:E83)</f>
        <v>78739</v>
      </c>
      <c r="F84" s="168">
        <f t="shared" si="55"/>
        <v>54743</v>
      </c>
      <c r="G84" s="186">
        <f t="shared" si="55"/>
        <v>23996</v>
      </c>
      <c r="H84" s="168">
        <f t="shared" si="55"/>
        <v>41188</v>
      </c>
      <c r="I84" s="186">
        <f t="shared" si="55"/>
        <v>33983</v>
      </c>
      <c r="J84" s="168">
        <f t="shared" si="55"/>
        <v>61948</v>
      </c>
      <c r="K84" s="250">
        <f t="shared" si="55"/>
        <v>100</v>
      </c>
      <c r="L84" s="178">
        <f t="shared" si="55"/>
        <v>100</v>
      </c>
      <c r="M84" s="251">
        <f t="shared" si="55"/>
        <v>100.00000000000001</v>
      </c>
      <c r="N84" s="178">
        <f t="shared" si="55"/>
        <v>100</v>
      </c>
      <c r="O84" s="251">
        <f t="shared" si="55"/>
        <v>100</v>
      </c>
      <c r="P84" s="271">
        <f t="shared" si="55"/>
        <v>100</v>
      </c>
      <c r="Q84" s="272">
        <f t="shared" si="55"/>
        <v>40.172959183673477</v>
      </c>
      <c r="R84" s="178">
        <f t="shared" si="55"/>
        <v>52.688161693936472</v>
      </c>
      <c r="S84" s="251">
        <f t="shared" si="55"/>
        <v>26.054288816503799</v>
      </c>
      <c r="T84" s="178">
        <f t="shared" si="55"/>
        <v>36.0034965034965</v>
      </c>
      <c r="U84" s="178">
        <f t="shared" si="55"/>
        <v>33.679881070366697</v>
      </c>
      <c r="V84" s="178">
        <f t="shared" si="55"/>
        <v>52.76660988074957</v>
      </c>
      <c r="X84" s="165" t="s">
        <v>1</v>
      </c>
      <c r="Y84" s="166"/>
      <c r="Z84" s="166"/>
      <c r="AA84" s="168">
        <f t="shared" ref="AA84:AI84" si="56">SUM(AA75:AA83)</f>
        <v>61948</v>
      </c>
      <c r="AB84" s="186">
        <f t="shared" si="56"/>
        <v>23996</v>
      </c>
      <c r="AC84" s="186">
        <f t="shared" si="56"/>
        <v>33983</v>
      </c>
      <c r="AD84" s="250">
        <f t="shared" si="56"/>
        <v>100</v>
      </c>
      <c r="AE84" s="251">
        <f t="shared" si="56"/>
        <v>100.00000000000001</v>
      </c>
      <c r="AF84" s="271">
        <f t="shared" si="56"/>
        <v>100</v>
      </c>
      <c r="AG84" s="272">
        <f t="shared" si="56"/>
        <v>52.76660988074957</v>
      </c>
      <c r="AH84" s="251">
        <f t="shared" si="56"/>
        <v>26.054288816503799</v>
      </c>
      <c r="AI84" s="178">
        <f t="shared" si="56"/>
        <v>33.679881070366697</v>
      </c>
    </row>
    <row r="85" spans="1:35" ht="15" customHeight="1" x14ac:dyDescent="0.15">
      <c r="B85" s="171"/>
      <c r="C85" s="171"/>
      <c r="D85" s="171"/>
      <c r="E85" s="171"/>
      <c r="F85" s="171"/>
      <c r="G85" s="172"/>
      <c r="H85" s="252"/>
      <c r="I85" s="252"/>
      <c r="J85" s="252"/>
      <c r="K85" s="181"/>
      <c r="L85" s="164"/>
      <c r="X85" s="171"/>
      <c r="Y85" s="171"/>
      <c r="Z85" s="171"/>
      <c r="AA85" s="171"/>
      <c r="AB85" s="172"/>
      <c r="AC85" s="252"/>
      <c r="AD85" s="252"/>
      <c r="AE85" s="164"/>
    </row>
    <row r="86" spans="1:35" ht="15" customHeight="1" x14ac:dyDescent="0.15">
      <c r="A86" s="135" t="s">
        <v>724</v>
      </c>
      <c r="E86" s="137"/>
      <c r="F86" s="137"/>
      <c r="G86" s="137"/>
      <c r="H86" s="137"/>
      <c r="I86" s="137"/>
      <c r="J86" s="137"/>
      <c r="Q86" s="179"/>
      <c r="R86" s="179"/>
      <c r="S86" s="179"/>
      <c r="T86" s="179"/>
      <c r="U86" s="179"/>
      <c r="V86" s="179"/>
    </row>
    <row r="87" spans="1:35" ht="13.7" customHeight="1" x14ac:dyDescent="0.15">
      <c r="B87" s="138"/>
      <c r="C87" s="139"/>
      <c r="D87" s="139"/>
      <c r="E87" s="139"/>
      <c r="F87" s="227"/>
      <c r="G87" s="228"/>
      <c r="H87" s="142" t="s">
        <v>2</v>
      </c>
      <c r="I87" s="142"/>
      <c r="J87" s="228"/>
      <c r="K87" s="228"/>
      <c r="L87" s="229"/>
      <c r="M87" s="228"/>
      <c r="N87" s="142" t="s">
        <v>3</v>
      </c>
      <c r="O87" s="142"/>
      <c r="P87" s="228"/>
      <c r="Q87" s="231"/>
      <c r="X87" s="138"/>
      <c r="Y87" s="139"/>
      <c r="Z87" s="139"/>
      <c r="AA87" s="139"/>
      <c r="AB87" s="140"/>
      <c r="AC87" s="141" t="s">
        <v>134</v>
      </c>
      <c r="AD87" s="142"/>
      <c r="AE87" s="256"/>
      <c r="AF87" s="141" t="s">
        <v>3</v>
      </c>
      <c r="AG87" s="144"/>
    </row>
    <row r="88" spans="1:35" ht="21" x14ac:dyDescent="0.15">
      <c r="B88" s="232"/>
      <c r="C88" s="172"/>
      <c r="D88" s="172"/>
      <c r="E88" s="172"/>
      <c r="F88" s="146" t="s">
        <v>365</v>
      </c>
      <c r="G88" s="146" t="s">
        <v>170</v>
      </c>
      <c r="H88" s="146" t="s">
        <v>171</v>
      </c>
      <c r="I88" s="146" t="s">
        <v>366</v>
      </c>
      <c r="J88" s="182" t="s">
        <v>173</v>
      </c>
      <c r="K88" s="146" t="s">
        <v>529</v>
      </c>
      <c r="L88" s="147" t="s">
        <v>365</v>
      </c>
      <c r="M88" s="146" t="s">
        <v>170</v>
      </c>
      <c r="N88" s="146" t="s">
        <v>171</v>
      </c>
      <c r="O88" s="146" t="s">
        <v>366</v>
      </c>
      <c r="P88" s="146" t="s">
        <v>173</v>
      </c>
      <c r="Q88" s="146" t="s">
        <v>529</v>
      </c>
      <c r="X88" s="232"/>
      <c r="Y88" s="172"/>
      <c r="Z88" s="172"/>
      <c r="AA88" s="172"/>
      <c r="AB88" s="146" t="s">
        <v>474</v>
      </c>
      <c r="AC88" s="146" t="s">
        <v>171</v>
      </c>
      <c r="AD88" s="182" t="s">
        <v>173</v>
      </c>
      <c r="AE88" s="147" t="s">
        <v>474</v>
      </c>
      <c r="AF88" s="146" t="s">
        <v>171</v>
      </c>
      <c r="AG88" s="146" t="s">
        <v>173</v>
      </c>
    </row>
    <row r="89" spans="1:35" ht="12" customHeight="1" x14ac:dyDescent="0.15">
      <c r="B89" s="234"/>
      <c r="C89" s="151"/>
      <c r="D89" s="151"/>
      <c r="E89" s="151"/>
      <c r="F89" s="152"/>
      <c r="G89" s="152"/>
      <c r="H89" s="152"/>
      <c r="I89" s="152"/>
      <c r="J89" s="183"/>
      <c r="K89" s="152"/>
      <c r="L89" s="153">
        <f t="shared" ref="L89:Q89" si="57">F$16</f>
        <v>2024</v>
      </c>
      <c r="M89" s="154">
        <f t="shared" si="57"/>
        <v>1061</v>
      </c>
      <c r="N89" s="154">
        <f t="shared" si="57"/>
        <v>963</v>
      </c>
      <c r="O89" s="154">
        <f t="shared" si="57"/>
        <v>1194</v>
      </c>
      <c r="P89" s="154">
        <f t="shared" si="57"/>
        <v>1053</v>
      </c>
      <c r="Q89" s="154">
        <f t="shared" si="57"/>
        <v>1202</v>
      </c>
      <c r="X89" s="234"/>
      <c r="Y89" s="151"/>
      <c r="Z89" s="151"/>
      <c r="AA89" s="151"/>
      <c r="AB89" s="152"/>
      <c r="AC89" s="152"/>
      <c r="AD89" s="183"/>
      <c r="AE89" s="153">
        <f>Q89</f>
        <v>1202</v>
      </c>
      <c r="AF89" s="154">
        <f>N89</f>
        <v>963</v>
      </c>
      <c r="AG89" s="154">
        <f>P89</f>
        <v>1053</v>
      </c>
    </row>
    <row r="90" spans="1:35" ht="15" customHeight="1" x14ac:dyDescent="0.15">
      <c r="B90" s="239" t="s">
        <v>990</v>
      </c>
      <c r="C90" s="137"/>
      <c r="D90" s="137"/>
      <c r="E90" s="137"/>
      <c r="F90" s="204">
        <v>15</v>
      </c>
      <c r="G90" s="204">
        <v>1</v>
      </c>
      <c r="H90" s="241">
        <v>14</v>
      </c>
      <c r="I90" s="204">
        <v>50</v>
      </c>
      <c r="J90" s="241">
        <v>50</v>
      </c>
      <c r="K90" s="204">
        <v>1</v>
      </c>
      <c r="L90" s="242">
        <f>F90/L$89*100</f>
        <v>0.74110671936758887</v>
      </c>
      <c r="M90" s="205">
        <f t="shared" ref="M90:Q98" si="58">G90/M$89*100</f>
        <v>9.4250706880301599E-2</v>
      </c>
      <c r="N90" s="243">
        <f t="shared" si="58"/>
        <v>1.4537902388369679</v>
      </c>
      <c r="O90" s="205">
        <f t="shared" si="58"/>
        <v>4.1876046901172534</v>
      </c>
      <c r="P90" s="244">
        <f t="shared" si="58"/>
        <v>4.7483380816714149</v>
      </c>
      <c r="Q90" s="244">
        <f t="shared" si="58"/>
        <v>8.3194675540765387E-2</v>
      </c>
      <c r="X90" s="239" t="s">
        <v>990</v>
      </c>
      <c r="Y90" s="137"/>
      <c r="Z90" s="137"/>
      <c r="AA90" s="137"/>
      <c r="AB90" s="204">
        <f t="shared" ref="AB90:AB98" si="59">K90</f>
        <v>1</v>
      </c>
      <c r="AC90" s="241">
        <f t="shared" ref="AC90:AC98" si="60">H90</f>
        <v>14</v>
      </c>
      <c r="AD90" s="241">
        <f t="shared" ref="AD90:AD98" si="61">J90</f>
        <v>50</v>
      </c>
      <c r="AE90" s="242">
        <f>Q90</f>
        <v>8.3194675540765387E-2</v>
      </c>
      <c r="AF90" s="243">
        <f>N90</f>
        <v>1.4537902388369679</v>
      </c>
      <c r="AG90" s="244">
        <f>P90</f>
        <v>4.7483380816714149</v>
      </c>
      <c r="AI90" s="181"/>
    </row>
    <row r="91" spans="1:35" ht="15" customHeight="1" x14ac:dyDescent="0.15">
      <c r="B91" s="156" t="s">
        <v>112</v>
      </c>
      <c r="C91" s="137"/>
      <c r="D91" s="137"/>
      <c r="E91" s="137"/>
      <c r="F91" s="157">
        <v>37</v>
      </c>
      <c r="G91" s="157">
        <v>8</v>
      </c>
      <c r="H91" s="245">
        <v>29</v>
      </c>
      <c r="I91" s="157">
        <v>129</v>
      </c>
      <c r="J91" s="245">
        <v>122</v>
      </c>
      <c r="K91" s="157">
        <v>15</v>
      </c>
      <c r="L91" s="242">
        <f t="shared" ref="L91:L98" si="62">F91/L$89*100</f>
        <v>1.8280632411067192</v>
      </c>
      <c r="M91" s="159">
        <f t="shared" si="58"/>
        <v>0.75400565504241279</v>
      </c>
      <c r="N91" s="246">
        <f t="shared" si="58"/>
        <v>3.0114226375908619</v>
      </c>
      <c r="O91" s="159">
        <f t="shared" si="58"/>
        <v>10.804020100502512</v>
      </c>
      <c r="P91" s="247">
        <f t="shared" si="58"/>
        <v>11.585944919278253</v>
      </c>
      <c r="Q91" s="247">
        <f t="shared" si="58"/>
        <v>1.2479201331114809</v>
      </c>
      <c r="X91" s="156" t="s">
        <v>112</v>
      </c>
      <c r="Y91" s="137"/>
      <c r="Z91" s="137"/>
      <c r="AA91" s="137"/>
      <c r="AB91" s="157">
        <f t="shared" si="59"/>
        <v>15</v>
      </c>
      <c r="AC91" s="245">
        <f t="shared" si="60"/>
        <v>29</v>
      </c>
      <c r="AD91" s="245">
        <f t="shared" si="61"/>
        <v>122</v>
      </c>
      <c r="AE91" s="242">
        <f t="shared" ref="AE91:AE98" si="63">Q91</f>
        <v>1.2479201331114809</v>
      </c>
      <c r="AF91" s="246">
        <f t="shared" ref="AF91:AF98" si="64">N91</f>
        <v>3.0114226375908619</v>
      </c>
      <c r="AG91" s="247">
        <f t="shared" ref="AG91:AG98" si="65">P91</f>
        <v>11.585944919278253</v>
      </c>
      <c r="AI91" s="181"/>
    </row>
    <row r="92" spans="1:35" ht="15" customHeight="1" x14ac:dyDescent="0.15">
      <c r="B92" s="156" t="s">
        <v>113</v>
      </c>
      <c r="C92" s="137"/>
      <c r="D92" s="137"/>
      <c r="E92" s="137"/>
      <c r="F92" s="157">
        <v>171</v>
      </c>
      <c r="G92" s="157">
        <v>108</v>
      </c>
      <c r="H92" s="245">
        <v>63</v>
      </c>
      <c r="I92" s="157">
        <v>229</v>
      </c>
      <c r="J92" s="245">
        <v>203</v>
      </c>
      <c r="K92" s="157">
        <v>134</v>
      </c>
      <c r="L92" s="242">
        <f t="shared" si="62"/>
        <v>8.4486166007905137</v>
      </c>
      <c r="M92" s="159">
        <f t="shared" si="58"/>
        <v>10.179076343072573</v>
      </c>
      <c r="N92" s="246">
        <f t="shared" si="58"/>
        <v>6.5420560747663545</v>
      </c>
      <c r="O92" s="159">
        <f t="shared" si="58"/>
        <v>19.179229480737018</v>
      </c>
      <c r="P92" s="247">
        <f t="shared" si="58"/>
        <v>19.278252611585945</v>
      </c>
      <c r="Q92" s="247">
        <f t="shared" si="58"/>
        <v>11.148086522462561</v>
      </c>
      <c r="X92" s="156" t="s">
        <v>113</v>
      </c>
      <c r="Y92" s="137"/>
      <c r="Z92" s="137"/>
      <c r="AA92" s="137"/>
      <c r="AB92" s="157">
        <f t="shared" si="59"/>
        <v>134</v>
      </c>
      <c r="AC92" s="245">
        <f t="shared" si="60"/>
        <v>63</v>
      </c>
      <c r="AD92" s="245">
        <f t="shared" si="61"/>
        <v>203</v>
      </c>
      <c r="AE92" s="242">
        <f t="shared" si="63"/>
        <v>11.148086522462561</v>
      </c>
      <c r="AF92" s="246">
        <f t="shared" si="64"/>
        <v>6.5420560747663545</v>
      </c>
      <c r="AG92" s="247">
        <f t="shared" si="65"/>
        <v>19.278252611585945</v>
      </c>
      <c r="AI92" s="181"/>
    </row>
    <row r="93" spans="1:35" ht="15" customHeight="1" x14ac:dyDescent="0.15">
      <c r="B93" s="156" t="s">
        <v>114</v>
      </c>
      <c r="C93" s="137"/>
      <c r="D93" s="137"/>
      <c r="E93" s="137"/>
      <c r="F93" s="157">
        <v>579</v>
      </c>
      <c r="G93" s="157">
        <v>430</v>
      </c>
      <c r="H93" s="245">
        <v>149</v>
      </c>
      <c r="I93" s="157">
        <v>303</v>
      </c>
      <c r="J93" s="245">
        <v>246</v>
      </c>
      <c r="K93" s="157">
        <v>487</v>
      </c>
      <c r="L93" s="242">
        <f t="shared" si="62"/>
        <v>28.606719367588934</v>
      </c>
      <c r="M93" s="159">
        <f t="shared" si="58"/>
        <v>40.527803958529688</v>
      </c>
      <c r="N93" s="246">
        <f t="shared" si="58"/>
        <v>15.472481827622014</v>
      </c>
      <c r="O93" s="159">
        <f t="shared" si="58"/>
        <v>25.376884422110553</v>
      </c>
      <c r="P93" s="247">
        <f t="shared" si="58"/>
        <v>23.361823361823362</v>
      </c>
      <c r="Q93" s="247">
        <f t="shared" si="58"/>
        <v>40.515806988352743</v>
      </c>
      <c r="X93" s="156" t="s">
        <v>114</v>
      </c>
      <c r="Y93" s="137"/>
      <c r="Z93" s="137"/>
      <c r="AA93" s="137"/>
      <c r="AB93" s="157">
        <f t="shared" si="59"/>
        <v>487</v>
      </c>
      <c r="AC93" s="245">
        <f t="shared" si="60"/>
        <v>149</v>
      </c>
      <c r="AD93" s="245">
        <f t="shared" si="61"/>
        <v>246</v>
      </c>
      <c r="AE93" s="242">
        <f t="shared" si="63"/>
        <v>40.515806988352743</v>
      </c>
      <c r="AF93" s="246">
        <f t="shared" si="64"/>
        <v>15.472481827622014</v>
      </c>
      <c r="AG93" s="247">
        <f t="shared" si="65"/>
        <v>23.361823361823362</v>
      </c>
      <c r="AI93" s="181"/>
    </row>
    <row r="94" spans="1:35" ht="15" customHeight="1" x14ac:dyDescent="0.15">
      <c r="B94" s="156" t="s">
        <v>115</v>
      </c>
      <c r="C94" s="137"/>
      <c r="D94" s="137"/>
      <c r="E94" s="137"/>
      <c r="F94" s="157">
        <v>538</v>
      </c>
      <c r="G94" s="157">
        <v>332</v>
      </c>
      <c r="H94" s="245">
        <v>206</v>
      </c>
      <c r="I94" s="157">
        <v>208</v>
      </c>
      <c r="J94" s="245">
        <v>176</v>
      </c>
      <c r="K94" s="157">
        <v>364</v>
      </c>
      <c r="L94" s="242">
        <f t="shared" si="62"/>
        <v>26.581027667984191</v>
      </c>
      <c r="M94" s="159">
        <f t="shared" si="58"/>
        <v>31.291234684260132</v>
      </c>
      <c r="N94" s="246">
        <f t="shared" si="58"/>
        <v>21.391484942886812</v>
      </c>
      <c r="O94" s="159">
        <f t="shared" si="58"/>
        <v>17.420435510887771</v>
      </c>
      <c r="P94" s="247">
        <f t="shared" si="58"/>
        <v>16.714150047483383</v>
      </c>
      <c r="Q94" s="247">
        <f t="shared" si="58"/>
        <v>30.282861896838604</v>
      </c>
      <c r="X94" s="156" t="s">
        <v>115</v>
      </c>
      <c r="Y94" s="137"/>
      <c r="Z94" s="137"/>
      <c r="AA94" s="137"/>
      <c r="AB94" s="157">
        <f t="shared" si="59"/>
        <v>364</v>
      </c>
      <c r="AC94" s="245">
        <f t="shared" si="60"/>
        <v>206</v>
      </c>
      <c r="AD94" s="245">
        <f t="shared" si="61"/>
        <v>176</v>
      </c>
      <c r="AE94" s="242">
        <f t="shared" si="63"/>
        <v>30.282861896838604</v>
      </c>
      <c r="AF94" s="246">
        <f t="shared" si="64"/>
        <v>21.391484942886812</v>
      </c>
      <c r="AG94" s="247">
        <f t="shared" si="65"/>
        <v>16.714150047483383</v>
      </c>
      <c r="AI94" s="181"/>
    </row>
    <row r="95" spans="1:35" ht="15" customHeight="1" x14ac:dyDescent="0.15">
      <c r="B95" s="156" t="s">
        <v>116</v>
      </c>
      <c r="C95" s="137"/>
      <c r="D95" s="137"/>
      <c r="E95" s="137"/>
      <c r="F95" s="157">
        <v>367</v>
      </c>
      <c r="G95" s="157">
        <v>125</v>
      </c>
      <c r="H95" s="245">
        <v>242</v>
      </c>
      <c r="I95" s="157">
        <v>133</v>
      </c>
      <c r="J95" s="245">
        <v>122</v>
      </c>
      <c r="K95" s="157">
        <v>136</v>
      </c>
      <c r="L95" s="242">
        <f t="shared" si="62"/>
        <v>18.132411067193676</v>
      </c>
      <c r="M95" s="159">
        <f t="shared" si="58"/>
        <v>11.781338360037701</v>
      </c>
      <c r="N95" s="246">
        <f t="shared" si="58"/>
        <v>25.12980269989616</v>
      </c>
      <c r="O95" s="159">
        <f t="shared" si="58"/>
        <v>11.139028475711893</v>
      </c>
      <c r="P95" s="247">
        <f t="shared" si="58"/>
        <v>11.585944919278253</v>
      </c>
      <c r="Q95" s="247">
        <f t="shared" si="58"/>
        <v>11.314475873544092</v>
      </c>
      <c r="X95" s="156" t="s">
        <v>116</v>
      </c>
      <c r="Y95" s="137"/>
      <c r="Z95" s="137"/>
      <c r="AA95" s="137"/>
      <c r="AB95" s="157">
        <f t="shared" si="59"/>
        <v>136</v>
      </c>
      <c r="AC95" s="245">
        <f t="shared" si="60"/>
        <v>242</v>
      </c>
      <c r="AD95" s="245">
        <f t="shared" si="61"/>
        <v>122</v>
      </c>
      <c r="AE95" s="242">
        <f t="shared" si="63"/>
        <v>11.314475873544092</v>
      </c>
      <c r="AF95" s="246">
        <f t="shared" si="64"/>
        <v>25.12980269989616</v>
      </c>
      <c r="AG95" s="247">
        <f t="shared" si="65"/>
        <v>11.585944919278253</v>
      </c>
      <c r="AI95" s="181"/>
    </row>
    <row r="96" spans="1:35" ht="15" customHeight="1" x14ac:dyDescent="0.15">
      <c r="B96" s="156" t="s">
        <v>117</v>
      </c>
      <c r="C96" s="137"/>
      <c r="D96" s="137"/>
      <c r="E96" s="137"/>
      <c r="F96" s="157">
        <v>166</v>
      </c>
      <c r="G96" s="157">
        <v>27</v>
      </c>
      <c r="H96" s="245">
        <v>139</v>
      </c>
      <c r="I96" s="157">
        <v>63</v>
      </c>
      <c r="J96" s="245">
        <v>61</v>
      </c>
      <c r="K96" s="157">
        <v>29</v>
      </c>
      <c r="L96" s="242">
        <f t="shared" si="62"/>
        <v>8.2015810276679844</v>
      </c>
      <c r="M96" s="159">
        <f t="shared" si="58"/>
        <v>2.5447690857681433</v>
      </c>
      <c r="N96" s="246">
        <f t="shared" si="58"/>
        <v>14.434060228452752</v>
      </c>
      <c r="O96" s="159">
        <f t="shared" si="58"/>
        <v>5.2763819095477382</v>
      </c>
      <c r="P96" s="247">
        <f t="shared" si="58"/>
        <v>5.7929724596391265</v>
      </c>
      <c r="Q96" s="247">
        <f t="shared" si="58"/>
        <v>2.4126455906821964</v>
      </c>
      <c r="X96" s="156" t="s">
        <v>117</v>
      </c>
      <c r="Y96" s="137"/>
      <c r="Z96" s="137"/>
      <c r="AA96" s="137"/>
      <c r="AB96" s="157">
        <f t="shared" si="59"/>
        <v>29</v>
      </c>
      <c r="AC96" s="245">
        <f t="shared" si="60"/>
        <v>139</v>
      </c>
      <c r="AD96" s="245">
        <f t="shared" si="61"/>
        <v>61</v>
      </c>
      <c r="AE96" s="242">
        <f t="shared" si="63"/>
        <v>2.4126455906821964</v>
      </c>
      <c r="AF96" s="246">
        <f t="shared" si="64"/>
        <v>14.434060228452752</v>
      </c>
      <c r="AG96" s="247">
        <f t="shared" si="65"/>
        <v>5.7929724596391265</v>
      </c>
      <c r="AI96" s="181"/>
    </row>
    <row r="97" spans="1:39" ht="15" customHeight="1" x14ac:dyDescent="0.15">
      <c r="B97" s="156" t="s">
        <v>991</v>
      </c>
      <c r="C97" s="137"/>
      <c r="D97" s="137"/>
      <c r="E97" s="137"/>
      <c r="F97" s="157">
        <v>79</v>
      </c>
      <c r="G97" s="157">
        <v>4</v>
      </c>
      <c r="H97" s="245">
        <v>75</v>
      </c>
      <c r="I97" s="157">
        <v>23</v>
      </c>
      <c r="J97" s="245">
        <v>23</v>
      </c>
      <c r="K97" s="157">
        <v>4</v>
      </c>
      <c r="L97" s="242">
        <f t="shared" si="62"/>
        <v>3.9031620553359678</v>
      </c>
      <c r="M97" s="159">
        <f t="shared" si="58"/>
        <v>0.3770028275212064</v>
      </c>
      <c r="N97" s="246">
        <f t="shared" si="58"/>
        <v>7.7881619937694699</v>
      </c>
      <c r="O97" s="159">
        <f t="shared" si="58"/>
        <v>1.9262981574539362</v>
      </c>
      <c r="P97" s="247">
        <f t="shared" si="58"/>
        <v>2.184235517568851</v>
      </c>
      <c r="Q97" s="247">
        <f t="shared" si="58"/>
        <v>0.33277870216306155</v>
      </c>
      <c r="X97" s="156" t="s">
        <v>991</v>
      </c>
      <c r="Y97" s="137"/>
      <c r="Z97" s="137"/>
      <c r="AA97" s="137"/>
      <c r="AB97" s="157">
        <f t="shared" si="59"/>
        <v>4</v>
      </c>
      <c r="AC97" s="245">
        <f t="shared" si="60"/>
        <v>75</v>
      </c>
      <c r="AD97" s="245">
        <f t="shared" si="61"/>
        <v>23</v>
      </c>
      <c r="AE97" s="242">
        <f t="shared" si="63"/>
        <v>0.33277870216306155</v>
      </c>
      <c r="AF97" s="246">
        <f t="shared" si="64"/>
        <v>7.7881619937694699</v>
      </c>
      <c r="AG97" s="247">
        <f t="shared" si="65"/>
        <v>2.184235517568851</v>
      </c>
      <c r="AI97" s="181"/>
    </row>
    <row r="98" spans="1:39" ht="15" customHeight="1" x14ac:dyDescent="0.15">
      <c r="B98" s="149" t="s">
        <v>989</v>
      </c>
      <c r="C98" s="150"/>
      <c r="D98" s="137"/>
      <c r="E98" s="137"/>
      <c r="F98" s="157">
        <v>72</v>
      </c>
      <c r="G98" s="157">
        <v>26</v>
      </c>
      <c r="H98" s="184">
        <v>46</v>
      </c>
      <c r="I98" s="157">
        <v>56</v>
      </c>
      <c r="J98" s="184">
        <v>50</v>
      </c>
      <c r="K98" s="157">
        <v>32</v>
      </c>
      <c r="L98" s="242">
        <f t="shared" si="62"/>
        <v>3.5573122529644272</v>
      </c>
      <c r="M98" s="159">
        <f t="shared" si="58"/>
        <v>2.4505183788878417</v>
      </c>
      <c r="N98" s="248">
        <f t="shared" si="58"/>
        <v>4.7767393561786085</v>
      </c>
      <c r="O98" s="159">
        <f t="shared" si="58"/>
        <v>4.6901172529313229</v>
      </c>
      <c r="P98" s="159">
        <f t="shared" si="58"/>
        <v>4.7483380816714149</v>
      </c>
      <c r="Q98" s="159">
        <f t="shared" si="58"/>
        <v>2.6622296173044924</v>
      </c>
      <c r="X98" s="149" t="s">
        <v>989</v>
      </c>
      <c r="Y98" s="150"/>
      <c r="Z98" s="150"/>
      <c r="AA98" s="137"/>
      <c r="AB98" s="157">
        <f t="shared" si="59"/>
        <v>32</v>
      </c>
      <c r="AC98" s="184">
        <f t="shared" si="60"/>
        <v>46</v>
      </c>
      <c r="AD98" s="184">
        <f t="shared" si="61"/>
        <v>50</v>
      </c>
      <c r="AE98" s="242">
        <f t="shared" si="63"/>
        <v>2.6622296173044924</v>
      </c>
      <c r="AF98" s="248">
        <f t="shared" si="64"/>
        <v>4.7767393561786085</v>
      </c>
      <c r="AG98" s="159">
        <f t="shared" si="65"/>
        <v>4.7483380816714149</v>
      </c>
      <c r="AI98" s="181"/>
    </row>
    <row r="99" spans="1:39" ht="15" customHeight="1" x14ac:dyDescent="0.15">
      <c r="B99" s="165" t="s">
        <v>1</v>
      </c>
      <c r="C99" s="166"/>
      <c r="D99" s="166"/>
      <c r="E99" s="166"/>
      <c r="F99" s="168">
        <f t="shared" ref="F99:Q99" si="66">SUM(F90:F98)</f>
        <v>2024</v>
      </c>
      <c r="G99" s="168">
        <f t="shared" si="66"/>
        <v>1061</v>
      </c>
      <c r="H99" s="186">
        <f t="shared" si="66"/>
        <v>963</v>
      </c>
      <c r="I99" s="168">
        <f t="shared" si="66"/>
        <v>1194</v>
      </c>
      <c r="J99" s="186">
        <f t="shared" si="66"/>
        <v>1053</v>
      </c>
      <c r="K99" s="168">
        <f t="shared" si="66"/>
        <v>1202</v>
      </c>
      <c r="L99" s="250">
        <f t="shared" si="66"/>
        <v>100</v>
      </c>
      <c r="M99" s="178">
        <f t="shared" si="66"/>
        <v>100</v>
      </c>
      <c r="N99" s="251">
        <f t="shared" si="66"/>
        <v>99.999999999999986</v>
      </c>
      <c r="O99" s="178">
        <f t="shared" si="66"/>
        <v>100</v>
      </c>
      <c r="P99" s="178">
        <f t="shared" si="66"/>
        <v>100</v>
      </c>
      <c r="Q99" s="178">
        <f t="shared" si="66"/>
        <v>100.00000000000001</v>
      </c>
      <c r="X99" s="165" t="s">
        <v>1</v>
      </c>
      <c r="Y99" s="166"/>
      <c r="Z99" s="166"/>
      <c r="AA99" s="166"/>
      <c r="AB99" s="168">
        <f t="shared" ref="AB99:AG99" si="67">SUM(AB90:AB98)</f>
        <v>1202</v>
      </c>
      <c r="AC99" s="186">
        <f t="shared" si="67"/>
        <v>963</v>
      </c>
      <c r="AD99" s="186">
        <f t="shared" si="67"/>
        <v>1053</v>
      </c>
      <c r="AE99" s="250">
        <f t="shared" si="67"/>
        <v>100.00000000000001</v>
      </c>
      <c r="AF99" s="251">
        <f t="shared" si="67"/>
        <v>99.999999999999986</v>
      </c>
      <c r="AG99" s="178">
        <f t="shared" si="67"/>
        <v>100</v>
      </c>
    </row>
    <row r="100" spans="1:39" ht="15" customHeight="1" x14ac:dyDescent="0.15">
      <c r="B100" s="249" t="s">
        <v>280</v>
      </c>
      <c r="C100" s="166"/>
      <c r="D100" s="166"/>
      <c r="E100" s="166"/>
      <c r="F100" s="178">
        <v>2.6410913382277768</v>
      </c>
      <c r="G100" s="178">
        <v>2.5082541860008694</v>
      </c>
      <c r="H100" s="251">
        <v>2.8022149899288831</v>
      </c>
      <c r="I100" s="178">
        <v>2.2650069217222977</v>
      </c>
      <c r="J100" s="178">
        <v>2.2588715833442876</v>
      </c>
      <c r="K100" s="178">
        <v>2.4852685876186702</v>
      </c>
      <c r="L100" s="160"/>
      <c r="M100" s="160"/>
      <c r="N100" s="160"/>
      <c r="O100" s="160"/>
      <c r="P100" s="160"/>
      <c r="Q100" s="160"/>
      <c r="X100" s="249" t="s">
        <v>280</v>
      </c>
      <c r="Y100" s="166"/>
      <c r="Z100" s="166"/>
      <c r="AA100" s="166"/>
      <c r="AB100" s="178">
        <f>K100</f>
        <v>2.4852685876186702</v>
      </c>
      <c r="AC100" s="251">
        <f>H100</f>
        <v>2.8022149899288831</v>
      </c>
      <c r="AD100" s="178">
        <f>J100</f>
        <v>2.2588715833442876</v>
      </c>
      <c r="AE100" s="160"/>
      <c r="AF100" s="160"/>
      <c r="AG100" s="160"/>
    </row>
    <row r="101" spans="1:39" ht="15" customHeight="1" x14ac:dyDescent="0.15">
      <c r="B101" s="249" t="s">
        <v>281</v>
      </c>
      <c r="C101" s="166"/>
      <c r="D101" s="166"/>
      <c r="E101" s="166"/>
      <c r="F101" s="178">
        <f t="shared" ref="F101:K101" si="68">SUM(E76*0.375,E77,E78,E79*2,E80*3,E81*4,E82*5)/SUM(E76:E82)</f>
        <v>2.6014580946926307</v>
      </c>
      <c r="G101" s="178">
        <f t="shared" si="68"/>
        <v>2.4658984940774986</v>
      </c>
      <c r="H101" s="178">
        <f t="shared" si="68"/>
        <v>2.8994101870829883</v>
      </c>
      <c r="I101" s="251">
        <f t="shared" si="68"/>
        <v>2.3100171769773974</v>
      </c>
      <c r="J101" s="178">
        <f t="shared" si="68"/>
        <v>2.3159205654661732</v>
      </c>
      <c r="K101" s="178">
        <f t="shared" si="68"/>
        <v>2.4439103681494911</v>
      </c>
      <c r="L101" s="160"/>
      <c r="M101" s="160"/>
      <c r="N101" s="160"/>
      <c r="O101" s="160"/>
      <c r="P101" s="160"/>
      <c r="Q101" s="160"/>
      <c r="R101" s="160"/>
      <c r="S101" s="160"/>
      <c r="T101" s="160"/>
      <c r="U101" s="160"/>
      <c r="V101" s="160"/>
      <c r="X101" s="249" t="s">
        <v>281</v>
      </c>
      <c r="Y101" s="166"/>
      <c r="Z101" s="166"/>
      <c r="AA101" s="166"/>
      <c r="AB101" s="178">
        <f>K101</f>
        <v>2.4439103681494911</v>
      </c>
      <c r="AC101" s="178">
        <f>SUM(AB40*0.375,AB41,AB42,AB43*2,AB44*3,AB45*4,AB46*5)/SUM(AB39:AB46)</f>
        <v>4.3651226158038146</v>
      </c>
      <c r="AD101" s="178">
        <f>SUM(AC40*0.375,AC41,AC42,AC43*2,AC44*3,AC45*4,AC46*5)/SUM(AC39:AC46)</f>
        <v>4.3115727002967361</v>
      </c>
      <c r="AE101" s="160"/>
      <c r="AF101" s="160"/>
      <c r="AG101" s="160"/>
      <c r="AH101" s="160"/>
      <c r="AI101" s="160"/>
      <c r="AJ101" s="160"/>
      <c r="AK101" s="160"/>
    </row>
    <row r="102" spans="1:39" ht="13.15" customHeight="1" x14ac:dyDescent="0.15">
      <c r="B102" s="137" t="s">
        <v>317</v>
      </c>
      <c r="C102" s="137"/>
      <c r="D102" s="137"/>
      <c r="E102" s="181"/>
      <c r="F102" s="181"/>
      <c r="G102" s="181"/>
      <c r="H102" s="181"/>
      <c r="I102" s="181"/>
      <c r="J102" s="181"/>
      <c r="K102" s="160"/>
      <c r="L102" s="181"/>
      <c r="M102" s="160"/>
      <c r="N102" s="160"/>
      <c r="O102" s="160"/>
      <c r="P102" s="160"/>
      <c r="Q102" s="160"/>
      <c r="R102" s="160"/>
      <c r="S102" s="160"/>
      <c r="T102" s="160"/>
      <c r="U102" s="160"/>
      <c r="V102" s="160"/>
      <c r="W102" s="160"/>
      <c r="Z102" s="137" t="s">
        <v>317</v>
      </c>
      <c r="AA102" s="137"/>
      <c r="AB102" s="181"/>
      <c r="AC102" s="181"/>
      <c r="AD102" s="181"/>
      <c r="AE102" s="181"/>
      <c r="AF102" s="160"/>
      <c r="AG102" s="160"/>
      <c r="AH102" s="160"/>
      <c r="AI102" s="160"/>
      <c r="AJ102" s="160"/>
      <c r="AK102" s="160"/>
      <c r="AL102" s="160"/>
      <c r="AM102" s="160"/>
    </row>
    <row r="103" spans="1:39" ht="13.15" customHeight="1" x14ac:dyDescent="0.15">
      <c r="B103" s="137" t="s">
        <v>318</v>
      </c>
      <c r="C103" s="137"/>
      <c r="D103" s="137"/>
      <c r="E103" s="181"/>
      <c r="F103" s="181"/>
      <c r="G103" s="160"/>
      <c r="H103" s="160"/>
      <c r="I103" s="160"/>
      <c r="J103" s="160"/>
      <c r="K103" s="160"/>
      <c r="L103" s="160"/>
      <c r="M103" s="160"/>
      <c r="N103" s="160"/>
      <c r="O103" s="160"/>
      <c r="P103" s="160"/>
      <c r="Q103" s="160"/>
      <c r="R103" s="160"/>
      <c r="S103" s="160"/>
      <c r="T103" s="160"/>
      <c r="U103" s="160"/>
      <c r="V103" s="160"/>
      <c r="W103" s="160"/>
      <c r="Z103" s="137" t="s">
        <v>318</v>
      </c>
      <c r="AA103" s="137"/>
      <c r="AB103" s="181"/>
      <c r="AC103" s="181"/>
      <c r="AD103" s="160"/>
      <c r="AE103" s="160"/>
      <c r="AF103" s="160"/>
      <c r="AG103" s="160"/>
      <c r="AH103" s="160"/>
      <c r="AI103" s="160"/>
      <c r="AJ103" s="160"/>
      <c r="AK103" s="160"/>
      <c r="AL103" s="160"/>
      <c r="AM103" s="160"/>
    </row>
    <row r="104" spans="1:39" ht="15" customHeight="1" x14ac:dyDescent="0.15">
      <c r="B104" s="171"/>
      <c r="C104" s="171"/>
      <c r="D104" s="171"/>
      <c r="E104" s="171"/>
      <c r="F104" s="171"/>
      <c r="G104" s="172"/>
      <c r="H104" s="252"/>
      <c r="I104" s="252"/>
      <c r="J104" s="252"/>
      <c r="K104" s="181"/>
      <c r="L104" s="172"/>
      <c r="M104" s="164"/>
      <c r="S104" s="160"/>
      <c r="T104" s="160"/>
      <c r="U104" s="160"/>
      <c r="V104" s="160"/>
      <c r="X104" s="171"/>
      <c r="Y104" s="171"/>
      <c r="Z104" s="171"/>
      <c r="AA104" s="171"/>
      <c r="AB104" s="171"/>
      <c r="AC104" s="172"/>
      <c r="AD104" s="252"/>
      <c r="AE104" s="181"/>
      <c r="AF104" s="164"/>
      <c r="AI104" s="160"/>
      <c r="AJ104" s="160"/>
      <c r="AK104" s="160"/>
      <c r="AL104" s="160"/>
    </row>
    <row r="105" spans="1:39" ht="15" customHeight="1" x14ac:dyDescent="0.15">
      <c r="A105" s="135" t="s">
        <v>725</v>
      </c>
      <c r="E105" s="137"/>
      <c r="F105" s="137"/>
      <c r="G105" s="137"/>
      <c r="H105" s="137"/>
      <c r="I105" s="137"/>
      <c r="J105" s="137"/>
      <c r="Q105" s="179"/>
      <c r="R105" s="179"/>
      <c r="S105" s="179"/>
      <c r="T105" s="179"/>
      <c r="U105" s="179"/>
      <c r="V105" s="179"/>
    </row>
    <row r="106" spans="1:39" ht="13.7" customHeight="1" x14ac:dyDescent="0.15">
      <c r="B106" s="138"/>
      <c r="C106" s="139"/>
      <c r="D106" s="139"/>
      <c r="E106" s="139"/>
      <c r="F106" s="227"/>
      <c r="G106" s="228"/>
      <c r="H106" s="142" t="s">
        <v>2</v>
      </c>
      <c r="I106" s="142"/>
      <c r="J106" s="228"/>
      <c r="K106" s="228"/>
      <c r="L106" s="229"/>
      <c r="M106" s="228"/>
      <c r="N106" s="142" t="s">
        <v>3</v>
      </c>
      <c r="O106" s="142"/>
      <c r="P106" s="228"/>
      <c r="Q106" s="231"/>
      <c r="X106" s="138"/>
      <c r="Y106" s="139"/>
      <c r="Z106" s="139"/>
      <c r="AA106" s="139"/>
      <c r="AB106" s="140"/>
      <c r="AC106" s="141" t="s">
        <v>134</v>
      </c>
      <c r="AD106" s="142"/>
      <c r="AE106" s="256"/>
      <c r="AF106" s="141" t="s">
        <v>3</v>
      </c>
      <c r="AG106" s="144"/>
    </row>
    <row r="107" spans="1:39" ht="21" x14ac:dyDescent="0.15">
      <c r="B107" s="232"/>
      <c r="C107" s="172"/>
      <c r="D107" s="172"/>
      <c r="E107" s="172"/>
      <c r="F107" s="146" t="s">
        <v>365</v>
      </c>
      <c r="G107" s="146" t="s">
        <v>170</v>
      </c>
      <c r="H107" s="146" t="s">
        <v>171</v>
      </c>
      <c r="I107" s="146" t="s">
        <v>366</v>
      </c>
      <c r="J107" s="182" t="s">
        <v>173</v>
      </c>
      <c r="K107" s="146" t="s">
        <v>529</v>
      </c>
      <c r="L107" s="147" t="s">
        <v>365</v>
      </c>
      <c r="M107" s="146" t="s">
        <v>170</v>
      </c>
      <c r="N107" s="146" t="s">
        <v>171</v>
      </c>
      <c r="O107" s="146" t="s">
        <v>366</v>
      </c>
      <c r="P107" s="146" t="s">
        <v>173</v>
      </c>
      <c r="Q107" s="146" t="s">
        <v>529</v>
      </c>
      <c r="X107" s="232"/>
      <c r="Y107" s="172"/>
      <c r="Z107" s="172"/>
      <c r="AA107" s="172"/>
      <c r="AB107" s="146" t="s">
        <v>474</v>
      </c>
      <c r="AC107" s="146" t="s">
        <v>171</v>
      </c>
      <c r="AD107" s="182" t="s">
        <v>173</v>
      </c>
      <c r="AE107" s="147" t="s">
        <v>474</v>
      </c>
      <c r="AF107" s="146" t="s">
        <v>171</v>
      </c>
      <c r="AG107" s="146" t="s">
        <v>173</v>
      </c>
    </row>
    <row r="108" spans="1:39" ht="12" customHeight="1" x14ac:dyDescent="0.15">
      <c r="B108" s="234"/>
      <c r="C108" s="151"/>
      <c r="D108" s="151"/>
      <c r="E108" s="151"/>
      <c r="F108" s="152"/>
      <c r="G108" s="152"/>
      <c r="H108" s="152"/>
      <c r="I108" s="152"/>
      <c r="J108" s="183"/>
      <c r="K108" s="152"/>
      <c r="L108" s="153">
        <f t="shared" ref="L108:Q108" si="69">F$16</f>
        <v>2024</v>
      </c>
      <c r="M108" s="154">
        <f t="shared" si="69"/>
        <v>1061</v>
      </c>
      <c r="N108" s="154">
        <f t="shared" si="69"/>
        <v>963</v>
      </c>
      <c r="O108" s="154">
        <f t="shared" si="69"/>
        <v>1194</v>
      </c>
      <c r="P108" s="154">
        <f t="shared" si="69"/>
        <v>1053</v>
      </c>
      <c r="Q108" s="154">
        <f t="shared" si="69"/>
        <v>1202</v>
      </c>
      <c r="X108" s="234"/>
      <c r="Y108" s="151"/>
      <c r="Z108" s="151"/>
      <c r="AA108" s="151"/>
      <c r="AB108" s="152"/>
      <c r="AC108" s="152"/>
      <c r="AD108" s="183"/>
      <c r="AE108" s="153">
        <f>Q108</f>
        <v>1202</v>
      </c>
      <c r="AF108" s="154">
        <f>N108</f>
        <v>963</v>
      </c>
      <c r="AG108" s="154">
        <f>P108</f>
        <v>1053</v>
      </c>
    </row>
    <row r="109" spans="1:39" ht="15" customHeight="1" x14ac:dyDescent="0.15">
      <c r="B109" s="239" t="s">
        <v>990</v>
      </c>
      <c r="C109" s="137"/>
      <c r="D109" s="137"/>
      <c r="E109" s="137"/>
      <c r="F109" s="204">
        <v>42</v>
      </c>
      <c r="G109" s="204">
        <v>17</v>
      </c>
      <c r="H109" s="241">
        <v>25</v>
      </c>
      <c r="I109" s="204">
        <v>100</v>
      </c>
      <c r="J109" s="241">
        <v>97</v>
      </c>
      <c r="K109" s="204">
        <v>20</v>
      </c>
      <c r="L109" s="242">
        <f t="shared" ref="L109:Q117" si="70">F109/L$108*100</f>
        <v>2.075098814229249</v>
      </c>
      <c r="M109" s="205">
        <f t="shared" si="70"/>
        <v>1.6022620169651274</v>
      </c>
      <c r="N109" s="243">
        <f t="shared" si="70"/>
        <v>2.5960539979231569</v>
      </c>
      <c r="O109" s="205">
        <f t="shared" si="70"/>
        <v>8.3752093802345069</v>
      </c>
      <c r="P109" s="244">
        <f t="shared" si="70"/>
        <v>9.2117758784425448</v>
      </c>
      <c r="Q109" s="244">
        <f t="shared" si="70"/>
        <v>1.6638935108153077</v>
      </c>
      <c r="X109" s="239" t="s">
        <v>990</v>
      </c>
      <c r="Y109" s="137"/>
      <c r="Z109" s="137"/>
      <c r="AA109" s="137"/>
      <c r="AB109" s="204">
        <f t="shared" ref="AB109:AB117" si="71">K109</f>
        <v>20</v>
      </c>
      <c r="AC109" s="241">
        <f t="shared" ref="AC109:AC117" si="72">H109</f>
        <v>25</v>
      </c>
      <c r="AD109" s="241">
        <f t="shared" ref="AD109:AD117" si="73">J109</f>
        <v>97</v>
      </c>
      <c r="AE109" s="242">
        <f>Q109</f>
        <v>1.6638935108153077</v>
      </c>
      <c r="AF109" s="243">
        <f>N109</f>
        <v>2.5960539979231569</v>
      </c>
      <c r="AG109" s="244">
        <f>P109</f>
        <v>9.2117758784425448</v>
      </c>
      <c r="AI109" s="181"/>
    </row>
    <row r="110" spans="1:39" ht="15" customHeight="1" x14ac:dyDescent="0.15">
      <c r="B110" s="156" t="s">
        <v>112</v>
      </c>
      <c r="C110" s="137"/>
      <c r="D110" s="137"/>
      <c r="E110" s="137"/>
      <c r="F110" s="157">
        <v>53</v>
      </c>
      <c r="G110" s="157">
        <v>23</v>
      </c>
      <c r="H110" s="245">
        <v>30</v>
      </c>
      <c r="I110" s="157">
        <v>134</v>
      </c>
      <c r="J110" s="245">
        <v>127</v>
      </c>
      <c r="K110" s="157">
        <v>30</v>
      </c>
      <c r="L110" s="242">
        <f t="shared" si="70"/>
        <v>2.6185770750988144</v>
      </c>
      <c r="M110" s="159">
        <f t="shared" si="70"/>
        <v>2.167766258246937</v>
      </c>
      <c r="N110" s="246">
        <f t="shared" si="70"/>
        <v>3.1152647975077881</v>
      </c>
      <c r="O110" s="159">
        <f t="shared" si="70"/>
        <v>11.222780569514237</v>
      </c>
      <c r="P110" s="247">
        <f t="shared" si="70"/>
        <v>12.060778727445394</v>
      </c>
      <c r="Q110" s="247">
        <f t="shared" si="70"/>
        <v>2.4958402662229617</v>
      </c>
      <c r="X110" s="156" t="s">
        <v>112</v>
      </c>
      <c r="Y110" s="137"/>
      <c r="Z110" s="137"/>
      <c r="AA110" s="137"/>
      <c r="AB110" s="157">
        <f t="shared" si="71"/>
        <v>30</v>
      </c>
      <c r="AC110" s="245">
        <f t="shared" si="72"/>
        <v>30</v>
      </c>
      <c r="AD110" s="245">
        <f t="shared" si="73"/>
        <v>127</v>
      </c>
      <c r="AE110" s="242">
        <f t="shared" ref="AE110:AE117" si="74">Q110</f>
        <v>2.4958402662229617</v>
      </c>
      <c r="AF110" s="246">
        <f t="shared" ref="AF110:AF117" si="75">N110</f>
        <v>3.1152647975077881</v>
      </c>
      <c r="AG110" s="247">
        <f t="shared" ref="AG110:AG117" si="76">P110</f>
        <v>12.060778727445394</v>
      </c>
      <c r="AI110" s="181"/>
    </row>
    <row r="111" spans="1:39" ht="15" customHeight="1" x14ac:dyDescent="0.15">
      <c r="B111" s="156" t="s">
        <v>113</v>
      </c>
      <c r="C111" s="137"/>
      <c r="D111" s="137"/>
      <c r="E111" s="137"/>
      <c r="F111" s="157">
        <v>177</v>
      </c>
      <c r="G111" s="157">
        <v>114</v>
      </c>
      <c r="H111" s="245">
        <v>63</v>
      </c>
      <c r="I111" s="157">
        <v>217</v>
      </c>
      <c r="J111" s="245">
        <v>190</v>
      </c>
      <c r="K111" s="157">
        <v>141</v>
      </c>
      <c r="L111" s="242">
        <f t="shared" si="70"/>
        <v>8.7450592885375489</v>
      </c>
      <c r="M111" s="159">
        <f t="shared" si="70"/>
        <v>10.744580584354383</v>
      </c>
      <c r="N111" s="246">
        <f t="shared" si="70"/>
        <v>6.5420560747663545</v>
      </c>
      <c r="O111" s="159">
        <f t="shared" si="70"/>
        <v>18.174204355108877</v>
      </c>
      <c r="P111" s="247">
        <f t="shared" si="70"/>
        <v>18.043684710351375</v>
      </c>
      <c r="Q111" s="247">
        <f t="shared" si="70"/>
        <v>11.73044925124792</v>
      </c>
      <c r="X111" s="156" t="s">
        <v>113</v>
      </c>
      <c r="Y111" s="137"/>
      <c r="Z111" s="137"/>
      <c r="AA111" s="137"/>
      <c r="AB111" s="157">
        <f t="shared" si="71"/>
        <v>141</v>
      </c>
      <c r="AC111" s="245">
        <f t="shared" si="72"/>
        <v>63</v>
      </c>
      <c r="AD111" s="245">
        <f t="shared" si="73"/>
        <v>190</v>
      </c>
      <c r="AE111" s="242">
        <f t="shared" si="74"/>
        <v>11.73044925124792</v>
      </c>
      <c r="AF111" s="246">
        <f t="shared" si="75"/>
        <v>6.5420560747663545</v>
      </c>
      <c r="AG111" s="247">
        <f t="shared" si="76"/>
        <v>18.043684710351375</v>
      </c>
      <c r="AI111" s="181"/>
    </row>
    <row r="112" spans="1:39" ht="15" customHeight="1" x14ac:dyDescent="0.15">
      <c r="B112" s="156" t="s">
        <v>114</v>
      </c>
      <c r="C112" s="137"/>
      <c r="D112" s="137"/>
      <c r="E112" s="137"/>
      <c r="F112" s="157">
        <v>557</v>
      </c>
      <c r="G112" s="157">
        <v>408</v>
      </c>
      <c r="H112" s="245">
        <v>149</v>
      </c>
      <c r="I112" s="157">
        <v>278</v>
      </c>
      <c r="J112" s="245">
        <v>223</v>
      </c>
      <c r="K112" s="157">
        <v>463</v>
      </c>
      <c r="L112" s="242">
        <f t="shared" si="70"/>
        <v>27.519762845849804</v>
      </c>
      <c r="M112" s="159">
        <f t="shared" si="70"/>
        <v>38.454288407163055</v>
      </c>
      <c r="N112" s="246">
        <f t="shared" si="70"/>
        <v>15.472481827622014</v>
      </c>
      <c r="O112" s="159">
        <f t="shared" si="70"/>
        <v>23.283082077051926</v>
      </c>
      <c r="P112" s="247">
        <f t="shared" si="70"/>
        <v>21.177587844254511</v>
      </c>
      <c r="Q112" s="247">
        <f t="shared" si="70"/>
        <v>38.519134775374376</v>
      </c>
      <c r="X112" s="156" t="s">
        <v>114</v>
      </c>
      <c r="Y112" s="137"/>
      <c r="Z112" s="137"/>
      <c r="AA112" s="137"/>
      <c r="AB112" s="157">
        <f t="shared" si="71"/>
        <v>463</v>
      </c>
      <c r="AC112" s="245">
        <f t="shared" si="72"/>
        <v>149</v>
      </c>
      <c r="AD112" s="245">
        <f t="shared" si="73"/>
        <v>223</v>
      </c>
      <c r="AE112" s="242">
        <f t="shared" si="74"/>
        <v>38.519134775374376</v>
      </c>
      <c r="AF112" s="246">
        <f t="shared" si="75"/>
        <v>15.472481827622014</v>
      </c>
      <c r="AG112" s="247">
        <f t="shared" si="76"/>
        <v>21.177587844254511</v>
      </c>
      <c r="AI112" s="181"/>
    </row>
    <row r="113" spans="1:39" ht="15" customHeight="1" x14ac:dyDescent="0.15">
      <c r="B113" s="156" t="s">
        <v>115</v>
      </c>
      <c r="C113" s="137"/>
      <c r="D113" s="137"/>
      <c r="E113" s="137"/>
      <c r="F113" s="157">
        <v>527</v>
      </c>
      <c r="G113" s="157">
        <v>321</v>
      </c>
      <c r="H113" s="245">
        <v>206</v>
      </c>
      <c r="I113" s="157">
        <v>198</v>
      </c>
      <c r="J113" s="245">
        <v>167</v>
      </c>
      <c r="K113" s="157">
        <v>352</v>
      </c>
      <c r="L113" s="242">
        <f t="shared" si="70"/>
        <v>26.037549407114625</v>
      </c>
      <c r="M113" s="159">
        <f t="shared" si="70"/>
        <v>30.254476908576816</v>
      </c>
      <c r="N113" s="246">
        <f t="shared" si="70"/>
        <v>21.391484942886812</v>
      </c>
      <c r="O113" s="159">
        <f t="shared" si="70"/>
        <v>16.582914572864322</v>
      </c>
      <c r="P113" s="247">
        <f t="shared" si="70"/>
        <v>15.859449192782527</v>
      </c>
      <c r="Q113" s="247">
        <f t="shared" si="70"/>
        <v>29.28452579034942</v>
      </c>
      <c r="X113" s="156" t="s">
        <v>115</v>
      </c>
      <c r="Y113" s="137"/>
      <c r="Z113" s="137"/>
      <c r="AA113" s="137"/>
      <c r="AB113" s="157">
        <f t="shared" si="71"/>
        <v>352</v>
      </c>
      <c r="AC113" s="245">
        <f t="shared" si="72"/>
        <v>206</v>
      </c>
      <c r="AD113" s="245">
        <f t="shared" si="73"/>
        <v>167</v>
      </c>
      <c r="AE113" s="242">
        <f t="shared" si="74"/>
        <v>29.28452579034942</v>
      </c>
      <c r="AF113" s="246">
        <f t="shared" si="75"/>
        <v>21.391484942886812</v>
      </c>
      <c r="AG113" s="247">
        <f t="shared" si="76"/>
        <v>15.859449192782527</v>
      </c>
      <c r="AI113" s="181"/>
    </row>
    <row r="114" spans="1:39" ht="15" customHeight="1" x14ac:dyDescent="0.15">
      <c r="B114" s="156" t="s">
        <v>116</v>
      </c>
      <c r="C114" s="137"/>
      <c r="D114" s="137"/>
      <c r="E114" s="137"/>
      <c r="F114" s="157">
        <v>362</v>
      </c>
      <c r="G114" s="157">
        <v>121</v>
      </c>
      <c r="H114" s="245">
        <v>241</v>
      </c>
      <c r="I114" s="157">
        <v>127</v>
      </c>
      <c r="J114" s="245">
        <v>117</v>
      </c>
      <c r="K114" s="157">
        <v>131</v>
      </c>
      <c r="L114" s="242">
        <f t="shared" si="70"/>
        <v>17.885375494071145</v>
      </c>
      <c r="M114" s="159">
        <f t="shared" si="70"/>
        <v>11.404335532516493</v>
      </c>
      <c r="N114" s="246">
        <f t="shared" si="70"/>
        <v>25.025960539979231</v>
      </c>
      <c r="O114" s="159">
        <f t="shared" si="70"/>
        <v>10.636515912897822</v>
      </c>
      <c r="P114" s="247">
        <f t="shared" si="70"/>
        <v>11.111111111111111</v>
      </c>
      <c r="Q114" s="247">
        <f t="shared" si="70"/>
        <v>10.898502495840265</v>
      </c>
      <c r="X114" s="156" t="s">
        <v>116</v>
      </c>
      <c r="Y114" s="137"/>
      <c r="Z114" s="137"/>
      <c r="AA114" s="137"/>
      <c r="AB114" s="157">
        <f t="shared" si="71"/>
        <v>131</v>
      </c>
      <c r="AC114" s="245">
        <f t="shared" si="72"/>
        <v>241</v>
      </c>
      <c r="AD114" s="245">
        <f t="shared" si="73"/>
        <v>117</v>
      </c>
      <c r="AE114" s="242">
        <f t="shared" si="74"/>
        <v>10.898502495840265</v>
      </c>
      <c r="AF114" s="246">
        <f t="shared" si="75"/>
        <v>25.025960539979231</v>
      </c>
      <c r="AG114" s="247">
        <f t="shared" si="76"/>
        <v>11.111111111111111</v>
      </c>
      <c r="AI114" s="181"/>
    </row>
    <row r="115" spans="1:39" ht="15" customHeight="1" x14ac:dyDescent="0.15">
      <c r="B115" s="156" t="s">
        <v>117</v>
      </c>
      <c r="C115" s="137"/>
      <c r="D115" s="137"/>
      <c r="E115" s="137"/>
      <c r="F115" s="157">
        <v>158</v>
      </c>
      <c r="G115" s="157">
        <v>27</v>
      </c>
      <c r="H115" s="245">
        <v>131</v>
      </c>
      <c r="I115" s="157">
        <v>62</v>
      </c>
      <c r="J115" s="245">
        <v>60</v>
      </c>
      <c r="K115" s="157">
        <v>29</v>
      </c>
      <c r="L115" s="242">
        <f t="shared" si="70"/>
        <v>7.8063241106719357</v>
      </c>
      <c r="M115" s="159">
        <f t="shared" si="70"/>
        <v>2.5447690857681433</v>
      </c>
      <c r="N115" s="246">
        <f t="shared" si="70"/>
        <v>13.603322949117342</v>
      </c>
      <c r="O115" s="159">
        <f t="shared" si="70"/>
        <v>5.1926298157453932</v>
      </c>
      <c r="P115" s="247">
        <f t="shared" si="70"/>
        <v>5.6980056980056979</v>
      </c>
      <c r="Q115" s="247">
        <f t="shared" si="70"/>
        <v>2.4126455906821964</v>
      </c>
      <c r="X115" s="156" t="s">
        <v>117</v>
      </c>
      <c r="Y115" s="137"/>
      <c r="Z115" s="137"/>
      <c r="AA115" s="137"/>
      <c r="AB115" s="157">
        <f t="shared" si="71"/>
        <v>29</v>
      </c>
      <c r="AC115" s="245">
        <f t="shared" si="72"/>
        <v>131</v>
      </c>
      <c r="AD115" s="245">
        <f t="shared" si="73"/>
        <v>60</v>
      </c>
      <c r="AE115" s="242">
        <f t="shared" si="74"/>
        <v>2.4126455906821964</v>
      </c>
      <c r="AF115" s="246">
        <f t="shared" si="75"/>
        <v>13.603322949117342</v>
      </c>
      <c r="AG115" s="247">
        <f t="shared" si="76"/>
        <v>5.6980056980056979</v>
      </c>
      <c r="AI115" s="181"/>
    </row>
    <row r="116" spans="1:39" ht="15" customHeight="1" x14ac:dyDescent="0.15">
      <c r="B116" s="156" t="s">
        <v>991</v>
      </c>
      <c r="C116" s="137"/>
      <c r="D116" s="137"/>
      <c r="E116" s="137"/>
      <c r="F116" s="157">
        <v>76</v>
      </c>
      <c r="G116" s="157">
        <v>4</v>
      </c>
      <c r="H116" s="245">
        <v>72</v>
      </c>
      <c r="I116" s="157">
        <v>22</v>
      </c>
      <c r="J116" s="245">
        <v>22</v>
      </c>
      <c r="K116" s="157">
        <v>4</v>
      </c>
      <c r="L116" s="242">
        <f t="shared" si="70"/>
        <v>3.7549407114624502</v>
      </c>
      <c r="M116" s="159">
        <f t="shared" si="70"/>
        <v>0.3770028275212064</v>
      </c>
      <c r="N116" s="246">
        <f t="shared" si="70"/>
        <v>7.4766355140186906</v>
      </c>
      <c r="O116" s="159">
        <f t="shared" si="70"/>
        <v>1.8425460636515913</v>
      </c>
      <c r="P116" s="247">
        <f t="shared" si="70"/>
        <v>2.0892687559354228</v>
      </c>
      <c r="Q116" s="247">
        <f t="shared" si="70"/>
        <v>0.33277870216306155</v>
      </c>
      <c r="X116" s="156" t="s">
        <v>991</v>
      </c>
      <c r="Y116" s="137"/>
      <c r="Z116" s="137"/>
      <c r="AA116" s="137"/>
      <c r="AB116" s="157">
        <f t="shared" si="71"/>
        <v>4</v>
      </c>
      <c r="AC116" s="245">
        <f t="shared" si="72"/>
        <v>72</v>
      </c>
      <c r="AD116" s="245">
        <f t="shared" si="73"/>
        <v>22</v>
      </c>
      <c r="AE116" s="242">
        <f t="shared" si="74"/>
        <v>0.33277870216306155</v>
      </c>
      <c r="AF116" s="246">
        <f t="shared" si="75"/>
        <v>7.4766355140186906</v>
      </c>
      <c r="AG116" s="247">
        <f t="shared" si="76"/>
        <v>2.0892687559354228</v>
      </c>
      <c r="AI116" s="181"/>
    </row>
    <row r="117" spans="1:39" ht="15" customHeight="1" x14ac:dyDescent="0.15">
      <c r="B117" s="149" t="s">
        <v>989</v>
      </c>
      <c r="C117" s="150"/>
      <c r="D117" s="137"/>
      <c r="E117" s="137"/>
      <c r="F117" s="157">
        <v>72</v>
      </c>
      <c r="G117" s="157">
        <v>26</v>
      </c>
      <c r="H117" s="184">
        <v>46</v>
      </c>
      <c r="I117" s="157">
        <v>56</v>
      </c>
      <c r="J117" s="184">
        <v>50</v>
      </c>
      <c r="K117" s="157">
        <v>32</v>
      </c>
      <c r="L117" s="242">
        <f t="shared" si="70"/>
        <v>3.5573122529644272</v>
      </c>
      <c r="M117" s="159">
        <f t="shared" si="70"/>
        <v>2.4505183788878417</v>
      </c>
      <c r="N117" s="248">
        <f t="shared" si="70"/>
        <v>4.7767393561786085</v>
      </c>
      <c r="O117" s="159">
        <f t="shared" si="70"/>
        <v>4.6901172529313229</v>
      </c>
      <c r="P117" s="159">
        <f t="shared" si="70"/>
        <v>4.7483380816714149</v>
      </c>
      <c r="Q117" s="159">
        <f t="shared" si="70"/>
        <v>2.6622296173044924</v>
      </c>
      <c r="X117" s="149" t="s">
        <v>989</v>
      </c>
      <c r="Y117" s="150"/>
      <c r="Z117" s="150"/>
      <c r="AA117" s="137"/>
      <c r="AB117" s="157">
        <f t="shared" si="71"/>
        <v>32</v>
      </c>
      <c r="AC117" s="184">
        <f t="shared" si="72"/>
        <v>46</v>
      </c>
      <c r="AD117" s="184">
        <f t="shared" si="73"/>
        <v>50</v>
      </c>
      <c r="AE117" s="242">
        <f t="shared" si="74"/>
        <v>2.6622296173044924</v>
      </c>
      <c r="AF117" s="248">
        <f t="shared" si="75"/>
        <v>4.7767393561786085</v>
      </c>
      <c r="AG117" s="159">
        <f t="shared" si="76"/>
        <v>4.7483380816714149</v>
      </c>
      <c r="AI117" s="181"/>
    </row>
    <row r="118" spans="1:39" ht="15" customHeight="1" x14ac:dyDescent="0.15">
      <c r="B118" s="165" t="s">
        <v>1</v>
      </c>
      <c r="C118" s="166"/>
      <c r="D118" s="166"/>
      <c r="E118" s="166"/>
      <c r="F118" s="168">
        <f t="shared" ref="F118:Q118" si="77">SUM(F109:F117)</f>
        <v>2024</v>
      </c>
      <c r="G118" s="168">
        <f t="shared" si="77"/>
        <v>1061</v>
      </c>
      <c r="H118" s="186">
        <f t="shared" si="77"/>
        <v>963</v>
      </c>
      <c r="I118" s="168">
        <f t="shared" si="77"/>
        <v>1194</v>
      </c>
      <c r="J118" s="186">
        <f t="shared" si="77"/>
        <v>1053</v>
      </c>
      <c r="K118" s="168">
        <f t="shared" si="77"/>
        <v>1202</v>
      </c>
      <c r="L118" s="250">
        <f t="shared" si="77"/>
        <v>100</v>
      </c>
      <c r="M118" s="178">
        <f t="shared" si="77"/>
        <v>100</v>
      </c>
      <c r="N118" s="251">
        <f t="shared" si="77"/>
        <v>100</v>
      </c>
      <c r="O118" s="178">
        <f t="shared" si="77"/>
        <v>100</v>
      </c>
      <c r="P118" s="178">
        <f t="shared" si="77"/>
        <v>100.00000000000001</v>
      </c>
      <c r="Q118" s="178">
        <f t="shared" si="77"/>
        <v>100.00000000000001</v>
      </c>
      <c r="X118" s="165" t="s">
        <v>1</v>
      </c>
      <c r="Y118" s="166"/>
      <c r="Z118" s="166"/>
      <c r="AA118" s="166"/>
      <c r="AB118" s="168">
        <f t="shared" ref="AB118:AG118" si="78">SUM(AB109:AB117)</f>
        <v>1202</v>
      </c>
      <c r="AC118" s="186">
        <f t="shared" si="78"/>
        <v>963</v>
      </c>
      <c r="AD118" s="186">
        <f t="shared" si="78"/>
        <v>1053</v>
      </c>
      <c r="AE118" s="250">
        <f t="shared" si="78"/>
        <v>100.00000000000001</v>
      </c>
      <c r="AF118" s="251">
        <f t="shared" si="78"/>
        <v>100</v>
      </c>
      <c r="AG118" s="178">
        <f t="shared" si="78"/>
        <v>100.00000000000001</v>
      </c>
    </row>
    <row r="119" spans="1:39" ht="15" customHeight="1" x14ac:dyDescent="0.15">
      <c r="B119" s="249" t="s">
        <v>280</v>
      </c>
      <c r="C119" s="166"/>
      <c r="D119" s="166"/>
      <c r="E119" s="166"/>
      <c r="F119" s="178">
        <v>2.5936471257353206</v>
      </c>
      <c r="G119" s="178">
        <v>2.4563255059724898</v>
      </c>
      <c r="H119" s="251">
        <v>2.7598191796971525</v>
      </c>
      <c r="I119" s="178">
        <v>2.1740569484595884</v>
      </c>
      <c r="J119" s="178">
        <v>2.1607765119558637</v>
      </c>
      <c r="K119" s="178">
        <v>2.4348632201165086</v>
      </c>
      <c r="L119" s="160"/>
      <c r="M119" s="160"/>
      <c r="N119" s="160"/>
      <c r="O119" s="160"/>
      <c r="P119" s="160"/>
      <c r="Q119" s="160"/>
      <c r="X119" s="249" t="s">
        <v>280</v>
      </c>
      <c r="Y119" s="166"/>
      <c r="Z119" s="166"/>
      <c r="AA119" s="166"/>
      <c r="AB119" s="178">
        <f>K119</f>
        <v>2.4348632201165086</v>
      </c>
      <c r="AC119" s="251">
        <f>H119</f>
        <v>2.7598191796971525</v>
      </c>
      <c r="AD119" s="178">
        <f>J119</f>
        <v>2.1607765119558637</v>
      </c>
      <c r="AE119" s="160"/>
      <c r="AF119" s="160"/>
      <c r="AG119" s="160"/>
    </row>
    <row r="120" spans="1:39" ht="15" customHeight="1" x14ac:dyDescent="0.15">
      <c r="B120" s="249" t="s">
        <v>281</v>
      </c>
      <c r="C120" s="166"/>
      <c r="D120" s="166"/>
      <c r="E120" s="166"/>
      <c r="F120" s="178">
        <f t="shared" ref="F120:K120" si="79">SUM(E76*0.375,E77,E78,E79*2,E80*3,E81*4,E82*5)/SUM(E75:E82)</f>
        <v>2.4531302240053492</v>
      </c>
      <c r="G120" s="178">
        <f t="shared" si="79"/>
        <v>2.2977213902754667</v>
      </c>
      <c r="H120" s="178">
        <f t="shared" si="79"/>
        <v>2.8081760010136847</v>
      </c>
      <c r="I120" s="251">
        <f t="shared" si="79"/>
        <v>2.1423748956937314</v>
      </c>
      <c r="J120" s="178">
        <f t="shared" si="79"/>
        <v>2.1227902384845585</v>
      </c>
      <c r="K120" s="178">
        <f t="shared" si="79"/>
        <v>2.2899884032405593</v>
      </c>
      <c r="L120" s="160"/>
      <c r="M120" s="160"/>
      <c r="N120" s="160"/>
      <c r="O120" s="160"/>
      <c r="P120" s="160"/>
      <c r="Q120" s="160"/>
      <c r="R120" s="160"/>
      <c r="S120" s="160"/>
      <c r="T120" s="160"/>
      <c r="U120" s="160"/>
      <c r="V120" s="160"/>
      <c r="X120" s="249" t="s">
        <v>281</v>
      </c>
      <c r="Y120" s="166"/>
      <c r="Z120" s="166"/>
      <c r="AA120" s="166"/>
      <c r="AB120" s="178">
        <f>K120</f>
        <v>2.2899884032405593</v>
      </c>
      <c r="AC120" s="178">
        <f>SUM(AB76*0.375,AB77,AB78,AB79*2,AB80*3,AB81*4,AB82*5)/SUM(AB75:AB82)</f>
        <v>2.8081760010136847</v>
      </c>
      <c r="AD120" s="178">
        <f>SUM(AC76*0.375,AC77,AC78,AC79*2,AC80*3,AC81*4,AC82*5)/SUM(AC75:AC82)</f>
        <v>2.1227902384845585</v>
      </c>
      <c r="AE120" s="160"/>
      <c r="AF120" s="160"/>
      <c r="AG120" s="160"/>
      <c r="AH120" s="160"/>
      <c r="AI120" s="160"/>
      <c r="AJ120" s="160"/>
      <c r="AK120" s="160"/>
    </row>
    <row r="121" spans="1:39" ht="13.15" customHeight="1" x14ac:dyDescent="0.15">
      <c r="B121" s="137" t="s">
        <v>317</v>
      </c>
      <c r="C121" s="137"/>
      <c r="D121" s="137"/>
      <c r="E121" s="181"/>
      <c r="F121" s="181"/>
      <c r="G121" s="181"/>
      <c r="H121" s="181"/>
      <c r="I121" s="181"/>
      <c r="J121" s="181"/>
      <c r="K121" s="160"/>
      <c r="L121" s="181"/>
      <c r="M121" s="160"/>
      <c r="N121" s="160"/>
      <c r="O121" s="160"/>
      <c r="P121" s="160"/>
      <c r="Q121" s="160"/>
      <c r="R121" s="160"/>
      <c r="S121" s="160"/>
      <c r="T121" s="160"/>
      <c r="U121" s="160"/>
      <c r="V121" s="160"/>
      <c r="W121" s="160"/>
      <c r="Z121" s="137" t="s">
        <v>317</v>
      </c>
      <c r="AA121" s="137"/>
      <c r="AB121" s="181"/>
      <c r="AC121" s="181"/>
      <c r="AD121" s="181"/>
      <c r="AE121" s="181"/>
      <c r="AF121" s="160"/>
      <c r="AG121" s="160"/>
      <c r="AH121" s="160"/>
      <c r="AI121" s="160"/>
      <c r="AJ121" s="160"/>
      <c r="AK121" s="160"/>
      <c r="AL121" s="160"/>
      <c r="AM121" s="160"/>
    </row>
    <row r="122" spans="1:39" ht="13.15" customHeight="1" x14ac:dyDescent="0.15">
      <c r="B122" s="137" t="s">
        <v>318</v>
      </c>
      <c r="C122" s="137"/>
      <c r="D122" s="137"/>
      <c r="E122" s="181"/>
      <c r="F122" s="181"/>
      <c r="G122" s="160"/>
      <c r="H122" s="160"/>
      <c r="I122" s="160"/>
      <c r="J122" s="160"/>
      <c r="K122" s="160"/>
      <c r="L122" s="160"/>
      <c r="M122" s="160"/>
      <c r="N122" s="160"/>
      <c r="O122" s="160"/>
      <c r="P122" s="160"/>
      <c r="Q122" s="160"/>
      <c r="R122" s="160"/>
      <c r="S122" s="160"/>
      <c r="T122" s="160"/>
      <c r="U122" s="160"/>
      <c r="V122" s="160"/>
      <c r="W122" s="160"/>
      <c r="Z122" s="137" t="s">
        <v>318</v>
      </c>
      <c r="AA122" s="137"/>
      <c r="AB122" s="181"/>
      <c r="AC122" s="181"/>
      <c r="AD122" s="160"/>
      <c r="AE122" s="160"/>
      <c r="AF122" s="160"/>
      <c r="AG122" s="160"/>
      <c r="AH122" s="160"/>
      <c r="AI122" s="160"/>
      <c r="AJ122" s="160"/>
      <c r="AK122" s="160"/>
      <c r="AL122" s="160"/>
      <c r="AM122" s="160"/>
    </row>
    <row r="123" spans="1:39" ht="15" customHeight="1" x14ac:dyDescent="0.15">
      <c r="B123" s="171"/>
      <c r="C123" s="171"/>
      <c r="D123" s="171"/>
      <c r="E123" s="171"/>
      <c r="F123" s="171"/>
      <c r="G123" s="172"/>
      <c r="H123" s="252"/>
      <c r="I123" s="252"/>
      <c r="J123" s="252"/>
      <c r="K123" s="181"/>
      <c r="L123" s="172"/>
      <c r="M123" s="164"/>
      <c r="S123" s="160"/>
      <c r="T123" s="160"/>
      <c r="U123" s="160"/>
      <c r="V123" s="160"/>
      <c r="X123" s="171"/>
      <c r="Y123" s="171"/>
      <c r="Z123" s="171"/>
      <c r="AA123" s="171"/>
      <c r="AB123" s="171"/>
      <c r="AC123" s="172"/>
      <c r="AD123" s="252"/>
      <c r="AE123" s="181"/>
      <c r="AF123" s="164"/>
      <c r="AI123" s="160"/>
      <c r="AJ123" s="160"/>
      <c r="AK123" s="160"/>
      <c r="AL123" s="160"/>
    </row>
    <row r="124" spans="1:39" ht="15" customHeight="1" x14ac:dyDescent="0.15">
      <c r="A124" s="135" t="s">
        <v>730</v>
      </c>
      <c r="B124" s="137"/>
      <c r="C124" s="137"/>
      <c r="D124" s="137"/>
      <c r="E124" s="137"/>
      <c r="X124" s="137"/>
      <c r="Y124" s="137"/>
      <c r="Z124" s="137"/>
      <c r="AA124" s="137"/>
    </row>
    <row r="125" spans="1:39" ht="13.7" customHeight="1" x14ac:dyDescent="0.15">
      <c r="B125" s="138"/>
      <c r="C125" s="139"/>
      <c r="D125" s="139"/>
      <c r="E125" s="139"/>
      <c r="F125" s="227"/>
      <c r="G125" s="228"/>
      <c r="H125" s="142" t="s">
        <v>2</v>
      </c>
      <c r="I125" s="142"/>
      <c r="J125" s="228"/>
      <c r="K125" s="228"/>
      <c r="L125" s="229"/>
      <c r="M125" s="228"/>
      <c r="N125" s="142" t="s">
        <v>3</v>
      </c>
      <c r="O125" s="142"/>
      <c r="P125" s="228"/>
      <c r="Q125" s="231"/>
      <c r="X125" s="138"/>
      <c r="Y125" s="139"/>
      <c r="Z125" s="139"/>
      <c r="AA125" s="139"/>
      <c r="AB125" s="140"/>
      <c r="AC125" s="141" t="s">
        <v>2</v>
      </c>
      <c r="AD125" s="142"/>
      <c r="AE125" s="143"/>
      <c r="AF125" s="141" t="s">
        <v>3</v>
      </c>
      <c r="AG125" s="144"/>
    </row>
    <row r="126" spans="1:39" ht="21" x14ac:dyDescent="0.15">
      <c r="B126" s="145"/>
      <c r="F126" s="146" t="s">
        <v>365</v>
      </c>
      <c r="G126" s="146" t="s">
        <v>170</v>
      </c>
      <c r="H126" s="146" t="s">
        <v>171</v>
      </c>
      <c r="I126" s="146" t="s">
        <v>366</v>
      </c>
      <c r="J126" s="182" t="s">
        <v>173</v>
      </c>
      <c r="K126" s="146" t="s">
        <v>529</v>
      </c>
      <c r="L126" s="147" t="s">
        <v>365</v>
      </c>
      <c r="M126" s="146" t="s">
        <v>170</v>
      </c>
      <c r="N126" s="146" t="s">
        <v>171</v>
      </c>
      <c r="O126" s="146" t="s">
        <v>366</v>
      </c>
      <c r="P126" s="146" t="s">
        <v>173</v>
      </c>
      <c r="Q126" s="146" t="s">
        <v>529</v>
      </c>
      <c r="X126" s="145"/>
      <c r="AB126" s="146" t="s">
        <v>474</v>
      </c>
      <c r="AC126" s="146" t="s">
        <v>171</v>
      </c>
      <c r="AD126" s="182" t="s">
        <v>173</v>
      </c>
      <c r="AE126" s="147" t="s">
        <v>474</v>
      </c>
      <c r="AF126" s="146" t="s">
        <v>171</v>
      </c>
      <c r="AG126" s="146" t="s">
        <v>173</v>
      </c>
    </row>
    <row r="127" spans="1:39" ht="12" customHeight="1" x14ac:dyDescent="0.15">
      <c r="B127" s="149"/>
      <c r="C127" s="150"/>
      <c r="D127" s="150"/>
      <c r="E127" s="151"/>
      <c r="F127" s="152"/>
      <c r="G127" s="152"/>
      <c r="H127" s="152"/>
      <c r="I127" s="152"/>
      <c r="J127" s="183"/>
      <c r="K127" s="152"/>
      <c r="L127" s="153">
        <f t="shared" ref="L127:Q127" si="80">F$16</f>
        <v>2024</v>
      </c>
      <c r="M127" s="154">
        <f t="shared" si="80"/>
        <v>1061</v>
      </c>
      <c r="N127" s="154">
        <f t="shared" si="80"/>
        <v>963</v>
      </c>
      <c r="O127" s="154">
        <f t="shared" si="80"/>
        <v>1194</v>
      </c>
      <c r="P127" s="154">
        <f t="shared" si="80"/>
        <v>1053</v>
      </c>
      <c r="Q127" s="154">
        <f t="shared" si="80"/>
        <v>1202</v>
      </c>
      <c r="R127" s="155"/>
      <c r="S127" s="155"/>
      <c r="T127" s="155"/>
      <c r="U127" s="155"/>
      <c r="V127" s="155"/>
      <c r="X127" s="149"/>
      <c r="Y127" s="150"/>
      <c r="Z127" s="150"/>
      <c r="AA127" s="151"/>
      <c r="AB127" s="152"/>
      <c r="AC127" s="152"/>
      <c r="AD127" s="183"/>
      <c r="AE127" s="153">
        <f>Q127</f>
        <v>1202</v>
      </c>
      <c r="AF127" s="154">
        <f>N127</f>
        <v>963</v>
      </c>
      <c r="AG127" s="154">
        <f>P127</f>
        <v>1053</v>
      </c>
      <c r="AH127" s="155"/>
      <c r="AI127" s="155"/>
      <c r="AJ127" s="155"/>
      <c r="AK127" s="155"/>
    </row>
    <row r="128" spans="1:39" ht="15" customHeight="1" x14ac:dyDescent="0.15">
      <c r="B128" s="156" t="s">
        <v>154</v>
      </c>
      <c r="C128" s="137"/>
      <c r="D128" s="137"/>
      <c r="F128" s="157">
        <v>39</v>
      </c>
      <c r="G128" s="157">
        <v>4</v>
      </c>
      <c r="H128" s="157">
        <v>35</v>
      </c>
      <c r="I128" s="157">
        <v>82</v>
      </c>
      <c r="J128" s="184">
        <v>80</v>
      </c>
      <c r="K128" s="157">
        <v>6</v>
      </c>
      <c r="L128" s="175">
        <f>F128/L$127*100</f>
        <v>1.9268774703557312</v>
      </c>
      <c r="M128" s="159">
        <f t="shared" ref="M128:Q135" si="81">G128/M$127*100</f>
        <v>0.3770028275212064</v>
      </c>
      <c r="N128" s="159">
        <f t="shared" si="81"/>
        <v>3.6344755970924196</v>
      </c>
      <c r="O128" s="159">
        <f t="shared" si="81"/>
        <v>6.8676716917922942</v>
      </c>
      <c r="P128" s="159">
        <f t="shared" si="81"/>
        <v>7.5973409306742639</v>
      </c>
      <c r="Q128" s="159">
        <f t="shared" si="81"/>
        <v>0.49916805324459235</v>
      </c>
      <c r="R128" s="160"/>
      <c r="S128" s="160"/>
      <c r="T128" s="160"/>
      <c r="U128" s="160"/>
      <c r="V128" s="160"/>
      <c r="X128" s="156" t="s">
        <v>154</v>
      </c>
      <c r="Y128" s="137"/>
      <c r="Z128" s="137"/>
      <c r="AB128" s="157">
        <f t="shared" ref="AB128:AB135" si="82">K128</f>
        <v>6</v>
      </c>
      <c r="AC128" s="157">
        <f t="shared" ref="AC128:AC135" si="83">H128</f>
        <v>35</v>
      </c>
      <c r="AD128" s="184">
        <f t="shared" ref="AD128:AD135" si="84">J128</f>
        <v>80</v>
      </c>
      <c r="AE128" s="175">
        <f>Q128</f>
        <v>0.49916805324459235</v>
      </c>
      <c r="AF128" s="159">
        <f>N128</f>
        <v>3.6344755970924196</v>
      </c>
      <c r="AG128" s="159">
        <f>P128</f>
        <v>7.5973409306742639</v>
      </c>
      <c r="AH128" s="160"/>
      <c r="AI128" s="160"/>
      <c r="AJ128" s="160"/>
      <c r="AK128" s="160"/>
    </row>
    <row r="129" spans="1:39" ht="15" customHeight="1" x14ac:dyDescent="0.15">
      <c r="B129" s="156" t="s">
        <v>118</v>
      </c>
      <c r="C129" s="137"/>
      <c r="D129" s="137"/>
      <c r="F129" s="157">
        <v>76</v>
      </c>
      <c r="G129" s="157">
        <v>38</v>
      </c>
      <c r="H129" s="157">
        <v>38</v>
      </c>
      <c r="I129" s="157">
        <v>217</v>
      </c>
      <c r="J129" s="184">
        <v>204</v>
      </c>
      <c r="K129" s="157">
        <v>51</v>
      </c>
      <c r="L129" s="158">
        <f t="shared" ref="L129:L135" si="85">F129/L$127*100</f>
        <v>3.7549407114624502</v>
      </c>
      <c r="M129" s="159">
        <f t="shared" si="81"/>
        <v>3.581526861451461</v>
      </c>
      <c r="N129" s="159">
        <f t="shared" si="81"/>
        <v>3.9460020768431985</v>
      </c>
      <c r="O129" s="159">
        <f t="shared" si="81"/>
        <v>18.174204355108877</v>
      </c>
      <c r="P129" s="159">
        <f t="shared" si="81"/>
        <v>19.373219373219371</v>
      </c>
      <c r="Q129" s="159">
        <f t="shared" si="81"/>
        <v>4.2429284525790347</v>
      </c>
      <c r="R129" s="160"/>
      <c r="S129" s="160"/>
      <c r="T129" s="160"/>
      <c r="U129" s="160"/>
      <c r="V129" s="160"/>
      <c r="X129" s="156" t="s">
        <v>118</v>
      </c>
      <c r="Y129" s="137"/>
      <c r="Z129" s="137"/>
      <c r="AB129" s="157">
        <f t="shared" si="82"/>
        <v>51</v>
      </c>
      <c r="AC129" s="157">
        <f t="shared" si="83"/>
        <v>38</v>
      </c>
      <c r="AD129" s="184">
        <f t="shared" si="84"/>
        <v>204</v>
      </c>
      <c r="AE129" s="158">
        <f t="shared" ref="AE129:AE135" si="86">Q129</f>
        <v>4.2429284525790347</v>
      </c>
      <c r="AF129" s="159">
        <f t="shared" ref="AF129:AF135" si="87">N129</f>
        <v>3.9460020768431985</v>
      </c>
      <c r="AG129" s="159">
        <f t="shared" ref="AG129:AG135" si="88">P129</f>
        <v>19.373219373219371</v>
      </c>
      <c r="AH129" s="160"/>
      <c r="AI129" s="160"/>
      <c r="AJ129" s="160"/>
      <c r="AK129" s="160"/>
    </row>
    <row r="130" spans="1:39" ht="15" customHeight="1" x14ac:dyDescent="0.15">
      <c r="B130" s="156" t="s">
        <v>119</v>
      </c>
      <c r="C130" s="137"/>
      <c r="D130" s="137"/>
      <c r="F130" s="157">
        <v>475</v>
      </c>
      <c r="G130" s="157">
        <v>329</v>
      </c>
      <c r="H130" s="157">
        <v>146</v>
      </c>
      <c r="I130" s="157">
        <v>347</v>
      </c>
      <c r="J130" s="184">
        <v>296</v>
      </c>
      <c r="K130" s="157">
        <v>380</v>
      </c>
      <c r="L130" s="158">
        <f t="shared" si="85"/>
        <v>23.468379446640316</v>
      </c>
      <c r="M130" s="159">
        <f t="shared" si="81"/>
        <v>31.008482563619229</v>
      </c>
      <c r="N130" s="159">
        <f t="shared" si="81"/>
        <v>15.160955347871235</v>
      </c>
      <c r="O130" s="159">
        <f t="shared" si="81"/>
        <v>29.061976549413735</v>
      </c>
      <c r="P130" s="159">
        <f t="shared" si="81"/>
        <v>28.110161443494775</v>
      </c>
      <c r="Q130" s="159">
        <f t="shared" si="81"/>
        <v>31.613976705490849</v>
      </c>
      <c r="R130" s="160"/>
      <c r="S130" s="160"/>
      <c r="T130" s="160"/>
      <c r="U130" s="160"/>
      <c r="V130" s="160"/>
      <c r="X130" s="156" t="s">
        <v>119</v>
      </c>
      <c r="Y130" s="137"/>
      <c r="Z130" s="137"/>
      <c r="AB130" s="157">
        <f t="shared" si="82"/>
        <v>380</v>
      </c>
      <c r="AC130" s="157">
        <f t="shared" si="83"/>
        <v>146</v>
      </c>
      <c r="AD130" s="184">
        <f t="shared" si="84"/>
        <v>296</v>
      </c>
      <c r="AE130" s="158">
        <f t="shared" si="86"/>
        <v>31.613976705490849</v>
      </c>
      <c r="AF130" s="159">
        <f t="shared" si="87"/>
        <v>15.160955347871235</v>
      </c>
      <c r="AG130" s="159">
        <f t="shared" si="88"/>
        <v>28.110161443494775</v>
      </c>
      <c r="AH130" s="160"/>
      <c r="AI130" s="160"/>
      <c r="AJ130" s="160"/>
      <c r="AK130" s="160"/>
    </row>
    <row r="131" spans="1:39" ht="15" customHeight="1" x14ac:dyDescent="0.15">
      <c r="B131" s="156" t="s">
        <v>168</v>
      </c>
      <c r="C131" s="137"/>
      <c r="D131" s="137"/>
      <c r="F131" s="157">
        <v>725</v>
      </c>
      <c r="G131" s="157">
        <v>493</v>
      </c>
      <c r="H131" s="157">
        <v>232</v>
      </c>
      <c r="I131" s="157">
        <v>254</v>
      </c>
      <c r="J131" s="184">
        <v>205</v>
      </c>
      <c r="K131" s="157">
        <v>542</v>
      </c>
      <c r="L131" s="158">
        <f t="shared" si="85"/>
        <v>35.820158102766797</v>
      </c>
      <c r="M131" s="159">
        <f t="shared" si="81"/>
        <v>46.465598491988693</v>
      </c>
      <c r="N131" s="159">
        <f t="shared" si="81"/>
        <v>24.091381100726895</v>
      </c>
      <c r="O131" s="159">
        <f t="shared" si="81"/>
        <v>21.273031825795645</v>
      </c>
      <c r="P131" s="159">
        <f t="shared" si="81"/>
        <v>19.468186134852804</v>
      </c>
      <c r="Q131" s="159">
        <f t="shared" si="81"/>
        <v>45.091514143094841</v>
      </c>
      <c r="R131" s="160"/>
      <c r="S131" s="160"/>
      <c r="T131" s="160"/>
      <c r="U131" s="160"/>
      <c r="V131" s="160"/>
      <c r="X131" s="156" t="s">
        <v>168</v>
      </c>
      <c r="Y131" s="137"/>
      <c r="Z131" s="137"/>
      <c r="AB131" s="157">
        <f t="shared" si="82"/>
        <v>542</v>
      </c>
      <c r="AC131" s="157">
        <f t="shared" si="83"/>
        <v>232</v>
      </c>
      <c r="AD131" s="184">
        <f t="shared" si="84"/>
        <v>205</v>
      </c>
      <c r="AE131" s="158">
        <f t="shared" si="86"/>
        <v>45.091514143094841</v>
      </c>
      <c r="AF131" s="159">
        <f t="shared" si="87"/>
        <v>24.091381100726895</v>
      </c>
      <c r="AG131" s="159">
        <f t="shared" si="88"/>
        <v>19.468186134852804</v>
      </c>
      <c r="AH131" s="160"/>
      <c r="AI131" s="160"/>
      <c r="AJ131" s="160"/>
      <c r="AK131" s="160"/>
    </row>
    <row r="132" spans="1:39" ht="15" customHeight="1" x14ac:dyDescent="0.15">
      <c r="B132" s="156" t="s">
        <v>169</v>
      </c>
      <c r="C132" s="137"/>
      <c r="D132" s="137"/>
      <c r="F132" s="157">
        <v>410</v>
      </c>
      <c r="G132" s="157">
        <v>144</v>
      </c>
      <c r="H132" s="157">
        <v>266</v>
      </c>
      <c r="I132" s="157">
        <v>176</v>
      </c>
      <c r="J132" s="184">
        <v>157</v>
      </c>
      <c r="K132" s="157">
        <v>163</v>
      </c>
      <c r="L132" s="158">
        <f t="shared" si="85"/>
        <v>20.25691699604743</v>
      </c>
      <c r="M132" s="159">
        <f t="shared" si="81"/>
        <v>13.57210179076343</v>
      </c>
      <c r="N132" s="159">
        <f t="shared" si="81"/>
        <v>27.622014537902391</v>
      </c>
      <c r="O132" s="159">
        <f t="shared" si="81"/>
        <v>14.740368509212731</v>
      </c>
      <c r="P132" s="159">
        <f t="shared" si="81"/>
        <v>14.909781576448244</v>
      </c>
      <c r="Q132" s="159">
        <f t="shared" si="81"/>
        <v>13.560732113144757</v>
      </c>
      <c r="R132" s="160"/>
      <c r="S132" s="160"/>
      <c r="T132" s="160"/>
      <c r="U132" s="160"/>
      <c r="V132" s="160"/>
      <c r="X132" s="156" t="s">
        <v>169</v>
      </c>
      <c r="Y132" s="137"/>
      <c r="Z132" s="137"/>
      <c r="AB132" s="157">
        <f t="shared" si="82"/>
        <v>163</v>
      </c>
      <c r="AC132" s="157">
        <f t="shared" si="83"/>
        <v>266</v>
      </c>
      <c r="AD132" s="184">
        <f t="shared" si="84"/>
        <v>157</v>
      </c>
      <c r="AE132" s="158">
        <f t="shared" si="86"/>
        <v>13.560732113144757</v>
      </c>
      <c r="AF132" s="159">
        <f t="shared" si="87"/>
        <v>27.622014537902391</v>
      </c>
      <c r="AG132" s="159">
        <f t="shared" si="88"/>
        <v>14.909781576448244</v>
      </c>
      <c r="AH132" s="160"/>
      <c r="AI132" s="160"/>
      <c r="AJ132" s="160"/>
      <c r="AK132" s="160"/>
    </row>
    <row r="133" spans="1:39" ht="15" customHeight="1" x14ac:dyDescent="0.15">
      <c r="B133" s="156" t="s">
        <v>148</v>
      </c>
      <c r="C133" s="137"/>
      <c r="D133" s="137"/>
      <c r="F133" s="157">
        <v>192</v>
      </c>
      <c r="G133" s="157">
        <v>29</v>
      </c>
      <c r="H133" s="157">
        <v>163</v>
      </c>
      <c r="I133" s="157">
        <v>61</v>
      </c>
      <c r="J133" s="184">
        <v>60</v>
      </c>
      <c r="K133" s="157">
        <v>30</v>
      </c>
      <c r="L133" s="158">
        <f t="shared" si="85"/>
        <v>9.4861660079051369</v>
      </c>
      <c r="M133" s="159">
        <f t="shared" si="81"/>
        <v>2.7332704995287465</v>
      </c>
      <c r="N133" s="159">
        <f t="shared" si="81"/>
        <v>16.926272066458985</v>
      </c>
      <c r="O133" s="159">
        <f t="shared" si="81"/>
        <v>5.1088777219430481</v>
      </c>
      <c r="P133" s="159">
        <f t="shared" si="81"/>
        <v>5.6980056980056979</v>
      </c>
      <c r="Q133" s="159">
        <f t="shared" si="81"/>
        <v>2.4958402662229617</v>
      </c>
      <c r="R133" s="160"/>
      <c r="S133" s="160"/>
      <c r="T133" s="160"/>
      <c r="U133" s="160"/>
      <c r="V133" s="160"/>
      <c r="X133" s="156" t="s">
        <v>148</v>
      </c>
      <c r="Y133" s="137"/>
      <c r="Z133" s="137"/>
      <c r="AB133" s="157">
        <f t="shared" si="82"/>
        <v>30</v>
      </c>
      <c r="AC133" s="157">
        <f t="shared" si="83"/>
        <v>163</v>
      </c>
      <c r="AD133" s="184">
        <f t="shared" si="84"/>
        <v>60</v>
      </c>
      <c r="AE133" s="158">
        <f t="shared" si="86"/>
        <v>2.4958402662229617</v>
      </c>
      <c r="AF133" s="159">
        <f t="shared" si="87"/>
        <v>16.926272066458985</v>
      </c>
      <c r="AG133" s="159">
        <f t="shared" si="88"/>
        <v>5.6980056980056979</v>
      </c>
      <c r="AH133" s="160"/>
      <c r="AI133" s="160"/>
      <c r="AJ133" s="160"/>
      <c r="AK133" s="160"/>
    </row>
    <row r="134" spans="1:39" ht="15" customHeight="1" x14ac:dyDescent="0.15">
      <c r="B134" s="156" t="s">
        <v>140</v>
      </c>
      <c r="C134" s="137"/>
      <c r="D134" s="137"/>
      <c r="F134" s="157">
        <v>43</v>
      </c>
      <c r="G134" s="157">
        <v>2</v>
      </c>
      <c r="H134" s="157">
        <v>41</v>
      </c>
      <c r="I134" s="157">
        <v>7</v>
      </c>
      <c r="J134" s="184">
        <v>7</v>
      </c>
      <c r="K134" s="157">
        <v>2</v>
      </c>
      <c r="L134" s="158">
        <f t="shared" si="85"/>
        <v>2.1245059288537549</v>
      </c>
      <c r="M134" s="159">
        <f t="shared" si="81"/>
        <v>0.1885014137606032</v>
      </c>
      <c r="N134" s="159">
        <f t="shared" si="81"/>
        <v>4.2575285565939769</v>
      </c>
      <c r="O134" s="159">
        <f t="shared" si="81"/>
        <v>0.58626465661641536</v>
      </c>
      <c r="P134" s="159">
        <f t="shared" si="81"/>
        <v>0.66476733143399813</v>
      </c>
      <c r="Q134" s="159">
        <f t="shared" si="81"/>
        <v>0.16638935108153077</v>
      </c>
      <c r="R134" s="160"/>
      <c r="S134" s="160"/>
      <c r="T134" s="160"/>
      <c r="U134" s="160"/>
      <c r="V134" s="160"/>
      <c r="X134" s="156" t="s">
        <v>140</v>
      </c>
      <c r="Y134" s="137"/>
      <c r="Z134" s="137"/>
      <c r="AB134" s="157">
        <f t="shared" si="82"/>
        <v>2</v>
      </c>
      <c r="AC134" s="157">
        <f t="shared" si="83"/>
        <v>41</v>
      </c>
      <c r="AD134" s="184">
        <f t="shared" si="84"/>
        <v>7</v>
      </c>
      <c r="AE134" s="158">
        <f t="shared" si="86"/>
        <v>0.16638935108153077</v>
      </c>
      <c r="AF134" s="159">
        <f t="shared" si="87"/>
        <v>4.2575285565939769</v>
      </c>
      <c r="AG134" s="159">
        <f t="shared" si="88"/>
        <v>0.66476733143399813</v>
      </c>
      <c r="AH134" s="160"/>
      <c r="AI134" s="160"/>
      <c r="AJ134" s="160"/>
      <c r="AK134" s="160"/>
    </row>
    <row r="135" spans="1:39" ht="15" customHeight="1" x14ac:dyDescent="0.15">
      <c r="B135" s="149" t="s">
        <v>128</v>
      </c>
      <c r="C135" s="150"/>
      <c r="D135" s="150"/>
      <c r="E135" s="151"/>
      <c r="F135" s="161">
        <v>64</v>
      </c>
      <c r="G135" s="161">
        <v>22</v>
      </c>
      <c r="H135" s="161">
        <v>42</v>
      </c>
      <c r="I135" s="161">
        <v>50</v>
      </c>
      <c r="J135" s="185">
        <v>44</v>
      </c>
      <c r="K135" s="161">
        <v>28</v>
      </c>
      <c r="L135" s="162">
        <f t="shared" si="85"/>
        <v>3.1620553359683794</v>
      </c>
      <c r="M135" s="163">
        <f t="shared" si="81"/>
        <v>2.0735155513666355</v>
      </c>
      <c r="N135" s="163">
        <f t="shared" si="81"/>
        <v>4.361370716510903</v>
      </c>
      <c r="O135" s="163">
        <f t="shared" si="81"/>
        <v>4.1876046901172534</v>
      </c>
      <c r="P135" s="163">
        <f t="shared" si="81"/>
        <v>4.1785375118708457</v>
      </c>
      <c r="Q135" s="163">
        <f t="shared" si="81"/>
        <v>2.3294509151414311</v>
      </c>
      <c r="R135" s="164"/>
      <c r="S135" s="164"/>
      <c r="T135" s="164"/>
      <c r="U135" s="164"/>
      <c r="V135" s="164"/>
      <c r="X135" s="149" t="s">
        <v>128</v>
      </c>
      <c r="Y135" s="150"/>
      <c r="Z135" s="150"/>
      <c r="AA135" s="151"/>
      <c r="AB135" s="161">
        <f t="shared" si="82"/>
        <v>28</v>
      </c>
      <c r="AC135" s="161">
        <f t="shared" si="83"/>
        <v>42</v>
      </c>
      <c r="AD135" s="185">
        <f t="shared" si="84"/>
        <v>44</v>
      </c>
      <c r="AE135" s="162">
        <f t="shared" si="86"/>
        <v>2.3294509151414311</v>
      </c>
      <c r="AF135" s="163">
        <f t="shared" si="87"/>
        <v>4.361370716510903</v>
      </c>
      <c r="AG135" s="163">
        <f t="shared" si="88"/>
        <v>4.1785375118708457</v>
      </c>
      <c r="AH135" s="164"/>
      <c r="AI135" s="160"/>
      <c r="AJ135" s="164"/>
      <c r="AK135" s="164"/>
    </row>
    <row r="136" spans="1:39" ht="15" customHeight="1" x14ac:dyDescent="0.15">
      <c r="B136" s="165" t="s">
        <v>1</v>
      </c>
      <c r="C136" s="166"/>
      <c r="D136" s="166"/>
      <c r="E136" s="167"/>
      <c r="F136" s="168">
        <f t="shared" ref="F136:K136" si="89">SUM(F128:F135)</f>
        <v>2024</v>
      </c>
      <c r="G136" s="168">
        <f t="shared" si="89"/>
        <v>1061</v>
      </c>
      <c r="H136" s="168">
        <f t="shared" si="89"/>
        <v>963</v>
      </c>
      <c r="I136" s="168">
        <f t="shared" si="89"/>
        <v>1194</v>
      </c>
      <c r="J136" s="186">
        <f t="shared" si="89"/>
        <v>1053</v>
      </c>
      <c r="K136" s="168">
        <f t="shared" si="89"/>
        <v>1202</v>
      </c>
      <c r="L136" s="169">
        <f t="shared" ref="L136:Q136" si="90">IF(SUM(L128:L135)&gt;100,"－",SUM(L128:L135))</f>
        <v>99.999999999999986</v>
      </c>
      <c r="M136" s="170">
        <f t="shared" si="90"/>
        <v>100</v>
      </c>
      <c r="N136" s="170">
        <f t="shared" si="90"/>
        <v>100</v>
      </c>
      <c r="O136" s="170">
        <f t="shared" si="90"/>
        <v>100</v>
      </c>
      <c r="P136" s="170">
        <f t="shared" si="90"/>
        <v>99.999999999999986</v>
      </c>
      <c r="Q136" s="170">
        <f t="shared" si="90"/>
        <v>99.999999999999986</v>
      </c>
      <c r="R136" s="164"/>
      <c r="S136" s="164"/>
      <c r="T136" s="164"/>
      <c r="U136" s="164"/>
      <c r="V136" s="164"/>
      <c r="X136" s="165" t="s">
        <v>1</v>
      </c>
      <c r="Y136" s="166"/>
      <c r="Z136" s="166"/>
      <c r="AA136" s="167"/>
      <c r="AB136" s="168">
        <f>SUM(AB128:AB135)</f>
        <v>1202</v>
      </c>
      <c r="AC136" s="168">
        <f>SUM(AC128:AC135)</f>
        <v>963</v>
      </c>
      <c r="AD136" s="186">
        <f>SUM(AD128:AD135)</f>
        <v>1053</v>
      </c>
      <c r="AE136" s="169">
        <f>IF(SUM(AE128:AE135)&gt;100,"－",SUM(AE128:AE135))</f>
        <v>99.999999999999986</v>
      </c>
      <c r="AF136" s="170">
        <f>IF(SUM(AF128:AF135)&gt;100,"－",SUM(AF128:AF135))</f>
        <v>100</v>
      </c>
      <c r="AG136" s="170">
        <f>IF(SUM(AG128:AG135)&gt;100,"－",SUM(AG128:AG135))</f>
        <v>99.999999999999986</v>
      </c>
      <c r="AH136" s="164"/>
      <c r="AI136" s="164"/>
      <c r="AJ136" s="164"/>
      <c r="AK136" s="164"/>
    </row>
    <row r="137" spans="1:39" ht="15" customHeight="1" x14ac:dyDescent="0.15">
      <c r="B137" s="165" t="s">
        <v>840</v>
      </c>
      <c r="C137" s="166"/>
      <c r="D137" s="166"/>
      <c r="E137" s="176"/>
      <c r="F137" s="177">
        <v>51.391323647172065</v>
      </c>
      <c r="G137" s="178">
        <v>45.783066129662629</v>
      </c>
      <c r="H137" s="178">
        <v>57.718120130008302</v>
      </c>
      <c r="I137" s="178">
        <v>37.771222604081927</v>
      </c>
      <c r="J137" s="178">
        <v>37.483763717252458</v>
      </c>
      <c r="K137" s="177">
        <v>45.108830304157969</v>
      </c>
      <c r="L137" s="160"/>
      <c r="M137" s="160"/>
      <c r="N137" s="160"/>
      <c r="O137" s="160"/>
      <c r="P137" s="160"/>
      <c r="Q137" s="160"/>
      <c r="R137" s="160"/>
      <c r="S137" s="160"/>
      <c r="T137" s="160"/>
      <c r="U137" s="160"/>
      <c r="V137" s="160"/>
      <c r="X137" s="165" t="s">
        <v>840</v>
      </c>
      <c r="Y137" s="166"/>
      <c r="Z137" s="166"/>
      <c r="AA137" s="176"/>
      <c r="AB137" s="177">
        <f>K137</f>
        <v>45.108830304157969</v>
      </c>
      <c r="AC137" s="178">
        <f>H137</f>
        <v>57.718120130008302</v>
      </c>
      <c r="AD137" s="178">
        <f>J137</f>
        <v>37.483763717252458</v>
      </c>
      <c r="AE137" s="160"/>
      <c r="AF137" s="160"/>
      <c r="AG137" s="160"/>
      <c r="AH137" s="160"/>
      <c r="AI137" s="160"/>
      <c r="AJ137" s="160"/>
      <c r="AK137" s="160"/>
      <c r="AL137" s="160"/>
      <c r="AM137" s="160"/>
    </row>
    <row r="138" spans="1:39" ht="15" customHeight="1" x14ac:dyDescent="0.15">
      <c r="B138" s="165" t="s">
        <v>841</v>
      </c>
      <c r="C138" s="166"/>
      <c r="D138" s="166"/>
      <c r="E138" s="176"/>
      <c r="F138" s="177">
        <v>52.434666501018867</v>
      </c>
      <c r="G138" s="178">
        <v>45.960005515670986</v>
      </c>
      <c r="H138" s="178">
        <v>59.998181308958969</v>
      </c>
      <c r="I138" s="178">
        <v>40.687644688389568</v>
      </c>
      <c r="J138" s="178">
        <v>40.711644338759662</v>
      </c>
      <c r="K138" s="177">
        <v>45.340553747501247</v>
      </c>
      <c r="L138" s="160"/>
      <c r="M138" s="160"/>
      <c r="N138" s="160"/>
      <c r="O138" s="160"/>
      <c r="P138" s="160"/>
      <c r="Q138" s="160"/>
      <c r="R138" s="160"/>
      <c r="S138" s="160"/>
      <c r="T138" s="160"/>
      <c r="U138" s="160"/>
      <c r="V138" s="160"/>
      <c r="X138" s="165" t="s">
        <v>841</v>
      </c>
      <c r="Y138" s="166"/>
      <c r="Z138" s="166"/>
      <c r="AA138" s="176"/>
      <c r="AB138" s="177">
        <f>K138</f>
        <v>45.340553747501247</v>
      </c>
      <c r="AC138" s="178">
        <f>H138</f>
        <v>59.998181308958969</v>
      </c>
      <c r="AD138" s="178">
        <f>J138</f>
        <v>40.711644338759662</v>
      </c>
      <c r="AE138" s="160"/>
      <c r="AF138" s="160"/>
      <c r="AG138" s="160"/>
      <c r="AH138" s="160"/>
      <c r="AI138" s="160"/>
      <c r="AJ138" s="160"/>
      <c r="AK138" s="160"/>
      <c r="AL138" s="160"/>
      <c r="AM138" s="160"/>
    </row>
    <row r="140" spans="1:39" ht="15" customHeight="1" x14ac:dyDescent="0.15">
      <c r="A140" s="135" t="s">
        <v>726</v>
      </c>
      <c r="B140" s="137"/>
      <c r="C140" s="137"/>
      <c r="D140" s="137"/>
      <c r="X140" s="137"/>
      <c r="Y140" s="137"/>
      <c r="Z140" s="137"/>
    </row>
    <row r="141" spans="1:39" ht="13.7" customHeight="1" x14ac:dyDescent="0.15">
      <c r="B141" s="138"/>
      <c r="C141" s="139"/>
      <c r="D141" s="139"/>
      <c r="E141" s="227"/>
      <c r="F141" s="228"/>
      <c r="G141" s="142" t="s">
        <v>134</v>
      </c>
      <c r="H141" s="142"/>
      <c r="I141" s="228"/>
      <c r="J141" s="255"/>
      <c r="K141" s="229"/>
      <c r="L141" s="228"/>
      <c r="M141" s="142" t="s">
        <v>3</v>
      </c>
      <c r="N141" s="142"/>
      <c r="O141" s="228"/>
      <c r="P141" s="255"/>
      <c r="Q141" s="228"/>
      <c r="R141" s="228"/>
      <c r="S141" s="230" t="s">
        <v>279</v>
      </c>
      <c r="T141" s="142"/>
      <c r="U141" s="228"/>
      <c r="V141" s="231"/>
      <c r="X141" s="138"/>
      <c r="Y141" s="139"/>
      <c r="Z141" s="139"/>
      <c r="AA141" s="140"/>
      <c r="AB141" s="141" t="s">
        <v>134</v>
      </c>
      <c r="AC141" s="142"/>
      <c r="AD141" s="256"/>
      <c r="AE141" s="141" t="s">
        <v>3</v>
      </c>
      <c r="AF141" s="257"/>
      <c r="AG141" s="142"/>
      <c r="AH141" s="258" t="s">
        <v>279</v>
      </c>
      <c r="AI141" s="144"/>
    </row>
    <row r="142" spans="1:39" ht="21" x14ac:dyDescent="0.15">
      <c r="B142" s="232"/>
      <c r="C142" s="172"/>
      <c r="D142" s="172"/>
      <c r="E142" s="146" t="s">
        <v>365</v>
      </c>
      <c r="F142" s="146" t="s">
        <v>170</v>
      </c>
      <c r="G142" s="146" t="s">
        <v>171</v>
      </c>
      <c r="H142" s="146" t="s">
        <v>367</v>
      </c>
      <c r="I142" s="182" t="s">
        <v>173</v>
      </c>
      <c r="J142" s="146" t="s">
        <v>529</v>
      </c>
      <c r="K142" s="147" t="s">
        <v>365</v>
      </c>
      <c r="L142" s="146" t="s">
        <v>170</v>
      </c>
      <c r="M142" s="146" t="s">
        <v>171</v>
      </c>
      <c r="N142" s="146" t="s">
        <v>367</v>
      </c>
      <c r="O142" s="182" t="s">
        <v>173</v>
      </c>
      <c r="P142" s="259" t="s">
        <v>529</v>
      </c>
      <c r="Q142" s="147" t="s">
        <v>365</v>
      </c>
      <c r="R142" s="146" t="s">
        <v>170</v>
      </c>
      <c r="S142" s="146" t="s">
        <v>171</v>
      </c>
      <c r="T142" s="146" t="s">
        <v>367</v>
      </c>
      <c r="U142" s="233" t="s">
        <v>173</v>
      </c>
      <c r="V142" s="233" t="s">
        <v>529</v>
      </c>
      <c r="X142" s="232"/>
      <c r="Y142" s="172"/>
      <c r="Z142" s="172"/>
      <c r="AA142" s="146" t="s">
        <v>474</v>
      </c>
      <c r="AB142" s="146" t="s">
        <v>171</v>
      </c>
      <c r="AC142" s="182" t="s">
        <v>173</v>
      </c>
      <c r="AD142" s="147" t="s">
        <v>474</v>
      </c>
      <c r="AE142" s="146" t="s">
        <v>171</v>
      </c>
      <c r="AF142" s="260" t="s">
        <v>173</v>
      </c>
      <c r="AG142" s="147" t="s">
        <v>474</v>
      </c>
      <c r="AH142" s="146" t="s">
        <v>171</v>
      </c>
      <c r="AI142" s="233" t="s">
        <v>173</v>
      </c>
    </row>
    <row r="143" spans="1:39" ht="12" customHeight="1" x14ac:dyDescent="0.15">
      <c r="B143" s="234"/>
      <c r="C143" s="151"/>
      <c r="D143" s="151"/>
      <c r="E143" s="152"/>
      <c r="F143" s="152"/>
      <c r="G143" s="152"/>
      <c r="H143" s="152"/>
      <c r="I143" s="183"/>
      <c r="J143" s="152"/>
      <c r="K143" s="235">
        <f t="shared" ref="K143:P143" si="91">E151</f>
        <v>70942</v>
      </c>
      <c r="L143" s="236">
        <f t="shared" si="91"/>
        <v>50644</v>
      </c>
      <c r="M143" s="236">
        <f t="shared" si="91"/>
        <v>20298</v>
      </c>
      <c r="N143" s="236">
        <f t="shared" si="91"/>
        <v>37179</v>
      </c>
      <c r="O143" s="237">
        <f t="shared" si="91"/>
        <v>30729</v>
      </c>
      <c r="P143" s="266">
        <f t="shared" si="91"/>
        <v>57094</v>
      </c>
      <c r="Q143" s="267"/>
      <c r="R143" s="152"/>
      <c r="S143" s="152"/>
      <c r="T143" s="152"/>
      <c r="U143" s="152"/>
      <c r="V143" s="152"/>
      <c r="X143" s="234"/>
      <c r="Y143" s="151"/>
      <c r="Z143" s="151"/>
      <c r="AA143" s="152"/>
      <c r="AB143" s="152"/>
      <c r="AC143" s="183"/>
      <c r="AD143" s="235">
        <f>P143</f>
        <v>57094</v>
      </c>
      <c r="AE143" s="236">
        <f>M143</f>
        <v>20298</v>
      </c>
      <c r="AF143" s="266">
        <f>O143</f>
        <v>30729</v>
      </c>
      <c r="AG143" s="267"/>
      <c r="AH143" s="152"/>
      <c r="AI143" s="152"/>
    </row>
    <row r="144" spans="1:39" ht="15" customHeight="1" x14ac:dyDescent="0.15">
      <c r="B144" s="239" t="s">
        <v>104</v>
      </c>
      <c r="C144" s="240"/>
      <c r="D144" s="137"/>
      <c r="E144" s="157">
        <v>6521</v>
      </c>
      <c r="F144" s="204">
        <v>4753</v>
      </c>
      <c r="G144" s="241">
        <v>1768</v>
      </c>
      <c r="H144" s="204">
        <v>5436</v>
      </c>
      <c r="I144" s="241">
        <v>5027</v>
      </c>
      <c r="J144" s="157">
        <v>5162</v>
      </c>
      <c r="K144" s="242">
        <f t="shared" ref="K144:P150" si="92">E144/K$143*100</f>
        <v>9.1920160130811084</v>
      </c>
      <c r="L144" s="205">
        <f t="shared" si="92"/>
        <v>9.385119658794725</v>
      </c>
      <c r="M144" s="243">
        <f t="shared" si="92"/>
        <v>8.7102177554438853</v>
      </c>
      <c r="N144" s="205">
        <f t="shared" si="92"/>
        <v>14.621157104817236</v>
      </c>
      <c r="O144" s="243">
        <f t="shared" si="92"/>
        <v>16.359139574994305</v>
      </c>
      <c r="P144" s="268">
        <f t="shared" si="92"/>
        <v>9.0412302518653451</v>
      </c>
      <c r="Q144" s="160">
        <v>3.7541738629821531</v>
      </c>
      <c r="R144" s="205">
        <v>4.9458896982310092</v>
      </c>
      <c r="S144" s="243">
        <v>2.2783505154639174</v>
      </c>
      <c r="T144" s="205">
        <v>5.3034146341463417</v>
      </c>
      <c r="U144" s="244">
        <v>5.5608407079646014</v>
      </c>
      <c r="V144" s="244">
        <v>4.7707948243992604</v>
      </c>
      <c r="X144" s="239" t="s">
        <v>104</v>
      </c>
      <c r="Y144" s="240"/>
      <c r="Z144" s="137"/>
      <c r="AA144" s="157">
        <f t="shared" ref="AA144:AA150" si="93">J144</f>
        <v>5162</v>
      </c>
      <c r="AB144" s="241">
        <f t="shared" ref="AB144:AB150" si="94">G144</f>
        <v>1768</v>
      </c>
      <c r="AC144" s="241">
        <f t="shared" ref="AC144:AC150" si="95">I144</f>
        <v>5027</v>
      </c>
      <c r="AD144" s="242">
        <f>P144</f>
        <v>9.0412302518653451</v>
      </c>
      <c r="AE144" s="243">
        <f>M144</f>
        <v>8.7102177554438853</v>
      </c>
      <c r="AF144" s="268">
        <f>O144</f>
        <v>16.359139574994305</v>
      </c>
      <c r="AG144" s="160">
        <f t="shared" ref="AG144:AG150" si="96">V144</f>
        <v>4.7707948243992604</v>
      </c>
      <c r="AH144" s="243">
        <f t="shared" ref="AH144:AH150" si="97">S144</f>
        <v>2.2783505154639174</v>
      </c>
      <c r="AI144" s="244">
        <f t="shared" ref="AI144:AI150" si="98">U144</f>
        <v>5.5608407079646014</v>
      </c>
    </row>
    <row r="145" spans="1:37" ht="15" customHeight="1" x14ac:dyDescent="0.15">
      <c r="B145" s="156" t="s">
        <v>135</v>
      </c>
      <c r="C145" s="137"/>
      <c r="D145" s="137"/>
      <c r="E145" s="157">
        <v>7655</v>
      </c>
      <c r="F145" s="157">
        <v>5327</v>
      </c>
      <c r="G145" s="245">
        <v>2328</v>
      </c>
      <c r="H145" s="157">
        <v>4665</v>
      </c>
      <c r="I145" s="245">
        <v>3748</v>
      </c>
      <c r="J145" s="157">
        <v>6244</v>
      </c>
      <c r="K145" s="242">
        <f t="shared" si="92"/>
        <v>10.790504919511713</v>
      </c>
      <c r="L145" s="159">
        <f t="shared" si="92"/>
        <v>10.518521443803806</v>
      </c>
      <c r="M145" s="246">
        <f t="shared" si="92"/>
        <v>11.469110257168195</v>
      </c>
      <c r="N145" s="159">
        <f t="shared" si="92"/>
        <v>12.547405793593159</v>
      </c>
      <c r="O145" s="246">
        <f t="shared" si="92"/>
        <v>12.196947508867845</v>
      </c>
      <c r="P145" s="269">
        <f t="shared" si="92"/>
        <v>10.936350579745682</v>
      </c>
      <c r="Q145" s="160">
        <v>4.4044879171461453</v>
      </c>
      <c r="R145" s="159">
        <v>5.5431841831425599</v>
      </c>
      <c r="S145" s="246">
        <v>2.9961389961389959</v>
      </c>
      <c r="T145" s="159">
        <v>4.5512195121951216</v>
      </c>
      <c r="U145" s="247">
        <v>4.1460176991150446</v>
      </c>
      <c r="V145" s="247">
        <v>5.7707948243992604</v>
      </c>
      <c r="X145" s="156" t="s">
        <v>135</v>
      </c>
      <c r="Y145" s="137"/>
      <c r="Z145" s="137"/>
      <c r="AA145" s="157">
        <f t="shared" si="93"/>
        <v>6244</v>
      </c>
      <c r="AB145" s="245">
        <f t="shared" si="94"/>
        <v>2328</v>
      </c>
      <c r="AC145" s="245">
        <f t="shared" si="95"/>
        <v>3748</v>
      </c>
      <c r="AD145" s="242">
        <f t="shared" ref="AD145:AD150" si="99">P145</f>
        <v>10.936350579745682</v>
      </c>
      <c r="AE145" s="246">
        <f t="shared" ref="AE145:AE150" si="100">M145</f>
        <v>11.469110257168195</v>
      </c>
      <c r="AF145" s="269">
        <f t="shared" ref="AF145:AF150" si="101">O145</f>
        <v>12.196947508867845</v>
      </c>
      <c r="AG145" s="160">
        <f t="shared" si="96"/>
        <v>5.7707948243992604</v>
      </c>
      <c r="AH145" s="246">
        <f t="shared" si="97"/>
        <v>2.9961389961389959</v>
      </c>
      <c r="AI145" s="247">
        <f t="shared" si="98"/>
        <v>4.1460176991150446</v>
      </c>
    </row>
    <row r="146" spans="1:37" ht="15" customHeight="1" x14ac:dyDescent="0.15">
      <c r="B146" s="156" t="s">
        <v>136</v>
      </c>
      <c r="C146" s="137"/>
      <c r="D146" s="137"/>
      <c r="E146" s="157">
        <v>19076</v>
      </c>
      <c r="F146" s="157">
        <v>14662</v>
      </c>
      <c r="G146" s="245">
        <v>4414</v>
      </c>
      <c r="H146" s="157">
        <v>7538</v>
      </c>
      <c r="I146" s="245">
        <v>5614</v>
      </c>
      <c r="J146" s="157">
        <v>16586</v>
      </c>
      <c r="K146" s="242">
        <f t="shared" si="92"/>
        <v>26.889571762848526</v>
      </c>
      <c r="L146" s="159">
        <f t="shared" si="92"/>
        <v>28.951109706974172</v>
      </c>
      <c r="M146" s="246">
        <f t="shared" si="92"/>
        <v>21.745984826091242</v>
      </c>
      <c r="N146" s="159">
        <f t="shared" si="92"/>
        <v>20.274886360579895</v>
      </c>
      <c r="O146" s="246">
        <f t="shared" si="92"/>
        <v>18.26938722379511</v>
      </c>
      <c r="P146" s="269">
        <f t="shared" si="92"/>
        <v>29.050338039023366</v>
      </c>
      <c r="Q146" s="160">
        <v>10.975834292289989</v>
      </c>
      <c r="R146" s="159">
        <v>15.257023933402705</v>
      </c>
      <c r="S146" s="246">
        <v>5.6808236808236812</v>
      </c>
      <c r="T146" s="159">
        <v>7.3541463414634149</v>
      </c>
      <c r="U146" s="247">
        <v>6.2101769911504423</v>
      </c>
      <c r="V146" s="247">
        <v>15.329020332717191</v>
      </c>
      <c r="X146" s="156" t="s">
        <v>136</v>
      </c>
      <c r="Y146" s="137"/>
      <c r="Z146" s="137"/>
      <c r="AA146" s="157">
        <f t="shared" si="93"/>
        <v>16586</v>
      </c>
      <c r="AB146" s="245">
        <f t="shared" si="94"/>
        <v>4414</v>
      </c>
      <c r="AC146" s="245">
        <f t="shared" si="95"/>
        <v>5614</v>
      </c>
      <c r="AD146" s="242">
        <f t="shared" si="99"/>
        <v>29.050338039023366</v>
      </c>
      <c r="AE146" s="246">
        <f t="shared" si="100"/>
        <v>21.745984826091242</v>
      </c>
      <c r="AF146" s="269">
        <f t="shared" si="101"/>
        <v>18.26938722379511</v>
      </c>
      <c r="AG146" s="160">
        <f t="shared" si="96"/>
        <v>15.329020332717191</v>
      </c>
      <c r="AH146" s="246">
        <f t="shared" si="97"/>
        <v>5.6808236808236812</v>
      </c>
      <c r="AI146" s="247">
        <f t="shared" si="98"/>
        <v>6.2101769911504423</v>
      </c>
    </row>
    <row r="147" spans="1:37" ht="15" customHeight="1" x14ac:dyDescent="0.15">
      <c r="B147" s="156" t="s">
        <v>137</v>
      </c>
      <c r="C147" s="137"/>
      <c r="D147" s="137"/>
      <c r="E147" s="157">
        <v>14584</v>
      </c>
      <c r="F147" s="157">
        <v>10655</v>
      </c>
      <c r="G147" s="245">
        <v>3929</v>
      </c>
      <c r="H147" s="157">
        <v>5053</v>
      </c>
      <c r="I147" s="245">
        <v>3806</v>
      </c>
      <c r="J147" s="157">
        <v>11902</v>
      </c>
      <c r="K147" s="242">
        <f t="shared" si="92"/>
        <v>20.55763863437738</v>
      </c>
      <c r="L147" s="159">
        <f t="shared" si="92"/>
        <v>21.039017455177316</v>
      </c>
      <c r="M147" s="246">
        <f t="shared" si="92"/>
        <v>19.356586855847866</v>
      </c>
      <c r="N147" s="159">
        <f t="shared" si="92"/>
        <v>13.591005675246778</v>
      </c>
      <c r="O147" s="246">
        <f t="shared" si="92"/>
        <v>12.385694295291092</v>
      </c>
      <c r="P147" s="269">
        <f t="shared" si="92"/>
        <v>20.846323606683715</v>
      </c>
      <c r="Q147" s="160">
        <v>8.3912543153049484</v>
      </c>
      <c r="R147" s="159">
        <v>11.087408949011447</v>
      </c>
      <c r="S147" s="246">
        <v>5.0566280566280568</v>
      </c>
      <c r="T147" s="159">
        <v>4.9297560975609755</v>
      </c>
      <c r="U147" s="247">
        <v>4.2101769911504423</v>
      </c>
      <c r="V147" s="247">
        <v>11</v>
      </c>
      <c r="X147" s="156" t="s">
        <v>137</v>
      </c>
      <c r="Y147" s="137"/>
      <c r="Z147" s="137"/>
      <c r="AA147" s="157">
        <f t="shared" si="93"/>
        <v>11902</v>
      </c>
      <c r="AB147" s="245">
        <f t="shared" si="94"/>
        <v>3929</v>
      </c>
      <c r="AC147" s="245">
        <f t="shared" si="95"/>
        <v>3806</v>
      </c>
      <c r="AD147" s="242">
        <f t="shared" si="99"/>
        <v>20.846323606683715</v>
      </c>
      <c r="AE147" s="246">
        <f t="shared" si="100"/>
        <v>19.356586855847866</v>
      </c>
      <c r="AF147" s="269">
        <f t="shared" si="101"/>
        <v>12.385694295291092</v>
      </c>
      <c r="AG147" s="160">
        <f t="shared" si="96"/>
        <v>11</v>
      </c>
      <c r="AH147" s="246">
        <f t="shared" si="97"/>
        <v>5.0566280566280568</v>
      </c>
      <c r="AI147" s="247">
        <f t="shared" si="98"/>
        <v>4.2101769911504423</v>
      </c>
    </row>
    <row r="148" spans="1:37" ht="15" customHeight="1" x14ac:dyDescent="0.15">
      <c r="B148" s="156" t="s">
        <v>138</v>
      </c>
      <c r="C148" s="137"/>
      <c r="D148" s="137"/>
      <c r="E148" s="157">
        <v>5942</v>
      </c>
      <c r="F148" s="157">
        <v>4009</v>
      </c>
      <c r="G148" s="245">
        <v>1933</v>
      </c>
      <c r="H148" s="157">
        <v>1668</v>
      </c>
      <c r="I148" s="245">
        <v>1255</v>
      </c>
      <c r="J148" s="157">
        <v>4422</v>
      </c>
      <c r="K148" s="242">
        <f t="shared" si="92"/>
        <v>8.3758563333427301</v>
      </c>
      <c r="L148" s="159">
        <f t="shared" si="92"/>
        <v>7.9160413869362607</v>
      </c>
      <c r="M148" s="246">
        <f t="shared" si="92"/>
        <v>9.5231057247019422</v>
      </c>
      <c r="N148" s="159">
        <f t="shared" si="92"/>
        <v>4.4864036149439199</v>
      </c>
      <c r="O148" s="246">
        <f t="shared" si="92"/>
        <v>4.084089947606496</v>
      </c>
      <c r="P148" s="269">
        <f t="shared" si="92"/>
        <v>7.7451220793778681</v>
      </c>
      <c r="Q148" s="160">
        <v>3.418872266973533</v>
      </c>
      <c r="R148" s="159">
        <v>4.1716961498439122</v>
      </c>
      <c r="S148" s="246">
        <v>2.4877734877734876</v>
      </c>
      <c r="T148" s="159">
        <v>1.6273170731707316</v>
      </c>
      <c r="U148" s="247">
        <v>1.3882743362831858</v>
      </c>
      <c r="V148" s="247">
        <v>4.0868761552680226</v>
      </c>
      <c r="X148" s="156" t="s">
        <v>138</v>
      </c>
      <c r="Y148" s="137"/>
      <c r="Z148" s="137"/>
      <c r="AA148" s="157">
        <f t="shared" si="93"/>
        <v>4422</v>
      </c>
      <c r="AB148" s="245">
        <f t="shared" si="94"/>
        <v>1933</v>
      </c>
      <c r="AC148" s="245">
        <f t="shared" si="95"/>
        <v>1255</v>
      </c>
      <c r="AD148" s="242">
        <f t="shared" si="99"/>
        <v>7.7451220793778681</v>
      </c>
      <c r="AE148" s="246">
        <f t="shared" si="100"/>
        <v>9.5231057247019422</v>
      </c>
      <c r="AF148" s="269">
        <f t="shared" si="101"/>
        <v>4.084089947606496</v>
      </c>
      <c r="AG148" s="160">
        <f t="shared" si="96"/>
        <v>4.0868761552680226</v>
      </c>
      <c r="AH148" s="246">
        <f t="shared" si="97"/>
        <v>2.4877734877734876</v>
      </c>
      <c r="AI148" s="247">
        <f t="shared" si="98"/>
        <v>1.3882743362831858</v>
      </c>
    </row>
    <row r="149" spans="1:37" ht="15" customHeight="1" x14ac:dyDescent="0.15">
      <c r="B149" s="156" t="s">
        <v>139</v>
      </c>
      <c r="C149" s="137"/>
      <c r="D149" s="137"/>
      <c r="E149" s="157">
        <v>1784</v>
      </c>
      <c r="F149" s="157">
        <v>1131</v>
      </c>
      <c r="G149" s="245">
        <v>653</v>
      </c>
      <c r="H149" s="157">
        <v>562</v>
      </c>
      <c r="I149" s="245">
        <v>421</v>
      </c>
      <c r="J149" s="157">
        <v>1272</v>
      </c>
      <c r="K149" s="242">
        <f t="shared" si="92"/>
        <v>2.5147303430971779</v>
      </c>
      <c r="L149" s="159">
        <f t="shared" si="92"/>
        <v>2.233235921333228</v>
      </c>
      <c r="M149" s="246">
        <f t="shared" si="92"/>
        <v>3.2170657207606661</v>
      </c>
      <c r="N149" s="159">
        <f t="shared" si="92"/>
        <v>1.5116060141477716</v>
      </c>
      <c r="O149" s="246">
        <f t="shared" si="92"/>
        <v>1.3700413290377169</v>
      </c>
      <c r="P149" s="269">
        <f t="shared" si="92"/>
        <v>2.2279048586541492</v>
      </c>
      <c r="Q149" s="160">
        <v>1.0264672036823936</v>
      </c>
      <c r="R149" s="159">
        <v>1.1768990634755463</v>
      </c>
      <c r="S149" s="246">
        <v>0.84041184041184036</v>
      </c>
      <c r="T149" s="159">
        <v>0.54829268292682931</v>
      </c>
      <c r="U149" s="247">
        <v>0.46570796460176989</v>
      </c>
      <c r="V149" s="247">
        <v>1.1756007393715342</v>
      </c>
      <c r="X149" s="156" t="s">
        <v>139</v>
      </c>
      <c r="Y149" s="137"/>
      <c r="Z149" s="137"/>
      <c r="AA149" s="157">
        <f t="shared" si="93"/>
        <v>1272</v>
      </c>
      <c r="AB149" s="245">
        <f t="shared" si="94"/>
        <v>653</v>
      </c>
      <c r="AC149" s="245">
        <f t="shared" si="95"/>
        <v>421</v>
      </c>
      <c r="AD149" s="242">
        <f t="shared" si="99"/>
        <v>2.2279048586541492</v>
      </c>
      <c r="AE149" s="246">
        <f t="shared" si="100"/>
        <v>3.2170657207606661</v>
      </c>
      <c r="AF149" s="269">
        <f t="shared" si="101"/>
        <v>1.3700413290377169</v>
      </c>
      <c r="AG149" s="160">
        <f t="shared" si="96"/>
        <v>1.1756007393715342</v>
      </c>
      <c r="AH149" s="246">
        <f t="shared" si="97"/>
        <v>0.84041184041184036</v>
      </c>
      <c r="AI149" s="247">
        <f t="shared" si="98"/>
        <v>0.46570796460176989</v>
      </c>
    </row>
    <row r="150" spans="1:37" ht="15" customHeight="1" x14ac:dyDescent="0.15">
      <c r="B150" s="149" t="s">
        <v>57</v>
      </c>
      <c r="C150" s="150"/>
      <c r="D150" s="137"/>
      <c r="E150" s="157">
        <v>15380</v>
      </c>
      <c r="F150" s="157">
        <v>10107</v>
      </c>
      <c r="G150" s="184">
        <v>5273</v>
      </c>
      <c r="H150" s="157">
        <v>12257</v>
      </c>
      <c r="I150" s="184">
        <v>10858</v>
      </c>
      <c r="J150" s="157">
        <v>11506</v>
      </c>
      <c r="K150" s="242">
        <f t="shared" si="92"/>
        <v>21.679681993741365</v>
      </c>
      <c r="L150" s="159">
        <f t="shared" si="92"/>
        <v>19.956954426980491</v>
      </c>
      <c r="M150" s="248">
        <f t="shared" si="92"/>
        <v>25.977928859986203</v>
      </c>
      <c r="N150" s="159">
        <f t="shared" si="92"/>
        <v>32.967535436671241</v>
      </c>
      <c r="O150" s="248">
        <f t="shared" si="92"/>
        <v>35.334700120407433</v>
      </c>
      <c r="P150" s="270">
        <f t="shared" si="92"/>
        <v>20.152730584649873</v>
      </c>
      <c r="Q150" s="160">
        <v>8.8492520138089752</v>
      </c>
      <c r="R150" s="159">
        <v>10.517169614984391</v>
      </c>
      <c r="S150" s="248">
        <v>6.7863577863577866</v>
      </c>
      <c r="T150" s="159">
        <v>11.958048780487806</v>
      </c>
      <c r="U150" s="159">
        <v>12.011061946902656</v>
      </c>
      <c r="V150" s="159">
        <v>10.634011090573013</v>
      </c>
      <c r="X150" s="149" t="s">
        <v>57</v>
      </c>
      <c r="Y150" s="150"/>
      <c r="Z150" s="137"/>
      <c r="AA150" s="157">
        <f t="shared" si="93"/>
        <v>11506</v>
      </c>
      <c r="AB150" s="184">
        <f t="shared" si="94"/>
        <v>5273</v>
      </c>
      <c r="AC150" s="184">
        <f t="shared" si="95"/>
        <v>10858</v>
      </c>
      <c r="AD150" s="242">
        <f t="shared" si="99"/>
        <v>20.152730584649873</v>
      </c>
      <c r="AE150" s="248">
        <f t="shared" si="100"/>
        <v>25.977928859986203</v>
      </c>
      <c r="AF150" s="270">
        <f t="shared" si="101"/>
        <v>35.334700120407433</v>
      </c>
      <c r="AG150" s="160">
        <f t="shared" si="96"/>
        <v>10.634011090573013</v>
      </c>
      <c r="AH150" s="248">
        <f t="shared" si="97"/>
        <v>6.7863577863577866</v>
      </c>
      <c r="AI150" s="159">
        <f t="shared" si="98"/>
        <v>12.011061946902656</v>
      </c>
    </row>
    <row r="151" spans="1:37" ht="15" customHeight="1" x14ac:dyDescent="0.15">
      <c r="B151" s="249" t="s">
        <v>1</v>
      </c>
      <c r="C151" s="166"/>
      <c r="D151" s="166"/>
      <c r="E151" s="168">
        <f t="shared" ref="E151:V151" si="102">SUM(E144:E150)</f>
        <v>70942</v>
      </c>
      <c r="F151" s="168">
        <f t="shared" si="102"/>
        <v>50644</v>
      </c>
      <c r="G151" s="186">
        <f t="shared" si="102"/>
        <v>20298</v>
      </c>
      <c r="H151" s="168">
        <f t="shared" si="102"/>
        <v>37179</v>
      </c>
      <c r="I151" s="186">
        <f t="shared" si="102"/>
        <v>30729</v>
      </c>
      <c r="J151" s="168">
        <f t="shared" si="102"/>
        <v>57094</v>
      </c>
      <c r="K151" s="250">
        <f t="shared" si="102"/>
        <v>100</v>
      </c>
      <c r="L151" s="178">
        <f t="shared" si="102"/>
        <v>100</v>
      </c>
      <c r="M151" s="251">
        <f t="shared" si="102"/>
        <v>100</v>
      </c>
      <c r="N151" s="178">
        <f t="shared" si="102"/>
        <v>100</v>
      </c>
      <c r="O151" s="251">
        <f t="shared" si="102"/>
        <v>99.999999999999986</v>
      </c>
      <c r="P151" s="271">
        <f t="shared" si="102"/>
        <v>100</v>
      </c>
      <c r="Q151" s="272">
        <f t="shared" si="102"/>
        <v>40.820341872188138</v>
      </c>
      <c r="R151" s="178">
        <f t="shared" si="102"/>
        <v>52.69927159209157</v>
      </c>
      <c r="S151" s="251">
        <f t="shared" si="102"/>
        <v>26.126484363597765</v>
      </c>
      <c r="T151" s="178">
        <f t="shared" si="102"/>
        <v>36.272195121951221</v>
      </c>
      <c r="U151" s="178">
        <f t="shared" si="102"/>
        <v>33.99225663716814</v>
      </c>
      <c r="V151" s="178">
        <f t="shared" si="102"/>
        <v>52.767097966728279</v>
      </c>
      <c r="X151" s="249" t="s">
        <v>1</v>
      </c>
      <c r="Y151" s="166"/>
      <c r="Z151" s="166"/>
      <c r="AA151" s="168">
        <f t="shared" ref="AA151:AI151" si="103">SUM(AA144:AA150)</f>
        <v>57094</v>
      </c>
      <c r="AB151" s="186">
        <f t="shared" si="103"/>
        <v>20298</v>
      </c>
      <c r="AC151" s="186">
        <f t="shared" si="103"/>
        <v>30729</v>
      </c>
      <c r="AD151" s="250">
        <f t="shared" si="103"/>
        <v>100</v>
      </c>
      <c r="AE151" s="251">
        <f t="shared" si="103"/>
        <v>100</v>
      </c>
      <c r="AF151" s="271">
        <f t="shared" si="103"/>
        <v>99.999999999999986</v>
      </c>
      <c r="AG151" s="272">
        <f t="shared" si="103"/>
        <v>52.767097966728279</v>
      </c>
      <c r="AH151" s="251">
        <f t="shared" si="103"/>
        <v>26.126484363597765</v>
      </c>
      <c r="AI151" s="178">
        <f t="shared" si="103"/>
        <v>33.99225663716814</v>
      </c>
    </row>
    <row r="152" spans="1:37" ht="15" customHeight="1" x14ac:dyDescent="0.15">
      <c r="B152" s="171"/>
      <c r="C152" s="171"/>
      <c r="D152" s="171"/>
      <c r="E152" s="171"/>
      <c r="F152" s="172"/>
      <c r="G152" s="252"/>
      <c r="H152" s="252"/>
      <c r="I152" s="252"/>
      <c r="J152" s="181"/>
      <c r="K152" s="164"/>
      <c r="X152" s="171"/>
      <c r="Y152" s="171"/>
      <c r="Z152" s="171"/>
      <c r="AA152" s="171"/>
      <c r="AB152" s="172"/>
      <c r="AC152" s="252"/>
      <c r="AD152" s="252"/>
      <c r="AE152" s="252"/>
      <c r="AF152" s="181"/>
      <c r="AG152" s="164"/>
    </row>
    <row r="153" spans="1:37" s="136" customFormat="1" ht="15" customHeight="1" x14ac:dyDescent="0.15">
      <c r="A153" s="136" t="s">
        <v>957</v>
      </c>
      <c r="B153" s="273"/>
      <c r="C153" s="273"/>
      <c r="D153" s="273"/>
      <c r="E153" s="273"/>
      <c r="F153" s="273"/>
      <c r="G153" s="273"/>
      <c r="H153" s="273"/>
      <c r="I153" s="273"/>
      <c r="J153" s="273"/>
      <c r="Q153" s="274"/>
      <c r="R153" s="274"/>
      <c r="S153" s="274"/>
      <c r="T153" s="274"/>
      <c r="U153" s="274"/>
      <c r="V153" s="274"/>
      <c r="X153" s="273"/>
      <c r="Y153" s="273"/>
      <c r="Z153" s="273"/>
    </row>
    <row r="154" spans="1:37" s="136" customFormat="1" ht="13.7" customHeight="1" x14ac:dyDescent="0.15">
      <c r="B154" s="275"/>
      <c r="C154" s="276"/>
      <c r="D154" s="276"/>
      <c r="E154" s="276"/>
      <c r="F154" s="277"/>
      <c r="G154" s="278"/>
      <c r="H154" s="279" t="s">
        <v>2</v>
      </c>
      <c r="I154" s="279"/>
      <c r="J154" s="278"/>
      <c r="K154" s="278"/>
      <c r="L154" s="280"/>
      <c r="M154" s="278"/>
      <c r="N154" s="279" t="s">
        <v>3</v>
      </c>
      <c r="O154" s="279"/>
      <c r="P154" s="278"/>
      <c r="Q154" s="281"/>
      <c r="X154" s="275"/>
      <c r="Y154" s="276"/>
      <c r="Z154" s="276"/>
      <c r="AA154" s="276"/>
      <c r="AB154" s="282"/>
      <c r="AC154" s="283" t="s">
        <v>2</v>
      </c>
      <c r="AD154" s="279"/>
      <c r="AE154" s="284"/>
      <c r="AF154" s="283" t="s">
        <v>3</v>
      </c>
      <c r="AG154" s="285"/>
    </row>
    <row r="155" spans="1:37" s="136" customFormat="1" ht="31.5" x14ac:dyDescent="0.15">
      <c r="B155" s="286"/>
      <c r="F155" s="287" t="s">
        <v>365</v>
      </c>
      <c r="G155" s="287" t="s">
        <v>170</v>
      </c>
      <c r="H155" s="287" t="s">
        <v>171</v>
      </c>
      <c r="I155" s="287" t="s">
        <v>366</v>
      </c>
      <c r="J155" s="288" t="s">
        <v>173</v>
      </c>
      <c r="K155" s="287" t="s">
        <v>529</v>
      </c>
      <c r="L155" s="289" t="s">
        <v>365</v>
      </c>
      <c r="M155" s="287" t="s">
        <v>170</v>
      </c>
      <c r="N155" s="287" t="s">
        <v>171</v>
      </c>
      <c r="O155" s="287" t="s">
        <v>366</v>
      </c>
      <c r="P155" s="287" t="s">
        <v>173</v>
      </c>
      <c r="Q155" s="287" t="s">
        <v>529</v>
      </c>
      <c r="X155" s="286"/>
      <c r="AB155" s="287" t="s">
        <v>474</v>
      </c>
      <c r="AC155" s="287" t="s">
        <v>171</v>
      </c>
      <c r="AD155" s="288" t="s">
        <v>173</v>
      </c>
      <c r="AE155" s="289" t="s">
        <v>474</v>
      </c>
      <c r="AF155" s="287" t="s">
        <v>958</v>
      </c>
      <c r="AG155" s="287" t="s">
        <v>959</v>
      </c>
    </row>
    <row r="156" spans="1:37" s="136" customFormat="1" ht="12" customHeight="1" x14ac:dyDescent="0.15">
      <c r="B156" s="290"/>
      <c r="C156" s="291"/>
      <c r="D156" s="291"/>
      <c r="E156" s="292"/>
      <c r="F156" s="293"/>
      <c r="G156" s="293"/>
      <c r="H156" s="293"/>
      <c r="I156" s="293"/>
      <c r="J156" s="294"/>
      <c r="K156" s="293"/>
      <c r="L156" s="295">
        <v>2024</v>
      </c>
      <c r="M156" s="296">
        <v>1061</v>
      </c>
      <c r="N156" s="296">
        <v>963</v>
      </c>
      <c r="O156" s="296">
        <v>1194</v>
      </c>
      <c r="P156" s="296">
        <v>1053</v>
      </c>
      <c r="Q156" s="296">
        <v>1202</v>
      </c>
      <c r="R156" s="297"/>
      <c r="S156" s="297"/>
      <c r="T156" s="297"/>
      <c r="U156" s="297"/>
      <c r="V156" s="297"/>
      <c r="X156" s="290"/>
      <c r="Y156" s="291"/>
      <c r="Z156" s="291"/>
      <c r="AA156" s="292"/>
      <c r="AB156" s="293"/>
      <c r="AC156" s="293"/>
      <c r="AD156" s="294"/>
      <c r="AE156" s="295">
        <f>Q156</f>
        <v>1202</v>
      </c>
      <c r="AF156" s="296">
        <f>N156</f>
        <v>963</v>
      </c>
      <c r="AG156" s="296">
        <f>P156</f>
        <v>1053</v>
      </c>
      <c r="AH156" s="297"/>
      <c r="AI156" s="297"/>
      <c r="AJ156" s="297"/>
      <c r="AK156" s="297"/>
    </row>
    <row r="157" spans="1:37" s="136" customFormat="1" ht="15" customHeight="1" x14ac:dyDescent="0.15">
      <c r="B157" s="298" t="s">
        <v>154</v>
      </c>
      <c r="C157" s="273"/>
      <c r="D157" s="273"/>
      <c r="F157" s="299">
        <v>283</v>
      </c>
      <c r="G157" s="299">
        <v>121</v>
      </c>
      <c r="H157" s="299">
        <v>162</v>
      </c>
      <c r="I157" s="299">
        <v>281</v>
      </c>
      <c r="J157" s="300">
        <v>262</v>
      </c>
      <c r="K157" s="299">
        <v>140</v>
      </c>
      <c r="L157" s="301">
        <v>13.982213438735178</v>
      </c>
      <c r="M157" s="302">
        <v>11.404335532516493</v>
      </c>
      <c r="N157" s="302">
        <v>16.822429906542055</v>
      </c>
      <c r="O157" s="302">
        <v>23.53433835845896</v>
      </c>
      <c r="P157" s="302">
        <v>24.881291547958213</v>
      </c>
      <c r="Q157" s="302">
        <v>11.647254575707153</v>
      </c>
      <c r="R157" s="303"/>
      <c r="S157" s="303"/>
      <c r="T157" s="303"/>
      <c r="U157" s="303"/>
      <c r="V157" s="303"/>
      <c r="X157" s="298" t="s">
        <v>154</v>
      </c>
      <c r="Y157" s="273"/>
      <c r="Z157" s="273"/>
      <c r="AB157" s="299">
        <f>K157</f>
        <v>140</v>
      </c>
      <c r="AC157" s="299">
        <f>H157</f>
        <v>162</v>
      </c>
      <c r="AD157" s="300">
        <f>J157</f>
        <v>262</v>
      </c>
      <c r="AE157" s="301">
        <f>Q157</f>
        <v>11.647254575707153</v>
      </c>
      <c r="AF157" s="302">
        <f>N157</f>
        <v>16.822429906542055</v>
      </c>
      <c r="AG157" s="302">
        <f>P157</f>
        <v>24.881291547958213</v>
      </c>
      <c r="AH157" s="303"/>
      <c r="AI157" s="303"/>
      <c r="AJ157" s="303"/>
      <c r="AK157" s="303"/>
    </row>
    <row r="158" spans="1:37" s="136" customFormat="1" ht="15" customHeight="1" x14ac:dyDescent="0.15">
      <c r="B158" s="298" t="s">
        <v>960</v>
      </c>
      <c r="C158" s="273"/>
      <c r="D158" s="273"/>
      <c r="F158" s="299">
        <v>66</v>
      </c>
      <c r="G158" s="299">
        <v>28</v>
      </c>
      <c r="H158" s="299">
        <v>38</v>
      </c>
      <c r="I158" s="299">
        <v>124</v>
      </c>
      <c r="J158" s="300">
        <v>122</v>
      </c>
      <c r="K158" s="299">
        <v>30</v>
      </c>
      <c r="L158" s="304">
        <v>3.2608695652173911</v>
      </c>
      <c r="M158" s="302">
        <v>2.6390197926484449</v>
      </c>
      <c r="N158" s="302">
        <v>3.9460020768431985</v>
      </c>
      <c r="O158" s="302">
        <v>10.385259631490786</v>
      </c>
      <c r="P158" s="302">
        <v>11.585944919278253</v>
      </c>
      <c r="Q158" s="302">
        <v>2.4958402662229617</v>
      </c>
      <c r="R158" s="303"/>
      <c r="S158" s="303"/>
      <c r="T158" s="303"/>
      <c r="U158" s="303"/>
      <c r="V158" s="303"/>
      <c r="X158" s="298" t="s">
        <v>960</v>
      </c>
      <c r="Y158" s="273"/>
      <c r="Z158" s="273"/>
      <c r="AB158" s="299">
        <f t="shared" ref="AB158:AB163" si="104">K158</f>
        <v>30</v>
      </c>
      <c r="AC158" s="299">
        <f t="shared" ref="AC158:AC163" si="105">H158</f>
        <v>38</v>
      </c>
      <c r="AD158" s="300">
        <f t="shared" ref="AD158:AD163" si="106">J158</f>
        <v>122</v>
      </c>
      <c r="AE158" s="304">
        <f t="shared" ref="AE158:AE163" si="107">Q158</f>
        <v>2.4958402662229617</v>
      </c>
      <c r="AF158" s="302">
        <f t="shared" ref="AF158:AF163" si="108">N158</f>
        <v>3.9460020768431985</v>
      </c>
      <c r="AG158" s="302">
        <f t="shared" ref="AG158:AG163" si="109">P158</f>
        <v>11.585944919278253</v>
      </c>
      <c r="AH158" s="303"/>
      <c r="AI158" s="303"/>
      <c r="AJ158" s="303"/>
      <c r="AK158" s="303"/>
    </row>
    <row r="159" spans="1:37" s="136" customFormat="1" ht="15" customHeight="1" x14ac:dyDescent="0.15">
      <c r="B159" s="298" t="s">
        <v>961</v>
      </c>
      <c r="C159" s="273"/>
      <c r="D159" s="273"/>
      <c r="F159" s="299">
        <v>156</v>
      </c>
      <c r="G159" s="299">
        <v>84</v>
      </c>
      <c r="H159" s="299">
        <v>72</v>
      </c>
      <c r="I159" s="299">
        <v>166</v>
      </c>
      <c r="J159" s="300">
        <v>150</v>
      </c>
      <c r="K159" s="299">
        <v>100</v>
      </c>
      <c r="L159" s="304">
        <v>7.7075098814229248</v>
      </c>
      <c r="M159" s="302">
        <v>7.9170593779453347</v>
      </c>
      <c r="N159" s="302">
        <v>7.4766355140186906</v>
      </c>
      <c r="O159" s="302">
        <v>13.90284757118928</v>
      </c>
      <c r="P159" s="302">
        <v>14.245014245014245</v>
      </c>
      <c r="Q159" s="302">
        <v>8.3194675540765388</v>
      </c>
      <c r="R159" s="303"/>
      <c r="S159" s="303"/>
      <c r="T159" s="303"/>
      <c r="U159" s="303"/>
      <c r="V159" s="303"/>
      <c r="X159" s="298" t="s">
        <v>961</v>
      </c>
      <c r="Y159" s="273"/>
      <c r="Z159" s="273"/>
      <c r="AB159" s="299">
        <f t="shared" si="104"/>
        <v>100</v>
      </c>
      <c r="AC159" s="299">
        <f t="shared" si="105"/>
        <v>72</v>
      </c>
      <c r="AD159" s="300">
        <f t="shared" si="106"/>
        <v>150</v>
      </c>
      <c r="AE159" s="304">
        <f t="shared" si="107"/>
        <v>8.3194675540765388</v>
      </c>
      <c r="AF159" s="302">
        <f t="shared" si="108"/>
        <v>7.4766355140186906</v>
      </c>
      <c r="AG159" s="302">
        <f t="shared" si="109"/>
        <v>14.245014245014245</v>
      </c>
      <c r="AH159" s="303"/>
      <c r="AI159" s="303"/>
      <c r="AJ159" s="303"/>
      <c r="AK159" s="303"/>
    </row>
    <row r="160" spans="1:37" s="136" customFormat="1" ht="15" customHeight="1" x14ac:dyDescent="0.15">
      <c r="B160" s="298" t="s">
        <v>962</v>
      </c>
      <c r="C160" s="273"/>
      <c r="D160" s="273"/>
      <c r="F160" s="299">
        <v>491</v>
      </c>
      <c r="G160" s="299">
        <v>293</v>
      </c>
      <c r="H160" s="299">
        <v>198</v>
      </c>
      <c r="I160" s="299">
        <v>195</v>
      </c>
      <c r="J160" s="300">
        <v>162</v>
      </c>
      <c r="K160" s="299">
        <v>326</v>
      </c>
      <c r="L160" s="304">
        <v>24.25889328063241</v>
      </c>
      <c r="M160" s="302">
        <v>27.615457115928372</v>
      </c>
      <c r="N160" s="302">
        <v>20.5607476635514</v>
      </c>
      <c r="O160" s="302">
        <v>16.331658291457288</v>
      </c>
      <c r="P160" s="302">
        <v>15.384615384615385</v>
      </c>
      <c r="Q160" s="302">
        <v>27.121464226289515</v>
      </c>
      <c r="R160" s="303"/>
      <c r="S160" s="303"/>
      <c r="T160" s="303"/>
      <c r="U160" s="303"/>
      <c r="V160" s="303"/>
      <c r="X160" s="298" t="s">
        <v>962</v>
      </c>
      <c r="Y160" s="273"/>
      <c r="Z160" s="273"/>
      <c r="AB160" s="299">
        <f t="shared" si="104"/>
        <v>326</v>
      </c>
      <c r="AC160" s="299">
        <f t="shared" si="105"/>
        <v>198</v>
      </c>
      <c r="AD160" s="300">
        <f t="shared" si="106"/>
        <v>162</v>
      </c>
      <c r="AE160" s="304">
        <f t="shared" si="107"/>
        <v>27.121464226289515</v>
      </c>
      <c r="AF160" s="302">
        <f t="shared" si="108"/>
        <v>20.5607476635514</v>
      </c>
      <c r="AG160" s="302">
        <f t="shared" si="109"/>
        <v>15.384615384615385</v>
      </c>
      <c r="AH160" s="303"/>
      <c r="AI160" s="303"/>
      <c r="AJ160" s="303"/>
      <c r="AK160" s="303"/>
    </row>
    <row r="161" spans="1:39" s="136" customFormat="1" ht="15" customHeight="1" x14ac:dyDescent="0.15">
      <c r="B161" s="298" t="s">
        <v>963</v>
      </c>
      <c r="C161" s="273"/>
      <c r="D161" s="273"/>
      <c r="F161" s="299">
        <v>615</v>
      </c>
      <c r="G161" s="299">
        <v>403</v>
      </c>
      <c r="H161" s="299">
        <v>212</v>
      </c>
      <c r="I161" s="299">
        <v>224</v>
      </c>
      <c r="J161" s="300">
        <v>176</v>
      </c>
      <c r="K161" s="299">
        <v>451</v>
      </c>
      <c r="L161" s="304">
        <v>30.385375494071148</v>
      </c>
      <c r="M161" s="302">
        <v>37.983034872761543</v>
      </c>
      <c r="N161" s="302">
        <v>22.014537902388369</v>
      </c>
      <c r="O161" s="302">
        <v>18.760469011725291</v>
      </c>
      <c r="P161" s="302">
        <v>16.714150047483383</v>
      </c>
      <c r="Q161" s="302">
        <v>37.520798668885192</v>
      </c>
      <c r="R161" s="303"/>
      <c r="S161" s="303"/>
      <c r="T161" s="303"/>
      <c r="U161" s="303"/>
      <c r="V161" s="303"/>
      <c r="X161" s="298" t="s">
        <v>963</v>
      </c>
      <c r="Y161" s="273"/>
      <c r="Z161" s="273"/>
      <c r="AB161" s="299">
        <f t="shared" si="104"/>
        <v>451</v>
      </c>
      <c r="AC161" s="299">
        <f t="shared" si="105"/>
        <v>212</v>
      </c>
      <c r="AD161" s="300">
        <f t="shared" si="106"/>
        <v>176</v>
      </c>
      <c r="AE161" s="304">
        <f t="shared" si="107"/>
        <v>37.520798668885192</v>
      </c>
      <c r="AF161" s="302">
        <f t="shared" si="108"/>
        <v>22.014537902388369</v>
      </c>
      <c r="AG161" s="302">
        <f t="shared" si="109"/>
        <v>16.714150047483383</v>
      </c>
      <c r="AH161" s="303"/>
      <c r="AI161" s="303"/>
      <c r="AJ161" s="303"/>
      <c r="AK161" s="303"/>
    </row>
    <row r="162" spans="1:39" s="136" customFormat="1" ht="15" customHeight="1" x14ac:dyDescent="0.15">
      <c r="B162" s="298" t="s">
        <v>140</v>
      </c>
      <c r="C162" s="273"/>
      <c r="D162" s="273"/>
      <c r="F162" s="299">
        <v>127</v>
      </c>
      <c r="G162" s="299">
        <v>32</v>
      </c>
      <c r="H162" s="299">
        <v>95</v>
      </c>
      <c r="I162" s="299">
        <v>35</v>
      </c>
      <c r="J162" s="300">
        <v>32</v>
      </c>
      <c r="K162" s="299">
        <v>35</v>
      </c>
      <c r="L162" s="304">
        <v>6.2747035573122529</v>
      </c>
      <c r="M162" s="302">
        <v>3.0160226201696512</v>
      </c>
      <c r="N162" s="302">
        <v>9.8650051921079971</v>
      </c>
      <c r="O162" s="302">
        <v>2.9313232830820772</v>
      </c>
      <c r="P162" s="302">
        <v>3.0389363722697058</v>
      </c>
      <c r="Q162" s="302">
        <v>2.9118136439267883</v>
      </c>
      <c r="R162" s="303"/>
      <c r="S162" s="303"/>
      <c r="T162" s="303"/>
      <c r="U162" s="303"/>
      <c r="V162" s="303"/>
      <c r="X162" s="298" t="s">
        <v>140</v>
      </c>
      <c r="Y162" s="273"/>
      <c r="Z162" s="273"/>
      <c r="AB162" s="299">
        <f t="shared" si="104"/>
        <v>35</v>
      </c>
      <c r="AC162" s="299">
        <f t="shared" si="105"/>
        <v>95</v>
      </c>
      <c r="AD162" s="300">
        <f t="shared" si="106"/>
        <v>32</v>
      </c>
      <c r="AE162" s="304">
        <f t="shared" si="107"/>
        <v>2.9118136439267883</v>
      </c>
      <c r="AF162" s="302">
        <f t="shared" si="108"/>
        <v>9.8650051921079971</v>
      </c>
      <c r="AG162" s="302">
        <f t="shared" si="109"/>
        <v>3.0389363722697058</v>
      </c>
      <c r="AH162" s="303"/>
      <c r="AI162" s="303"/>
      <c r="AJ162" s="303"/>
      <c r="AK162" s="303"/>
    </row>
    <row r="163" spans="1:39" s="136" customFormat="1" ht="15" customHeight="1" x14ac:dyDescent="0.15">
      <c r="B163" s="290" t="s">
        <v>964</v>
      </c>
      <c r="C163" s="291"/>
      <c r="D163" s="291"/>
      <c r="E163" s="292"/>
      <c r="F163" s="305">
        <v>286</v>
      </c>
      <c r="G163" s="305">
        <v>100</v>
      </c>
      <c r="H163" s="305">
        <v>186</v>
      </c>
      <c r="I163" s="305">
        <v>169</v>
      </c>
      <c r="J163" s="306">
        <v>149</v>
      </c>
      <c r="K163" s="305">
        <v>120</v>
      </c>
      <c r="L163" s="307">
        <v>14.130434782608695</v>
      </c>
      <c r="M163" s="308">
        <v>9.4250706880301607</v>
      </c>
      <c r="N163" s="308">
        <v>19.314641744548286</v>
      </c>
      <c r="O163" s="308">
        <v>14.154103852596315</v>
      </c>
      <c r="P163" s="308">
        <v>14.150047483380817</v>
      </c>
      <c r="Q163" s="308">
        <v>9.9833610648918469</v>
      </c>
      <c r="R163" s="309"/>
      <c r="S163" s="309"/>
      <c r="T163" s="309"/>
      <c r="U163" s="309"/>
      <c r="V163" s="309"/>
      <c r="X163" s="290" t="s">
        <v>964</v>
      </c>
      <c r="Y163" s="291"/>
      <c r="Z163" s="291"/>
      <c r="AA163" s="292"/>
      <c r="AB163" s="299">
        <f t="shared" si="104"/>
        <v>120</v>
      </c>
      <c r="AC163" s="299">
        <f t="shared" si="105"/>
        <v>186</v>
      </c>
      <c r="AD163" s="300">
        <f t="shared" si="106"/>
        <v>149</v>
      </c>
      <c r="AE163" s="304">
        <f t="shared" si="107"/>
        <v>9.9833610648918469</v>
      </c>
      <c r="AF163" s="302">
        <f t="shared" si="108"/>
        <v>19.314641744548286</v>
      </c>
      <c r="AG163" s="302">
        <f t="shared" si="109"/>
        <v>14.150047483380817</v>
      </c>
      <c r="AH163" s="309"/>
      <c r="AI163" s="303"/>
      <c r="AJ163" s="309"/>
      <c r="AK163" s="309"/>
    </row>
    <row r="164" spans="1:39" s="136" customFormat="1" ht="15" customHeight="1" x14ac:dyDescent="0.15">
      <c r="B164" s="310" t="s">
        <v>965</v>
      </c>
      <c r="C164" s="311"/>
      <c r="D164" s="311"/>
      <c r="E164" s="312"/>
      <c r="F164" s="313">
        <v>2024</v>
      </c>
      <c r="G164" s="313">
        <v>1061</v>
      </c>
      <c r="H164" s="313">
        <v>963</v>
      </c>
      <c r="I164" s="313">
        <v>1194</v>
      </c>
      <c r="J164" s="314">
        <v>1053</v>
      </c>
      <c r="K164" s="313">
        <v>1202</v>
      </c>
      <c r="L164" s="315">
        <v>100</v>
      </c>
      <c r="M164" s="316">
        <v>100</v>
      </c>
      <c r="N164" s="316">
        <v>100</v>
      </c>
      <c r="O164" s="316">
        <v>100</v>
      </c>
      <c r="P164" s="316">
        <v>100</v>
      </c>
      <c r="Q164" s="316">
        <v>100</v>
      </c>
      <c r="R164" s="309"/>
      <c r="S164" s="309"/>
      <c r="T164" s="309"/>
      <c r="U164" s="309"/>
      <c r="V164" s="309"/>
      <c r="X164" s="310" t="s">
        <v>1</v>
      </c>
      <c r="Y164" s="311"/>
      <c r="Z164" s="311"/>
      <c r="AA164" s="312"/>
      <c r="AB164" s="313">
        <f>SUM(AB157:AB163)</f>
        <v>1202</v>
      </c>
      <c r="AC164" s="313">
        <f t="shared" ref="AC164:AD164" si="110">SUM(AC157:AC163)</f>
        <v>963</v>
      </c>
      <c r="AD164" s="314">
        <f t="shared" si="110"/>
        <v>1053</v>
      </c>
      <c r="AE164" s="315">
        <f t="shared" ref="AE164" si="111">SUM(AE157:AE163)</f>
        <v>100</v>
      </c>
      <c r="AF164" s="316">
        <f t="shared" ref="AF164" si="112">SUM(AF157:AF163)</f>
        <v>100</v>
      </c>
      <c r="AG164" s="316">
        <f t="shared" ref="AG164" si="113">SUM(AG157:AG163)</f>
        <v>100</v>
      </c>
      <c r="AH164" s="309"/>
      <c r="AI164" s="309"/>
      <c r="AJ164" s="309"/>
      <c r="AK164" s="309"/>
    </row>
    <row r="165" spans="1:39" s="136" customFormat="1" ht="15" customHeight="1" x14ac:dyDescent="0.15">
      <c r="B165" s="165" t="s">
        <v>840</v>
      </c>
      <c r="C165" s="311"/>
      <c r="D165" s="311"/>
      <c r="E165" s="317"/>
      <c r="F165" s="318">
        <v>59.875055994575</v>
      </c>
      <c r="G165" s="319">
        <v>63.219735294026876</v>
      </c>
      <c r="H165" s="319">
        <v>55.738329087531149</v>
      </c>
      <c r="I165" s="319">
        <v>41.829647610889843</v>
      </c>
      <c r="J165" s="319">
        <v>39.473380978142181</v>
      </c>
      <c r="K165" s="318">
        <v>62.796319791572472</v>
      </c>
      <c r="L165" s="303"/>
      <c r="M165" s="303"/>
      <c r="N165" s="303"/>
      <c r="O165" s="303"/>
      <c r="P165" s="303"/>
      <c r="Q165" s="303"/>
      <c r="R165" s="303"/>
      <c r="S165" s="303"/>
      <c r="T165" s="303"/>
      <c r="U165" s="303"/>
      <c r="V165" s="303"/>
      <c r="X165" s="310" t="s">
        <v>80</v>
      </c>
      <c r="Y165" s="311"/>
      <c r="Z165" s="311"/>
      <c r="AA165" s="317"/>
      <c r="AB165" s="320">
        <f>K165</f>
        <v>62.796319791572472</v>
      </c>
      <c r="AC165" s="321">
        <f>H165</f>
        <v>55.738329087531149</v>
      </c>
      <c r="AD165" s="321">
        <f>J165</f>
        <v>39.473380978142181</v>
      </c>
      <c r="AE165" s="303"/>
      <c r="AF165" s="303"/>
      <c r="AG165" s="303"/>
      <c r="AH165" s="303"/>
      <c r="AI165" s="303"/>
      <c r="AJ165" s="303"/>
      <c r="AK165" s="303"/>
      <c r="AL165" s="303"/>
      <c r="AM165" s="303"/>
    </row>
    <row r="166" spans="1:39" s="136" customFormat="1" ht="15" customHeight="1" x14ac:dyDescent="0.15">
      <c r="B166" s="165" t="s">
        <v>841</v>
      </c>
      <c r="C166" s="311"/>
      <c r="D166" s="311"/>
      <c r="E166" s="317"/>
      <c r="F166" s="318">
        <v>71.520857263622929</v>
      </c>
      <c r="G166" s="319">
        <v>72.326387639952173</v>
      </c>
      <c r="H166" s="319">
        <v>70.420620652051539</v>
      </c>
      <c r="I166" s="319">
        <v>57.628210754250119</v>
      </c>
      <c r="J166" s="319">
        <v>55.582455458318577</v>
      </c>
      <c r="K166" s="318">
        <v>72.129106172485578</v>
      </c>
      <c r="X166" s="310" t="s">
        <v>80</v>
      </c>
      <c r="Y166" s="311"/>
      <c r="Z166" s="311"/>
      <c r="AA166" s="317"/>
      <c r="AB166" s="320">
        <f>K166</f>
        <v>72.129106172485578</v>
      </c>
      <c r="AC166" s="321">
        <f>H166</f>
        <v>70.420620652051539</v>
      </c>
      <c r="AD166" s="321">
        <f>J166</f>
        <v>55.582455458318577</v>
      </c>
      <c r="AE166" s="322"/>
      <c r="AF166" s="309"/>
    </row>
    <row r="167" spans="1:39" ht="15" customHeight="1" x14ac:dyDescent="0.15">
      <c r="B167" s="171"/>
      <c r="C167" s="171"/>
      <c r="D167" s="171"/>
      <c r="E167" s="172"/>
      <c r="F167" s="252"/>
      <c r="G167" s="252"/>
      <c r="H167" s="252"/>
      <c r="I167" s="181"/>
      <c r="J167" s="164"/>
      <c r="X167" s="171"/>
      <c r="Y167" s="171"/>
      <c r="Z167" s="171"/>
      <c r="AA167" s="172"/>
      <c r="AB167" s="252"/>
      <c r="AC167" s="252"/>
      <c r="AD167" s="252"/>
      <c r="AE167" s="181"/>
      <c r="AF167" s="164"/>
    </row>
    <row r="168" spans="1:39" ht="15" customHeight="1" x14ac:dyDescent="0.15">
      <c r="A168" s="135" t="s">
        <v>727</v>
      </c>
    </row>
    <row r="169" spans="1:39" ht="33" x14ac:dyDescent="0.15">
      <c r="B169" s="323"/>
      <c r="C169" s="167" t="s">
        <v>528</v>
      </c>
      <c r="D169" s="167"/>
      <c r="E169" s="167"/>
      <c r="F169" s="167"/>
      <c r="G169" s="167"/>
      <c r="H169" s="176"/>
      <c r="I169" s="324" t="s">
        <v>105</v>
      </c>
      <c r="J169" s="324" t="s">
        <v>95</v>
      </c>
      <c r="K169" s="324" t="s">
        <v>94</v>
      </c>
      <c r="L169" s="324" t="s">
        <v>93</v>
      </c>
      <c r="M169" s="324" t="s">
        <v>92</v>
      </c>
      <c r="N169" s="324" t="s">
        <v>152</v>
      </c>
      <c r="O169" s="199" t="s">
        <v>526</v>
      </c>
      <c r="P169" s="324" t="s">
        <v>4</v>
      </c>
      <c r="Q169" s="199" t="s">
        <v>979</v>
      </c>
      <c r="R169" s="199" t="s">
        <v>980</v>
      </c>
      <c r="S169" s="199" t="s">
        <v>527</v>
      </c>
    </row>
    <row r="170" spans="1:39" ht="15" customHeight="1" x14ac:dyDescent="0.15">
      <c r="B170" s="325" t="s">
        <v>2</v>
      </c>
      <c r="C170" s="156" t="s">
        <v>462</v>
      </c>
      <c r="H170" s="203"/>
      <c r="I170" s="204">
        <v>144</v>
      </c>
      <c r="J170" s="204">
        <v>40</v>
      </c>
      <c r="K170" s="204">
        <v>70</v>
      </c>
      <c r="L170" s="204">
        <v>96</v>
      </c>
      <c r="M170" s="204">
        <v>158</v>
      </c>
      <c r="N170" s="204">
        <v>1384</v>
      </c>
      <c r="O170" s="204">
        <v>132</v>
      </c>
      <c r="P170" s="204">
        <f t="shared" ref="P170:P184" si="114">SUM(I170:O170)</f>
        <v>2024</v>
      </c>
      <c r="Q170" s="326">
        <v>1.1168076109936576</v>
      </c>
      <c r="R170" s="205">
        <v>4.159448818897638</v>
      </c>
      <c r="S170" s="204">
        <v>36</v>
      </c>
      <c r="U170" s="327"/>
      <c r="V170" s="327"/>
      <c r="W170" s="327"/>
      <c r="X170" s="327"/>
    </row>
    <row r="171" spans="1:39" ht="15" customHeight="1" x14ac:dyDescent="0.15">
      <c r="B171" s="328"/>
      <c r="C171" s="156" t="s">
        <v>463</v>
      </c>
      <c r="H171" s="329"/>
      <c r="I171" s="157">
        <v>100</v>
      </c>
      <c r="J171" s="157">
        <v>54</v>
      </c>
      <c r="K171" s="157">
        <v>66</v>
      </c>
      <c r="L171" s="157">
        <v>132</v>
      </c>
      <c r="M171" s="157">
        <v>288</v>
      </c>
      <c r="N171" s="157">
        <v>1252</v>
      </c>
      <c r="O171" s="157">
        <v>132</v>
      </c>
      <c r="P171" s="157">
        <f t="shared" si="114"/>
        <v>2024</v>
      </c>
      <c r="Q171" s="330">
        <v>0.93234672304439747</v>
      </c>
      <c r="R171" s="159">
        <v>2.7562500000000001</v>
      </c>
      <c r="S171" s="157">
        <v>23</v>
      </c>
      <c r="U171" s="327"/>
      <c r="V171" s="327"/>
      <c r="W171" s="327"/>
      <c r="X171" s="327"/>
    </row>
    <row r="172" spans="1:39" ht="15" customHeight="1" x14ac:dyDescent="0.15">
      <c r="B172" s="328"/>
      <c r="C172" s="156" t="s">
        <v>464</v>
      </c>
      <c r="H172" s="329"/>
      <c r="I172" s="157">
        <v>29</v>
      </c>
      <c r="J172" s="157">
        <v>16</v>
      </c>
      <c r="K172" s="157">
        <v>23</v>
      </c>
      <c r="L172" s="157">
        <v>43</v>
      </c>
      <c r="M172" s="157">
        <v>107</v>
      </c>
      <c r="N172" s="157">
        <v>1674</v>
      </c>
      <c r="O172" s="157">
        <v>132</v>
      </c>
      <c r="P172" s="157">
        <f t="shared" si="114"/>
        <v>2024</v>
      </c>
      <c r="Q172" s="330">
        <v>0.29809725158562367</v>
      </c>
      <c r="R172" s="159">
        <v>2.5871559633027523</v>
      </c>
      <c r="S172" s="157">
        <v>16</v>
      </c>
      <c r="U172" s="327"/>
      <c r="V172" s="327"/>
      <c r="W172" s="327"/>
      <c r="X172" s="327"/>
    </row>
    <row r="173" spans="1:39" ht="15" customHeight="1" x14ac:dyDescent="0.15">
      <c r="B173" s="328"/>
      <c r="C173" s="156" t="s">
        <v>541</v>
      </c>
      <c r="H173" s="329"/>
      <c r="I173" s="157">
        <v>138</v>
      </c>
      <c r="J173" s="157">
        <v>86</v>
      </c>
      <c r="K173" s="157">
        <v>168</v>
      </c>
      <c r="L173" s="157">
        <v>306</v>
      </c>
      <c r="M173" s="157">
        <v>423</v>
      </c>
      <c r="N173" s="157">
        <v>771</v>
      </c>
      <c r="O173" s="157">
        <v>132</v>
      </c>
      <c r="P173" s="157">
        <f t="shared" si="114"/>
        <v>2024</v>
      </c>
      <c r="Q173" s="330">
        <v>1.5021141649048626</v>
      </c>
      <c r="R173" s="159">
        <v>2.5352363960749331</v>
      </c>
      <c r="S173" s="157">
        <v>38</v>
      </c>
      <c r="U173" s="327"/>
      <c r="V173" s="327"/>
      <c r="W173" s="327"/>
      <c r="X173" s="327"/>
    </row>
    <row r="174" spans="1:39" ht="15" customHeight="1" x14ac:dyDescent="0.15">
      <c r="B174" s="328"/>
      <c r="C174" s="156" t="s">
        <v>465</v>
      </c>
      <c r="H174" s="329"/>
      <c r="I174" s="157">
        <v>50</v>
      </c>
      <c r="J174" s="157">
        <v>43</v>
      </c>
      <c r="K174" s="157">
        <v>98</v>
      </c>
      <c r="L174" s="157">
        <v>216</v>
      </c>
      <c r="M174" s="157">
        <v>429</v>
      </c>
      <c r="N174" s="157">
        <v>1056</v>
      </c>
      <c r="O174" s="157">
        <v>132</v>
      </c>
      <c r="P174" s="157">
        <f t="shared" si="114"/>
        <v>2024</v>
      </c>
      <c r="Q174" s="330">
        <v>0.93446088794926008</v>
      </c>
      <c r="R174" s="159">
        <v>2.1148325358851676</v>
      </c>
      <c r="S174" s="157">
        <v>91</v>
      </c>
      <c r="U174" s="327"/>
      <c r="V174" s="327"/>
      <c r="W174" s="327"/>
      <c r="X174" s="327"/>
    </row>
    <row r="175" spans="1:39" ht="15" customHeight="1" x14ac:dyDescent="0.15">
      <c r="B175" s="328"/>
      <c r="C175" s="156" t="s">
        <v>543</v>
      </c>
      <c r="H175" s="329"/>
      <c r="I175" s="157">
        <v>21</v>
      </c>
      <c r="J175" s="157">
        <v>38</v>
      </c>
      <c r="K175" s="157">
        <v>99</v>
      </c>
      <c r="L175" s="157">
        <v>207</v>
      </c>
      <c r="M175" s="157">
        <v>398</v>
      </c>
      <c r="N175" s="157">
        <v>1129</v>
      </c>
      <c r="O175" s="157">
        <v>132</v>
      </c>
      <c r="P175" s="157">
        <f t="shared" si="114"/>
        <v>2024</v>
      </c>
      <c r="Q175" s="330">
        <v>0.73044397463002109</v>
      </c>
      <c r="R175" s="159">
        <v>1.8112712975098295</v>
      </c>
      <c r="S175" s="157">
        <v>9</v>
      </c>
      <c r="U175" s="327"/>
      <c r="V175" s="327"/>
      <c r="W175" s="327"/>
      <c r="X175" s="327"/>
    </row>
    <row r="176" spans="1:39" ht="15" customHeight="1" x14ac:dyDescent="0.15">
      <c r="B176" s="328"/>
      <c r="C176" s="156" t="s">
        <v>467</v>
      </c>
      <c r="H176" s="329"/>
      <c r="I176" s="157">
        <v>35</v>
      </c>
      <c r="J176" s="157">
        <v>32</v>
      </c>
      <c r="K176" s="157">
        <v>88</v>
      </c>
      <c r="L176" s="157">
        <v>189</v>
      </c>
      <c r="M176" s="157">
        <v>351</v>
      </c>
      <c r="N176" s="157">
        <v>1197</v>
      </c>
      <c r="O176" s="157">
        <v>132</v>
      </c>
      <c r="P176" s="157">
        <f t="shared" si="114"/>
        <v>2024</v>
      </c>
      <c r="Q176" s="330">
        <v>0.71300211416490489</v>
      </c>
      <c r="R176" s="159">
        <v>1.9410071942446043</v>
      </c>
      <c r="S176" s="157">
        <v>15</v>
      </c>
      <c r="U176" s="327"/>
      <c r="V176" s="327"/>
      <c r="W176" s="327"/>
      <c r="X176" s="327"/>
    </row>
    <row r="177" spans="2:24" ht="15" customHeight="1" x14ac:dyDescent="0.15">
      <c r="B177" s="328"/>
      <c r="C177" s="156" t="s">
        <v>734</v>
      </c>
      <c r="H177" s="329"/>
      <c r="I177" s="157">
        <v>3</v>
      </c>
      <c r="J177" s="157">
        <v>2</v>
      </c>
      <c r="K177" s="157">
        <v>4</v>
      </c>
      <c r="L177" s="157">
        <v>9</v>
      </c>
      <c r="M177" s="157">
        <v>25</v>
      </c>
      <c r="N177" s="157">
        <v>1849</v>
      </c>
      <c r="O177" s="157">
        <v>132</v>
      </c>
      <c r="P177" s="157">
        <f t="shared" si="114"/>
        <v>2024</v>
      </c>
      <c r="Q177" s="330">
        <v>4.4926004228329812E-2</v>
      </c>
      <c r="R177" s="159">
        <v>1.9767441860465116</v>
      </c>
      <c r="S177" s="157">
        <v>9</v>
      </c>
      <c r="U177" s="327"/>
      <c r="V177" s="327"/>
      <c r="W177" s="327"/>
      <c r="X177" s="327"/>
    </row>
    <row r="178" spans="2:24" ht="15" customHeight="1" x14ac:dyDescent="0.15">
      <c r="B178" s="328"/>
      <c r="C178" s="156" t="s">
        <v>466</v>
      </c>
      <c r="H178" s="329"/>
      <c r="I178" s="157">
        <v>20</v>
      </c>
      <c r="J178" s="157">
        <v>9</v>
      </c>
      <c r="K178" s="157">
        <v>32</v>
      </c>
      <c r="L178" s="157">
        <v>78</v>
      </c>
      <c r="M178" s="157">
        <v>285</v>
      </c>
      <c r="N178" s="157">
        <v>1468</v>
      </c>
      <c r="O178" s="157">
        <v>132</v>
      </c>
      <c r="P178" s="157">
        <f t="shared" si="114"/>
        <v>2024</v>
      </c>
      <c r="Q178" s="330">
        <v>0.39429175475687106</v>
      </c>
      <c r="R178" s="159">
        <v>1.7594339622641511</v>
      </c>
      <c r="S178" s="157">
        <v>15</v>
      </c>
      <c r="U178" s="327"/>
      <c r="V178" s="327"/>
      <c r="W178" s="327"/>
      <c r="X178" s="327"/>
    </row>
    <row r="179" spans="2:24" ht="15" customHeight="1" x14ac:dyDescent="0.15">
      <c r="B179" s="328"/>
      <c r="C179" s="156" t="s">
        <v>731</v>
      </c>
      <c r="H179" s="329"/>
      <c r="I179" s="157">
        <v>4</v>
      </c>
      <c r="J179" s="157">
        <v>5</v>
      </c>
      <c r="K179" s="157">
        <v>20</v>
      </c>
      <c r="L179" s="157">
        <v>92</v>
      </c>
      <c r="M179" s="157">
        <v>357</v>
      </c>
      <c r="N179" s="157">
        <v>1414</v>
      </c>
      <c r="O179" s="157">
        <v>132</v>
      </c>
      <c r="P179" s="157">
        <f t="shared" si="114"/>
        <v>2024</v>
      </c>
      <c r="Q179" s="330">
        <v>0.34355179704016914</v>
      </c>
      <c r="R179" s="159">
        <v>1.3598326359832635</v>
      </c>
      <c r="S179" s="157">
        <v>10</v>
      </c>
      <c r="U179" s="327"/>
      <c r="V179" s="327"/>
      <c r="W179" s="327"/>
      <c r="X179" s="327"/>
    </row>
    <row r="180" spans="2:24" ht="15" customHeight="1" x14ac:dyDescent="0.15">
      <c r="B180" s="328"/>
      <c r="C180" s="156" t="s">
        <v>540</v>
      </c>
      <c r="H180" s="329"/>
      <c r="I180" s="157">
        <v>17</v>
      </c>
      <c r="J180" s="157">
        <v>5</v>
      </c>
      <c r="K180" s="157">
        <v>14</v>
      </c>
      <c r="L180" s="157">
        <v>35</v>
      </c>
      <c r="M180" s="157">
        <v>98</v>
      </c>
      <c r="N180" s="157">
        <v>1723</v>
      </c>
      <c r="O180" s="157">
        <v>132</v>
      </c>
      <c r="P180" s="157">
        <f t="shared" si="114"/>
        <v>2024</v>
      </c>
      <c r="Q180" s="330">
        <v>0.18181818181818182</v>
      </c>
      <c r="R180" s="159">
        <v>2.0355029585798818</v>
      </c>
      <c r="S180" s="157">
        <v>21</v>
      </c>
      <c r="U180" s="327"/>
      <c r="V180" s="327"/>
      <c r="W180" s="327"/>
      <c r="X180" s="327"/>
    </row>
    <row r="181" spans="2:24" ht="15" customHeight="1" x14ac:dyDescent="0.15">
      <c r="B181" s="328"/>
      <c r="C181" s="156" t="s">
        <v>544</v>
      </c>
      <c r="H181" s="329"/>
      <c r="I181" s="157">
        <v>17</v>
      </c>
      <c r="J181" s="157">
        <v>3</v>
      </c>
      <c r="K181" s="157">
        <v>10</v>
      </c>
      <c r="L181" s="157">
        <v>26</v>
      </c>
      <c r="M181" s="157">
        <v>112</v>
      </c>
      <c r="N181" s="157">
        <v>1724</v>
      </c>
      <c r="O181" s="157">
        <v>132</v>
      </c>
      <c r="P181" s="157">
        <f t="shared" si="114"/>
        <v>2024</v>
      </c>
      <c r="Q181" s="330">
        <v>0.22304439746300211</v>
      </c>
      <c r="R181" s="159">
        <v>2.5119047619047619</v>
      </c>
      <c r="S181" s="157">
        <v>61</v>
      </c>
      <c r="U181" s="327"/>
      <c r="V181" s="327"/>
      <c r="W181" s="327"/>
      <c r="X181" s="327"/>
    </row>
    <row r="182" spans="2:24" ht="15" customHeight="1" x14ac:dyDescent="0.15">
      <c r="B182" s="328"/>
      <c r="C182" s="174" t="s">
        <v>550</v>
      </c>
      <c r="H182" s="329"/>
      <c r="I182" s="157">
        <v>67</v>
      </c>
      <c r="J182" s="157">
        <v>15</v>
      </c>
      <c r="K182" s="157">
        <v>36</v>
      </c>
      <c r="L182" s="157">
        <v>50</v>
      </c>
      <c r="M182" s="157">
        <v>102</v>
      </c>
      <c r="N182" s="157">
        <v>1481</v>
      </c>
      <c r="O182" s="157">
        <v>273</v>
      </c>
      <c r="P182" s="157">
        <f t="shared" si="114"/>
        <v>2024</v>
      </c>
      <c r="Q182" s="330">
        <v>0.69617361507709885</v>
      </c>
      <c r="R182" s="159">
        <v>4.5148148148148151</v>
      </c>
      <c r="S182" s="157">
        <v>61</v>
      </c>
      <c r="U182" s="327"/>
      <c r="V182" s="327"/>
      <c r="W182" s="327"/>
      <c r="X182" s="327"/>
    </row>
    <row r="183" spans="2:24" ht="15" customHeight="1" x14ac:dyDescent="0.15">
      <c r="B183" s="328"/>
      <c r="C183" s="331" t="s">
        <v>291</v>
      </c>
      <c r="D183" s="332"/>
      <c r="E183" s="332"/>
      <c r="F183" s="332"/>
      <c r="G183" s="332"/>
      <c r="H183" s="210"/>
      <c r="I183" s="211">
        <v>494</v>
      </c>
      <c r="J183" s="211">
        <v>82</v>
      </c>
      <c r="K183" s="211">
        <v>105</v>
      </c>
      <c r="L183" s="211">
        <v>114</v>
      </c>
      <c r="M183" s="211">
        <v>241</v>
      </c>
      <c r="N183" s="211">
        <v>272</v>
      </c>
      <c r="O183" s="211">
        <v>716</v>
      </c>
      <c r="P183" s="211">
        <f t="shared" si="114"/>
        <v>2024</v>
      </c>
      <c r="Q183" s="333">
        <v>4.7821100917431192</v>
      </c>
      <c r="R183" s="212">
        <v>6.0376447876447878</v>
      </c>
      <c r="S183" s="211">
        <v>101</v>
      </c>
      <c r="U183" s="327"/>
      <c r="V183" s="327"/>
      <c r="W183" s="327"/>
      <c r="X183" s="327"/>
    </row>
    <row r="184" spans="2:24" ht="31.15" customHeight="1" x14ac:dyDescent="0.15">
      <c r="B184" s="152"/>
      <c r="C184" s="334" t="s">
        <v>732</v>
      </c>
      <c r="D184" s="335"/>
      <c r="E184" s="335"/>
      <c r="F184" s="335"/>
      <c r="G184" s="335"/>
      <c r="H184" s="220"/>
      <c r="I184" s="161">
        <v>352</v>
      </c>
      <c r="J184" s="161">
        <v>90</v>
      </c>
      <c r="K184" s="161">
        <v>116</v>
      </c>
      <c r="L184" s="161">
        <v>149</v>
      </c>
      <c r="M184" s="161">
        <v>272</v>
      </c>
      <c r="N184" s="161">
        <v>382</v>
      </c>
      <c r="O184" s="161">
        <v>663</v>
      </c>
      <c r="P184" s="161">
        <f t="shared" si="114"/>
        <v>2024</v>
      </c>
      <c r="Q184" s="336">
        <v>3.3063923585598824</v>
      </c>
      <c r="R184" s="163">
        <v>4.5965270684371804</v>
      </c>
      <c r="S184" s="161">
        <v>99</v>
      </c>
      <c r="U184" s="327"/>
      <c r="V184" s="327"/>
      <c r="W184" s="327"/>
      <c r="X184" s="327"/>
    </row>
    <row r="185" spans="2:24" ht="15" customHeight="1" x14ac:dyDescent="0.15">
      <c r="B185" s="325" t="s">
        <v>3</v>
      </c>
      <c r="C185" s="156" t="s">
        <v>462</v>
      </c>
      <c r="H185" s="337">
        <f t="shared" ref="H185:H199" si="115">P170</f>
        <v>2024</v>
      </c>
      <c r="I185" s="205">
        <f t="shared" ref="I185:O199" si="116">I170/$H185*100</f>
        <v>7.1146245059288544</v>
      </c>
      <c r="J185" s="205">
        <f t="shared" si="116"/>
        <v>1.9762845849802373</v>
      </c>
      <c r="K185" s="205">
        <f t="shared" si="116"/>
        <v>3.458498023715415</v>
      </c>
      <c r="L185" s="205">
        <f t="shared" si="116"/>
        <v>4.7430830039525684</v>
      </c>
      <c r="M185" s="205">
        <f t="shared" si="116"/>
        <v>7.8063241106719357</v>
      </c>
      <c r="N185" s="205">
        <f t="shared" si="116"/>
        <v>68.379446640316218</v>
      </c>
      <c r="O185" s="205">
        <f t="shared" si="116"/>
        <v>6.5217391304347823</v>
      </c>
      <c r="P185" s="205">
        <f t="shared" ref="P185:P199" si="117">SUM(I185:O185)</f>
        <v>100.00000000000001</v>
      </c>
    </row>
    <row r="186" spans="2:24" ht="15" customHeight="1" x14ac:dyDescent="0.15">
      <c r="B186" s="338"/>
      <c r="C186" s="156" t="s">
        <v>463</v>
      </c>
      <c r="H186" s="222">
        <f t="shared" si="115"/>
        <v>2024</v>
      </c>
      <c r="I186" s="159">
        <f t="shared" si="116"/>
        <v>4.9407114624505928</v>
      </c>
      <c r="J186" s="159">
        <f t="shared" si="116"/>
        <v>2.6679841897233199</v>
      </c>
      <c r="K186" s="159">
        <f t="shared" si="116"/>
        <v>3.2608695652173911</v>
      </c>
      <c r="L186" s="159">
        <f t="shared" si="116"/>
        <v>6.5217391304347823</v>
      </c>
      <c r="M186" s="159">
        <f t="shared" si="116"/>
        <v>14.229249011857709</v>
      </c>
      <c r="N186" s="159">
        <f t="shared" si="116"/>
        <v>61.857707509881422</v>
      </c>
      <c r="O186" s="159">
        <f t="shared" si="116"/>
        <v>6.5217391304347823</v>
      </c>
      <c r="P186" s="159">
        <f t="shared" si="117"/>
        <v>100</v>
      </c>
    </row>
    <row r="187" spans="2:24" ht="15" customHeight="1" x14ac:dyDescent="0.15">
      <c r="B187" s="338"/>
      <c r="C187" s="156" t="s">
        <v>464</v>
      </c>
      <c r="H187" s="222">
        <f t="shared" si="115"/>
        <v>2024</v>
      </c>
      <c r="I187" s="159">
        <f t="shared" si="116"/>
        <v>1.4328063241106719</v>
      </c>
      <c r="J187" s="159">
        <f t="shared" si="116"/>
        <v>0.79051383399209485</v>
      </c>
      <c r="K187" s="159">
        <f t="shared" si="116"/>
        <v>1.1363636363636365</v>
      </c>
      <c r="L187" s="159">
        <f t="shared" si="116"/>
        <v>2.1245059288537549</v>
      </c>
      <c r="M187" s="159">
        <f t="shared" si="116"/>
        <v>5.2865612648221347</v>
      </c>
      <c r="N187" s="159">
        <f t="shared" si="116"/>
        <v>82.707509881422922</v>
      </c>
      <c r="O187" s="159">
        <f t="shared" si="116"/>
        <v>6.5217391304347823</v>
      </c>
      <c r="P187" s="159">
        <f t="shared" si="117"/>
        <v>100</v>
      </c>
    </row>
    <row r="188" spans="2:24" ht="15" customHeight="1" x14ac:dyDescent="0.15">
      <c r="B188" s="338"/>
      <c r="C188" s="156" t="s">
        <v>541</v>
      </c>
      <c r="H188" s="222">
        <f t="shared" si="115"/>
        <v>2024</v>
      </c>
      <c r="I188" s="159">
        <f t="shared" si="116"/>
        <v>6.8181818181818175</v>
      </c>
      <c r="J188" s="159">
        <f t="shared" si="116"/>
        <v>4.2490118577075098</v>
      </c>
      <c r="K188" s="159">
        <f t="shared" si="116"/>
        <v>8.3003952569169961</v>
      </c>
      <c r="L188" s="159">
        <f t="shared" si="116"/>
        <v>15.118577075098813</v>
      </c>
      <c r="M188" s="159">
        <f t="shared" si="116"/>
        <v>20.899209486166008</v>
      </c>
      <c r="N188" s="159">
        <f t="shared" si="116"/>
        <v>38.09288537549407</v>
      </c>
      <c r="O188" s="159">
        <f t="shared" si="116"/>
        <v>6.5217391304347823</v>
      </c>
      <c r="P188" s="159">
        <f t="shared" si="117"/>
        <v>100</v>
      </c>
    </row>
    <row r="189" spans="2:24" ht="15" customHeight="1" x14ac:dyDescent="0.15">
      <c r="B189" s="338"/>
      <c r="C189" s="156" t="s">
        <v>465</v>
      </c>
      <c r="H189" s="222">
        <f t="shared" si="115"/>
        <v>2024</v>
      </c>
      <c r="I189" s="159">
        <f t="shared" si="116"/>
        <v>2.4703557312252964</v>
      </c>
      <c r="J189" s="159">
        <f t="shared" si="116"/>
        <v>2.1245059288537549</v>
      </c>
      <c r="K189" s="159">
        <f t="shared" si="116"/>
        <v>4.8418972332015811</v>
      </c>
      <c r="L189" s="159">
        <f t="shared" si="116"/>
        <v>10.671936758893279</v>
      </c>
      <c r="M189" s="159">
        <f t="shared" si="116"/>
        <v>21.195652173913043</v>
      </c>
      <c r="N189" s="159">
        <f t="shared" si="116"/>
        <v>52.173913043478258</v>
      </c>
      <c r="O189" s="159">
        <f t="shared" si="116"/>
        <v>6.5217391304347823</v>
      </c>
      <c r="P189" s="159">
        <f t="shared" si="117"/>
        <v>100</v>
      </c>
    </row>
    <row r="190" spans="2:24" ht="15" customHeight="1" x14ac:dyDescent="0.15">
      <c r="B190" s="338"/>
      <c r="C190" s="156" t="s">
        <v>543</v>
      </c>
      <c r="H190" s="222">
        <f t="shared" si="115"/>
        <v>2024</v>
      </c>
      <c r="I190" s="159">
        <f t="shared" si="116"/>
        <v>1.0375494071146245</v>
      </c>
      <c r="J190" s="159">
        <f t="shared" si="116"/>
        <v>1.8774703557312251</v>
      </c>
      <c r="K190" s="159">
        <f t="shared" si="116"/>
        <v>4.8913043478260869</v>
      </c>
      <c r="L190" s="159">
        <f t="shared" si="116"/>
        <v>10.227272727272728</v>
      </c>
      <c r="M190" s="159">
        <f t="shared" si="116"/>
        <v>19.664031620553359</v>
      </c>
      <c r="N190" s="159">
        <f t="shared" si="116"/>
        <v>55.780632411067202</v>
      </c>
      <c r="O190" s="159">
        <f t="shared" si="116"/>
        <v>6.5217391304347823</v>
      </c>
      <c r="P190" s="159">
        <f t="shared" si="117"/>
        <v>100</v>
      </c>
    </row>
    <row r="191" spans="2:24" ht="15" customHeight="1" x14ac:dyDescent="0.15">
      <c r="B191" s="338"/>
      <c r="C191" s="156" t="s">
        <v>467</v>
      </c>
      <c r="H191" s="222">
        <f t="shared" si="115"/>
        <v>2024</v>
      </c>
      <c r="I191" s="159">
        <f t="shared" si="116"/>
        <v>1.7292490118577075</v>
      </c>
      <c r="J191" s="159">
        <f t="shared" si="116"/>
        <v>1.5810276679841897</v>
      </c>
      <c r="K191" s="159">
        <f t="shared" si="116"/>
        <v>4.3478260869565215</v>
      </c>
      <c r="L191" s="159">
        <f t="shared" si="116"/>
        <v>9.337944664031621</v>
      </c>
      <c r="M191" s="159">
        <f t="shared" si="116"/>
        <v>17.341897233201582</v>
      </c>
      <c r="N191" s="159">
        <f t="shared" si="116"/>
        <v>59.140316205533594</v>
      </c>
      <c r="O191" s="159">
        <f t="shared" si="116"/>
        <v>6.5217391304347823</v>
      </c>
      <c r="P191" s="159">
        <f t="shared" si="117"/>
        <v>100</v>
      </c>
    </row>
    <row r="192" spans="2:24" ht="15" customHeight="1" x14ac:dyDescent="0.15">
      <c r="B192" s="338"/>
      <c r="C192" s="156" t="s">
        <v>734</v>
      </c>
      <c r="H192" s="222">
        <f t="shared" si="115"/>
        <v>2024</v>
      </c>
      <c r="I192" s="159">
        <f t="shared" si="116"/>
        <v>0.14822134387351776</v>
      </c>
      <c r="J192" s="159">
        <f t="shared" si="116"/>
        <v>9.8814229249011856E-2</v>
      </c>
      <c r="K192" s="159">
        <f t="shared" si="116"/>
        <v>0.19762845849802371</v>
      </c>
      <c r="L192" s="159">
        <f t="shared" si="116"/>
        <v>0.4446640316205534</v>
      </c>
      <c r="M192" s="159">
        <f t="shared" si="116"/>
        <v>1.2351778656126482</v>
      </c>
      <c r="N192" s="159">
        <f t="shared" si="116"/>
        <v>91.353754940711468</v>
      </c>
      <c r="O192" s="159">
        <f t="shared" si="116"/>
        <v>6.5217391304347823</v>
      </c>
      <c r="P192" s="159">
        <f t="shared" si="117"/>
        <v>100</v>
      </c>
    </row>
    <row r="193" spans="2:19" ht="15" customHeight="1" x14ac:dyDescent="0.15">
      <c r="B193" s="338"/>
      <c r="C193" s="156" t="s">
        <v>466</v>
      </c>
      <c r="H193" s="222">
        <f t="shared" si="115"/>
        <v>2024</v>
      </c>
      <c r="I193" s="159">
        <f t="shared" si="116"/>
        <v>0.98814229249011865</v>
      </c>
      <c r="J193" s="159">
        <f t="shared" si="116"/>
        <v>0.4446640316205534</v>
      </c>
      <c r="K193" s="159">
        <f t="shared" si="116"/>
        <v>1.5810276679841897</v>
      </c>
      <c r="L193" s="159">
        <f t="shared" si="116"/>
        <v>3.8537549407114624</v>
      </c>
      <c r="M193" s="159">
        <f t="shared" si="116"/>
        <v>14.081027667984189</v>
      </c>
      <c r="N193" s="159">
        <f t="shared" si="116"/>
        <v>72.529644268774703</v>
      </c>
      <c r="O193" s="159">
        <f t="shared" si="116"/>
        <v>6.5217391304347823</v>
      </c>
      <c r="P193" s="159">
        <f t="shared" si="117"/>
        <v>100</v>
      </c>
    </row>
    <row r="194" spans="2:19" ht="15" customHeight="1" x14ac:dyDescent="0.15">
      <c r="B194" s="338"/>
      <c r="C194" s="156" t="s">
        <v>731</v>
      </c>
      <c r="H194" s="222">
        <f t="shared" si="115"/>
        <v>2024</v>
      </c>
      <c r="I194" s="159">
        <f t="shared" si="116"/>
        <v>0.19762845849802371</v>
      </c>
      <c r="J194" s="159">
        <f t="shared" si="116"/>
        <v>0.24703557312252966</v>
      </c>
      <c r="K194" s="159">
        <f t="shared" si="116"/>
        <v>0.98814229249011865</v>
      </c>
      <c r="L194" s="159">
        <f t="shared" si="116"/>
        <v>4.5454545454545459</v>
      </c>
      <c r="M194" s="159">
        <f t="shared" si="116"/>
        <v>17.638339920948617</v>
      </c>
      <c r="N194" s="159">
        <f t="shared" si="116"/>
        <v>69.861660079051376</v>
      </c>
      <c r="O194" s="159">
        <f t="shared" si="116"/>
        <v>6.5217391304347823</v>
      </c>
      <c r="P194" s="159">
        <f t="shared" si="117"/>
        <v>100</v>
      </c>
    </row>
    <row r="195" spans="2:19" ht="15" customHeight="1" x14ac:dyDescent="0.15">
      <c r="B195" s="338"/>
      <c r="C195" s="156" t="s">
        <v>540</v>
      </c>
      <c r="H195" s="222">
        <f t="shared" si="115"/>
        <v>2024</v>
      </c>
      <c r="I195" s="159">
        <f t="shared" si="116"/>
        <v>0.83992094861660083</v>
      </c>
      <c r="J195" s="159">
        <f t="shared" si="116"/>
        <v>0.24703557312252966</v>
      </c>
      <c r="K195" s="159">
        <f t="shared" si="116"/>
        <v>0.69169960474308301</v>
      </c>
      <c r="L195" s="159">
        <f t="shared" si="116"/>
        <v>1.7292490118577075</v>
      </c>
      <c r="M195" s="159">
        <f t="shared" si="116"/>
        <v>4.8418972332015811</v>
      </c>
      <c r="N195" s="159">
        <f t="shared" si="116"/>
        <v>85.128458498023718</v>
      </c>
      <c r="O195" s="159">
        <f t="shared" si="116"/>
        <v>6.5217391304347823</v>
      </c>
      <c r="P195" s="159">
        <f t="shared" si="117"/>
        <v>100</v>
      </c>
    </row>
    <row r="196" spans="2:19" ht="15" customHeight="1" x14ac:dyDescent="0.15">
      <c r="B196" s="338"/>
      <c r="C196" s="156" t="s">
        <v>544</v>
      </c>
      <c r="H196" s="222">
        <f t="shared" si="115"/>
        <v>2024</v>
      </c>
      <c r="I196" s="159">
        <f t="shared" si="116"/>
        <v>0.83992094861660083</v>
      </c>
      <c r="J196" s="159">
        <f t="shared" si="116"/>
        <v>0.14822134387351776</v>
      </c>
      <c r="K196" s="159">
        <f t="shared" si="116"/>
        <v>0.49407114624505932</v>
      </c>
      <c r="L196" s="159">
        <f t="shared" si="116"/>
        <v>1.2845849802371543</v>
      </c>
      <c r="M196" s="159">
        <f t="shared" si="116"/>
        <v>5.5335968379446641</v>
      </c>
      <c r="N196" s="159">
        <f t="shared" si="116"/>
        <v>85.177865612648219</v>
      </c>
      <c r="O196" s="159">
        <f t="shared" si="116"/>
        <v>6.5217391304347823</v>
      </c>
      <c r="P196" s="159">
        <f t="shared" si="117"/>
        <v>100</v>
      </c>
    </row>
    <row r="197" spans="2:19" ht="15" customHeight="1" x14ac:dyDescent="0.15">
      <c r="B197" s="338"/>
      <c r="C197" s="174" t="s">
        <v>550</v>
      </c>
      <c r="H197" s="222">
        <f t="shared" si="115"/>
        <v>2024</v>
      </c>
      <c r="I197" s="159">
        <f t="shared" si="116"/>
        <v>3.3102766798418974</v>
      </c>
      <c r="J197" s="159">
        <f t="shared" si="116"/>
        <v>0.74110671936758887</v>
      </c>
      <c r="K197" s="159">
        <f t="shared" si="116"/>
        <v>1.7786561264822136</v>
      </c>
      <c r="L197" s="159">
        <f t="shared" si="116"/>
        <v>2.4703557312252964</v>
      </c>
      <c r="M197" s="159">
        <f t="shared" si="116"/>
        <v>5.0395256916996045</v>
      </c>
      <c r="N197" s="159">
        <f t="shared" si="116"/>
        <v>73.171936758893281</v>
      </c>
      <c r="O197" s="159">
        <f t="shared" si="116"/>
        <v>13.488142292490119</v>
      </c>
      <c r="P197" s="159">
        <f t="shared" si="117"/>
        <v>100</v>
      </c>
    </row>
    <row r="198" spans="2:19" ht="15" customHeight="1" x14ac:dyDescent="0.15">
      <c r="B198" s="338"/>
      <c r="C198" s="331" t="s">
        <v>291</v>
      </c>
      <c r="D198" s="332"/>
      <c r="E198" s="332"/>
      <c r="F198" s="332"/>
      <c r="G198" s="332"/>
      <c r="H198" s="224">
        <f t="shared" si="115"/>
        <v>2024</v>
      </c>
      <c r="I198" s="212">
        <f t="shared" si="116"/>
        <v>24.40711462450593</v>
      </c>
      <c r="J198" s="212">
        <f t="shared" si="116"/>
        <v>4.0513833992094863</v>
      </c>
      <c r="K198" s="212">
        <f t="shared" si="116"/>
        <v>5.1877470355731221</v>
      </c>
      <c r="L198" s="212">
        <f t="shared" si="116"/>
        <v>5.6324110671936758</v>
      </c>
      <c r="M198" s="212">
        <f t="shared" si="116"/>
        <v>11.90711462450593</v>
      </c>
      <c r="N198" s="212">
        <f t="shared" si="116"/>
        <v>13.438735177865613</v>
      </c>
      <c r="O198" s="212">
        <f t="shared" si="116"/>
        <v>35.37549407114625</v>
      </c>
      <c r="P198" s="212">
        <f t="shared" si="117"/>
        <v>100.00000000000001</v>
      </c>
    </row>
    <row r="199" spans="2:19" ht="31.15" customHeight="1" x14ac:dyDescent="0.15">
      <c r="B199" s="339"/>
      <c r="C199" s="334" t="s">
        <v>732</v>
      </c>
      <c r="D199" s="335"/>
      <c r="E199" s="335"/>
      <c r="F199" s="335"/>
      <c r="G199" s="335"/>
      <c r="H199" s="225">
        <f t="shared" si="115"/>
        <v>2024</v>
      </c>
      <c r="I199" s="163">
        <f t="shared" si="116"/>
        <v>17.391304347826086</v>
      </c>
      <c r="J199" s="163">
        <f t="shared" si="116"/>
        <v>4.4466403162055332</v>
      </c>
      <c r="K199" s="163">
        <f t="shared" si="116"/>
        <v>5.7312252964426875</v>
      </c>
      <c r="L199" s="163">
        <f t="shared" si="116"/>
        <v>7.3616600790513838</v>
      </c>
      <c r="M199" s="163">
        <f t="shared" si="116"/>
        <v>13.438735177865613</v>
      </c>
      <c r="N199" s="163">
        <f t="shared" si="116"/>
        <v>18.873517786561266</v>
      </c>
      <c r="O199" s="163">
        <f t="shared" si="116"/>
        <v>32.75691699604743</v>
      </c>
      <c r="P199" s="163">
        <f t="shared" si="117"/>
        <v>100</v>
      </c>
    </row>
    <row r="201" spans="2:19" ht="33" x14ac:dyDescent="0.15">
      <c r="B201" s="323"/>
      <c r="C201" s="167" t="s">
        <v>170</v>
      </c>
      <c r="D201" s="167"/>
      <c r="E201" s="167"/>
      <c r="F201" s="167"/>
      <c r="G201" s="167"/>
      <c r="H201" s="176"/>
      <c r="I201" s="324" t="s">
        <v>105</v>
      </c>
      <c r="J201" s="324" t="s">
        <v>95</v>
      </c>
      <c r="K201" s="324" t="s">
        <v>94</v>
      </c>
      <c r="L201" s="324" t="s">
        <v>93</v>
      </c>
      <c r="M201" s="324" t="s">
        <v>92</v>
      </c>
      <c r="N201" s="324" t="s">
        <v>152</v>
      </c>
      <c r="O201" s="199" t="s">
        <v>526</v>
      </c>
      <c r="P201" s="324" t="s">
        <v>4</v>
      </c>
      <c r="Q201" s="199" t="s">
        <v>979</v>
      </c>
      <c r="R201" s="199" t="s">
        <v>980</v>
      </c>
      <c r="S201" s="199" t="s">
        <v>527</v>
      </c>
    </row>
    <row r="202" spans="2:19" ht="15" customHeight="1" x14ac:dyDescent="0.15">
      <c r="B202" s="325" t="s">
        <v>2</v>
      </c>
      <c r="C202" s="156" t="s">
        <v>462</v>
      </c>
      <c r="H202" s="203"/>
      <c r="I202" s="204">
        <v>81</v>
      </c>
      <c r="J202" s="204">
        <v>26</v>
      </c>
      <c r="K202" s="204">
        <v>42</v>
      </c>
      <c r="L202" s="204">
        <v>61</v>
      </c>
      <c r="M202" s="204">
        <v>98</v>
      </c>
      <c r="N202" s="204">
        <v>689</v>
      </c>
      <c r="O202" s="204">
        <v>64</v>
      </c>
      <c r="P202" s="204">
        <f t="shared" ref="P202:P231" si="118">SUM(I202:O202)</f>
        <v>1061</v>
      </c>
      <c r="Q202" s="326">
        <v>1.1795386158475427</v>
      </c>
      <c r="R202" s="205">
        <v>3.8181818181818183</v>
      </c>
      <c r="S202" s="204">
        <v>35</v>
      </c>
    </row>
    <row r="203" spans="2:19" ht="15" customHeight="1" x14ac:dyDescent="0.15">
      <c r="B203" s="328"/>
      <c r="C203" s="156" t="s">
        <v>463</v>
      </c>
      <c r="H203" s="329"/>
      <c r="I203" s="157">
        <v>56</v>
      </c>
      <c r="J203" s="157">
        <v>23</v>
      </c>
      <c r="K203" s="157">
        <v>41</v>
      </c>
      <c r="L203" s="157">
        <v>93</v>
      </c>
      <c r="M203" s="157">
        <v>214</v>
      </c>
      <c r="N203" s="157">
        <v>570</v>
      </c>
      <c r="O203" s="157">
        <v>64</v>
      </c>
      <c r="P203" s="157">
        <f t="shared" si="118"/>
        <v>1061</v>
      </c>
      <c r="Q203" s="330">
        <v>1.0351053159478436</v>
      </c>
      <c r="R203" s="159">
        <v>2.4168618266978923</v>
      </c>
      <c r="S203" s="157">
        <v>17</v>
      </c>
    </row>
    <row r="204" spans="2:19" ht="15" customHeight="1" x14ac:dyDescent="0.15">
      <c r="B204" s="328"/>
      <c r="C204" s="156" t="s">
        <v>464</v>
      </c>
      <c r="H204" s="329"/>
      <c r="I204" s="157">
        <v>8</v>
      </c>
      <c r="J204" s="157">
        <v>7</v>
      </c>
      <c r="K204" s="157">
        <v>13</v>
      </c>
      <c r="L204" s="157">
        <v>25</v>
      </c>
      <c r="M204" s="157">
        <v>59</v>
      </c>
      <c r="N204" s="157">
        <v>885</v>
      </c>
      <c r="O204" s="157">
        <v>64</v>
      </c>
      <c r="P204" s="157">
        <f t="shared" si="118"/>
        <v>1061</v>
      </c>
      <c r="Q204" s="330">
        <v>0.23971915747241726</v>
      </c>
      <c r="R204" s="159">
        <v>2.1339285714285716</v>
      </c>
      <c r="S204" s="157">
        <v>15</v>
      </c>
    </row>
    <row r="205" spans="2:19" ht="15" customHeight="1" x14ac:dyDescent="0.15">
      <c r="B205" s="328"/>
      <c r="C205" s="156" t="s">
        <v>541</v>
      </c>
      <c r="H205" s="329"/>
      <c r="I205" s="157">
        <v>81</v>
      </c>
      <c r="J205" s="157">
        <v>58</v>
      </c>
      <c r="K205" s="157">
        <v>133</v>
      </c>
      <c r="L205" s="157">
        <v>201</v>
      </c>
      <c r="M205" s="157">
        <v>256</v>
      </c>
      <c r="N205" s="157">
        <v>268</v>
      </c>
      <c r="O205" s="157">
        <v>64</v>
      </c>
      <c r="P205" s="157">
        <f t="shared" si="118"/>
        <v>1061</v>
      </c>
      <c r="Q205" s="330">
        <v>1.8194583751253761</v>
      </c>
      <c r="R205" s="159">
        <v>2.4883401920438959</v>
      </c>
      <c r="S205" s="157">
        <v>17</v>
      </c>
    </row>
    <row r="206" spans="2:19" ht="15" customHeight="1" x14ac:dyDescent="0.15">
      <c r="B206" s="328"/>
      <c r="C206" s="156" t="s">
        <v>465</v>
      </c>
      <c r="H206" s="329"/>
      <c r="I206" s="157">
        <v>25</v>
      </c>
      <c r="J206" s="157">
        <v>31</v>
      </c>
      <c r="K206" s="157">
        <v>74</v>
      </c>
      <c r="L206" s="157">
        <v>134</v>
      </c>
      <c r="M206" s="157">
        <v>273</v>
      </c>
      <c r="N206" s="157">
        <v>460</v>
      </c>
      <c r="O206" s="157">
        <v>64</v>
      </c>
      <c r="P206" s="157">
        <f t="shared" si="118"/>
        <v>1061</v>
      </c>
      <c r="Q206" s="330">
        <v>1.0421263791374122</v>
      </c>
      <c r="R206" s="159">
        <v>1.9348230912476723</v>
      </c>
      <c r="S206" s="157">
        <v>12</v>
      </c>
    </row>
    <row r="207" spans="2:19" ht="15" customHeight="1" x14ac:dyDescent="0.15">
      <c r="B207" s="328"/>
      <c r="C207" s="156" t="s">
        <v>543</v>
      </c>
      <c r="H207" s="329"/>
      <c r="I207" s="157">
        <v>14</v>
      </c>
      <c r="J207" s="157">
        <v>32</v>
      </c>
      <c r="K207" s="157">
        <v>67</v>
      </c>
      <c r="L207" s="157">
        <v>153</v>
      </c>
      <c r="M207" s="157">
        <v>261</v>
      </c>
      <c r="N207" s="157">
        <v>470</v>
      </c>
      <c r="O207" s="157">
        <v>64</v>
      </c>
      <c r="P207" s="157">
        <f t="shared" si="118"/>
        <v>1061</v>
      </c>
      <c r="Q207" s="330">
        <v>0.9779338014042126</v>
      </c>
      <c r="R207" s="159">
        <v>1.8500948766603416</v>
      </c>
      <c r="S207" s="157">
        <v>7</v>
      </c>
    </row>
    <row r="208" spans="2:19" ht="15" customHeight="1" x14ac:dyDescent="0.15">
      <c r="B208" s="328"/>
      <c r="C208" s="156" t="s">
        <v>467</v>
      </c>
      <c r="H208" s="329"/>
      <c r="I208" s="157">
        <v>23</v>
      </c>
      <c r="J208" s="157">
        <v>20</v>
      </c>
      <c r="K208" s="157">
        <v>60</v>
      </c>
      <c r="L208" s="157">
        <v>135</v>
      </c>
      <c r="M208" s="157">
        <v>196</v>
      </c>
      <c r="N208" s="157">
        <v>563</v>
      </c>
      <c r="O208" s="157">
        <v>64</v>
      </c>
      <c r="P208" s="157">
        <f t="shared" si="118"/>
        <v>1061</v>
      </c>
      <c r="Q208" s="330">
        <v>0.87362086258776328</v>
      </c>
      <c r="R208" s="159">
        <v>2.0069124423963132</v>
      </c>
      <c r="S208" s="157">
        <v>15</v>
      </c>
    </row>
    <row r="209" spans="2:19" ht="15" customHeight="1" x14ac:dyDescent="0.15">
      <c r="B209" s="328"/>
      <c r="C209" s="156" t="s">
        <v>542</v>
      </c>
      <c r="H209" s="329"/>
      <c r="I209" s="157">
        <v>0</v>
      </c>
      <c r="J209" s="157">
        <v>0</v>
      </c>
      <c r="K209" s="157">
        <v>0</v>
      </c>
      <c r="L209" s="157">
        <v>2</v>
      </c>
      <c r="M209" s="157">
        <v>7</v>
      </c>
      <c r="N209" s="157">
        <v>988</v>
      </c>
      <c r="O209" s="157">
        <v>64</v>
      </c>
      <c r="P209" s="157">
        <f t="shared" si="118"/>
        <v>1061</v>
      </c>
      <c r="Q209" s="330">
        <v>1.1033099297893681E-2</v>
      </c>
      <c r="R209" s="159">
        <v>1.2222222222222223</v>
      </c>
      <c r="S209" s="157">
        <v>2</v>
      </c>
    </row>
    <row r="210" spans="2:19" ht="15" customHeight="1" x14ac:dyDescent="0.15">
      <c r="B210" s="328"/>
      <c r="C210" s="156" t="s">
        <v>466</v>
      </c>
      <c r="H210" s="329"/>
      <c r="I210" s="157">
        <v>6</v>
      </c>
      <c r="J210" s="157">
        <v>6</v>
      </c>
      <c r="K210" s="157">
        <v>18</v>
      </c>
      <c r="L210" s="157">
        <v>50</v>
      </c>
      <c r="M210" s="157">
        <v>174</v>
      </c>
      <c r="N210" s="157">
        <v>743</v>
      </c>
      <c r="O210" s="157">
        <v>64</v>
      </c>
      <c r="P210" s="157">
        <f t="shared" si="118"/>
        <v>1061</v>
      </c>
      <c r="Q210" s="330">
        <v>0.41223671013039115</v>
      </c>
      <c r="R210" s="159">
        <v>1.6181102362204725</v>
      </c>
      <c r="S210" s="157">
        <v>15</v>
      </c>
    </row>
    <row r="211" spans="2:19" ht="15" customHeight="1" x14ac:dyDescent="0.15">
      <c r="B211" s="328"/>
      <c r="C211" s="156" t="s">
        <v>731</v>
      </c>
      <c r="H211" s="329"/>
      <c r="I211" s="157">
        <v>3</v>
      </c>
      <c r="J211" s="157">
        <v>2</v>
      </c>
      <c r="K211" s="157">
        <v>13</v>
      </c>
      <c r="L211" s="157">
        <v>65</v>
      </c>
      <c r="M211" s="157">
        <v>233</v>
      </c>
      <c r="N211" s="157">
        <v>681</v>
      </c>
      <c r="O211" s="157">
        <v>64</v>
      </c>
      <c r="P211" s="157">
        <f t="shared" si="118"/>
        <v>1061</v>
      </c>
      <c r="Q211" s="330">
        <v>0.43530591775325977</v>
      </c>
      <c r="R211" s="159">
        <v>1.3734177215189873</v>
      </c>
      <c r="S211" s="157">
        <v>10</v>
      </c>
    </row>
    <row r="212" spans="2:19" ht="15" customHeight="1" x14ac:dyDescent="0.15">
      <c r="B212" s="328"/>
      <c r="C212" s="156" t="s">
        <v>540</v>
      </c>
      <c r="H212" s="329"/>
      <c r="I212" s="157">
        <v>6</v>
      </c>
      <c r="J212" s="157">
        <v>3</v>
      </c>
      <c r="K212" s="157">
        <v>5</v>
      </c>
      <c r="L212" s="157">
        <v>21</v>
      </c>
      <c r="M212" s="157">
        <v>60</v>
      </c>
      <c r="N212" s="157">
        <v>902</v>
      </c>
      <c r="O212" s="157">
        <v>64</v>
      </c>
      <c r="P212" s="157">
        <f t="shared" si="118"/>
        <v>1061</v>
      </c>
      <c r="Q212" s="330">
        <v>0.16449348044132397</v>
      </c>
      <c r="R212" s="159">
        <v>1.7263157894736842</v>
      </c>
      <c r="S212" s="157">
        <v>10</v>
      </c>
    </row>
    <row r="213" spans="2:19" ht="15" customHeight="1" x14ac:dyDescent="0.15">
      <c r="B213" s="328"/>
      <c r="C213" s="156" t="s">
        <v>544</v>
      </c>
      <c r="H213" s="329"/>
      <c r="I213" s="157">
        <v>8</v>
      </c>
      <c r="J213" s="157">
        <v>1</v>
      </c>
      <c r="K213" s="157">
        <v>4</v>
      </c>
      <c r="L213" s="157">
        <v>17</v>
      </c>
      <c r="M213" s="157">
        <v>74</v>
      </c>
      <c r="N213" s="157">
        <v>893</v>
      </c>
      <c r="O213" s="157">
        <v>64</v>
      </c>
      <c r="P213" s="157">
        <f t="shared" si="118"/>
        <v>1061</v>
      </c>
      <c r="Q213" s="330">
        <v>0.24473420260782347</v>
      </c>
      <c r="R213" s="159">
        <v>2.3461538461538463</v>
      </c>
      <c r="S213" s="157">
        <v>61</v>
      </c>
    </row>
    <row r="214" spans="2:19" ht="15" customHeight="1" x14ac:dyDescent="0.15">
      <c r="B214" s="328"/>
      <c r="C214" s="174" t="s">
        <v>550</v>
      </c>
      <c r="H214" s="329"/>
      <c r="I214" s="157">
        <v>56</v>
      </c>
      <c r="J214" s="157">
        <v>10</v>
      </c>
      <c r="K214" s="157">
        <v>22</v>
      </c>
      <c r="L214" s="157">
        <v>27</v>
      </c>
      <c r="M214" s="157">
        <v>54</v>
      </c>
      <c r="N214" s="157">
        <v>759</v>
      </c>
      <c r="O214" s="157">
        <v>133</v>
      </c>
      <c r="P214" s="157">
        <f t="shared" si="118"/>
        <v>1061</v>
      </c>
      <c r="Q214" s="330">
        <v>1.0398706896551724</v>
      </c>
      <c r="R214" s="159">
        <v>5.7100591715976332</v>
      </c>
      <c r="S214" s="157">
        <v>61</v>
      </c>
    </row>
    <row r="215" spans="2:19" ht="15" customHeight="1" x14ac:dyDescent="0.15">
      <c r="B215" s="328"/>
      <c r="C215" s="331" t="s">
        <v>291</v>
      </c>
      <c r="D215" s="332"/>
      <c r="E215" s="332"/>
      <c r="F215" s="332"/>
      <c r="G215" s="332"/>
      <c r="H215" s="210"/>
      <c r="I215" s="211">
        <v>350</v>
      </c>
      <c r="J215" s="211">
        <v>48</v>
      </c>
      <c r="K215" s="211">
        <v>57</v>
      </c>
      <c r="L215" s="211">
        <v>56</v>
      </c>
      <c r="M215" s="211">
        <v>77</v>
      </c>
      <c r="N215" s="211">
        <v>47</v>
      </c>
      <c r="O215" s="211">
        <v>426</v>
      </c>
      <c r="P215" s="211">
        <f t="shared" si="118"/>
        <v>1061</v>
      </c>
      <c r="Q215" s="333">
        <v>6.4881889763779528</v>
      </c>
      <c r="R215" s="212">
        <v>7.0068027210884356</v>
      </c>
      <c r="S215" s="211">
        <v>67</v>
      </c>
    </row>
    <row r="216" spans="2:19" ht="31.15" customHeight="1" x14ac:dyDescent="0.15">
      <c r="B216" s="152"/>
      <c r="C216" s="334" t="s">
        <v>732</v>
      </c>
      <c r="D216" s="335"/>
      <c r="E216" s="335"/>
      <c r="F216" s="335"/>
      <c r="G216" s="335"/>
      <c r="H216" s="220"/>
      <c r="I216" s="161">
        <v>256</v>
      </c>
      <c r="J216" s="161">
        <v>67</v>
      </c>
      <c r="K216" s="161">
        <v>75</v>
      </c>
      <c r="L216" s="161">
        <v>79</v>
      </c>
      <c r="M216" s="161">
        <v>118</v>
      </c>
      <c r="N216" s="161">
        <v>72</v>
      </c>
      <c r="O216" s="161">
        <v>394</v>
      </c>
      <c r="P216" s="161">
        <f t="shared" si="118"/>
        <v>1061</v>
      </c>
      <c r="Q216" s="336">
        <v>4.4047976011993999</v>
      </c>
      <c r="R216" s="163">
        <v>4.9378151260504204</v>
      </c>
      <c r="S216" s="161">
        <v>27</v>
      </c>
    </row>
    <row r="217" spans="2:19" ht="15" customHeight="1" x14ac:dyDescent="0.15">
      <c r="B217" s="325" t="s">
        <v>3</v>
      </c>
      <c r="C217" s="156" t="s">
        <v>462</v>
      </c>
      <c r="H217" s="337">
        <f t="shared" ref="H217:H231" si="119">P202</f>
        <v>1061</v>
      </c>
      <c r="I217" s="205">
        <f t="shared" ref="I217:O231" si="120">I202/$H217*100</f>
        <v>7.6343072573044308</v>
      </c>
      <c r="J217" s="205">
        <f t="shared" si="120"/>
        <v>2.4505183788878417</v>
      </c>
      <c r="K217" s="205">
        <f t="shared" si="120"/>
        <v>3.9585296889726673</v>
      </c>
      <c r="L217" s="205">
        <f t="shared" si="120"/>
        <v>5.7492931196983976</v>
      </c>
      <c r="M217" s="205">
        <f t="shared" si="120"/>
        <v>9.2365692742695575</v>
      </c>
      <c r="N217" s="205">
        <f t="shared" si="120"/>
        <v>64.938737040527812</v>
      </c>
      <c r="O217" s="205">
        <f t="shared" si="120"/>
        <v>6.0320452403393023</v>
      </c>
      <c r="P217" s="205">
        <f t="shared" si="118"/>
        <v>100</v>
      </c>
    </row>
    <row r="218" spans="2:19" ht="15" customHeight="1" x14ac:dyDescent="0.15">
      <c r="B218" s="338"/>
      <c r="C218" s="156" t="s">
        <v>463</v>
      </c>
      <c r="H218" s="222">
        <f t="shared" si="119"/>
        <v>1061</v>
      </c>
      <c r="I218" s="159">
        <f t="shared" si="120"/>
        <v>5.2780395852968898</v>
      </c>
      <c r="J218" s="159">
        <f t="shared" si="120"/>
        <v>2.167766258246937</v>
      </c>
      <c r="K218" s="159">
        <f t="shared" si="120"/>
        <v>3.8642789820923658</v>
      </c>
      <c r="L218" s="159">
        <f t="shared" si="120"/>
        <v>8.7653157398680488</v>
      </c>
      <c r="M218" s="159">
        <f t="shared" si="120"/>
        <v>20.169651272384542</v>
      </c>
      <c r="N218" s="159">
        <f t="shared" si="120"/>
        <v>53.722902921771912</v>
      </c>
      <c r="O218" s="159">
        <f t="shared" si="120"/>
        <v>6.0320452403393023</v>
      </c>
      <c r="P218" s="159">
        <f t="shared" si="118"/>
        <v>100</v>
      </c>
    </row>
    <row r="219" spans="2:19" ht="15" customHeight="1" x14ac:dyDescent="0.15">
      <c r="B219" s="338"/>
      <c r="C219" s="156" t="s">
        <v>464</v>
      </c>
      <c r="H219" s="222">
        <f t="shared" si="119"/>
        <v>1061</v>
      </c>
      <c r="I219" s="159">
        <f t="shared" si="120"/>
        <v>0.75400565504241279</v>
      </c>
      <c r="J219" s="159">
        <f t="shared" si="120"/>
        <v>0.65975494816211122</v>
      </c>
      <c r="K219" s="159">
        <f t="shared" si="120"/>
        <v>1.2252591894439209</v>
      </c>
      <c r="L219" s="159">
        <f t="shared" si="120"/>
        <v>2.3562676720075402</v>
      </c>
      <c r="M219" s="159">
        <f t="shared" si="120"/>
        <v>5.5607917059377945</v>
      </c>
      <c r="N219" s="159">
        <f t="shared" si="120"/>
        <v>83.411875589066923</v>
      </c>
      <c r="O219" s="159">
        <f t="shared" si="120"/>
        <v>6.0320452403393023</v>
      </c>
      <c r="P219" s="159">
        <f t="shared" si="118"/>
        <v>100</v>
      </c>
    </row>
    <row r="220" spans="2:19" ht="15" customHeight="1" x14ac:dyDescent="0.15">
      <c r="B220" s="338"/>
      <c r="C220" s="156" t="s">
        <v>541</v>
      </c>
      <c r="H220" s="222">
        <f t="shared" si="119"/>
        <v>1061</v>
      </c>
      <c r="I220" s="159">
        <f t="shared" si="120"/>
        <v>7.6343072573044308</v>
      </c>
      <c r="J220" s="159">
        <f t="shared" si="120"/>
        <v>5.4665409990574929</v>
      </c>
      <c r="K220" s="159">
        <f t="shared" si="120"/>
        <v>12.535344015080113</v>
      </c>
      <c r="L220" s="159">
        <f t="shared" si="120"/>
        <v>18.944392082940624</v>
      </c>
      <c r="M220" s="159">
        <f t="shared" si="120"/>
        <v>24.128180961357209</v>
      </c>
      <c r="N220" s="159">
        <f t="shared" si="120"/>
        <v>25.259189443920832</v>
      </c>
      <c r="O220" s="159">
        <f t="shared" si="120"/>
        <v>6.0320452403393023</v>
      </c>
      <c r="P220" s="159">
        <f t="shared" si="118"/>
        <v>100</v>
      </c>
    </row>
    <row r="221" spans="2:19" ht="15" customHeight="1" x14ac:dyDescent="0.15">
      <c r="B221" s="338"/>
      <c r="C221" s="156" t="s">
        <v>465</v>
      </c>
      <c r="H221" s="222">
        <f t="shared" si="119"/>
        <v>1061</v>
      </c>
      <c r="I221" s="159">
        <f t="shared" si="120"/>
        <v>2.3562676720075402</v>
      </c>
      <c r="J221" s="159">
        <f t="shared" si="120"/>
        <v>2.9217719132893496</v>
      </c>
      <c r="K221" s="159">
        <f t="shared" si="120"/>
        <v>6.9745523091423189</v>
      </c>
      <c r="L221" s="159">
        <f t="shared" si="120"/>
        <v>12.629594721960416</v>
      </c>
      <c r="M221" s="159">
        <f t="shared" si="120"/>
        <v>25.730442978322337</v>
      </c>
      <c r="N221" s="159">
        <f t="shared" si="120"/>
        <v>43.355325164938733</v>
      </c>
      <c r="O221" s="159">
        <f t="shared" si="120"/>
        <v>6.0320452403393023</v>
      </c>
      <c r="P221" s="159">
        <f t="shared" si="118"/>
        <v>100</v>
      </c>
    </row>
    <row r="222" spans="2:19" ht="15" customHeight="1" x14ac:dyDescent="0.15">
      <c r="B222" s="338"/>
      <c r="C222" s="156" t="s">
        <v>543</v>
      </c>
      <c r="H222" s="222">
        <f t="shared" si="119"/>
        <v>1061</v>
      </c>
      <c r="I222" s="159">
        <f t="shared" si="120"/>
        <v>1.3195098963242224</v>
      </c>
      <c r="J222" s="159">
        <f t="shared" si="120"/>
        <v>3.0160226201696512</v>
      </c>
      <c r="K222" s="159">
        <f t="shared" si="120"/>
        <v>6.3147973609802079</v>
      </c>
      <c r="L222" s="159">
        <f t="shared" si="120"/>
        <v>14.420358152686145</v>
      </c>
      <c r="M222" s="159">
        <f t="shared" si="120"/>
        <v>24.599434495758718</v>
      </c>
      <c r="N222" s="159">
        <f t="shared" si="120"/>
        <v>44.297832233741751</v>
      </c>
      <c r="O222" s="159">
        <f t="shared" si="120"/>
        <v>6.0320452403393023</v>
      </c>
      <c r="P222" s="159">
        <f t="shared" si="118"/>
        <v>100</v>
      </c>
    </row>
    <row r="223" spans="2:19" ht="15" customHeight="1" x14ac:dyDescent="0.15">
      <c r="B223" s="338"/>
      <c r="C223" s="156" t="s">
        <v>467</v>
      </c>
      <c r="H223" s="222">
        <f t="shared" si="119"/>
        <v>1061</v>
      </c>
      <c r="I223" s="159">
        <f t="shared" si="120"/>
        <v>2.167766258246937</v>
      </c>
      <c r="J223" s="159">
        <f t="shared" si="120"/>
        <v>1.8850141376060319</v>
      </c>
      <c r="K223" s="159">
        <f t="shared" si="120"/>
        <v>5.6550424128180961</v>
      </c>
      <c r="L223" s="159">
        <f t="shared" si="120"/>
        <v>12.723845428840717</v>
      </c>
      <c r="M223" s="159">
        <f t="shared" si="120"/>
        <v>18.473138548539115</v>
      </c>
      <c r="N223" s="159">
        <f t="shared" si="120"/>
        <v>53.063147973609802</v>
      </c>
      <c r="O223" s="159">
        <f t="shared" si="120"/>
        <v>6.0320452403393023</v>
      </c>
      <c r="P223" s="159">
        <f t="shared" si="118"/>
        <v>100</v>
      </c>
    </row>
    <row r="224" spans="2:19" ht="15" customHeight="1" x14ac:dyDescent="0.15">
      <c r="B224" s="338"/>
      <c r="C224" s="156" t="s">
        <v>542</v>
      </c>
      <c r="H224" s="222">
        <f t="shared" si="119"/>
        <v>1061</v>
      </c>
      <c r="I224" s="159">
        <f t="shared" si="120"/>
        <v>0</v>
      </c>
      <c r="J224" s="159">
        <f t="shared" si="120"/>
        <v>0</v>
      </c>
      <c r="K224" s="159">
        <f t="shared" si="120"/>
        <v>0</v>
      </c>
      <c r="L224" s="159">
        <f t="shared" si="120"/>
        <v>0.1885014137606032</v>
      </c>
      <c r="M224" s="159">
        <f t="shared" si="120"/>
        <v>0.65975494816211122</v>
      </c>
      <c r="N224" s="159">
        <f t="shared" si="120"/>
        <v>93.119698397737977</v>
      </c>
      <c r="O224" s="159">
        <f t="shared" si="120"/>
        <v>6.0320452403393023</v>
      </c>
      <c r="P224" s="159">
        <f t="shared" si="118"/>
        <v>99.999999999999986</v>
      </c>
    </row>
    <row r="225" spans="1:19" ht="15" customHeight="1" x14ac:dyDescent="0.15">
      <c r="B225" s="338"/>
      <c r="C225" s="156" t="s">
        <v>466</v>
      </c>
      <c r="H225" s="222">
        <f t="shared" si="119"/>
        <v>1061</v>
      </c>
      <c r="I225" s="159">
        <f t="shared" si="120"/>
        <v>0.56550424128180965</v>
      </c>
      <c r="J225" s="159">
        <f t="shared" si="120"/>
        <v>0.56550424128180965</v>
      </c>
      <c r="K225" s="159">
        <f t="shared" si="120"/>
        <v>1.6965127238454287</v>
      </c>
      <c r="L225" s="159">
        <f t="shared" si="120"/>
        <v>4.7125353440150803</v>
      </c>
      <c r="M225" s="159">
        <f t="shared" si="120"/>
        <v>16.399622997172479</v>
      </c>
      <c r="N225" s="159">
        <f t="shared" si="120"/>
        <v>70.028275212064102</v>
      </c>
      <c r="O225" s="159">
        <f t="shared" si="120"/>
        <v>6.0320452403393023</v>
      </c>
      <c r="P225" s="159">
        <f t="shared" si="118"/>
        <v>100.00000000000001</v>
      </c>
    </row>
    <row r="226" spans="1:19" ht="15" customHeight="1" x14ac:dyDescent="0.15">
      <c r="B226" s="338"/>
      <c r="C226" s="156" t="s">
        <v>731</v>
      </c>
      <c r="H226" s="222">
        <f t="shared" si="119"/>
        <v>1061</v>
      </c>
      <c r="I226" s="159">
        <f t="shared" si="120"/>
        <v>0.28275212064090482</v>
      </c>
      <c r="J226" s="159">
        <f t="shared" si="120"/>
        <v>0.1885014137606032</v>
      </c>
      <c r="K226" s="159">
        <f t="shared" si="120"/>
        <v>1.2252591894439209</v>
      </c>
      <c r="L226" s="159">
        <f t="shared" si="120"/>
        <v>6.1262959472196048</v>
      </c>
      <c r="M226" s="159">
        <f t="shared" si="120"/>
        <v>21.960414703110274</v>
      </c>
      <c r="N226" s="159">
        <f t="shared" si="120"/>
        <v>64.184731385485392</v>
      </c>
      <c r="O226" s="159">
        <f t="shared" si="120"/>
        <v>6.0320452403393023</v>
      </c>
      <c r="P226" s="159">
        <f t="shared" si="118"/>
        <v>100</v>
      </c>
    </row>
    <row r="227" spans="1:19" ht="15" customHeight="1" x14ac:dyDescent="0.15">
      <c r="B227" s="338"/>
      <c r="C227" s="156" t="s">
        <v>540</v>
      </c>
      <c r="H227" s="222">
        <f t="shared" si="119"/>
        <v>1061</v>
      </c>
      <c r="I227" s="159">
        <f t="shared" si="120"/>
        <v>0.56550424128180965</v>
      </c>
      <c r="J227" s="159">
        <f t="shared" si="120"/>
        <v>0.28275212064090482</v>
      </c>
      <c r="K227" s="159">
        <f t="shared" si="120"/>
        <v>0.47125353440150797</v>
      </c>
      <c r="L227" s="159">
        <f t="shared" si="120"/>
        <v>1.9792648444863337</v>
      </c>
      <c r="M227" s="159">
        <f t="shared" si="120"/>
        <v>5.6550424128180961</v>
      </c>
      <c r="N227" s="159">
        <f t="shared" si="120"/>
        <v>85.014137606032051</v>
      </c>
      <c r="O227" s="159">
        <f t="shared" si="120"/>
        <v>6.0320452403393023</v>
      </c>
      <c r="P227" s="159">
        <f t="shared" si="118"/>
        <v>100</v>
      </c>
    </row>
    <row r="228" spans="1:19" ht="15" customHeight="1" x14ac:dyDescent="0.15">
      <c r="B228" s="338"/>
      <c r="C228" s="156" t="s">
        <v>544</v>
      </c>
      <c r="H228" s="222">
        <f t="shared" si="119"/>
        <v>1061</v>
      </c>
      <c r="I228" s="159">
        <f t="shared" si="120"/>
        <v>0.75400565504241279</v>
      </c>
      <c r="J228" s="159">
        <f t="shared" si="120"/>
        <v>9.4250706880301599E-2</v>
      </c>
      <c r="K228" s="159">
        <f t="shared" si="120"/>
        <v>0.3770028275212064</v>
      </c>
      <c r="L228" s="159">
        <f t="shared" si="120"/>
        <v>1.6022620169651274</v>
      </c>
      <c r="M228" s="159">
        <f t="shared" si="120"/>
        <v>6.9745523091423189</v>
      </c>
      <c r="N228" s="159">
        <f t="shared" si="120"/>
        <v>84.165881244109329</v>
      </c>
      <c r="O228" s="159">
        <f t="shared" si="120"/>
        <v>6.0320452403393023</v>
      </c>
      <c r="P228" s="159">
        <f t="shared" si="118"/>
        <v>100</v>
      </c>
    </row>
    <row r="229" spans="1:19" ht="15" customHeight="1" x14ac:dyDescent="0.15">
      <c r="B229" s="338"/>
      <c r="C229" s="174" t="s">
        <v>550</v>
      </c>
      <c r="H229" s="222">
        <f t="shared" si="119"/>
        <v>1061</v>
      </c>
      <c r="I229" s="159">
        <f t="shared" si="120"/>
        <v>5.2780395852968898</v>
      </c>
      <c r="J229" s="159">
        <f t="shared" si="120"/>
        <v>0.94250706880301593</v>
      </c>
      <c r="K229" s="159">
        <f t="shared" si="120"/>
        <v>2.0735155513666355</v>
      </c>
      <c r="L229" s="159">
        <f t="shared" si="120"/>
        <v>2.5447690857681433</v>
      </c>
      <c r="M229" s="159">
        <f t="shared" si="120"/>
        <v>5.0895381715362866</v>
      </c>
      <c r="N229" s="159">
        <f t="shared" si="120"/>
        <v>71.536286522148913</v>
      </c>
      <c r="O229" s="159">
        <f t="shared" si="120"/>
        <v>12.535344015080113</v>
      </c>
      <c r="P229" s="159">
        <f t="shared" si="118"/>
        <v>100</v>
      </c>
    </row>
    <row r="230" spans="1:19" ht="15" customHeight="1" x14ac:dyDescent="0.15">
      <c r="B230" s="338"/>
      <c r="C230" s="331" t="s">
        <v>291</v>
      </c>
      <c r="D230" s="332"/>
      <c r="E230" s="332"/>
      <c r="F230" s="332"/>
      <c r="G230" s="332"/>
      <c r="H230" s="224">
        <f t="shared" si="119"/>
        <v>1061</v>
      </c>
      <c r="I230" s="212">
        <f t="shared" si="120"/>
        <v>32.987747408105562</v>
      </c>
      <c r="J230" s="212">
        <f t="shared" si="120"/>
        <v>4.5240339302544772</v>
      </c>
      <c r="K230" s="212">
        <f t="shared" si="120"/>
        <v>5.3722902921771913</v>
      </c>
      <c r="L230" s="212">
        <f t="shared" si="120"/>
        <v>5.2780395852968898</v>
      </c>
      <c r="M230" s="212">
        <f t="shared" si="120"/>
        <v>7.2573044297832237</v>
      </c>
      <c r="N230" s="212">
        <f t="shared" si="120"/>
        <v>4.4297832233741747</v>
      </c>
      <c r="O230" s="212">
        <f t="shared" si="120"/>
        <v>40.150801131008485</v>
      </c>
      <c r="P230" s="212">
        <f t="shared" si="118"/>
        <v>100</v>
      </c>
    </row>
    <row r="231" spans="1:19" ht="31.15" customHeight="1" x14ac:dyDescent="0.15">
      <c r="B231" s="339"/>
      <c r="C231" s="334" t="s">
        <v>732</v>
      </c>
      <c r="D231" s="335"/>
      <c r="E231" s="335"/>
      <c r="F231" s="335"/>
      <c r="G231" s="335"/>
      <c r="H231" s="225">
        <f t="shared" si="119"/>
        <v>1061</v>
      </c>
      <c r="I231" s="163">
        <f t="shared" si="120"/>
        <v>24.128180961357209</v>
      </c>
      <c r="J231" s="163">
        <f t="shared" si="120"/>
        <v>6.3147973609802079</v>
      </c>
      <c r="K231" s="163">
        <f t="shared" si="120"/>
        <v>7.0688030160226205</v>
      </c>
      <c r="L231" s="163">
        <f t="shared" si="120"/>
        <v>7.4458058435438259</v>
      </c>
      <c r="M231" s="163">
        <f t="shared" si="120"/>
        <v>11.121583411875589</v>
      </c>
      <c r="N231" s="163">
        <f t="shared" si="120"/>
        <v>6.7860508953817149</v>
      </c>
      <c r="O231" s="163">
        <f t="shared" si="120"/>
        <v>37.134778510838835</v>
      </c>
      <c r="P231" s="163">
        <f t="shared" si="118"/>
        <v>100</v>
      </c>
    </row>
    <row r="233" spans="1:19" ht="15" customHeight="1" x14ac:dyDescent="0.15">
      <c r="A233" s="135" t="s">
        <v>727</v>
      </c>
    </row>
    <row r="234" spans="1:19" ht="33" x14ac:dyDescent="0.15">
      <c r="B234" s="323"/>
      <c r="C234" s="167" t="s">
        <v>171</v>
      </c>
      <c r="D234" s="167"/>
      <c r="E234" s="167"/>
      <c r="F234" s="167"/>
      <c r="G234" s="167"/>
      <c r="H234" s="176"/>
      <c r="I234" s="324" t="s">
        <v>105</v>
      </c>
      <c r="J234" s="324" t="s">
        <v>95</v>
      </c>
      <c r="K234" s="324" t="s">
        <v>94</v>
      </c>
      <c r="L234" s="324" t="s">
        <v>93</v>
      </c>
      <c r="M234" s="324" t="s">
        <v>92</v>
      </c>
      <c r="N234" s="324" t="s">
        <v>152</v>
      </c>
      <c r="O234" s="199" t="s">
        <v>526</v>
      </c>
      <c r="P234" s="324" t="s">
        <v>4</v>
      </c>
      <c r="Q234" s="199" t="s">
        <v>979</v>
      </c>
      <c r="R234" s="199" t="s">
        <v>980</v>
      </c>
      <c r="S234" s="199" t="s">
        <v>527</v>
      </c>
    </row>
    <row r="235" spans="1:19" ht="15" customHeight="1" x14ac:dyDescent="0.15">
      <c r="B235" s="325" t="s">
        <v>2</v>
      </c>
      <c r="C235" s="156" t="s">
        <v>462</v>
      </c>
      <c r="H235" s="203"/>
      <c r="I235" s="204">
        <v>63</v>
      </c>
      <c r="J235" s="204">
        <v>14</v>
      </c>
      <c r="K235" s="204">
        <v>28</v>
      </c>
      <c r="L235" s="204">
        <v>35</v>
      </c>
      <c r="M235" s="204">
        <v>60</v>
      </c>
      <c r="N235" s="204">
        <v>695</v>
      </c>
      <c r="O235" s="204">
        <v>68</v>
      </c>
      <c r="P235" s="204">
        <f t="shared" ref="P235:P264" si="121">SUM(I235:O235)</f>
        <v>963</v>
      </c>
      <c r="Q235" s="326">
        <v>1.046927374301676</v>
      </c>
      <c r="R235" s="205">
        <v>4.6849999999999996</v>
      </c>
      <c r="S235" s="204">
        <v>36</v>
      </c>
    </row>
    <row r="236" spans="1:19" ht="15" customHeight="1" x14ac:dyDescent="0.15">
      <c r="B236" s="328"/>
      <c r="C236" s="156" t="s">
        <v>463</v>
      </c>
      <c r="H236" s="329"/>
      <c r="I236" s="157">
        <v>44</v>
      </c>
      <c r="J236" s="157">
        <v>31</v>
      </c>
      <c r="K236" s="157">
        <v>25</v>
      </c>
      <c r="L236" s="157">
        <v>39</v>
      </c>
      <c r="M236" s="157">
        <v>74</v>
      </c>
      <c r="N236" s="157">
        <v>682</v>
      </c>
      <c r="O236" s="157">
        <v>68</v>
      </c>
      <c r="P236" s="157">
        <f t="shared" si="121"/>
        <v>963</v>
      </c>
      <c r="Q236" s="330">
        <v>0.81787709497206706</v>
      </c>
      <c r="R236" s="159">
        <v>3.436619718309859</v>
      </c>
      <c r="S236" s="157">
        <v>23</v>
      </c>
    </row>
    <row r="237" spans="1:19" ht="15" customHeight="1" x14ac:dyDescent="0.15">
      <c r="B237" s="328"/>
      <c r="C237" s="156" t="s">
        <v>464</v>
      </c>
      <c r="H237" s="329"/>
      <c r="I237" s="157">
        <v>21</v>
      </c>
      <c r="J237" s="157">
        <v>9</v>
      </c>
      <c r="K237" s="157">
        <v>10</v>
      </c>
      <c r="L237" s="157">
        <v>18</v>
      </c>
      <c r="M237" s="157">
        <v>48</v>
      </c>
      <c r="N237" s="157">
        <v>789</v>
      </c>
      <c r="O237" s="157">
        <v>68</v>
      </c>
      <c r="P237" s="157">
        <f t="shared" si="121"/>
        <v>963</v>
      </c>
      <c r="Q237" s="330">
        <v>0.36312849162011174</v>
      </c>
      <c r="R237" s="159">
        <v>3.0660377358490565</v>
      </c>
      <c r="S237" s="157">
        <v>16</v>
      </c>
    </row>
    <row r="238" spans="1:19" ht="15" customHeight="1" x14ac:dyDescent="0.15">
      <c r="B238" s="328"/>
      <c r="C238" s="156" t="s">
        <v>541</v>
      </c>
      <c r="H238" s="329"/>
      <c r="I238" s="157">
        <v>57</v>
      </c>
      <c r="J238" s="157">
        <v>28</v>
      </c>
      <c r="K238" s="157">
        <v>35</v>
      </c>
      <c r="L238" s="157">
        <v>105</v>
      </c>
      <c r="M238" s="157">
        <v>167</v>
      </c>
      <c r="N238" s="157">
        <v>503</v>
      </c>
      <c r="O238" s="157">
        <v>68</v>
      </c>
      <c r="P238" s="157">
        <f t="shared" si="121"/>
        <v>963</v>
      </c>
      <c r="Q238" s="330">
        <v>1.1486033519553072</v>
      </c>
      <c r="R238" s="159">
        <v>2.6224489795918369</v>
      </c>
      <c r="S238" s="157">
        <v>38</v>
      </c>
    </row>
    <row r="239" spans="1:19" ht="15" customHeight="1" x14ac:dyDescent="0.15">
      <c r="B239" s="328"/>
      <c r="C239" s="156" t="s">
        <v>465</v>
      </c>
      <c r="H239" s="329"/>
      <c r="I239" s="157">
        <v>25</v>
      </c>
      <c r="J239" s="157">
        <v>12</v>
      </c>
      <c r="K239" s="157">
        <v>24</v>
      </c>
      <c r="L239" s="157">
        <v>82</v>
      </c>
      <c r="M239" s="157">
        <v>156</v>
      </c>
      <c r="N239" s="157">
        <v>596</v>
      </c>
      <c r="O239" s="157">
        <v>68</v>
      </c>
      <c r="P239" s="157">
        <f t="shared" si="121"/>
        <v>963</v>
      </c>
      <c r="Q239" s="330">
        <v>0.81452513966480444</v>
      </c>
      <c r="R239" s="159">
        <v>2.4381270903010033</v>
      </c>
      <c r="S239" s="157">
        <v>91</v>
      </c>
    </row>
    <row r="240" spans="1:19" ht="15" customHeight="1" x14ac:dyDescent="0.15">
      <c r="B240" s="328"/>
      <c r="C240" s="156" t="s">
        <v>543</v>
      </c>
      <c r="H240" s="329"/>
      <c r="I240" s="157">
        <v>7</v>
      </c>
      <c r="J240" s="157">
        <v>6</v>
      </c>
      <c r="K240" s="157">
        <v>32</v>
      </c>
      <c r="L240" s="157">
        <v>54</v>
      </c>
      <c r="M240" s="157">
        <v>137</v>
      </c>
      <c r="N240" s="157">
        <v>659</v>
      </c>
      <c r="O240" s="157">
        <v>68</v>
      </c>
      <c r="P240" s="157">
        <f t="shared" si="121"/>
        <v>963</v>
      </c>
      <c r="Q240" s="330">
        <v>0.45474860335195533</v>
      </c>
      <c r="R240" s="159">
        <v>1.7245762711864407</v>
      </c>
      <c r="S240" s="157">
        <v>9</v>
      </c>
    </row>
    <row r="241" spans="2:19" ht="15" customHeight="1" x14ac:dyDescent="0.15">
      <c r="B241" s="328"/>
      <c r="C241" s="156" t="s">
        <v>467</v>
      </c>
      <c r="H241" s="329"/>
      <c r="I241" s="157">
        <v>12</v>
      </c>
      <c r="J241" s="157">
        <v>12</v>
      </c>
      <c r="K241" s="157">
        <v>28</v>
      </c>
      <c r="L241" s="157">
        <v>54</v>
      </c>
      <c r="M241" s="157">
        <v>155</v>
      </c>
      <c r="N241" s="157">
        <v>634</v>
      </c>
      <c r="O241" s="157">
        <v>68</v>
      </c>
      <c r="P241" s="157">
        <f t="shared" si="121"/>
        <v>963</v>
      </c>
      <c r="Q241" s="330">
        <v>0.53407821229050279</v>
      </c>
      <c r="R241" s="159">
        <v>1.8314176245210727</v>
      </c>
      <c r="S241" s="157">
        <v>15</v>
      </c>
    </row>
    <row r="242" spans="2:19" ht="15" customHeight="1" x14ac:dyDescent="0.15">
      <c r="B242" s="328"/>
      <c r="C242" s="156" t="s">
        <v>542</v>
      </c>
      <c r="H242" s="329"/>
      <c r="I242" s="157">
        <v>3</v>
      </c>
      <c r="J242" s="157">
        <v>2</v>
      </c>
      <c r="K242" s="157">
        <v>4</v>
      </c>
      <c r="L242" s="157">
        <v>7</v>
      </c>
      <c r="M242" s="157">
        <v>18</v>
      </c>
      <c r="N242" s="157">
        <v>861</v>
      </c>
      <c r="O242" s="157">
        <v>68</v>
      </c>
      <c r="P242" s="157">
        <f t="shared" si="121"/>
        <v>963</v>
      </c>
      <c r="Q242" s="330">
        <v>8.2681564245810052E-2</v>
      </c>
      <c r="R242" s="159">
        <v>2.1764705882352939</v>
      </c>
      <c r="S242" s="157">
        <v>9</v>
      </c>
    </row>
    <row r="243" spans="2:19" ht="15" customHeight="1" x14ac:dyDescent="0.15">
      <c r="B243" s="328"/>
      <c r="C243" s="156" t="s">
        <v>466</v>
      </c>
      <c r="H243" s="329"/>
      <c r="I243" s="157">
        <v>14</v>
      </c>
      <c r="J243" s="157">
        <v>3</v>
      </c>
      <c r="K243" s="157">
        <v>14</v>
      </c>
      <c r="L243" s="157">
        <v>28</v>
      </c>
      <c r="M243" s="157">
        <v>111</v>
      </c>
      <c r="N243" s="157">
        <v>725</v>
      </c>
      <c r="O243" s="157">
        <v>68</v>
      </c>
      <c r="P243" s="157">
        <f t="shared" si="121"/>
        <v>963</v>
      </c>
      <c r="Q243" s="330">
        <v>0.37430167597765363</v>
      </c>
      <c r="R243" s="159">
        <v>1.9705882352941178</v>
      </c>
      <c r="S243" s="157">
        <v>12</v>
      </c>
    </row>
    <row r="244" spans="2:19" ht="15" customHeight="1" x14ac:dyDescent="0.15">
      <c r="B244" s="328"/>
      <c r="C244" s="156" t="s">
        <v>731</v>
      </c>
      <c r="H244" s="329"/>
      <c r="I244" s="157">
        <v>1</v>
      </c>
      <c r="J244" s="157">
        <v>3</v>
      </c>
      <c r="K244" s="157">
        <v>7</v>
      </c>
      <c r="L244" s="157">
        <v>27</v>
      </c>
      <c r="M244" s="157">
        <v>124</v>
      </c>
      <c r="N244" s="157">
        <v>733</v>
      </c>
      <c r="O244" s="157">
        <v>68</v>
      </c>
      <c r="P244" s="157">
        <f t="shared" si="121"/>
        <v>963</v>
      </c>
      <c r="Q244" s="330">
        <v>0.24134078212290502</v>
      </c>
      <c r="R244" s="159">
        <v>1.3333333333333333</v>
      </c>
      <c r="S244" s="157">
        <v>5</v>
      </c>
    </row>
    <row r="245" spans="2:19" ht="15" customHeight="1" x14ac:dyDescent="0.15">
      <c r="B245" s="328"/>
      <c r="C245" s="156" t="s">
        <v>540</v>
      </c>
      <c r="H245" s="329"/>
      <c r="I245" s="157">
        <v>11</v>
      </c>
      <c r="J245" s="157">
        <v>2</v>
      </c>
      <c r="K245" s="157">
        <v>9</v>
      </c>
      <c r="L245" s="157">
        <v>14</v>
      </c>
      <c r="M245" s="157">
        <v>38</v>
      </c>
      <c r="N245" s="157">
        <v>821</v>
      </c>
      <c r="O245" s="157">
        <v>68</v>
      </c>
      <c r="P245" s="157">
        <f t="shared" si="121"/>
        <v>963</v>
      </c>
      <c r="Q245" s="330">
        <v>0.2011173184357542</v>
      </c>
      <c r="R245" s="159">
        <v>2.4324324324324325</v>
      </c>
      <c r="S245" s="157">
        <v>21</v>
      </c>
    </row>
    <row r="246" spans="2:19" ht="15" customHeight="1" x14ac:dyDescent="0.15">
      <c r="B246" s="328"/>
      <c r="C246" s="156" t="s">
        <v>544</v>
      </c>
      <c r="H246" s="329"/>
      <c r="I246" s="157">
        <v>9</v>
      </c>
      <c r="J246" s="157">
        <v>2</v>
      </c>
      <c r="K246" s="157">
        <v>6</v>
      </c>
      <c r="L246" s="157">
        <v>9</v>
      </c>
      <c r="M246" s="157">
        <v>38</v>
      </c>
      <c r="N246" s="157">
        <v>831</v>
      </c>
      <c r="O246" s="157">
        <v>68</v>
      </c>
      <c r="P246" s="157">
        <f t="shared" si="121"/>
        <v>963</v>
      </c>
      <c r="Q246" s="330">
        <v>0.19888268156424582</v>
      </c>
      <c r="R246" s="159">
        <v>2.78125</v>
      </c>
      <c r="S246" s="157">
        <v>20</v>
      </c>
    </row>
    <row r="247" spans="2:19" ht="15" customHeight="1" x14ac:dyDescent="0.15">
      <c r="B247" s="328"/>
      <c r="C247" s="174" t="s">
        <v>550</v>
      </c>
      <c r="H247" s="329"/>
      <c r="I247" s="157">
        <v>11</v>
      </c>
      <c r="J247" s="157">
        <v>5</v>
      </c>
      <c r="K247" s="157">
        <v>14</v>
      </c>
      <c r="L247" s="157">
        <v>23</v>
      </c>
      <c r="M247" s="157">
        <v>48</v>
      </c>
      <c r="N247" s="157">
        <v>722</v>
      </c>
      <c r="O247" s="157">
        <v>140</v>
      </c>
      <c r="P247" s="157">
        <f t="shared" si="121"/>
        <v>963</v>
      </c>
      <c r="Q247" s="330">
        <v>0.30862697448359661</v>
      </c>
      <c r="R247" s="159">
        <v>2.5148514851485149</v>
      </c>
      <c r="S247" s="157">
        <v>17</v>
      </c>
    </row>
    <row r="248" spans="2:19" ht="15" customHeight="1" x14ac:dyDescent="0.15">
      <c r="B248" s="328"/>
      <c r="C248" s="331" t="s">
        <v>291</v>
      </c>
      <c r="D248" s="332"/>
      <c r="E248" s="332"/>
      <c r="F248" s="332"/>
      <c r="G248" s="332"/>
      <c r="H248" s="210"/>
      <c r="I248" s="211">
        <v>144</v>
      </c>
      <c r="J248" s="211">
        <v>34</v>
      </c>
      <c r="K248" s="211">
        <v>48</v>
      </c>
      <c r="L248" s="211">
        <v>58</v>
      </c>
      <c r="M248" s="211">
        <v>164</v>
      </c>
      <c r="N248" s="211">
        <v>225</v>
      </c>
      <c r="O248" s="211">
        <v>290</v>
      </c>
      <c r="P248" s="211">
        <f t="shared" si="121"/>
        <v>963</v>
      </c>
      <c r="Q248" s="333">
        <v>3.1723625557206536</v>
      </c>
      <c r="R248" s="212">
        <v>4.765625</v>
      </c>
      <c r="S248" s="211">
        <v>101</v>
      </c>
    </row>
    <row r="249" spans="2:19" ht="31.15" customHeight="1" x14ac:dyDescent="0.15">
      <c r="B249" s="152"/>
      <c r="C249" s="334" t="s">
        <v>732</v>
      </c>
      <c r="D249" s="335"/>
      <c r="E249" s="335"/>
      <c r="F249" s="335"/>
      <c r="G249" s="335"/>
      <c r="H249" s="220"/>
      <c r="I249" s="161">
        <v>96</v>
      </c>
      <c r="J249" s="161">
        <v>23</v>
      </c>
      <c r="K249" s="161">
        <v>41</v>
      </c>
      <c r="L249" s="161">
        <v>70</v>
      </c>
      <c r="M249" s="161">
        <v>154</v>
      </c>
      <c r="N249" s="161">
        <v>310</v>
      </c>
      <c r="O249" s="161">
        <v>269</v>
      </c>
      <c r="P249" s="161">
        <f t="shared" si="121"/>
        <v>963</v>
      </c>
      <c r="Q249" s="336">
        <v>2.250720461095101</v>
      </c>
      <c r="R249" s="163">
        <v>4.067708333333333</v>
      </c>
      <c r="S249" s="161">
        <v>99</v>
      </c>
    </row>
    <row r="250" spans="2:19" ht="15" customHeight="1" x14ac:dyDescent="0.15">
      <c r="B250" s="325" t="s">
        <v>3</v>
      </c>
      <c r="C250" s="156" t="s">
        <v>462</v>
      </c>
      <c r="H250" s="337">
        <f t="shared" ref="H250:H264" si="122">P235</f>
        <v>963</v>
      </c>
      <c r="I250" s="205">
        <f t="shared" ref="I250:O264" si="123">I235/$H250*100</f>
        <v>6.5420560747663545</v>
      </c>
      <c r="J250" s="205">
        <f t="shared" si="123"/>
        <v>1.4537902388369679</v>
      </c>
      <c r="K250" s="205">
        <f t="shared" si="123"/>
        <v>2.9075804776739358</v>
      </c>
      <c r="L250" s="205">
        <f t="shared" si="123"/>
        <v>3.6344755970924196</v>
      </c>
      <c r="M250" s="205">
        <f t="shared" si="123"/>
        <v>6.2305295950155761</v>
      </c>
      <c r="N250" s="205">
        <f t="shared" si="123"/>
        <v>72.170301142263753</v>
      </c>
      <c r="O250" s="205">
        <f t="shared" si="123"/>
        <v>7.061266874350987</v>
      </c>
      <c r="P250" s="205">
        <f t="shared" si="121"/>
        <v>100</v>
      </c>
    </row>
    <row r="251" spans="2:19" ht="15" customHeight="1" x14ac:dyDescent="0.15">
      <c r="B251" s="338"/>
      <c r="C251" s="156" t="s">
        <v>463</v>
      </c>
      <c r="H251" s="222">
        <f t="shared" si="122"/>
        <v>963</v>
      </c>
      <c r="I251" s="159">
        <f t="shared" si="123"/>
        <v>4.5690550363447562</v>
      </c>
      <c r="J251" s="159">
        <f t="shared" si="123"/>
        <v>3.2191069574247146</v>
      </c>
      <c r="K251" s="159">
        <f t="shared" si="123"/>
        <v>2.5960539979231569</v>
      </c>
      <c r="L251" s="159">
        <f t="shared" si="123"/>
        <v>4.0498442367601246</v>
      </c>
      <c r="M251" s="159">
        <f t="shared" si="123"/>
        <v>7.6843198338525447</v>
      </c>
      <c r="N251" s="159">
        <f t="shared" si="123"/>
        <v>70.820353063343717</v>
      </c>
      <c r="O251" s="159">
        <f t="shared" si="123"/>
        <v>7.061266874350987</v>
      </c>
      <c r="P251" s="159">
        <f t="shared" si="121"/>
        <v>100</v>
      </c>
    </row>
    <row r="252" spans="2:19" ht="15" customHeight="1" x14ac:dyDescent="0.15">
      <c r="B252" s="338"/>
      <c r="C252" s="156" t="s">
        <v>464</v>
      </c>
      <c r="H252" s="222">
        <f t="shared" si="122"/>
        <v>963</v>
      </c>
      <c r="I252" s="159">
        <f t="shared" si="123"/>
        <v>2.1806853582554515</v>
      </c>
      <c r="J252" s="159">
        <f t="shared" si="123"/>
        <v>0.93457943925233633</v>
      </c>
      <c r="K252" s="159">
        <f t="shared" si="123"/>
        <v>1.0384215991692627</v>
      </c>
      <c r="L252" s="159">
        <f t="shared" si="123"/>
        <v>1.8691588785046727</v>
      </c>
      <c r="M252" s="159">
        <f t="shared" si="123"/>
        <v>4.9844236760124607</v>
      </c>
      <c r="N252" s="159">
        <f t="shared" si="123"/>
        <v>81.931464174454831</v>
      </c>
      <c r="O252" s="159">
        <f t="shared" si="123"/>
        <v>7.061266874350987</v>
      </c>
      <c r="P252" s="159">
        <f t="shared" si="121"/>
        <v>100</v>
      </c>
    </row>
    <row r="253" spans="2:19" ht="15" customHeight="1" x14ac:dyDescent="0.15">
      <c r="B253" s="338"/>
      <c r="C253" s="156" t="s">
        <v>541</v>
      </c>
      <c r="H253" s="222">
        <f t="shared" si="122"/>
        <v>963</v>
      </c>
      <c r="I253" s="159">
        <f t="shared" si="123"/>
        <v>5.9190031152647977</v>
      </c>
      <c r="J253" s="159">
        <f t="shared" si="123"/>
        <v>2.9075804776739358</v>
      </c>
      <c r="K253" s="159">
        <f t="shared" si="123"/>
        <v>3.6344755970924196</v>
      </c>
      <c r="L253" s="159">
        <f t="shared" si="123"/>
        <v>10.903426791277258</v>
      </c>
      <c r="M253" s="159">
        <f t="shared" si="123"/>
        <v>17.341640706126686</v>
      </c>
      <c r="N253" s="159">
        <f t="shared" si="123"/>
        <v>52.232606438213914</v>
      </c>
      <c r="O253" s="159">
        <f t="shared" si="123"/>
        <v>7.061266874350987</v>
      </c>
      <c r="P253" s="159">
        <f t="shared" si="121"/>
        <v>100</v>
      </c>
    </row>
    <row r="254" spans="2:19" ht="15" customHeight="1" x14ac:dyDescent="0.15">
      <c r="B254" s="338"/>
      <c r="C254" s="156" t="s">
        <v>465</v>
      </c>
      <c r="H254" s="222">
        <f t="shared" si="122"/>
        <v>963</v>
      </c>
      <c r="I254" s="159">
        <f t="shared" si="123"/>
        <v>2.5960539979231569</v>
      </c>
      <c r="J254" s="159">
        <f t="shared" si="123"/>
        <v>1.2461059190031152</v>
      </c>
      <c r="K254" s="159">
        <f t="shared" si="123"/>
        <v>2.4922118380062304</v>
      </c>
      <c r="L254" s="159">
        <f t="shared" si="123"/>
        <v>8.5150571131879538</v>
      </c>
      <c r="M254" s="159">
        <f t="shared" si="123"/>
        <v>16.199376947040498</v>
      </c>
      <c r="N254" s="159">
        <f t="shared" si="123"/>
        <v>61.889927310488055</v>
      </c>
      <c r="O254" s="159">
        <f t="shared" si="123"/>
        <v>7.061266874350987</v>
      </c>
      <c r="P254" s="159">
        <f t="shared" si="121"/>
        <v>100</v>
      </c>
    </row>
    <row r="255" spans="2:19" ht="15" customHeight="1" x14ac:dyDescent="0.15">
      <c r="B255" s="338"/>
      <c r="C255" s="156" t="s">
        <v>543</v>
      </c>
      <c r="H255" s="222">
        <f t="shared" si="122"/>
        <v>963</v>
      </c>
      <c r="I255" s="159">
        <f t="shared" si="123"/>
        <v>0.72689511941848395</v>
      </c>
      <c r="J255" s="159">
        <f t="shared" si="123"/>
        <v>0.62305295950155759</v>
      </c>
      <c r="K255" s="159">
        <f t="shared" si="123"/>
        <v>3.3229491173416408</v>
      </c>
      <c r="L255" s="159">
        <f t="shared" si="123"/>
        <v>5.6074766355140184</v>
      </c>
      <c r="M255" s="159">
        <f t="shared" si="123"/>
        <v>14.226375908618898</v>
      </c>
      <c r="N255" s="159">
        <f t="shared" si="123"/>
        <v>68.431983385254412</v>
      </c>
      <c r="O255" s="159">
        <f t="shared" si="123"/>
        <v>7.061266874350987</v>
      </c>
      <c r="P255" s="159">
        <f t="shared" si="121"/>
        <v>100</v>
      </c>
    </row>
    <row r="256" spans="2:19" ht="15" customHeight="1" x14ac:dyDescent="0.15">
      <c r="B256" s="338"/>
      <c r="C256" s="156" t="s">
        <v>467</v>
      </c>
      <c r="H256" s="222">
        <f t="shared" si="122"/>
        <v>963</v>
      </c>
      <c r="I256" s="159">
        <f t="shared" si="123"/>
        <v>1.2461059190031152</v>
      </c>
      <c r="J256" s="159">
        <f t="shared" si="123"/>
        <v>1.2461059190031152</v>
      </c>
      <c r="K256" s="159">
        <f t="shared" si="123"/>
        <v>2.9075804776739358</v>
      </c>
      <c r="L256" s="159">
        <f t="shared" si="123"/>
        <v>5.6074766355140184</v>
      </c>
      <c r="M256" s="159">
        <f t="shared" si="123"/>
        <v>16.095534787123572</v>
      </c>
      <c r="N256" s="159">
        <f t="shared" si="123"/>
        <v>65.835929387331262</v>
      </c>
      <c r="O256" s="159">
        <f t="shared" si="123"/>
        <v>7.061266874350987</v>
      </c>
      <c r="P256" s="159">
        <f t="shared" si="121"/>
        <v>100.00000000000001</v>
      </c>
    </row>
    <row r="257" spans="1:19" ht="15" customHeight="1" x14ac:dyDescent="0.15">
      <c r="B257" s="338"/>
      <c r="C257" s="156" t="s">
        <v>542</v>
      </c>
      <c r="H257" s="222">
        <f t="shared" si="122"/>
        <v>963</v>
      </c>
      <c r="I257" s="159">
        <f t="shared" si="123"/>
        <v>0.3115264797507788</v>
      </c>
      <c r="J257" s="159">
        <f t="shared" si="123"/>
        <v>0.20768431983385255</v>
      </c>
      <c r="K257" s="159">
        <f t="shared" si="123"/>
        <v>0.4153686396677051</v>
      </c>
      <c r="L257" s="159">
        <f t="shared" si="123"/>
        <v>0.72689511941848395</v>
      </c>
      <c r="M257" s="159">
        <f t="shared" si="123"/>
        <v>1.8691588785046727</v>
      </c>
      <c r="N257" s="159">
        <f t="shared" si="123"/>
        <v>89.408099688473513</v>
      </c>
      <c r="O257" s="159">
        <f t="shared" si="123"/>
        <v>7.061266874350987</v>
      </c>
      <c r="P257" s="159">
        <f t="shared" si="121"/>
        <v>100</v>
      </c>
    </row>
    <row r="258" spans="1:19" ht="15" customHeight="1" x14ac:dyDescent="0.15">
      <c r="B258" s="338"/>
      <c r="C258" s="156" t="s">
        <v>466</v>
      </c>
      <c r="H258" s="222">
        <f t="shared" si="122"/>
        <v>963</v>
      </c>
      <c r="I258" s="159">
        <f t="shared" si="123"/>
        <v>1.4537902388369679</v>
      </c>
      <c r="J258" s="159">
        <f t="shared" si="123"/>
        <v>0.3115264797507788</v>
      </c>
      <c r="K258" s="159">
        <f t="shared" si="123"/>
        <v>1.4537902388369679</v>
      </c>
      <c r="L258" s="159">
        <f t="shared" si="123"/>
        <v>2.9075804776739358</v>
      </c>
      <c r="M258" s="159">
        <f t="shared" si="123"/>
        <v>11.526479750778815</v>
      </c>
      <c r="N258" s="159">
        <f t="shared" si="123"/>
        <v>75.285565939771544</v>
      </c>
      <c r="O258" s="159">
        <f t="shared" si="123"/>
        <v>7.061266874350987</v>
      </c>
      <c r="P258" s="159">
        <f t="shared" si="121"/>
        <v>100</v>
      </c>
    </row>
    <row r="259" spans="1:19" ht="15" customHeight="1" x14ac:dyDescent="0.15">
      <c r="B259" s="338"/>
      <c r="C259" s="156" t="s">
        <v>731</v>
      </c>
      <c r="H259" s="222">
        <f t="shared" si="122"/>
        <v>963</v>
      </c>
      <c r="I259" s="159">
        <f t="shared" si="123"/>
        <v>0.10384215991692627</v>
      </c>
      <c r="J259" s="159">
        <f t="shared" si="123"/>
        <v>0.3115264797507788</v>
      </c>
      <c r="K259" s="159">
        <f t="shared" si="123"/>
        <v>0.72689511941848395</v>
      </c>
      <c r="L259" s="159">
        <f t="shared" si="123"/>
        <v>2.8037383177570092</v>
      </c>
      <c r="M259" s="159">
        <f t="shared" si="123"/>
        <v>12.876427829698859</v>
      </c>
      <c r="N259" s="159">
        <f t="shared" si="123"/>
        <v>76.116303219106968</v>
      </c>
      <c r="O259" s="159">
        <f t="shared" si="123"/>
        <v>7.061266874350987</v>
      </c>
      <c r="P259" s="159">
        <f t="shared" si="121"/>
        <v>100.00000000000001</v>
      </c>
    </row>
    <row r="260" spans="1:19" ht="15" customHeight="1" x14ac:dyDescent="0.15">
      <c r="B260" s="338"/>
      <c r="C260" s="156" t="s">
        <v>540</v>
      </c>
      <c r="H260" s="222">
        <f t="shared" si="122"/>
        <v>963</v>
      </c>
      <c r="I260" s="159">
        <f t="shared" si="123"/>
        <v>1.142263759086189</v>
      </c>
      <c r="J260" s="159">
        <f t="shared" si="123"/>
        <v>0.20768431983385255</v>
      </c>
      <c r="K260" s="159">
        <f t="shared" si="123"/>
        <v>0.93457943925233633</v>
      </c>
      <c r="L260" s="159">
        <f t="shared" si="123"/>
        <v>1.4537902388369679</v>
      </c>
      <c r="M260" s="159">
        <f t="shared" si="123"/>
        <v>3.9460020768431985</v>
      </c>
      <c r="N260" s="159">
        <f t="shared" si="123"/>
        <v>85.254413291796467</v>
      </c>
      <c r="O260" s="159">
        <f t="shared" si="123"/>
        <v>7.061266874350987</v>
      </c>
      <c r="P260" s="159">
        <f t="shared" si="121"/>
        <v>100</v>
      </c>
    </row>
    <row r="261" spans="1:19" ht="15" customHeight="1" x14ac:dyDescent="0.15">
      <c r="B261" s="338"/>
      <c r="C261" s="156" t="s">
        <v>544</v>
      </c>
      <c r="H261" s="222">
        <f t="shared" si="122"/>
        <v>963</v>
      </c>
      <c r="I261" s="159">
        <f t="shared" si="123"/>
        <v>0.93457943925233633</v>
      </c>
      <c r="J261" s="159">
        <f t="shared" si="123"/>
        <v>0.20768431983385255</v>
      </c>
      <c r="K261" s="159">
        <f t="shared" si="123"/>
        <v>0.62305295950155759</v>
      </c>
      <c r="L261" s="159">
        <f t="shared" si="123"/>
        <v>0.93457943925233633</v>
      </c>
      <c r="M261" s="159">
        <f t="shared" si="123"/>
        <v>3.9460020768431985</v>
      </c>
      <c r="N261" s="159">
        <f t="shared" si="123"/>
        <v>86.292834890965736</v>
      </c>
      <c r="O261" s="159">
        <f t="shared" si="123"/>
        <v>7.061266874350987</v>
      </c>
      <c r="P261" s="159">
        <f t="shared" si="121"/>
        <v>100.00000000000001</v>
      </c>
    </row>
    <row r="262" spans="1:19" ht="15" customHeight="1" x14ac:dyDescent="0.15">
      <c r="B262" s="338"/>
      <c r="C262" s="174" t="s">
        <v>550</v>
      </c>
      <c r="H262" s="222">
        <f t="shared" si="122"/>
        <v>963</v>
      </c>
      <c r="I262" s="159">
        <f t="shared" si="123"/>
        <v>1.142263759086189</v>
      </c>
      <c r="J262" s="159">
        <f t="shared" si="123"/>
        <v>0.51921079958463134</v>
      </c>
      <c r="K262" s="159">
        <f t="shared" si="123"/>
        <v>1.4537902388369679</v>
      </c>
      <c r="L262" s="159">
        <f t="shared" si="123"/>
        <v>2.3883696780893042</v>
      </c>
      <c r="M262" s="159">
        <f t="shared" si="123"/>
        <v>4.9844236760124607</v>
      </c>
      <c r="N262" s="159">
        <f t="shared" si="123"/>
        <v>74.974039460020776</v>
      </c>
      <c r="O262" s="159">
        <f t="shared" si="123"/>
        <v>14.537902388369679</v>
      </c>
      <c r="P262" s="159">
        <f t="shared" si="121"/>
        <v>100</v>
      </c>
    </row>
    <row r="263" spans="1:19" ht="15" customHeight="1" x14ac:dyDescent="0.15">
      <c r="B263" s="338"/>
      <c r="C263" s="331" t="s">
        <v>291</v>
      </c>
      <c r="D263" s="332"/>
      <c r="E263" s="332"/>
      <c r="F263" s="332"/>
      <c r="G263" s="332"/>
      <c r="H263" s="224">
        <f t="shared" si="122"/>
        <v>963</v>
      </c>
      <c r="I263" s="212">
        <f t="shared" si="123"/>
        <v>14.953271028037381</v>
      </c>
      <c r="J263" s="212">
        <f t="shared" si="123"/>
        <v>3.5306334371754935</v>
      </c>
      <c r="K263" s="212">
        <f t="shared" si="123"/>
        <v>4.9844236760124607</v>
      </c>
      <c r="L263" s="212">
        <f t="shared" si="123"/>
        <v>6.0228452751817239</v>
      </c>
      <c r="M263" s="212">
        <f t="shared" si="123"/>
        <v>17.030114226375908</v>
      </c>
      <c r="N263" s="212">
        <f t="shared" si="123"/>
        <v>23.364485981308412</v>
      </c>
      <c r="O263" s="212">
        <f t="shared" si="123"/>
        <v>30.114226375908622</v>
      </c>
      <c r="P263" s="212">
        <f t="shared" si="121"/>
        <v>100</v>
      </c>
    </row>
    <row r="264" spans="1:19" ht="31.15" customHeight="1" x14ac:dyDescent="0.15">
      <c r="B264" s="339"/>
      <c r="C264" s="334" t="s">
        <v>732</v>
      </c>
      <c r="D264" s="335"/>
      <c r="E264" s="335"/>
      <c r="F264" s="335"/>
      <c r="G264" s="335"/>
      <c r="H264" s="225">
        <f t="shared" si="122"/>
        <v>963</v>
      </c>
      <c r="I264" s="163">
        <f t="shared" si="123"/>
        <v>9.9688473520249214</v>
      </c>
      <c r="J264" s="163">
        <f t="shared" si="123"/>
        <v>2.3883696780893042</v>
      </c>
      <c r="K264" s="163">
        <f t="shared" si="123"/>
        <v>4.2575285565939769</v>
      </c>
      <c r="L264" s="163">
        <f t="shared" si="123"/>
        <v>7.2689511941848393</v>
      </c>
      <c r="M264" s="163">
        <f t="shared" si="123"/>
        <v>15.991692627206646</v>
      </c>
      <c r="N264" s="163">
        <f t="shared" si="123"/>
        <v>32.191069574247145</v>
      </c>
      <c r="O264" s="163">
        <f t="shared" si="123"/>
        <v>27.93354101765317</v>
      </c>
      <c r="P264" s="163">
        <f t="shared" si="121"/>
        <v>100</v>
      </c>
    </row>
    <row r="266" spans="1:19" ht="15" customHeight="1" x14ac:dyDescent="0.15">
      <c r="A266" s="135" t="s">
        <v>727</v>
      </c>
    </row>
    <row r="267" spans="1:19" ht="33" x14ac:dyDescent="0.15">
      <c r="B267" s="323"/>
      <c r="C267" s="167" t="s">
        <v>366</v>
      </c>
      <c r="D267" s="167"/>
      <c r="E267" s="167"/>
      <c r="F267" s="167"/>
      <c r="G267" s="167"/>
      <c r="H267" s="176"/>
      <c r="I267" s="324" t="s">
        <v>105</v>
      </c>
      <c r="J267" s="324" t="s">
        <v>95</v>
      </c>
      <c r="K267" s="324" t="s">
        <v>94</v>
      </c>
      <c r="L267" s="324" t="s">
        <v>93</v>
      </c>
      <c r="M267" s="324" t="s">
        <v>92</v>
      </c>
      <c r="N267" s="324" t="s">
        <v>152</v>
      </c>
      <c r="O267" s="199" t="s">
        <v>526</v>
      </c>
      <c r="P267" s="324" t="s">
        <v>4</v>
      </c>
      <c r="Q267" s="199" t="s">
        <v>979</v>
      </c>
      <c r="R267" s="199" t="s">
        <v>980</v>
      </c>
      <c r="S267" s="199" t="s">
        <v>527</v>
      </c>
    </row>
    <row r="268" spans="1:19" ht="15" customHeight="1" x14ac:dyDescent="0.15">
      <c r="B268" s="325" t="s">
        <v>2</v>
      </c>
      <c r="C268" s="156" t="s">
        <v>462</v>
      </c>
      <c r="H268" s="203"/>
      <c r="I268" s="204">
        <v>33</v>
      </c>
      <c r="J268" s="204">
        <v>7</v>
      </c>
      <c r="K268" s="204">
        <v>15</v>
      </c>
      <c r="L268" s="204">
        <v>25</v>
      </c>
      <c r="M268" s="204">
        <v>51</v>
      </c>
      <c r="N268" s="204">
        <v>985</v>
      </c>
      <c r="O268" s="204">
        <v>78</v>
      </c>
      <c r="P268" s="204">
        <f t="shared" ref="P268:P297" si="124">SUM(I268:O268)</f>
        <v>1194</v>
      </c>
      <c r="Q268" s="326">
        <v>0.38620071684587814</v>
      </c>
      <c r="R268" s="205">
        <v>3.2900763358778624</v>
      </c>
      <c r="S268" s="204">
        <v>16</v>
      </c>
    </row>
    <row r="269" spans="1:19" ht="15" customHeight="1" x14ac:dyDescent="0.15">
      <c r="B269" s="328"/>
      <c r="C269" s="156" t="s">
        <v>463</v>
      </c>
      <c r="H269" s="329"/>
      <c r="I269" s="157">
        <v>20</v>
      </c>
      <c r="J269" s="157">
        <v>15</v>
      </c>
      <c r="K269" s="157">
        <v>22</v>
      </c>
      <c r="L269" s="157">
        <v>36</v>
      </c>
      <c r="M269" s="157">
        <v>83</v>
      </c>
      <c r="N269" s="157">
        <v>940</v>
      </c>
      <c r="O269" s="157">
        <v>78</v>
      </c>
      <c r="P269" s="157">
        <f t="shared" si="124"/>
        <v>1194</v>
      </c>
      <c r="Q269" s="330">
        <v>0.38709677419354838</v>
      </c>
      <c r="R269" s="159">
        <v>2.4545454545454546</v>
      </c>
      <c r="S269" s="157">
        <v>12</v>
      </c>
    </row>
    <row r="270" spans="1:19" ht="15" customHeight="1" x14ac:dyDescent="0.15">
      <c r="B270" s="328"/>
      <c r="C270" s="156" t="s">
        <v>464</v>
      </c>
      <c r="H270" s="329"/>
      <c r="I270" s="157">
        <v>5</v>
      </c>
      <c r="J270" s="157">
        <v>2</v>
      </c>
      <c r="K270" s="157">
        <v>6</v>
      </c>
      <c r="L270" s="157">
        <v>13</v>
      </c>
      <c r="M270" s="157">
        <v>26</v>
      </c>
      <c r="N270" s="157">
        <v>1064</v>
      </c>
      <c r="O270" s="157">
        <v>78</v>
      </c>
      <c r="P270" s="157">
        <f t="shared" si="124"/>
        <v>1194</v>
      </c>
      <c r="Q270" s="330">
        <v>0.1039426523297491</v>
      </c>
      <c r="R270" s="159">
        <v>2.2307692307692308</v>
      </c>
      <c r="S270" s="157">
        <v>10</v>
      </c>
    </row>
    <row r="271" spans="1:19" ht="15" customHeight="1" x14ac:dyDescent="0.15">
      <c r="B271" s="328"/>
      <c r="C271" s="156" t="s">
        <v>541</v>
      </c>
      <c r="H271" s="329"/>
      <c r="I271" s="157">
        <v>27</v>
      </c>
      <c r="J271" s="157">
        <v>29</v>
      </c>
      <c r="K271" s="157">
        <v>49</v>
      </c>
      <c r="L271" s="157">
        <v>134</v>
      </c>
      <c r="M271" s="157">
        <v>230</v>
      </c>
      <c r="N271" s="157">
        <v>647</v>
      </c>
      <c r="O271" s="157">
        <v>78</v>
      </c>
      <c r="P271" s="157">
        <f t="shared" si="124"/>
        <v>1194</v>
      </c>
      <c r="Q271" s="330">
        <v>0.84677419354838712</v>
      </c>
      <c r="R271" s="159">
        <v>2.0149253731343282</v>
      </c>
      <c r="S271" s="157">
        <v>15</v>
      </c>
    </row>
    <row r="272" spans="1:19" ht="15" customHeight="1" x14ac:dyDescent="0.15">
      <c r="B272" s="328"/>
      <c r="C272" s="156" t="s">
        <v>465</v>
      </c>
      <c r="H272" s="329"/>
      <c r="I272" s="157">
        <v>14</v>
      </c>
      <c r="J272" s="157">
        <v>15</v>
      </c>
      <c r="K272" s="157">
        <v>22</v>
      </c>
      <c r="L272" s="157">
        <v>98</v>
      </c>
      <c r="M272" s="157">
        <v>239</v>
      </c>
      <c r="N272" s="157">
        <v>728</v>
      </c>
      <c r="O272" s="157">
        <v>78</v>
      </c>
      <c r="P272" s="157">
        <f t="shared" si="124"/>
        <v>1194</v>
      </c>
      <c r="Q272" s="330">
        <v>0.59856630824372759</v>
      </c>
      <c r="R272" s="159">
        <v>1.7216494845360826</v>
      </c>
      <c r="S272" s="157">
        <v>25</v>
      </c>
    </row>
    <row r="273" spans="2:19" ht="15" customHeight="1" x14ac:dyDescent="0.15">
      <c r="B273" s="328"/>
      <c r="C273" s="156" t="s">
        <v>543</v>
      </c>
      <c r="H273" s="329"/>
      <c r="I273" s="157">
        <v>9</v>
      </c>
      <c r="J273" s="157">
        <v>9</v>
      </c>
      <c r="K273" s="157">
        <v>34</v>
      </c>
      <c r="L273" s="157">
        <v>68</v>
      </c>
      <c r="M273" s="157">
        <v>187</v>
      </c>
      <c r="N273" s="157">
        <v>809</v>
      </c>
      <c r="O273" s="157">
        <v>78</v>
      </c>
      <c r="P273" s="157">
        <f t="shared" si="124"/>
        <v>1194</v>
      </c>
      <c r="Q273" s="330">
        <v>0.50268817204301075</v>
      </c>
      <c r="R273" s="159">
        <v>1.8273615635179152</v>
      </c>
      <c r="S273" s="157">
        <v>50</v>
      </c>
    </row>
    <row r="274" spans="2:19" ht="15" customHeight="1" x14ac:dyDescent="0.15">
      <c r="B274" s="328"/>
      <c r="C274" s="156" t="s">
        <v>467</v>
      </c>
      <c r="H274" s="329"/>
      <c r="I274" s="157">
        <v>10</v>
      </c>
      <c r="J274" s="157">
        <v>7</v>
      </c>
      <c r="K274" s="157">
        <v>23</v>
      </c>
      <c r="L274" s="157">
        <v>69</v>
      </c>
      <c r="M274" s="157">
        <v>152</v>
      </c>
      <c r="N274" s="157">
        <v>855</v>
      </c>
      <c r="O274" s="157">
        <v>78</v>
      </c>
      <c r="P274" s="157">
        <f t="shared" si="124"/>
        <v>1194</v>
      </c>
      <c r="Q274" s="330">
        <v>0.4050179211469534</v>
      </c>
      <c r="R274" s="159">
        <v>1.7318007662835249</v>
      </c>
      <c r="S274" s="157">
        <v>15</v>
      </c>
    </row>
    <row r="275" spans="2:19" ht="15" customHeight="1" x14ac:dyDescent="0.15">
      <c r="B275" s="328"/>
      <c r="C275" s="156" t="s">
        <v>542</v>
      </c>
      <c r="H275" s="329"/>
      <c r="I275" s="157">
        <v>1</v>
      </c>
      <c r="J275" s="157">
        <v>0</v>
      </c>
      <c r="K275" s="157">
        <v>0</v>
      </c>
      <c r="L275" s="157">
        <v>1</v>
      </c>
      <c r="M275" s="157">
        <v>8</v>
      </c>
      <c r="N275" s="157">
        <v>1106</v>
      </c>
      <c r="O275" s="157">
        <v>78</v>
      </c>
      <c r="P275" s="157">
        <f t="shared" si="124"/>
        <v>1194</v>
      </c>
      <c r="Q275" s="330">
        <v>1.3440860215053764E-2</v>
      </c>
      <c r="R275" s="159">
        <v>1.5</v>
      </c>
      <c r="S275" s="157">
        <v>5</v>
      </c>
    </row>
    <row r="276" spans="2:19" ht="15" customHeight="1" x14ac:dyDescent="0.15">
      <c r="B276" s="328"/>
      <c r="C276" s="156" t="s">
        <v>466</v>
      </c>
      <c r="H276" s="329"/>
      <c r="I276" s="157">
        <v>19</v>
      </c>
      <c r="J276" s="157">
        <v>5</v>
      </c>
      <c r="K276" s="157">
        <v>10</v>
      </c>
      <c r="L276" s="157">
        <v>47</v>
      </c>
      <c r="M276" s="157">
        <v>157</v>
      </c>
      <c r="N276" s="157">
        <v>878</v>
      </c>
      <c r="O276" s="157">
        <v>78</v>
      </c>
      <c r="P276" s="157">
        <f t="shared" si="124"/>
        <v>1194</v>
      </c>
      <c r="Q276" s="330">
        <v>0.45250896057347673</v>
      </c>
      <c r="R276" s="159">
        <v>2.1218487394957983</v>
      </c>
      <c r="S276" s="157">
        <v>34</v>
      </c>
    </row>
    <row r="277" spans="2:19" ht="15" customHeight="1" x14ac:dyDescent="0.15">
      <c r="B277" s="328"/>
      <c r="C277" s="156" t="s">
        <v>731</v>
      </c>
      <c r="H277" s="329"/>
      <c r="I277" s="157">
        <v>3</v>
      </c>
      <c r="J277" s="157">
        <v>1</v>
      </c>
      <c r="K277" s="157">
        <v>6</v>
      </c>
      <c r="L277" s="157">
        <v>37</v>
      </c>
      <c r="M277" s="157">
        <v>181</v>
      </c>
      <c r="N277" s="157">
        <v>888</v>
      </c>
      <c r="O277" s="157">
        <v>78</v>
      </c>
      <c r="P277" s="157">
        <f t="shared" si="124"/>
        <v>1194</v>
      </c>
      <c r="Q277" s="330">
        <v>0.26792114695340502</v>
      </c>
      <c r="R277" s="159">
        <v>1.3114035087719298</v>
      </c>
      <c r="S277" s="157">
        <v>10</v>
      </c>
    </row>
    <row r="278" spans="2:19" ht="15" customHeight="1" x14ac:dyDescent="0.15">
      <c r="B278" s="328"/>
      <c r="C278" s="156" t="s">
        <v>540</v>
      </c>
      <c r="H278" s="329"/>
      <c r="I278" s="157">
        <v>3</v>
      </c>
      <c r="J278" s="157">
        <v>2</v>
      </c>
      <c r="K278" s="157">
        <v>6</v>
      </c>
      <c r="L278" s="157">
        <v>11</v>
      </c>
      <c r="M278" s="157">
        <v>38</v>
      </c>
      <c r="N278" s="157">
        <v>1056</v>
      </c>
      <c r="O278" s="157">
        <v>78</v>
      </c>
      <c r="P278" s="157">
        <f t="shared" si="124"/>
        <v>1194</v>
      </c>
      <c r="Q278" s="330">
        <v>9.4086021505376344E-2</v>
      </c>
      <c r="R278" s="159">
        <v>1.75</v>
      </c>
      <c r="S278" s="157">
        <v>8</v>
      </c>
    </row>
    <row r="279" spans="2:19" ht="15" customHeight="1" x14ac:dyDescent="0.15">
      <c r="B279" s="328"/>
      <c r="C279" s="156" t="s">
        <v>544</v>
      </c>
      <c r="H279" s="329"/>
      <c r="I279" s="157">
        <v>5</v>
      </c>
      <c r="J279" s="157">
        <v>3</v>
      </c>
      <c r="K279" s="157">
        <v>3</v>
      </c>
      <c r="L279" s="157">
        <v>8</v>
      </c>
      <c r="M279" s="157">
        <v>43</v>
      </c>
      <c r="N279" s="157">
        <v>1054</v>
      </c>
      <c r="O279" s="157">
        <v>78</v>
      </c>
      <c r="P279" s="157">
        <f t="shared" si="124"/>
        <v>1194</v>
      </c>
      <c r="Q279" s="330">
        <v>0.1388888888888889</v>
      </c>
      <c r="R279" s="159">
        <v>2.5</v>
      </c>
      <c r="S279" s="157">
        <v>32</v>
      </c>
    </row>
    <row r="280" spans="2:19" ht="15" customHeight="1" x14ac:dyDescent="0.15">
      <c r="B280" s="328"/>
      <c r="C280" s="174" t="s">
        <v>550</v>
      </c>
      <c r="H280" s="329"/>
      <c r="I280" s="157">
        <v>19</v>
      </c>
      <c r="J280" s="157">
        <v>10</v>
      </c>
      <c r="K280" s="157">
        <v>11</v>
      </c>
      <c r="L280" s="157">
        <v>17</v>
      </c>
      <c r="M280" s="157">
        <v>24</v>
      </c>
      <c r="N280" s="157">
        <v>962</v>
      </c>
      <c r="O280" s="157">
        <v>151</v>
      </c>
      <c r="P280" s="157">
        <f t="shared" si="124"/>
        <v>1194</v>
      </c>
      <c r="Q280" s="330">
        <v>0.32981783317353786</v>
      </c>
      <c r="R280" s="159">
        <v>4.2469135802469138</v>
      </c>
      <c r="S280" s="157">
        <v>29</v>
      </c>
    </row>
    <row r="281" spans="2:19" ht="15" customHeight="1" x14ac:dyDescent="0.15">
      <c r="B281" s="328"/>
      <c r="C281" s="331" t="s">
        <v>291</v>
      </c>
      <c r="D281" s="332"/>
      <c r="E281" s="332"/>
      <c r="F281" s="332"/>
      <c r="G281" s="332"/>
      <c r="H281" s="210"/>
      <c r="I281" s="211">
        <v>151</v>
      </c>
      <c r="J281" s="211">
        <v>49</v>
      </c>
      <c r="K281" s="211">
        <v>54</v>
      </c>
      <c r="L281" s="211">
        <v>82</v>
      </c>
      <c r="M281" s="211">
        <v>154</v>
      </c>
      <c r="N281" s="211">
        <v>331</v>
      </c>
      <c r="O281" s="211">
        <v>373</v>
      </c>
      <c r="P281" s="211">
        <f t="shared" si="124"/>
        <v>1194</v>
      </c>
      <c r="Q281" s="333">
        <v>2.5688185140073081</v>
      </c>
      <c r="R281" s="212">
        <v>4.3040816326530615</v>
      </c>
      <c r="S281" s="211">
        <v>65</v>
      </c>
    </row>
    <row r="282" spans="2:19" ht="31.15" customHeight="1" x14ac:dyDescent="0.15">
      <c r="B282" s="152"/>
      <c r="C282" s="334" t="s">
        <v>732</v>
      </c>
      <c r="D282" s="335"/>
      <c r="E282" s="335"/>
      <c r="F282" s="335"/>
      <c r="G282" s="335"/>
      <c r="H282" s="220"/>
      <c r="I282" s="161">
        <v>92</v>
      </c>
      <c r="J282" s="161">
        <v>42</v>
      </c>
      <c r="K282" s="161">
        <v>60</v>
      </c>
      <c r="L282" s="161">
        <v>93</v>
      </c>
      <c r="M282" s="161">
        <v>181</v>
      </c>
      <c r="N282" s="161">
        <v>428</v>
      </c>
      <c r="O282" s="161">
        <v>298</v>
      </c>
      <c r="P282" s="161">
        <f t="shared" si="124"/>
        <v>1194</v>
      </c>
      <c r="Q282" s="336">
        <v>1.6149553571428572</v>
      </c>
      <c r="R282" s="163">
        <v>3.091880341880342</v>
      </c>
      <c r="S282" s="161">
        <v>51</v>
      </c>
    </row>
    <row r="283" spans="2:19" ht="15" customHeight="1" x14ac:dyDescent="0.15">
      <c r="B283" s="325" t="s">
        <v>3</v>
      </c>
      <c r="C283" s="156" t="s">
        <v>462</v>
      </c>
      <c r="H283" s="337">
        <f t="shared" ref="H283:H297" si="125">P268</f>
        <v>1194</v>
      </c>
      <c r="I283" s="205">
        <f t="shared" ref="I283:O297" si="126">I268/$H283*100</f>
        <v>2.7638190954773871</v>
      </c>
      <c r="J283" s="205">
        <f t="shared" si="126"/>
        <v>0.58626465661641536</v>
      </c>
      <c r="K283" s="205">
        <f t="shared" si="126"/>
        <v>1.256281407035176</v>
      </c>
      <c r="L283" s="205">
        <f t="shared" si="126"/>
        <v>2.0938023450586267</v>
      </c>
      <c r="M283" s="205">
        <f t="shared" si="126"/>
        <v>4.2713567839195976</v>
      </c>
      <c r="N283" s="205">
        <f t="shared" si="126"/>
        <v>82.495812395309883</v>
      </c>
      <c r="O283" s="205">
        <f t="shared" si="126"/>
        <v>6.5326633165829149</v>
      </c>
      <c r="P283" s="205">
        <f t="shared" si="124"/>
        <v>100</v>
      </c>
    </row>
    <row r="284" spans="2:19" ht="15" customHeight="1" x14ac:dyDescent="0.15">
      <c r="B284" s="338"/>
      <c r="C284" s="156" t="s">
        <v>463</v>
      </c>
      <c r="H284" s="222">
        <f t="shared" si="125"/>
        <v>1194</v>
      </c>
      <c r="I284" s="159">
        <f t="shared" si="126"/>
        <v>1.675041876046901</v>
      </c>
      <c r="J284" s="159">
        <f t="shared" si="126"/>
        <v>1.256281407035176</v>
      </c>
      <c r="K284" s="159">
        <f t="shared" si="126"/>
        <v>1.8425460636515913</v>
      </c>
      <c r="L284" s="159">
        <f t="shared" si="126"/>
        <v>3.0150753768844218</v>
      </c>
      <c r="M284" s="159">
        <f t="shared" si="126"/>
        <v>6.9514237855946401</v>
      </c>
      <c r="N284" s="159">
        <f t="shared" si="126"/>
        <v>78.726968174204359</v>
      </c>
      <c r="O284" s="159">
        <f t="shared" si="126"/>
        <v>6.5326633165829149</v>
      </c>
      <c r="P284" s="159">
        <f t="shared" si="124"/>
        <v>100</v>
      </c>
    </row>
    <row r="285" spans="2:19" ht="15" customHeight="1" x14ac:dyDescent="0.15">
      <c r="B285" s="338"/>
      <c r="C285" s="156" t="s">
        <v>464</v>
      </c>
      <c r="H285" s="222">
        <f t="shared" si="125"/>
        <v>1194</v>
      </c>
      <c r="I285" s="159">
        <f t="shared" si="126"/>
        <v>0.41876046901172526</v>
      </c>
      <c r="J285" s="159">
        <f t="shared" si="126"/>
        <v>0.16750418760469013</v>
      </c>
      <c r="K285" s="159">
        <f t="shared" si="126"/>
        <v>0.50251256281407031</v>
      </c>
      <c r="L285" s="159">
        <f t="shared" si="126"/>
        <v>1.0887772194304857</v>
      </c>
      <c r="M285" s="159">
        <f t="shared" si="126"/>
        <v>2.1775544388609713</v>
      </c>
      <c r="N285" s="159">
        <f t="shared" si="126"/>
        <v>89.112227805695142</v>
      </c>
      <c r="O285" s="159">
        <f t="shared" si="126"/>
        <v>6.5326633165829149</v>
      </c>
      <c r="P285" s="159">
        <f t="shared" si="124"/>
        <v>100</v>
      </c>
    </row>
    <row r="286" spans="2:19" ht="15" customHeight="1" x14ac:dyDescent="0.15">
      <c r="B286" s="338"/>
      <c r="C286" s="156" t="s">
        <v>541</v>
      </c>
      <c r="H286" s="222">
        <f t="shared" si="125"/>
        <v>1194</v>
      </c>
      <c r="I286" s="159">
        <f t="shared" si="126"/>
        <v>2.2613065326633168</v>
      </c>
      <c r="J286" s="159">
        <f t="shared" si="126"/>
        <v>2.4288107202680065</v>
      </c>
      <c r="K286" s="159">
        <f t="shared" si="126"/>
        <v>4.1038525963149084</v>
      </c>
      <c r="L286" s="159">
        <f t="shared" si="126"/>
        <v>11.222780569514237</v>
      </c>
      <c r="M286" s="159">
        <f t="shared" si="126"/>
        <v>19.262981574539364</v>
      </c>
      <c r="N286" s="159">
        <f t="shared" si="126"/>
        <v>54.187604690117254</v>
      </c>
      <c r="O286" s="159">
        <f t="shared" si="126"/>
        <v>6.5326633165829149</v>
      </c>
      <c r="P286" s="159">
        <f t="shared" si="124"/>
        <v>100</v>
      </c>
    </row>
    <row r="287" spans="2:19" ht="15" customHeight="1" x14ac:dyDescent="0.15">
      <c r="B287" s="338"/>
      <c r="C287" s="156" t="s">
        <v>465</v>
      </c>
      <c r="H287" s="222">
        <f t="shared" si="125"/>
        <v>1194</v>
      </c>
      <c r="I287" s="159">
        <f t="shared" si="126"/>
        <v>1.1725293132328307</v>
      </c>
      <c r="J287" s="159">
        <f t="shared" si="126"/>
        <v>1.256281407035176</v>
      </c>
      <c r="K287" s="159">
        <f t="shared" si="126"/>
        <v>1.8425460636515913</v>
      </c>
      <c r="L287" s="159">
        <f t="shared" si="126"/>
        <v>8.2077051926298168</v>
      </c>
      <c r="M287" s="159">
        <f t="shared" si="126"/>
        <v>20.016750418760466</v>
      </c>
      <c r="N287" s="159">
        <f t="shared" si="126"/>
        <v>60.971524288107204</v>
      </c>
      <c r="O287" s="159">
        <f t="shared" si="126"/>
        <v>6.5326633165829149</v>
      </c>
      <c r="P287" s="159">
        <f t="shared" si="124"/>
        <v>100</v>
      </c>
    </row>
    <row r="288" spans="2:19" ht="15" customHeight="1" x14ac:dyDescent="0.15">
      <c r="B288" s="338"/>
      <c r="C288" s="156" t="s">
        <v>543</v>
      </c>
      <c r="H288" s="222">
        <f t="shared" si="125"/>
        <v>1194</v>
      </c>
      <c r="I288" s="159">
        <f t="shared" si="126"/>
        <v>0.75376884422110546</v>
      </c>
      <c r="J288" s="159">
        <f t="shared" si="126"/>
        <v>0.75376884422110546</v>
      </c>
      <c r="K288" s="159">
        <f t="shared" si="126"/>
        <v>2.8475711892797317</v>
      </c>
      <c r="L288" s="159">
        <f t="shared" si="126"/>
        <v>5.6951423785594635</v>
      </c>
      <c r="M288" s="159">
        <f t="shared" si="126"/>
        <v>15.661641541038525</v>
      </c>
      <c r="N288" s="159">
        <f t="shared" si="126"/>
        <v>67.755443886097154</v>
      </c>
      <c r="O288" s="159">
        <f t="shared" si="126"/>
        <v>6.5326633165829149</v>
      </c>
      <c r="P288" s="159">
        <f t="shared" si="124"/>
        <v>100</v>
      </c>
    </row>
    <row r="289" spans="1:19" ht="15" customHeight="1" x14ac:dyDescent="0.15">
      <c r="B289" s="338"/>
      <c r="C289" s="156" t="s">
        <v>467</v>
      </c>
      <c r="H289" s="222">
        <f t="shared" si="125"/>
        <v>1194</v>
      </c>
      <c r="I289" s="159">
        <f t="shared" si="126"/>
        <v>0.83752093802345051</v>
      </c>
      <c r="J289" s="159">
        <f t="shared" si="126"/>
        <v>0.58626465661641536</v>
      </c>
      <c r="K289" s="159">
        <f t="shared" si="126"/>
        <v>1.9262981574539362</v>
      </c>
      <c r="L289" s="159">
        <f t="shared" si="126"/>
        <v>5.7788944723618094</v>
      </c>
      <c r="M289" s="159">
        <f t="shared" si="126"/>
        <v>12.73031825795645</v>
      </c>
      <c r="N289" s="159">
        <f t="shared" si="126"/>
        <v>71.608040201005025</v>
      </c>
      <c r="O289" s="159">
        <f t="shared" si="126"/>
        <v>6.5326633165829149</v>
      </c>
      <c r="P289" s="159">
        <f t="shared" si="124"/>
        <v>100</v>
      </c>
    </row>
    <row r="290" spans="1:19" ht="15" customHeight="1" x14ac:dyDescent="0.15">
      <c r="B290" s="338"/>
      <c r="C290" s="156" t="s">
        <v>542</v>
      </c>
      <c r="H290" s="222">
        <f t="shared" si="125"/>
        <v>1194</v>
      </c>
      <c r="I290" s="159">
        <f t="shared" si="126"/>
        <v>8.3752093802345065E-2</v>
      </c>
      <c r="J290" s="159">
        <f t="shared" si="126"/>
        <v>0</v>
      </c>
      <c r="K290" s="159">
        <f t="shared" si="126"/>
        <v>0</v>
      </c>
      <c r="L290" s="159">
        <f t="shared" si="126"/>
        <v>8.3752093802345065E-2</v>
      </c>
      <c r="M290" s="159">
        <f t="shared" si="126"/>
        <v>0.67001675041876052</v>
      </c>
      <c r="N290" s="159">
        <f t="shared" si="126"/>
        <v>92.629815745393643</v>
      </c>
      <c r="O290" s="159">
        <f t="shared" si="126"/>
        <v>6.5326633165829149</v>
      </c>
      <c r="P290" s="159">
        <f t="shared" si="124"/>
        <v>100</v>
      </c>
    </row>
    <row r="291" spans="1:19" ht="15" customHeight="1" x14ac:dyDescent="0.15">
      <c r="B291" s="338"/>
      <c r="C291" s="156" t="s">
        <v>466</v>
      </c>
      <c r="H291" s="222">
        <f t="shared" si="125"/>
        <v>1194</v>
      </c>
      <c r="I291" s="159">
        <f t="shared" si="126"/>
        <v>1.5912897822445562</v>
      </c>
      <c r="J291" s="159">
        <f t="shared" si="126"/>
        <v>0.41876046901172526</v>
      </c>
      <c r="K291" s="159">
        <f t="shared" si="126"/>
        <v>0.83752093802345051</v>
      </c>
      <c r="L291" s="159">
        <f t="shared" si="126"/>
        <v>3.9363484087102178</v>
      </c>
      <c r="M291" s="159">
        <f t="shared" si="126"/>
        <v>13.149078726968174</v>
      </c>
      <c r="N291" s="159">
        <f t="shared" si="126"/>
        <v>73.534338358458967</v>
      </c>
      <c r="O291" s="159">
        <f t="shared" si="126"/>
        <v>6.5326633165829149</v>
      </c>
      <c r="P291" s="159">
        <f t="shared" si="124"/>
        <v>100</v>
      </c>
    </row>
    <row r="292" spans="1:19" ht="15" customHeight="1" x14ac:dyDescent="0.15">
      <c r="B292" s="338"/>
      <c r="C292" s="156" t="s">
        <v>731</v>
      </c>
      <c r="H292" s="222">
        <f t="shared" si="125"/>
        <v>1194</v>
      </c>
      <c r="I292" s="159">
        <f t="shared" si="126"/>
        <v>0.25125628140703515</v>
      </c>
      <c r="J292" s="159">
        <f t="shared" si="126"/>
        <v>8.3752093802345065E-2</v>
      </c>
      <c r="K292" s="159">
        <f t="shared" si="126"/>
        <v>0.50251256281407031</v>
      </c>
      <c r="L292" s="159">
        <f t="shared" si="126"/>
        <v>3.0988274706867673</v>
      </c>
      <c r="M292" s="159">
        <f t="shared" si="126"/>
        <v>15.159128978224457</v>
      </c>
      <c r="N292" s="159">
        <f t="shared" si="126"/>
        <v>74.371859296482413</v>
      </c>
      <c r="O292" s="159">
        <f t="shared" si="126"/>
        <v>6.5326633165829149</v>
      </c>
      <c r="P292" s="159">
        <f t="shared" si="124"/>
        <v>100</v>
      </c>
    </row>
    <row r="293" spans="1:19" ht="15" customHeight="1" x14ac:dyDescent="0.15">
      <c r="B293" s="338"/>
      <c r="C293" s="156" t="s">
        <v>540</v>
      </c>
      <c r="H293" s="222">
        <f t="shared" si="125"/>
        <v>1194</v>
      </c>
      <c r="I293" s="159">
        <f t="shared" si="126"/>
        <v>0.25125628140703515</v>
      </c>
      <c r="J293" s="159">
        <f t="shared" si="126"/>
        <v>0.16750418760469013</v>
      </c>
      <c r="K293" s="159">
        <f t="shared" si="126"/>
        <v>0.50251256281407031</v>
      </c>
      <c r="L293" s="159">
        <f t="shared" si="126"/>
        <v>0.92127303182579567</v>
      </c>
      <c r="M293" s="159">
        <f t="shared" si="126"/>
        <v>3.1825795644891124</v>
      </c>
      <c r="N293" s="159">
        <f t="shared" si="126"/>
        <v>88.442211055276388</v>
      </c>
      <c r="O293" s="159">
        <f t="shared" si="126"/>
        <v>6.5326633165829149</v>
      </c>
      <c r="P293" s="159">
        <f t="shared" si="124"/>
        <v>100</v>
      </c>
    </row>
    <row r="294" spans="1:19" ht="15" customHeight="1" x14ac:dyDescent="0.15">
      <c r="B294" s="338"/>
      <c r="C294" s="156" t="s">
        <v>544</v>
      </c>
      <c r="H294" s="222">
        <f t="shared" si="125"/>
        <v>1194</v>
      </c>
      <c r="I294" s="159">
        <f t="shared" si="126"/>
        <v>0.41876046901172526</v>
      </c>
      <c r="J294" s="159">
        <f t="shared" si="126"/>
        <v>0.25125628140703515</v>
      </c>
      <c r="K294" s="159">
        <f t="shared" si="126"/>
        <v>0.25125628140703515</v>
      </c>
      <c r="L294" s="159">
        <f t="shared" si="126"/>
        <v>0.67001675041876052</v>
      </c>
      <c r="M294" s="159">
        <f t="shared" si="126"/>
        <v>3.6013400335008376</v>
      </c>
      <c r="N294" s="159">
        <f t="shared" si="126"/>
        <v>88.274706867671696</v>
      </c>
      <c r="O294" s="159">
        <f t="shared" si="126"/>
        <v>6.5326633165829149</v>
      </c>
      <c r="P294" s="159">
        <f t="shared" si="124"/>
        <v>100</v>
      </c>
    </row>
    <row r="295" spans="1:19" ht="15" customHeight="1" x14ac:dyDescent="0.15">
      <c r="B295" s="338"/>
      <c r="C295" s="174" t="s">
        <v>550</v>
      </c>
      <c r="H295" s="222">
        <f t="shared" si="125"/>
        <v>1194</v>
      </c>
      <c r="I295" s="159">
        <f t="shared" si="126"/>
        <v>1.5912897822445562</v>
      </c>
      <c r="J295" s="159">
        <f t="shared" si="126"/>
        <v>0.83752093802345051</v>
      </c>
      <c r="K295" s="159">
        <f t="shared" si="126"/>
        <v>0.92127303182579567</v>
      </c>
      <c r="L295" s="159">
        <f t="shared" si="126"/>
        <v>1.4237855946398659</v>
      </c>
      <c r="M295" s="159">
        <f t="shared" si="126"/>
        <v>2.0100502512562812</v>
      </c>
      <c r="N295" s="159">
        <f t="shared" si="126"/>
        <v>80.569514237855941</v>
      </c>
      <c r="O295" s="159">
        <f t="shared" si="126"/>
        <v>12.646566164154105</v>
      </c>
      <c r="P295" s="159">
        <f t="shared" si="124"/>
        <v>100</v>
      </c>
    </row>
    <row r="296" spans="1:19" ht="15" customHeight="1" x14ac:dyDescent="0.15">
      <c r="B296" s="338"/>
      <c r="C296" s="331" t="s">
        <v>291</v>
      </c>
      <c r="D296" s="332"/>
      <c r="E296" s="332"/>
      <c r="F296" s="332"/>
      <c r="G296" s="332"/>
      <c r="H296" s="224">
        <f t="shared" si="125"/>
        <v>1194</v>
      </c>
      <c r="I296" s="212">
        <f t="shared" si="126"/>
        <v>12.646566164154105</v>
      </c>
      <c r="J296" s="212">
        <f t="shared" si="126"/>
        <v>4.1038525963149084</v>
      </c>
      <c r="K296" s="212">
        <f t="shared" si="126"/>
        <v>4.5226130653266337</v>
      </c>
      <c r="L296" s="212">
        <f t="shared" si="126"/>
        <v>6.8676716917922942</v>
      </c>
      <c r="M296" s="212">
        <f t="shared" si="126"/>
        <v>12.897822445561138</v>
      </c>
      <c r="N296" s="212">
        <f t="shared" si="126"/>
        <v>27.721943048576215</v>
      </c>
      <c r="O296" s="212">
        <f t="shared" si="126"/>
        <v>31.239530988274705</v>
      </c>
      <c r="P296" s="212">
        <f t="shared" si="124"/>
        <v>100</v>
      </c>
    </row>
    <row r="297" spans="1:19" ht="31.15" customHeight="1" x14ac:dyDescent="0.15">
      <c r="B297" s="339"/>
      <c r="C297" s="334" t="s">
        <v>732</v>
      </c>
      <c r="D297" s="335"/>
      <c r="E297" s="335"/>
      <c r="F297" s="335"/>
      <c r="G297" s="335"/>
      <c r="H297" s="225">
        <f t="shared" si="125"/>
        <v>1194</v>
      </c>
      <c r="I297" s="163">
        <f t="shared" si="126"/>
        <v>7.7051926298157447</v>
      </c>
      <c r="J297" s="163">
        <f t="shared" si="126"/>
        <v>3.5175879396984926</v>
      </c>
      <c r="K297" s="163">
        <f t="shared" si="126"/>
        <v>5.025125628140704</v>
      </c>
      <c r="L297" s="163">
        <f t="shared" si="126"/>
        <v>7.7889447236180906</v>
      </c>
      <c r="M297" s="163">
        <f t="shared" si="126"/>
        <v>15.159128978224457</v>
      </c>
      <c r="N297" s="163">
        <f t="shared" si="126"/>
        <v>35.845896147403685</v>
      </c>
      <c r="O297" s="163">
        <f t="shared" si="126"/>
        <v>24.958123953098827</v>
      </c>
      <c r="P297" s="163">
        <f t="shared" si="124"/>
        <v>100</v>
      </c>
    </row>
    <row r="299" spans="1:19" ht="15" customHeight="1" x14ac:dyDescent="0.15">
      <c r="A299" s="135" t="s">
        <v>727</v>
      </c>
    </row>
    <row r="300" spans="1:19" ht="33" x14ac:dyDescent="0.15">
      <c r="B300" s="323"/>
      <c r="C300" s="167" t="s">
        <v>173</v>
      </c>
      <c r="D300" s="167"/>
      <c r="E300" s="167"/>
      <c r="F300" s="167"/>
      <c r="G300" s="167"/>
      <c r="H300" s="176"/>
      <c r="I300" s="324" t="s">
        <v>105</v>
      </c>
      <c r="J300" s="324" t="s">
        <v>95</v>
      </c>
      <c r="K300" s="324" t="s">
        <v>94</v>
      </c>
      <c r="L300" s="324" t="s">
        <v>93</v>
      </c>
      <c r="M300" s="324" t="s">
        <v>92</v>
      </c>
      <c r="N300" s="324" t="s">
        <v>152</v>
      </c>
      <c r="O300" s="199" t="s">
        <v>526</v>
      </c>
      <c r="P300" s="324" t="s">
        <v>4</v>
      </c>
      <c r="Q300" s="199" t="s">
        <v>979</v>
      </c>
      <c r="R300" s="199" t="s">
        <v>980</v>
      </c>
      <c r="S300" s="199" t="s">
        <v>527</v>
      </c>
    </row>
    <row r="301" spans="1:19" ht="15" customHeight="1" x14ac:dyDescent="0.15">
      <c r="B301" s="325" t="s">
        <v>2</v>
      </c>
      <c r="C301" s="156" t="s">
        <v>462</v>
      </c>
      <c r="H301" s="203"/>
      <c r="I301" s="204">
        <v>30</v>
      </c>
      <c r="J301" s="204">
        <v>7</v>
      </c>
      <c r="K301" s="204">
        <v>10</v>
      </c>
      <c r="L301" s="204">
        <v>20</v>
      </c>
      <c r="M301" s="204">
        <v>46</v>
      </c>
      <c r="N301" s="204">
        <v>870</v>
      </c>
      <c r="O301" s="204">
        <v>70</v>
      </c>
      <c r="P301" s="204">
        <f t="shared" ref="P301:P330" si="127">SUM(I301:O301)</f>
        <v>1053</v>
      </c>
      <c r="Q301" s="326">
        <v>0.38860630722278738</v>
      </c>
      <c r="R301" s="205">
        <v>3.3805309734513274</v>
      </c>
      <c r="S301" s="204">
        <v>16</v>
      </c>
    </row>
    <row r="302" spans="1:19" ht="15" customHeight="1" x14ac:dyDescent="0.15">
      <c r="B302" s="328"/>
      <c r="C302" s="156" t="s">
        <v>463</v>
      </c>
      <c r="H302" s="329"/>
      <c r="I302" s="157">
        <v>19</v>
      </c>
      <c r="J302" s="157">
        <v>15</v>
      </c>
      <c r="K302" s="157">
        <v>16</v>
      </c>
      <c r="L302" s="157">
        <v>26</v>
      </c>
      <c r="M302" s="157">
        <v>61</v>
      </c>
      <c r="N302" s="157">
        <v>846</v>
      </c>
      <c r="O302" s="157">
        <v>70</v>
      </c>
      <c r="P302" s="157">
        <f t="shared" si="127"/>
        <v>1053</v>
      </c>
      <c r="Q302" s="330">
        <v>0.37232960325534081</v>
      </c>
      <c r="R302" s="159">
        <v>2.6715328467153285</v>
      </c>
      <c r="S302" s="157">
        <v>12</v>
      </c>
    </row>
    <row r="303" spans="1:19" ht="15" customHeight="1" x14ac:dyDescent="0.15">
      <c r="B303" s="328"/>
      <c r="C303" s="156" t="s">
        <v>464</v>
      </c>
      <c r="H303" s="329"/>
      <c r="I303" s="157">
        <v>4</v>
      </c>
      <c r="J303" s="157">
        <v>2</v>
      </c>
      <c r="K303" s="157">
        <v>6</v>
      </c>
      <c r="L303" s="157">
        <v>13</v>
      </c>
      <c r="M303" s="157">
        <v>25</v>
      </c>
      <c r="N303" s="157">
        <v>933</v>
      </c>
      <c r="O303" s="157">
        <v>70</v>
      </c>
      <c r="P303" s="157">
        <f t="shared" si="127"/>
        <v>1053</v>
      </c>
      <c r="Q303" s="330">
        <v>0.10885045778229908</v>
      </c>
      <c r="R303" s="159">
        <v>2.14</v>
      </c>
      <c r="S303" s="157">
        <v>10</v>
      </c>
    </row>
    <row r="304" spans="1:19" ht="15" customHeight="1" x14ac:dyDescent="0.15">
      <c r="B304" s="328"/>
      <c r="C304" s="156" t="s">
        <v>541</v>
      </c>
      <c r="H304" s="329"/>
      <c r="I304" s="157">
        <v>22</v>
      </c>
      <c r="J304" s="157">
        <v>21</v>
      </c>
      <c r="K304" s="157">
        <v>38</v>
      </c>
      <c r="L304" s="157">
        <v>108</v>
      </c>
      <c r="M304" s="157">
        <v>194</v>
      </c>
      <c r="N304" s="157">
        <v>600</v>
      </c>
      <c r="O304" s="157">
        <v>70</v>
      </c>
      <c r="P304" s="157">
        <f t="shared" si="127"/>
        <v>1053</v>
      </c>
      <c r="Q304" s="330">
        <v>0.77924720244150558</v>
      </c>
      <c r="R304" s="159">
        <v>2</v>
      </c>
      <c r="S304" s="157">
        <v>15</v>
      </c>
    </row>
    <row r="305" spans="2:19" ht="15" customHeight="1" x14ac:dyDescent="0.15">
      <c r="B305" s="328"/>
      <c r="C305" s="156" t="s">
        <v>465</v>
      </c>
      <c r="H305" s="329"/>
      <c r="I305" s="157">
        <v>10</v>
      </c>
      <c r="J305" s="157">
        <v>11</v>
      </c>
      <c r="K305" s="157">
        <v>14</v>
      </c>
      <c r="L305" s="157">
        <v>76</v>
      </c>
      <c r="M305" s="157">
        <v>200</v>
      </c>
      <c r="N305" s="157">
        <v>672</v>
      </c>
      <c r="O305" s="157">
        <v>70</v>
      </c>
      <c r="P305" s="157">
        <f t="shared" si="127"/>
        <v>1053</v>
      </c>
      <c r="Q305" s="330">
        <v>0.53407934893184128</v>
      </c>
      <c r="R305" s="159">
        <v>1.6881028938906752</v>
      </c>
      <c r="S305" s="157">
        <v>25</v>
      </c>
    </row>
    <row r="306" spans="2:19" ht="15" customHeight="1" x14ac:dyDescent="0.15">
      <c r="B306" s="328"/>
      <c r="C306" s="156" t="s">
        <v>543</v>
      </c>
      <c r="H306" s="329"/>
      <c r="I306" s="157">
        <v>8</v>
      </c>
      <c r="J306" s="157">
        <v>7</v>
      </c>
      <c r="K306" s="157">
        <v>27</v>
      </c>
      <c r="L306" s="157">
        <v>48</v>
      </c>
      <c r="M306" s="157">
        <v>147</v>
      </c>
      <c r="N306" s="157">
        <v>746</v>
      </c>
      <c r="O306" s="157">
        <v>70</v>
      </c>
      <c r="P306" s="157">
        <f t="shared" si="127"/>
        <v>1053</v>
      </c>
      <c r="Q306" s="330">
        <v>0.45473041709053919</v>
      </c>
      <c r="R306" s="159">
        <v>1.8860759493670887</v>
      </c>
      <c r="S306" s="157">
        <v>50</v>
      </c>
    </row>
    <row r="307" spans="2:19" ht="15" customHeight="1" x14ac:dyDescent="0.15">
      <c r="B307" s="328"/>
      <c r="C307" s="156" t="s">
        <v>467</v>
      </c>
      <c r="H307" s="329"/>
      <c r="I307" s="157">
        <v>6</v>
      </c>
      <c r="J307" s="157">
        <v>6</v>
      </c>
      <c r="K307" s="157">
        <v>16</v>
      </c>
      <c r="L307" s="157">
        <v>45</v>
      </c>
      <c r="M307" s="157">
        <v>129</v>
      </c>
      <c r="N307" s="157">
        <v>781</v>
      </c>
      <c r="O307" s="157">
        <v>70</v>
      </c>
      <c r="P307" s="157">
        <f t="shared" si="127"/>
        <v>1053</v>
      </c>
      <c r="Q307" s="330">
        <v>0.34079348931841302</v>
      </c>
      <c r="R307" s="159">
        <v>1.6584158415841583</v>
      </c>
      <c r="S307" s="157">
        <v>15</v>
      </c>
    </row>
    <row r="308" spans="2:19" ht="15" customHeight="1" x14ac:dyDescent="0.15">
      <c r="B308" s="328"/>
      <c r="C308" s="156" t="s">
        <v>542</v>
      </c>
      <c r="H308" s="329"/>
      <c r="I308" s="157">
        <v>0</v>
      </c>
      <c r="J308" s="157">
        <v>0</v>
      </c>
      <c r="K308" s="157">
        <v>0</v>
      </c>
      <c r="L308" s="157">
        <v>1</v>
      </c>
      <c r="M308" s="157">
        <v>8</v>
      </c>
      <c r="N308" s="157">
        <v>974</v>
      </c>
      <c r="O308" s="157">
        <v>70</v>
      </c>
      <c r="P308" s="157">
        <f t="shared" si="127"/>
        <v>1053</v>
      </c>
      <c r="Q308" s="330">
        <v>1.0172939979654121E-2</v>
      </c>
      <c r="R308" s="159">
        <v>1.1111111111111112</v>
      </c>
      <c r="S308" s="157">
        <v>2</v>
      </c>
    </row>
    <row r="309" spans="2:19" ht="15" customHeight="1" x14ac:dyDescent="0.15">
      <c r="B309" s="328"/>
      <c r="C309" s="156" t="s">
        <v>466</v>
      </c>
      <c r="H309" s="329"/>
      <c r="I309" s="157">
        <v>18</v>
      </c>
      <c r="J309" s="157">
        <v>4</v>
      </c>
      <c r="K309" s="157">
        <v>8</v>
      </c>
      <c r="L309" s="157">
        <v>40</v>
      </c>
      <c r="M309" s="157">
        <v>134</v>
      </c>
      <c r="N309" s="157">
        <v>779</v>
      </c>
      <c r="O309" s="157">
        <v>70</v>
      </c>
      <c r="P309" s="157">
        <f t="shared" si="127"/>
        <v>1053</v>
      </c>
      <c r="Q309" s="330">
        <v>0.46083418107833163</v>
      </c>
      <c r="R309" s="159">
        <v>2.2205882352941178</v>
      </c>
      <c r="S309" s="157">
        <v>34</v>
      </c>
    </row>
    <row r="310" spans="2:19" ht="15" customHeight="1" x14ac:dyDescent="0.15">
      <c r="B310" s="328"/>
      <c r="C310" s="156" t="s">
        <v>731</v>
      </c>
      <c r="H310" s="329"/>
      <c r="I310" s="157">
        <v>3</v>
      </c>
      <c r="J310" s="157">
        <v>0</v>
      </c>
      <c r="K310" s="157">
        <v>5</v>
      </c>
      <c r="L310" s="157">
        <v>33</v>
      </c>
      <c r="M310" s="157">
        <v>151</v>
      </c>
      <c r="N310" s="157">
        <v>791</v>
      </c>
      <c r="O310" s="157">
        <v>70</v>
      </c>
      <c r="P310" s="157">
        <f t="shared" si="127"/>
        <v>1053</v>
      </c>
      <c r="Q310" s="330">
        <v>0.25839267548321465</v>
      </c>
      <c r="R310" s="159">
        <v>1.3229166666666667</v>
      </c>
      <c r="S310" s="157">
        <v>10</v>
      </c>
    </row>
    <row r="311" spans="2:19" ht="15" customHeight="1" x14ac:dyDescent="0.15">
      <c r="B311" s="328"/>
      <c r="C311" s="156" t="s">
        <v>540</v>
      </c>
      <c r="H311" s="329"/>
      <c r="I311" s="157">
        <v>2</v>
      </c>
      <c r="J311" s="157">
        <v>2</v>
      </c>
      <c r="K311" s="157">
        <v>5</v>
      </c>
      <c r="L311" s="157">
        <v>10</v>
      </c>
      <c r="M311" s="157">
        <v>35</v>
      </c>
      <c r="N311" s="157">
        <v>929</v>
      </c>
      <c r="O311" s="157">
        <v>70</v>
      </c>
      <c r="P311" s="157">
        <f t="shared" si="127"/>
        <v>1053</v>
      </c>
      <c r="Q311" s="330">
        <v>9.2573753814852486E-2</v>
      </c>
      <c r="R311" s="159">
        <v>1.6851851851851851</v>
      </c>
      <c r="S311" s="157">
        <v>8</v>
      </c>
    </row>
    <row r="312" spans="2:19" ht="15" customHeight="1" x14ac:dyDescent="0.15">
      <c r="B312" s="328"/>
      <c r="C312" s="156" t="s">
        <v>544</v>
      </c>
      <c r="H312" s="329"/>
      <c r="I312" s="157">
        <v>5</v>
      </c>
      <c r="J312" s="157">
        <v>3</v>
      </c>
      <c r="K312" s="157">
        <v>3</v>
      </c>
      <c r="L312" s="157">
        <v>8</v>
      </c>
      <c r="M312" s="157">
        <v>32</v>
      </c>
      <c r="N312" s="157">
        <v>932</v>
      </c>
      <c r="O312" s="157">
        <v>70</v>
      </c>
      <c r="P312" s="157">
        <f t="shared" si="127"/>
        <v>1053</v>
      </c>
      <c r="Q312" s="330">
        <v>0.14649033570701933</v>
      </c>
      <c r="R312" s="159">
        <v>2.8235294117647061</v>
      </c>
      <c r="S312" s="157">
        <v>32</v>
      </c>
    </row>
    <row r="313" spans="2:19" ht="15" customHeight="1" x14ac:dyDescent="0.15">
      <c r="B313" s="328"/>
      <c r="C313" s="174" t="s">
        <v>550</v>
      </c>
      <c r="H313" s="329"/>
      <c r="I313" s="157">
        <v>14</v>
      </c>
      <c r="J313" s="157">
        <v>9</v>
      </c>
      <c r="K313" s="157">
        <v>7</v>
      </c>
      <c r="L313" s="157">
        <v>12</v>
      </c>
      <c r="M313" s="157">
        <v>20</v>
      </c>
      <c r="N313" s="157">
        <v>864</v>
      </c>
      <c r="O313" s="157">
        <v>127</v>
      </c>
      <c r="P313" s="157">
        <f t="shared" si="127"/>
        <v>1053</v>
      </c>
      <c r="Q313" s="330">
        <v>0.25917926565874733</v>
      </c>
      <c r="R313" s="159">
        <v>3.870967741935484</v>
      </c>
      <c r="S313" s="157">
        <v>29</v>
      </c>
    </row>
    <row r="314" spans="2:19" ht="15" customHeight="1" x14ac:dyDescent="0.15">
      <c r="B314" s="328"/>
      <c r="C314" s="331" t="s">
        <v>291</v>
      </c>
      <c r="D314" s="332"/>
      <c r="E314" s="332"/>
      <c r="F314" s="332"/>
      <c r="G314" s="332"/>
      <c r="H314" s="210"/>
      <c r="I314" s="211">
        <v>118</v>
      </c>
      <c r="J314" s="211">
        <v>42</v>
      </c>
      <c r="K314" s="211">
        <v>43</v>
      </c>
      <c r="L314" s="211">
        <v>71</v>
      </c>
      <c r="M314" s="211">
        <v>144</v>
      </c>
      <c r="N314" s="211">
        <v>322</v>
      </c>
      <c r="O314" s="211">
        <v>313</v>
      </c>
      <c r="P314" s="211">
        <f t="shared" si="127"/>
        <v>1053</v>
      </c>
      <c r="Q314" s="333">
        <v>2.2662162162162161</v>
      </c>
      <c r="R314" s="212">
        <v>4.0119617224880386</v>
      </c>
      <c r="S314" s="211">
        <v>65</v>
      </c>
    </row>
    <row r="315" spans="2:19" ht="31.15" customHeight="1" x14ac:dyDescent="0.15">
      <c r="B315" s="152"/>
      <c r="C315" s="334" t="s">
        <v>732</v>
      </c>
      <c r="D315" s="335"/>
      <c r="E315" s="335"/>
      <c r="F315" s="335"/>
      <c r="G315" s="335"/>
      <c r="H315" s="220"/>
      <c r="I315" s="161">
        <v>66</v>
      </c>
      <c r="J315" s="161">
        <v>34</v>
      </c>
      <c r="K315" s="161">
        <v>49</v>
      </c>
      <c r="L315" s="161">
        <v>83</v>
      </c>
      <c r="M315" s="161">
        <v>159</v>
      </c>
      <c r="N315" s="161">
        <v>415</v>
      </c>
      <c r="O315" s="161">
        <v>247</v>
      </c>
      <c r="P315" s="161">
        <f t="shared" si="127"/>
        <v>1053</v>
      </c>
      <c r="Q315" s="336">
        <v>1.4416873449131513</v>
      </c>
      <c r="R315" s="163">
        <v>2.9718670076726341</v>
      </c>
      <c r="S315" s="161">
        <v>51</v>
      </c>
    </row>
    <row r="316" spans="2:19" ht="15" customHeight="1" x14ac:dyDescent="0.15">
      <c r="B316" s="325" t="s">
        <v>3</v>
      </c>
      <c r="C316" s="156" t="s">
        <v>462</v>
      </c>
      <c r="H316" s="337">
        <f t="shared" ref="H316:H330" si="128">P301</f>
        <v>1053</v>
      </c>
      <c r="I316" s="205">
        <f t="shared" ref="I316:O330" si="129">I301/$H316*100</f>
        <v>2.8490028490028489</v>
      </c>
      <c r="J316" s="205">
        <f t="shared" si="129"/>
        <v>0.66476733143399813</v>
      </c>
      <c r="K316" s="205">
        <f t="shared" si="129"/>
        <v>0.94966761633428298</v>
      </c>
      <c r="L316" s="205">
        <f t="shared" si="129"/>
        <v>1.899335232668566</v>
      </c>
      <c r="M316" s="205">
        <f t="shared" si="129"/>
        <v>4.3684710351377021</v>
      </c>
      <c r="N316" s="205">
        <f t="shared" si="129"/>
        <v>82.621082621082621</v>
      </c>
      <c r="O316" s="205">
        <f t="shared" si="129"/>
        <v>6.6476733143399818</v>
      </c>
      <c r="P316" s="205">
        <f t="shared" si="127"/>
        <v>100</v>
      </c>
    </row>
    <row r="317" spans="2:19" ht="15" customHeight="1" x14ac:dyDescent="0.15">
      <c r="B317" s="338"/>
      <c r="C317" s="156" t="s">
        <v>463</v>
      </c>
      <c r="H317" s="222">
        <f t="shared" si="128"/>
        <v>1053</v>
      </c>
      <c r="I317" s="159">
        <f t="shared" si="129"/>
        <v>1.8043684710351375</v>
      </c>
      <c r="J317" s="159">
        <f t="shared" si="129"/>
        <v>1.4245014245014245</v>
      </c>
      <c r="K317" s="159">
        <f t="shared" si="129"/>
        <v>1.5194681861348529</v>
      </c>
      <c r="L317" s="159">
        <f t="shared" si="129"/>
        <v>2.4691358024691357</v>
      </c>
      <c r="M317" s="159">
        <f t="shared" si="129"/>
        <v>5.7929724596391265</v>
      </c>
      <c r="N317" s="159">
        <f t="shared" si="129"/>
        <v>80.341880341880341</v>
      </c>
      <c r="O317" s="159">
        <f t="shared" si="129"/>
        <v>6.6476733143399818</v>
      </c>
      <c r="P317" s="159">
        <f t="shared" si="127"/>
        <v>100</v>
      </c>
    </row>
    <row r="318" spans="2:19" ht="15" customHeight="1" x14ac:dyDescent="0.15">
      <c r="B318" s="338"/>
      <c r="C318" s="156" t="s">
        <v>464</v>
      </c>
      <c r="H318" s="222">
        <f t="shared" si="128"/>
        <v>1053</v>
      </c>
      <c r="I318" s="159">
        <f t="shared" si="129"/>
        <v>0.37986704653371323</v>
      </c>
      <c r="J318" s="159">
        <f t="shared" si="129"/>
        <v>0.18993352326685661</v>
      </c>
      <c r="K318" s="159">
        <f t="shared" si="129"/>
        <v>0.56980056980056981</v>
      </c>
      <c r="L318" s="159">
        <f t="shared" si="129"/>
        <v>1.2345679012345678</v>
      </c>
      <c r="M318" s="159">
        <f t="shared" si="129"/>
        <v>2.3741690408357075</v>
      </c>
      <c r="N318" s="159">
        <f t="shared" si="129"/>
        <v>88.603988603988597</v>
      </c>
      <c r="O318" s="159">
        <f t="shared" si="129"/>
        <v>6.6476733143399818</v>
      </c>
      <c r="P318" s="159">
        <f t="shared" si="127"/>
        <v>100</v>
      </c>
    </row>
    <row r="319" spans="2:19" ht="15" customHeight="1" x14ac:dyDescent="0.15">
      <c r="B319" s="338"/>
      <c r="C319" s="156" t="s">
        <v>541</v>
      </c>
      <c r="H319" s="222">
        <f t="shared" si="128"/>
        <v>1053</v>
      </c>
      <c r="I319" s="159">
        <f t="shared" si="129"/>
        <v>2.0892687559354228</v>
      </c>
      <c r="J319" s="159">
        <f t="shared" si="129"/>
        <v>1.9943019943019942</v>
      </c>
      <c r="K319" s="159">
        <f t="shared" si="129"/>
        <v>3.6087369420702751</v>
      </c>
      <c r="L319" s="159">
        <f t="shared" si="129"/>
        <v>10.256410256410255</v>
      </c>
      <c r="M319" s="159">
        <f t="shared" si="129"/>
        <v>18.42355175688509</v>
      </c>
      <c r="N319" s="159">
        <f t="shared" si="129"/>
        <v>56.980056980056979</v>
      </c>
      <c r="O319" s="159">
        <f t="shared" si="129"/>
        <v>6.6476733143399818</v>
      </c>
      <c r="P319" s="159">
        <f t="shared" si="127"/>
        <v>100</v>
      </c>
    </row>
    <row r="320" spans="2:19" ht="15" customHeight="1" x14ac:dyDescent="0.15">
      <c r="B320" s="338"/>
      <c r="C320" s="156" t="s">
        <v>465</v>
      </c>
      <c r="H320" s="222">
        <f t="shared" si="128"/>
        <v>1053</v>
      </c>
      <c r="I320" s="159">
        <f t="shared" si="129"/>
        <v>0.94966761633428298</v>
      </c>
      <c r="J320" s="159">
        <f t="shared" si="129"/>
        <v>1.0446343779677114</v>
      </c>
      <c r="K320" s="159">
        <f t="shared" si="129"/>
        <v>1.3295346628679963</v>
      </c>
      <c r="L320" s="159">
        <f t="shared" si="129"/>
        <v>7.2174738841405501</v>
      </c>
      <c r="M320" s="159">
        <f t="shared" si="129"/>
        <v>18.99335232668566</v>
      </c>
      <c r="N320" s="159">
        <f t="shared" si="129"/>
        <v>63.817663817663814</v>
      </c>
      <c r="O320" s="159">
        <f t="shared" si="129"/>
        <v>6.6476733143399818</v>
      </c>
      <c r="P320" s="159">
        <f t="shared" si="127"/>
        <v>100</v>
      </c>
    </row>
    <row r="321" spans="2:19" ht="15" customHeight="1" x14ac:dyDescent="0.15">
      <c r="B321" s="338"/>
      <c r="C321" s="156" t="s">
        <v>543</v>
      </c>
      <c r="H321" s="222">
        <f t="shared" si="128"/>
        <v>1053</v>
      </c>
      <c r="I321" s="159">
        <f t="shared" si="129"/>
        <v>0.75973409306742645</v>
      </c>
      <c r="J321" s="159">
        <f t="shared" si="129"/>
        <v>0.66476733143399813</v>
      </c>
      <c r="K321" s="159">
        <f t="shared" si="129"/>
        <v>2.5641025641025639</v>
      </c>
      <c r="L321" s="159">
        <f t="shared" si="129"/>
        <v>4.5584045584045585</v>
      </c>
      <c r="M321" s="159">
        <f t="shared" si="129"/>
        <v>13.96011396011396</v>
      </c>
      <c r="N321" s="159">
        <f t="shared" si="129"/>
        <v>70.845204178537514</v>
      </c>
      <c r="O321" s="159">
        <f t="shared" si="129"/>
        <v>6.6476733143399818</v>
      </c>
      <c r="P321" s="159">
        <f t="shared" si="127"/>
        <v>100</v>
      </c>
    </row>
    <row r="322" spans="2:19" ht="15" customHeight="1" x14ac:dyDescent="0.15">
      <c r="B322" s="338"/>
      <c r="C322" s="156" t="s">
        <v>467</v>
      </c>
      <c r="H322" s="222">
        <f t="shared" si="128"/>
        <v>1053</v>
      </c>
      <c r="I322" s="159">
        <f t="shared" si="129"/>
        <v>0.56980056980056981</v>
      </c>
      <c r="J322" s="159">
        <f t="shared" si="129"/>
        <v>0.56980056980056981</v>
      </c>
      <c r="K322" s="159">
        <f t="shared" si="129"/>
        <v>1.5194681861348529</v>
      </c>
      <c r="L322" s="159">
        <f t="shared" si="129"/>
        <v>4.2735042735042734</v>
      </c>
      <c r="M322" s="159">
        <f t="shared" si="129"/>
        <v>12.250712250712251</v>
      </c>
      <c r="N322" s="159">
        <f t="shared" si="129"/>
        <v>74.169040835707506</v>
      </c>
      <c r="O322" s="159">
        <f t="shared" si="129"/>
        <v>6.6476733143399818</v>
      </c>
      <c r="P322" s="159">
        <f t="shared" si="127"/>
        <v>100</v>
      </c>
    </row>
    <row r="323" spans="2:19" ht="15" customHeight="1" x14ac:dyDescent="0.15">
      <c r="B323" s="338"/>
      <c r="C323" s="156" t="s">
        <v>542</v>
      </c>
      <c r="H323" s="222">
        <f t="shared" si="128"/>
        <v>1053</v>
      </c>
      <c r="I323" s="159">
        <f t="shared" si="129"/>
        <v>0</v>
      </c>
      <c r="J323" s="159">
        <f t="shared" si="129"/>
        <v>0</v>
      </c>
      <c r="K323" s="159">
        <f t="shared" si="129"/>
        <v>0</v>
      </c>
      <c r="L323" s="159">
        <f t="shared" si="129"/>
        <v>9.4966761633428307E-2</v>
      </c>
      <c r="M323" s="159">
        <f t="shared" si="129"/>
        <v>0.75973409306742645</v>
      </c>
      <c r="N323" s="159">
        <f t="shared" si="129"/>
        <v>92.497625830959166</v>
      </c>
      <c r="O323" s="159">
        <f t="shared" si="129"/>
        <v>6.6476733143399818</v>
      </c>
      <c r="P323" s="159">
        <f t="shared" si="127"/>
        <v>100</v>
      </c>
    </row>
    <row r="324" spans="2:19" ht="15" customHeight="1" x14ac:dyDescent="0.15">
      <c r="B324" s="338"/>
      <c r="C324" s="156" t="s">
        <v>466</v>
      </c>
      <c r="H324" s="222">
        <f t="shared" si="128"/>
        <v>1053</v>
      </c>
      <c r="I324" s="159">
        <f t="shared" si="129"/>
        <v>1.7094017094017095</v>
      </c>
      <c r="J324" s="159">
        <f t="shared" si="129"/>
        <v>0.37986704653371323</v>
      </c>
      <c r="K324" s="159">
        <f t="shared" si="129"/>
        <v>0.75973409306742645</v>
      </c>
      <c r="L324" s="159">
        <f t="shared" si="129"/>
        <v>3.7986704653371319</v>
      </c>
      <c r="M324" s="159">
        <f t="shared" si="129"/>
        <v>12.725546058879392</v>
      </c>
      <c r="N324" s="159">
        <f t="shared" si="129"/>
        <v>73.979107312440647</v>
      </c>
      <c r="O324" s="159">
        <f t="shared" si="129"/>
        <v>6.6476733143399818</v>
      </c>
      <c r="P324" s="159">
        <f t="shared" si="127"/>
        <v>100</v>
      </c>
    </row>
    <row r="325" spans="2:19" ht="15" customHeight="1" x14ac:dyDescent="0.15">
      <c r="B325" s="338"/>
      <c r="C325" s="156" t="s">
        <v>731</v>
      </c>
      <c r="H325" s="222">
        <f t="shared" si="128"/>
        <v>1053</v>
      </c>
      <c r="I325" s="159">
        <f t="shared" si="129"/>
        <v>0.28490028490028491</v>
      </c>
      <c r="J325" s="159">
        <f t="shared" si="129"/>
        <v>0</v>
      </c>
      <c r="K325" s="159">
        <f t="shared" si="129"/>
        <v>0.47483380816714149</v>
      </c>
      <c r="L325" s="159">
        <f t="shared" si="129"/>
        <v>3.133903133903134</v>
      </c>
      <c r="M325" s="159">
        <f t="shared" si="129"/>
        <v>14.339981006647673</v>
      </c>
      <c r="N325" s="159">
        <f t="shared" si="129"/>
        <v>75.118708452041787</v>
      </c>
      <c r="O325" s="159">
        <f t="shared" si="129"/>
        <v>6.6476733143399818</v>
      </c>
      <c r="P325" s="159">
        <f t="shared" si="127"/>
        <v>100</v>
      </c>
    </row>
    <row r="326" spans="2:19" ht="15" customHeight="1" x14ac:dyDescent="0.15">
      <c r="B326" s="338"/>
      <c r="C326" s="156" t="s">
        <v>540</v>
      </c>
      <c r="H326" s="222">
        <f t="shared" si="128"/>
        <v>1053</v>
      </c>
      <c r="I326" s="159">
        <f t="shared" si="129"/>
        <v>0.18993352326685661</v>
      </c>
      <c r="J326" s="159">
        <f t="shared" si="129"/>
        <v>0.18993352326685661</v>
      </c>
      <c r="K326" s="159">
        <f t="shared" si="129"/>
        <v>0.47483380816714149</v>
      </c>
      <c r="L326" s="159">
        <f t="shared" si="129"/>
        <v>0.94966761633428298</v>
      </c>
      <c r="M326" s="159">
        <f t="shared" si="129"/>
        <v>3.3238366571699909</v>
      </c>
      <c r="N326" s="159">
        <f t="shared" si="129"/>
        <v>88.224121557454893</v>
      </c>
      <c r="O326" s="159">
        <f t="shared" si="129"/>
        <v>6.6476733143399818</v>
      </c>
      <c r="P326" s="159">
        <f t="shared" si="127"/>
        <v>100</v>
      </c>
    </row>
    <row r="327" spans="2:19" ht="15" customHeight="1" x14ac:dyDescent="0.15">
      <c r="B327" s="338"/>
      <c r="C327" s="156" t="s">
        <v>544</v>
      </c>
      <c r="H327" s="222">
        <f t="shared" si="128"/>
        <v>1053</v>
      </c>
      <c r="I327" s="159">
        <f t="shared" si="129"/>
        <v>0.47483380816714149</v>
      </c>
      <c r="J327" s="159">
        <f t="shared" si="129"/>
        <v>0.28490028490028491</v>
      </c>
      <c r="K327" s="159">
        <f t="shared" si="129"/>
        <v>0.28490028490028491</v>
      </c>
      <c r="L327" s="159">
        <f t="shared" si="129"/>
        <v>0.75973409306742645</v>
      </c>
      <c r="M327" s="159">
        <f t="shared" si="129"/>
        <v>3.0389363722697058</v>
      </c>
      <c r="N327" s="159">
        <f t="shared" si="129"/>
        <v>88.509021842355168</v>
      </c>
      <c r="O327" s="159">
        <f t="shared" si="129"/>
        <v>6.6476733143399818</v>
      </c>
      <c r="P327" s="159">
        <f t="shared" si="127"/>
        <v>100</v>
      </c>
    </row>
    <row r="328" spans="2:19" ht="15" customHeight="1" x14ac:dyDescent="0.15">
      <c r="B328" s="338"/>
      <c r="C328" s="174" t="s">
        <v>550</v>
      </c>
      <c r="H328" s="222">
        <f t="shared" si="128"/>
        <v>1053</v>
      </c>
      <c r="I328" s="159">
        <f t="shared" si="129"/>
        <v>1.3295346628679963</v>
      </c>
      <c r="J328" s="159">
        <f t="shared" si="129"/>
        <v>0.85470085470085477</v>
      </c>
      <c r="K328" s="159">
        <f t="shared" si="129"/>
        <v>0.66476733143399813</v>
      </c>
      <c r="L328" s="159">
        <f t="shared" si="129"/>
        <v>1.1396011396011396</v>
      </c>
      <c r="M328" s="159">
        <f t="shared" si="129"/>
        <v>1.899335232668566</v>
      </c>
      <c r="N328" s="159">
        <f t="shared" si="129"/>
        <v>82.051282051282044</v>
      </c>
      <c r="O328" s="159">
        <f t="shared" si="129"/>
        <v>12.060778727445394</v>
      </c>
      <c r="P328" s="159">
        <f t="shared" si="127"/>
        <v>100</v>
      </c>
    </row>
    <row r="329" spans="2:19" ht="15" customHeight="1" x14ac:dyDescent="0.15">
      <c r="B329" s="338"/>
      <c r="C329" s="331" t="s">
        <v>291</v>
      </c>
      <c r="D329" s="332"/>
      <c r="E329" s="332"/>
      <c r="F329" s="332"/>
      <c r="G329" s="332"/>
      <c r="H329" s="224">
        <f t="shared" si="128"/>
        <v>1053</v>
      </c>
      <c r="I329" s="212">
        <f t="shared" si="129"/>
        <v>11.20607787274454</v>
      </c>
      <c r="J329" s="212">
        <f t="shared" si="129"/>
        <v>3.9886039886039883</v>
      </c>
      <c r="K329" s="212">
        <f t="shared" si="129"/>
        <v>4.083570750237417</v>
      </c>
      <c r="L329" s="212">
        <f t="shared" si="129"/>
        <v>6.7426400759734095</v>
      </c>
      <c r="M329" s="212">
        <f t="shared" si="129"/>
        <v>13.675213675213676</v>
      </c>
      <c r="N329" s="212">
        <f t="shared" si="129"/>
        <v>30.579297245963911</v>
      </c>
      <c r="O329" s="212">
        <f t="shared" si="129"/>
        <v>29.724596391263059</v>
      </c>
      <c r="P329" s="212">
        <f t="shared" si="127"/>
        <v>100</v>
      </c>
    </row>
    <row r="330" spans="2:19" ht="31.15" customHeight="1" x14ac:dyDescent="0.15">
      <c r="B330" s="339"/>
      <c r="C330" s="334" t="s">
        <v>732</v>
      </c>
      <c r="D330" s="335"/>
      <c r="E330" s="335"/>
      <c r="F330" s="335"/>
      <c r="G330" s="335"/>
      <c r="H330" s="225">
        <f t="shared" si="128"/>
        <v>1053</v>
      </c>
      <c r="I330" s="163">
        <f t="shared" si="129"/>
        <v>6.267806267806268</v>
      </c>
      <c r="J330" s="163">
        <f t="shared" si="129"/>
        <v>3.2288698955365627</v>
      </c>
      <c r="K330" s="163">
        <f t="shared" si="129"/>
        <v>4.6533713200379871</v>
      </c>
      <c r="L330" s="163">
        <f t="shared" si="129"/>
        <v>7.8822412155745498</v>
      </c>
      <c r="M330" s="163">
        <f t="shared" si="129"/>
        <v>15.0997150997151</v>
      </c>
      <c r="N330" s="163">
        <f t="shared" si="129"/>
        <v>39.411206077872748</v>
      </c>
      <c r="O330" s="163">
        <f t="shared" si="129"/>
        <v>23.456790123456788</v>
      </c>
      <c r="P330" s="163">
        <f t="shared" si="127"/>
        <v>100</v>
      </c>
    </row>
    <row r="331" spans="2:19" ht="15" customHeight="1" x14ac:dyDescent="0.15">
      <c r="H331" s="148"/>
      <c r="I331" s="160"/>
      <c r="J331" s="160"/>
      <c r="K331" s="160"/>
      <c r="L331" s="160"/>
      <c r="M331" s="160"/>
      <c r="N331" s="160"/>
      <c r="O331" s="160"/>
      <c r="P331" s="160"/>
      <c r="Q331" s="160"/>
    </row>
    <row r="332" spans="2:19" ht="33" x14ac:dyDescent="0.15">
      <c r="B332" s="323"/>
      <c r="C332" s="167" t="s">
        <v>529</v>
      </c>
      <c r="D332" s="167"/>
      <c r="E332" s="167"/>
      <c r="F332" s="167"/>
      <c r="G332" s="167"/>
      <c r="H332" s="176"/>
      <c r="I332" s="324" t="s">
        <v>105</v>
      </c>
      <c r="J332" s="324" t="s">
        <v>95</v>
      </c>
      <c r="K332" s="324" t="s">
        <v>94</v>
      </c>
      <c r="L332" s="324" t="s">
        <v>93</v>
      </c>
      <c r="M332" s="324" t="s">
        <v>92</v>
      </c>
      <c r="N332" s="324" t="s">
        <v>152</v>
      </c>
      <c r="O332" s="199" t="s">
        <v>526</v>
      </c>
      <c r="P332" s="324" t="s">
        <v>4</v>
      </c>
      <c r="Q332" s="199" t="s">
        <v>979</v>
      </c>
      <c r="R332" s="199" t="s">
        <v>980</v>
      </c>
      <c r="S332" s="199" t="s">
        <v>527</v>
      </c>
    </row>
    <row r="333" spans="2:19" ht="15" customHeight="1" x14ac:dyDescent="0.15">
      <c r="B333" s="325" t="s">
        <v>2</v>
      </c>
      <c r="C333" s="156" t="s">
        <v>462</v>
      </c>
      <c r="H333" s="203"/>
      <c r="I333" s="204">
        <v>84</v>
      </c>
      <c r="J333" s="204">
        <v>26</v>
      </c>
      <c r="K333" s="204">
        <v>47</v>
      </c>
      <c r="L333" s="204">
        <v>66</v>
      </c>
      <c r="M333" s="204">
        <v>103</v>
      </c>
      <c r="N333" s="204">
        <v>804</v>
      </c>
      <c r="O333" s="204">
        <v>72</v>
      </c>
      <c r="P333" s="204">
        <f t="shared" ref="P333:P362" si="130">SUM(I333:O333)</f>
        <v>1202</v>
      </c>
      <c r="Q333" s="326">
        <v>1.084070796460177</v>
      </c>
      <c r="R333" s="205">
        <v>3.7576687116564416</v>
      </c>
      <c r="S333" s="204">
        <v>35</v>
      </c>
    </row>
    <row r="334" spans="2:19" ht="15" customHeight="1" x14ac:dyDescent="0.15">
      <c r="B334" s="328"/>
      <c r="C334" s="156" t="s">
        <v>463</v>
      </c>
      <c r="H334" s="329"/>
      <c r="I334" s="157">
        <v>57</v>
      </c>
      <c r="J334" s="157">
        <v>23</v>
      </c>
      <c r="K334" s="157">
        <v>47</v>
      </c>
      <c r="L334" s="157">
        <v>103</v>
      </c>
      <c r="M334" s="157">
        <v>236</v>
      </c>
      <c r="N334" s="157">
        <v>664</v>
      </c>
      <c r="O334" s="157">
        <v>72</v>
      </c>
      <c r="P334" s="157">
        <f t="shared" si="130"/>
        <v>1202</v>
      </c>
      <c r="Q334" s="330">
        <v>0.97168141592920354</v>
      </c>
      <c r="R334" s="159">
        <v>2.3562231759656651</v>
      </c>
      <c r="S334" s="157">
        <v>17</v>
      </c>
    </row>
    <row r="335" spans="2:19" ht="15" customHeight="1" x14ac:dyDescent="0.15">
      <c r="B335" s="328"/>
      <c r="C335" s="156" t="s">
        <v>464</v>
      </c>
      <c r="H335" s="329"/>
      <c r="I335" s="157">
        <v>9</v>
      </c>
      <c r="J335" s="157">
        <v>7</v>
      </c>
      <c r="K335" s="157">
        <v>13</v>
      </c>
      <c r="L335" s="157">
        <v>25</v>
      </c>
      <c r="M335" s="157">
        <v>60</v>
      </c>
      <c r="N335" s="157">
        <v>1016</v>
      </c>
      <c r="O335" s="157">
        <v>72</v>
      </c>
      <c r="P335" s="157">
        <f t="shared" si="130"/>
        <v>1202</v>
      </c>
      <c r="Q335" s="330">
        <v>0.21946902654867256</v>
      </c>
      <c r="R335" s="159">
        <v>2.1754385964912282</v>
      </c>
      <c r="S335" s="157">
        <v>15</v>
      </c>
    </row>
    <row r="336" spans="2:19" ht="15" customHeight="1" x14ac:dyDescent="0.15">
      <c r="B336" s="328"/>
      <c r="C336" s="156" t="s">
        <v>541</v>
      </c>
      <c r="H336" s="329"/>
      <c r="I336" s="157">
        <v>86</v>
      </c>
      <c r="J336" s="157">
        <v>66</v>
      </c>
      <c r="K336" s="157">
        <v>144</v>
      </c>
      <c r="L336" s="157">
        <v>227</v>
      </c>
      <c r="M336" s="157">
        <v>292</v>
      </c>
      <c r="N336" s="157">
        <v>315</v>
      </c>
      <c r="O336" s="157">
        <v>72</v>
      </c>
      <c r="P336" s="157">
        <f t="shared" si="130"/>
        <v>1202</v>
      </c>
      <c r="Q336" s="330">
        <v>1.763716814159292</v>
      </c>
      <c r="R336" s="159">
        <v>2.4453987730061351</v>
      </c>
      <c r="S336" s="157">
        <v>17</v>
      </c>
    </row>
    <row r="337" spans="2:19" ht="15" customHeight="1" x14ac:dyDescent="0.15">
      <c r="B337" s="328"/>
      <c r="C337" s="156" t="s">
        <v>465</v>
      </c>
      <c r="H337" s="329"/>
      <c r="I337" s="157">
        <v>29</v>
      </c>
      <c r="J337" s="157">
        <v>35</v>
      </c>
      <c r="K337" s="157">
        <v>82</v>
      </c>
      <c r="L337" s="157">
        <v>156</v>
      </c>
      <c r="M337" s="157">
        <v>312</v>
      </c>
      <c r="N337" s="157">
        <v>516</v>
      </c>
      <c r="O337" s="157">
        <v>72</v>
      </c>
      <c r="P337" s="157">
        <f t="shared" si="130"/>
        <v>1202</v>
      </c>
      <c r="Q337" s="330">
        <v>1.0460176991150443</v>
      </c>
      <c r="R337" s="159">
        <v>1.9250814332247557</v>
      </c>
      <c r="S337" s="157">
        <v>12</v>
      </c>
    </row>
    <row r="338" spans="2:19" ht="15" customHeight="1" x14ac:dyDescent="0.15">
      <c r="B338" s="328"/>
      <c r="C338" s="156" t="s">
        <v>543</v>
      </c>
      <c r="H338" s="329"/>
      <c r="I338" s="157">
        <v>15</v>
      </c>
      <c r="J338" s="157">
        <v>34</v>
      </c>
      <c r="K338" s="157">
        <v>74</v>
      </c>
      <c r="L338" s="157">
        <v>173</v>
      </c>
      <c r="M338" s="157">
        <v>301</v>
      </c>
      <c r="N338" s="157">
        <v>533</v>
      </c>
      <c r="O338" s="157">
        <v>72</v>
      </c>
      <c r="P338" s="157">
        <f t="shared" si="130"/>
        <v>1202</v>
      </c>
      <c r="Q338" s="330">
        <v>0.963716814159292</v>
      </c>
      <c r="R338" s="159">
        <v>1.8241206030150754</v>
      </c>
      <c r="S338" s="157">
        <v>7</v>
      </c>
    </row>
    <row r="339" spans="2:19" ht="15" customHeight="1" x14ac:dyDescent="0.15">
      <c r="B339" s="328"/>
      <c r="C339" s="156" t="s">
        <v>467</v>
      </c>
      <c r="H339" s="329"/>
      <c r="I339" s="157">
        <v>27</v>
      </c>
      <c r="J339" s="157">
        <v>21</v>
      </c>
      <c r="K339" s="157">
        <v>67</v>
      </c>
      <c r="L339" s="157">
        <v>159</v>
      </c>
      <c r="M339" s="157">
        <v>219</v>
      </c>
      <c r="N339" s="157">
        <v>637</v>
      </c>
      <c r="O339" s="157">
        <v>72</v>
      </c>
      <c r="P339" s="157">
        <f t="shared" si="130"/>
        <v>1202</v>
      </c>
      <c r="Q339" s="330">
        <v>0.87433628318584067</v>
      </c>
      <c r="R339" s="159">
        <v>2.004056795131846</v>
      </c>
      <c r="S339" s="157">
        <v>15</v>
      </c>
    </row>
    <row r="340" spans="2:19" ht="15" customHeight="1" x14ac:dyDescent="0.15">
      <c r="B340" s="328"/>
      <c r="C340" s="156" t="s">
        <v>542</v>
      </c>
      <c r="H340" s="329"/>
      <c r="I340" s="157">
        <v>1</v>
      </c>
      <c r="J340" s="157">
        <v>0</v>
      </c>
      <c r="K340" s="157">
        <v>0</v>
      </c>
      <c r="L340" s="157">
        <v>2</v>
      </c>
      <c r="M340" s="157">
        <v>7</v>
      </c>
      <c r="N340" s="157">
        <v>1120</v>
      </c>
      <c r="O340" s="157">
        <v>72</v>
      </c>
      <c r="P340" s="157">
        <f t="shared" si="130"/>
        <v>1202</v>
      </c>
      <c r="Q340" s="330">
        <v>1.415929203539823E-2</v>
      </c>
      <c r="R340" s="159">
        <v>1.6</v>
      </c>
      <c r="S340" s="157">
        <v>5</v>
      </c>
    </row>
    <row r="341" spans="2:19" ht="15" customHeight="1" x14ac:dyDescent="0.15">
      <c r="B341" s="328"/>
      <c r="C341" s="156" t="s">
        <v>466</v>
      </c>
      <c r="H341" s="329"/>
      <c r="I341" s="157">
        <v>7</v>
      </c>
      <c r="J341" s="157">
        <v>7</v>
      </c>
      <c r="K341" s="157">
        <v>20</v>
      </c>
      <c r="L341" s="157">
        <v>57</v>
      </c>
      <c r="M341" s="157">
        <v>197</v>
      </c>
      <c r="N341" s="157">
        <v>842</v>
      </c>
      <c r="O341" s="157">
        <v>72</v>
      </c>
      <c r="P341" s="157">
        <f t="shared" si="130"/>
        <v>1202</v>
      </c>
      <c r="Q341" s="330">
        <v>0.4097345132743363</v>
      </c>
      <c r="R341" s="159">
        <v>1.6076388888888888</v>
      </c>
      <c r="S341" s="157">
        <v>15</v>
      </c>
    </row>
    <row r="342" spans="2:19" ht="15" customHeight="1" x14ac:dyDescent="0.15">
      <c r="B342" s="328"/>
      <c r="C342" s="156" t="s">
        <v>731</v>
      </c>
      <c r="H342" s="329"/>
      <c r="I342" s="157">
        <v>3</v>
      </c>
      <c r="J342" s="157">
        <v>3</v>
      </c>
      <c r="K342" s="157">
        <v>14</v>
      </c>
      <c r="L342" s="157">
        <v>69</v>
      </c>
      <c r="M342" s="157">
        <v>263</v>
      </c>
      <c r="N342" s="157">
        <v>778</v>
      </c>
      <c r="O342" s="157">
        <v>72</v>
      </c>
      <c r="P342" s="157">
        <f t="shared" si="130"/>
        <v>1202</v>
      </c>
      <c r="Q342" s="330">
        <v>0.42389380530973453</v>
      </c>
      <c r="R342" s="159">
        <v>1.3607954545454546</v>
      </c>
      <c r="S342" s="157">
        <v>10</v>
      </c>
    </row>
    <row r="343" spans="2:19" ht="15" customHeight="1" x14ac:dyDescent="0.15">
      <c r="B343" s="328"/>
      <c r="C343" s="156" t="s">
        <v>540</v>
      </c>
      <c r="H343" s="329"/>
      <c r="I343" s="157">
        <v>7</v>
      </c>
      <c r="J343" s="157">
        <v>3</v>
      </c>
      <c r="K343" s="157">
        <v>6</v>
      </c>
      <c r="L343" s="157">
        <v>22</v>
      </c>
      <c r="M343" s="157">
        <v>63</v>
      </c>
      <c r="N343" s="157">
        <v>1029</v>
      </c>
      <c r="O343" s="157">
        <v>72</v>
      </c>
      <c r="P343" s="157">
        <f t="shared" si="130"/>
        <v>1202</v>
      </c>
      <c r="Q343" s="330">
        <v>0.15752212389380532</v>
      </c>
      <c r="R343" s="159">
        <v>1.7623762376237624</v>
      </c>
      <c r="S343" s="157">
        <v>10</v>
      </c>
    </row>
    <row r="344" spans="2:19" ht="15" customHeight="1" x14ac:dyDescent="0.15">
      <c r="B344" s="328"/>
      <c r="C344" s="156" t="s">
        <v>544</v>
      </c>
      <c r="H344" s="329"/>
      <c r="I344" s="157">
        <v>8</v>
      </c>
      <c r="J344" s="157">
        <v>1</v>
      </c>
      <c r="K344" s="157">
        <v>4</v>
      </c>
      <c r="L344" s="157">
        <v>17</v>
      </c>
      <c r="M344" s="157">
        <v>85</v>
      </c>
      <c r="N344" s="157">
        <v>1015</v>
      </c>
      <c r="O344" s="157">
        <v>72</v>
      </c>
      <c r="P344" s="157">
        <f t="shared" si="130"/>
        <v>1202</v>
      </c>
      <c r="Q344" s="330">
        <v>0.22566371681415928</v>
      </c>
      <c r="R344" s="159">
        <v>2.2173913043478262</v>
      </c>
      <c r="S344" s="157">
        <v>61</v>
      </c>
    </row>
    <row r="345" spans="2:19" ht="15" customHeight="1" x14ac:dyDescent="0.15">
      <c r="B345" s="328"/>
      <c r="C345" s="174" t="s">
        <v>550</v>
      </c>
      <c r="H345" s="329"/>
      <c r="I345" s="157">
        <v>61</v>
      </c>
      <c r="J345" s="157">
        <v>11</v>
      </c>
      <c r="K345" s="157">
        <v>26</v>
      </c>
      <c r="L345" s="157">
        <v>32</v>
      </c>
      <c r="M345" s="157">
        <v>58</v>
      </c>
      <c r="N345" s="157">
        <v>857</v>
      </c>
      <c r="O345" s="157">
        <v>157</v>
      </c>
      <c r="P345" s="157">
        <f t="shared" si="130"/>
        <v>1202</v>
      </c>
      <c r="Q345" s="330">
        <v>1.0229665071770335</v>
      </c>
      <c r="R345" s="159">
        <v>5.6861702127659575</v>
      </c>
      <c r="S345" s="157">
        <v>61</v>
      </c>
    </row>
    <row r="346" spans="2:19" ht="15" customHeight="1" x14ac:dyDescent="0.15">
      <c r="B346" s="328"/>
      <c r="C346" s="331" t="s">
        <v>291</v>
      </c>
      <c r="D346" s="332"/>
      <c r="E346" s="332"/>
      <c r="F346" s="332"/>
      <c r="G346" s="332"/>
      <c r="H346" s="210"/>
      <c r="I346" s="211">
        <v>383</v>
      </c>
      <c r="J346" s="211">
        <v>55</v>
      </c>
      <c r="K346" s="211">
        <v>68</v>
      </c>
      <c r="L346" s="211">
        <v>67</v>
      </c>
      <c r="M346" s="211">
        <v>87</v>
      </c>
      <c r="N346" s="211">
        <v>56</v>
      </c>
      <c r="O346" s="211">
        <v>486</v>
      </c>
      <c r="P346" s="211">
        <f t="shared" si="130"/>
        <v>1202</v>
      </c>
      <c r="Q346" s="333">
        <v>6.3575418994413404</v>
      </c>
      <c r="R346" s="212">
        <v>6.8969696969696965</v>
      </c>
      <c r="S346" s="211">
        <v>67</v>
      </c>
    </row>
    <row r="347" spans="2:19" ht="31.15" customHeight="1" x14ac:dyDescent="0.15">
      <c r="B347" s="152"/>
      <c r="C347" s="334" t="s">
        <v>732</v>
      </c>
      <c r="D347" s="335"/>
      <c r="E347" s="335"/>
      <c r="F347" s="335"/>
      <c r="G347" s="335"/>
      <c r="H347" s="220"/>
      <c r="I347" s="161">
        <v>282</v>
      </c>
      <c r="J347" s="161">
        <v>75</v>
      </c>
      <c r="K347" s="161">
        <v>86</v>
      </c>
      <c r="L347" s="161">
        <v>89</v>
      </c>
      <c r="M347" s="161">
        <v>140</v>
      </c>
      <c r="N347" s="161">
        <v>85</v>
      </c>
      <c r="O347" s="161">
        <v>445</v>
      </c>
      <c r="P347" s="161">
        <f t="shared" si="130"/>
        <v>1202</v>
      </c>
      <c r="Q347" s="336">
        <v>4.2575957727873179</v>
      </c>
      <c r="R347" s="163">
        <v>4.7961309523809526</v>
      </c>
      <c r="S347" s="161">
        <v>27</v>
      </c>
    </row>
    <row r="348" spans="2:19" ht="15" customHeight="1" x14ac:dyDescent="0.15">
      <c r="B348" s="325" t="s">
        <v>3</v>
      </c>
      <c r="C348" s="156" t="s">
        <v>462</v>
      </c>
      <c r="H348" s="337">
        <f t="shared" ref="H348:H362" si="131">P333</f>
        <v>1202</v>
      </c>
      <c r="I348" s="205">
        <f t="shared" ref="I348:O362" si="132">I333/$H348*100</f>
        <v>6.988352745424292</v>
      </c>
      <c r="J348" s="205">
        <f t="shared" si="132"/>
        <v>2.1630615640599005</v>
      </c>
      <c r="K348" s="205">
        <f t="shared" si="132"/>
        <v>3.9101497504159735</v>
      </c>
      <c r="L348" s="205">
        <f t="shared" si="132"/>
        <v>5.4908485856905154</v>
      </c>
      <c r="M348" s="205">
        <f t="shared" si="132"/>
        <v>8.5690515806988348</v>
      </c>
      <c r="N348" s="205">
        <f t="shared" si="132"/>
        <v>66.888519134775365</v>
      </c>
      <c r="O348" s="205">
        <f t="shared" si="132"/>
        <v>5.9900166389351082</v>
      </c>
      <c r="P348" s="205">
        <f t="shared" si="130"/>
        <v>99.999999999999986</v>
      </c>
    </row>
    <row r="349" spans="2:19" ht="15" customHeight="1" x14ac:dyDescent="0.15">
      <c r="B349" s="338"/>
      <c r="C349" s="156" t="s">
        <v>463</v>
      </c>
      <c r="H349" s="222">
        <f t="shared" si="131"/>
        <v>1202</v>
      </c>
      <c r="I349" s="159">
        <f t="shared" si="132"/>
        <v>4.7420965058236275</v>
      </c>
      <c r="J349" s="159">
        <f t="shared" si="132"/>
        <v>1.9134775374376041</v>
      </c>
      <c r="K349" s="159">
        <f t="shared" si="132"/>
        <v>3.9101497504159735</v>
      </c>
      <c r="L349" s="159">
        <f t="shared" si="132"/>
        <v>8.5690515806988348</v>
      </c>
      <c r="M349" s="159">
        <f t="shared" si="132"/>
        <v>19.633943427620633</v>
      </c>
      <c r="N349" s="159">
        <f t="shared" si="132"/>
        <v>55.241264559068213</v>
      </c>
      <c r="O349" s="159">
        <f t="shared" si="132"/>
        <v>5.9900166389351082</v>
      </c>
      <c r="P349" s="159">
        <f t="shared" si="130"/>
        <v>99.999999999999986</v>
      </c>
    </row>
    <row r="350" spans="2:19" ht="15" customHeight="1" x14ac:dyDescent="0.15">
      <c r="B350" s="338"/>
      <c r="C350" s="156" t="s">
        <v>464</v>
      </c>
      <c r="H350" s="222">
        <f t="shared" si="131"/>
        <v>1202</v>
      </c>
      <c r="I350" s="159">
        <f t="shared" si="132"/>
        <v>0.74875207986688852</v>
      </c>
      <c r="J350" s="159">
        <f t="shared" si="132"/>
        <v>0.58236272878535777</v>
      </c>
      <c r="K350" s="159">
        <f t="shared" si="132"/>
        <v>1.0815307820299502</v>
      </c>
      <c r="L350" s="159">
        <f t="shared" si="132"/>
        <v>2.0798668885191347</v>
      </c>
      <c r="M350" s="159">
        <f t="shared" si="132"/>
        <v>4.9916805324459235</v>
      </c>
      <c r="N350" s="159">
        <f t="shared" si="132"/>
        <v>84.525790349417633</v>
      </c>
      <c r="O350" s="159">
        <f t="shared" si="132"/>
        <v>5.9900166389351082</v>
      </c>
      <c r="P350" s="159">
        <f t="shared" si="130"/>
        <v>99.999999999999986</v>
      </c>
    </row>
    <row r="351" spans="2:19" ht="15" customHeight="1" x14ac:dyDescent="0.15">
      <c r="B351" s="338"/>
      <c r="C351" s="156" t="s">
        <v>541</v>
      </c>
      <c r="H351" s="222">
        <f t="shared" si="131"/>
        <v>1202</v>
      </c>
      <c r="I351" s="159">
        <f t="shared" si="132"/>
        <v>7.1547420965058244</v>
      </c>
      <c r="J351" s="159">
        <f t="shared" si="132"/>
        <v>5.4908485856905154</v>
      </c>
      <c r="K351" s="159">
        <f t="shared" si="132"/>
        <v>11.980033277870216</v>
      </c>
      <c r="L351" s="159">
        <f t="shared" si="132"/>
        <v>18.885191347753743</v>
      </c>
      <c r="M351" s="159">
        <f t="shared" si="132"/>
        <v>24.292845257903494</v>
      </c>
      <c r="N351" s="159">
        <f t="shared" si="132"/>
        <v>26.206322795341098</v>
      </c>
      <c r="O351" s="159">
        <f t="shared" si="132"/>
        <v>5.9900166389351082</v>
      </c>
      <c r="P351" s="159">
        <f t="shared" si="130"/>
        <v>99.999999999999986</v>
      </c>
    </row>
    <row r="352" spans="2:19" ht="15" customHeight="1" x14ac:dyDescent="0.15">
      <c r="B352" s="338"/>
      <c r="C352" s="156" t="s">
        <v>465</v>
      </c>
      <c r="H352" s="222">
        <f t="shared" si="131"/>
        <v>1202</v>
      </c>
      <c r="I352" s="159">
        <f t="shared" si="132"/>
        <v>2.4126455906821964</v>
      </c>
      <c r="J352" s="159">
        <f t="shared" si="132"/>
        <v>2.9118136439267883</v>
      </c>
      <c r="K352" s="159">
        <f t="shared" si="132"/>
        <v>6.8219633943427613</v>
      </c>
      <c r="L352" s="159">
        <f t="shared" si="132"/>
        <v>12.9783693843594</v>
      </c>
      <c r="M352" s="159">
        <f t="shared" si="132"/>
        <v>25.9567387687188</v>
      </c>
      <c r="N352" s="159">
        <f t="shared" si="132"/>
        <v>42.928452579034939</v>
      </c>
      <c r="O352" s="159">
        <f t="shared" si="132"/>
        <v>5.9900166389351082</v>
      </c>
      <c r="P352" s="159">
        <f t="shared" si="130"/>
        <v>99.999999999999986</v>
      </c>
    </row>
    <row r="353" spans="1:27" ht="15" customHeight="1" x14ac:dyDescent="0.15">
      <c r="B353" s="338"/>
      <c r="C353" s="156" t="s">
        <v>543</v>
      </c>
      <c r="H353" s="222">
        <f t="shared" si="131"/>
        <v>1202</v>
      </c>
      <c r="I353" s="159">
        <f t="shared" si="132"/>
        <v>1.2479201331114809</v>
      </c>
      <c r="J353" s="159">
        <f t="shared" si="132"/>
        <v>2.828618968386023</v>
      </c>
      <c r="K353" s="159">
        <f t="shared" si="132"/>
        <v>6.1564059900166388</v>
      </c>
      <c r="L353" s="159">
        <f t="shared" si="132"/>
        <v>14.392678868552414</v>
      </c>
      <c r="M353" s="159">
        <f t="shared" si="132"/>
        <v>25.041597337770384</v>
      </c>
      <c r="N353" s="159">
        <f t="shared" si="132"/>
        <v>44.342762063227951</v>
      </c>
      <c r="O353" s="159">
        <f t="shared" si="132"/>
        <v>5.9900166389351082</v>
      </c>
      <c r="P353" s="159">
        <f t="shared" si="130"/>
        <v>99.999999999999986</v>
      </c>
    </row>
    <row r="354" spans="1:27" ht="15" customHeight="1" x14ac:dyDescent="0.15">
      <c r="B354" s="338"/>
      <c r="C354" s="156" t="s">
        <v>467</v>
      </c>
      <c r="H354" s="222">
        <f t="shared" si="131"/>
        <v>1202</v>
      </c>
      <c r="I354" s="159">
        <f t="shared" si="132"/>
        <v>2.2462562396006658</v>
      </c>
      <c r="J354" s="159">
        <f t="shared" si="132"/>
        <v>1.747088186356073</v>
      </c>
      <c r="K354" s="159">
        <f t="shared" si="132"/>
        <v>5.5740432612312807</v>
      </c>
      <c r="L354" s="159">
        <f t="shared" si="132"/>
        <v>13.227953410981696</v>
      </c>
      <c r="M354" s="159">
        <f t="shared" si="132"/>
        <v>18.21963394342762</v>
      </c>
      <c r="N354" s="159">
        <f t="shared" si="132"/>
        <v>52.995008319467551</v>
      </c>
      <c r="O354" s="159">
        <f t="shared" si="132"/>
        <v>5.9900166389351082</v>
      </c>
      <c r="P354" s="159">
        <f t="shared" si="130"/>
        <v>99.999999999999986</v>
      </c>
    </row>
    <row r="355" spans="1:27" ht="15" customHeight="1" x14ac:dyDescent="0.15">
      <c r="B355" s="338"/>
      <c r="C355" s="156" t="s">
        <v>542</v>
      </c>
      <c r="H355" s="222">
        <f t="shared" si="131"/>
        <v>1202</v>
      </c>
      <c r="I355" s="159">
        <f t="shared" si="132"/>
        <v>8.3194675540765387E-2</v>
      </c>
      <c r="J355" s="159">
        <f t="shared" si="132"/>
        <v>0</v>
      </c>
      <c r="K355" s="159">
        <f t="shared" si="132"/>
        <v>0</v>
      </c>
      <c r="L355" s="159">
        <f t="shared" si="132"/>
        <v>0.16638935108153077</v>
      </c>
      <c r="M355" s="159">
        <f t="shared" si="132"/>
        <v>0.58236272878535777</v>
      </c>
      <c r="N355" s="159">
        <f t="shared" si="132"/>
        <v>93.178036605657226</v>
      </c>
      <c r="O355" s="159">
        <f t="shared" si="132"/>
        <v>5.9900166389351082</v>
      </c>
      <c r="P355" s="159">
        <f t="shared" si="130"/>
        <v>99.999999999999986</v>
      </c>
    </row>
    <row r="356" spans="1:27" ht="15" customHeight="1" x14ac:dyDescent="0.15">
      <c r="B356" s="338"/>
      <c r="C356" s="156" t="s">
        <v>466</v>
      </c>
      <c r="H356" s="222">
        <f t="shared" si="131"/>
        <v>1202</v>
      </c>
      <c r="I356" s="159">
        <f t="shared" si="132"/>
        <v>0.58236272878535777</v>
      </c>
      <c r="J356" s="159">
        <f t="shared" si="132"/>
        <v>0.58236272878535777</v>
      </c>
      <c r="K356" s="159">
        <f t="shared" si="132"/>
        <v>1.6638935108153077</v>
      </c>
      <c r="L356" s="159">
        <f t="shared" si="132"/>
        <v>4.7420965058236275</v>
      </c>
      <c r="M356" s="159">
        <f t="shared" si="132"/>
        <v>16.38935108153078</v>
      </c>
      <c r="N356" s="159">
        <f t="shared" si="132"/>
        <v>70.049916805324457</v>
      </c>
      <c r="O356" s="159">
        <f t="shared" si="132"/>
        <v>5.9900166389351082</v>
      </c>
      <c r="P356" s="159">
        <f t="shared" si="130"/>
        <v>99.999999999999986</v>
      </c>
    </row>
    <row r="357" spans="1:27" ht="15" customHeight="1" x14ac:dyDescent="0.15">
      <c r="B357" s="338"/>
      <c r="C357" s="156" t="s">
        <v>731</v>
      </c>
      <c r="H357" s="222">
        <f t="shared" si="131"/>
        <v>1202</v>
      </c>
      <c r="I357" s="159">
        <f t="shared" si="132"/>
        <v>0.24958402662229617</v>
      </c>
      <c r="J357" s="159">
        <f t="shared" si="132"/>
        <v>0.24958402662229617</v>
      </c>
      <c r="K357" s="159">
        <f t="shared" si="132"/>
        <v>1.1647254575707155</v>
      </c>
      <c r="L357" s="159">
        <f t="shared" si="132"/>
        <v>5.7404326123128113</v>
      </c>
      <c r="M357" s="159">
        <f t="shared" si="132"/>
        <v>21.880199667221298</v>
      </c>
      <c r="N357" s="159">
        <f t="shared" si="132"/>
        <v>64.725457570715477</v>
      </c>
      <c r="O357" s="159">
        <f t="shared" si="132"/>
        <v>5.9900166389351082</v>
      </c>
      <c r="P357" s="159">
        <f t="shared" si="130"/>
        <v>100</v>
      </c>
    </row>
    <row r="358" spans="1:27" ht="15" customHeight="1" x14ac:dyDescent="0.15">
      <c r="B358" s="338"/>
      <c r="C358" s="156" t="s">
        <v>540</v>
      </c>
      <c r="H358" s="222">
        <f t="shared" si="131"/>
        <v>1202</v>
      </c>
      <c r="I358" s="159">
        <f t="shared" si="132"/>
        <v>0.58236272878535777</v>
      </c>
      <c r="J358" s="159">
        <f t="shared" si="132"/>
        <v>0.24958402662229617</v>
      </c>
      <c r="K358" s="159">
        <f t="shared" si="132"/>
        <v>0.49916805324459235</v>
      </c>
      <c r="L358" s="159">
        <f t="shared" si="132"/>
        <v>1.8302828618968388</v>
      </c>
      <c r="M358" s="159">
        <f t="shared" si="132"/>
        <v>5.2412645590682194</v>
      </c>
      <c r="N358" s="159">
        <f t="shared" si="132"/>
        <v>85.607321131447591</v>
      </c>
      <c r="O358" s="159">
        <f t="shared" si="132"/>
        <v>5.9900166389351082</v>
      </c>
      <c r="P358" s="159">
        <f t="shared" si="130"/>
        <v>100</v>
      </c>
    </row>
    <row r="359" spans="1:27" ht="15" customHeight="1" x14ac:dyDescent="0.15">
      <c r="B359" s="338"/>
      <c r="C359" s="156" t="s">
        <v>544</v>
      </c>
      <c r="H359" s="222">
        <f t="shared" si="131"/>
        <v>1202</v>
      </c>
      <c r="I359" s="159">
        <f t="shared" si="132"/>
        <v>0.66555740432612309</v>
      </c>
      <c r="J359" s="159">
        <f t="shared" si="132"/>
        <v>8.3194675540765387E-2</v>
      </c>
      <c r="K359" s="159">
        <f t="shared" si="132"/>
        <v>0.33277870216306155</v>
      </c>
      <c r="L359" s="159">
        <f t="shared" si="132"/>
        <v>1.4143094841930115</v>
      </c>
      <c r="M359" s="159">
        <f t="shared" si="132"/>
        <v>7.0715474209650591</v>
      </c>
      <c r="N359" s="159">
        <f t="shared" si="132"/>
        <v>84.44259567387688</v>
      </c>
      <c r="O359" s="159">
        <f t="shared" si="132"/>
        <v>5.9900166389351082</v>
      </c>
      <c r="P359" s="159">
        <f t="shared" si="130"/>
        <v>100</v>
      </c>
    </row>
    <row r="360" spans="1:27" ht="15" customHeight="1" x14ac:dyDescent="0.15">
      <c r="B360" s="338"/>
      <c r="C360" s="174" t="s">
        <v>550</v>
      </c>
      <c r="H360" s="222">
        <f t="shared" si="131"/>
        <v>1202</v>
      </c>
      <c r="I360" s="159">
        <f t="shared" si="132"/>
        <v>5.0748752079866888</v>
      </c>
      <c r="J360" s="159">
        <f t="shared" si="132"/>
        <v>0.91514143094841938</v>
      </c>
      <c r="K360" s="159">
        <f t="shared" si="132"/>
        <v>2.1630615640599005</v>
      </c>
      <c r="L360" s="159">
        <f t="shared" si="132"/>
        <v>2.6622296173044924</v>
      </c>
      <c r="M360" s="159">
        <f t="shared" si="132"/>
        <v>4.8252911813643928</v>
      </c>
      <c r="N360" s="159">
        <f t="shared" si="132"/>
        <v>71.29783693843595</v>
      </c>
      <c r="O360" s="159">
        <f t="shared" si="132"/>
        <v>13.061564059900165</v>
      </c>
      <c r="P360" s="159">
        <f t="shared" si="130"/>
        <v>100.00000000000001</v>
      </c>
    </row>
    <row r="361" spans="1:27" ht="15" customHeight="1" x14ac:dyDescent="0.15">
      <c r="B361" s="338"/>
      <c r="C361" s="331" t="s">
        <v>291</v>
      </c>
      <c r="D361" s="332"/>
      <c r="E361" s="332"/>
      <c r="F361" s="332"/>
      <c r="G361" s="332"/>
      <c r="H361" s="224">
        <f t="shared" si="131"/>
        <v>1202</v>
      </c>
      <c r="I361" s="212">
        <f t="shared" si="132"/>
        <v>31.863560732113143</v>
      </c>
      <c r="J361" s="212">
        <f t="shared" si="132"/>
        <v>4.5757071547420969</v>
      </c>
      <c r="K361" s="212">
        <f t="shared" si="132"/>
        <v>5.657237936772046</v>
      </c>
      <c r="L361" s="212">
        <f t="shared" si="132"/>
        <v>5.5740432612312807</v>
      </c>
      <c r="M361" s="212">
        <f t="shared" si="132"/>
        <v>7.2379367720465897</v>
      </c>
      <c r="N361" s="212">
        <f t="shared" si="132"/>
        <v>4.6589018302828622</v>
      </c>
      <c r="O361" s="212">
        <f t="shared" si="132"/>
        <v>40.432612312811976</v>
      </c>
      <c r="P361" s="212">
        <f t="shared" si="130"/>
        <v>100</v>
      </c>
    </row>
    <row r="362" spans="1:27" ht="31.15" customHeight="1" x14ac:dyDescent="0.15">
      <c r="B362" s="339"/>
      <c r="C362" s="334" t="s">
        <v>732</v>
      </c>
      <c r="D362" s="335"/>
      <c r="E362" s="335"/>
      <c r="F362" s="335"/>
      <c r="G362" s="335"/>
      <c r="H362" s="225">
        <f t="shared" si="131"/>
        <v>1202</v>
      </c>
      <c r="I362" s="163">
        <f t="shared" si="132"/>
        <v>23.460898502495841</v>
      </c>
      <c r="J362" s="163">
        <f t="shared" si="132"/>
        <v>6.2396006655574041</v>
      </c>
      <c r="K362" s="163">
        <f t="shared" si="132"/>
        <v>7.1547420965058244</v>
      </c>
      <c r="L362" s="163">
        <f t="shared" si="132"/>
        <v>7.4043261231281203</v>
      </c>
      <c r="M362" s="163">
        <f t="shared" si="132"/>
        <v>11.647254575707153</v>
      </c>
      <c r="N362" s="163">
        <f t="shared" si="132"/>
        <v>7.0715474209650591</v>
      </c>
      <c r="O362" s="163">
        <f t="shared" si="132"/>
        <v>37.021630615640596</v>
      </c>
      <c r="P362" s="163">
        <f t="shared" si="130"/>
        <v>100</v>
      </c>
    </row>
    <row r="363" spans="1:27" ht="15" customHeight="1" x14ac:dyDescent="0.15">
      <c r="F363" s="148"/>
      <c r="G363" s="160"/>
      <c r="H363" s="160"/>
      <c r="I363" s="160"/>
      <c r="J363" s="160"/>
      <c r="K363" s="160"/>
      <c r="L363" s="160"/>
      <c r="M363" s="160"/>
      <c r="N363" s="160"/>
      <c r="O363" s="160"/>
    </row>
    <row r="364" spans="1:27" ht="15" customHeight="1" x14ac:dyDescent="0.15">
      <c r="A364" s="135" t="s">
        <v>727</v>
      </c>
    </row>
    <row r="365" spans="1:27" ht="15" customHeight="1" x14ac:dyDescent="0.15">
      <c r="B365" s="192" t="s">
        <v>122</v>
      </c>
    </row>
    <row r="366" spans="1:27" ht="33" x14ac:dyDescent="0.15">
      <c r="B366" s="340"/>
      <c r="C366" s="167"/>
      <c r="D366" s="167"/>
      <c r="E366" s="167"/>
      <c r="F366" s="167"/>
      <c r="G366" s="167"/>
      <c r="H366" s="167"/>
      <c r="I366" s="167"/>
      <c r="J366" s="167"/>
      <c r="K366" s="341"/>
      <c r="L366" s="324" t="s">
        <v>105</v>
      </c>
      <c r="M366" s="324" t="s">
        <v>95</v>
      </c>
      <c r="N366" s="324" t="s">
        <v>94</v>
      </c>
      <c r="O366" s="324" t="s">
        <v>93</v>
      </c>
      <c r="P366" s="324" t="s">
        <v>92</v>
      </c>
      <c r="Q366" s="324" t="s">
        <v>152</v>
      </c>
      <c r="R366" s="199" t="s">
        <v>526</v>
      </c>
      <c r="S366" s="324" t="s">
        <v>4</v>
      </c>
      <c r="T366" s="199" t="s">
        <v>979</v>
      </c>
      <c r="U366" s="199" t="s">
        <v>980</v>
      </c>
      <c r="V366" s="199" t="s">
        <v>527</v>
      </c>
    </row>
    <row r="367" spans="1:27" ht="21" customHeight="1" x14ac:dyDescent="0.15">
      <c r="B367" s="325" t="s">
        <v>2</v>
      </c>
      <c r="C367" s="239" t="s">
        <v>558</v>
      </c>
      <c r="D367" s="139"/>
      <c r="E367" s="342" t="s">
        <v>564</v>
      </c>
      <c r="F367" s="343"/>
      <c r="G367" s="343"/>
      <c r="H367" s="343"/>
      <c r="I367" s="343"/>
      <c r="J367" s="343"/>
      <c r="K367" s="344"/>
      <c r="L367" s="345">
        <v>574</v>
      </c>
      <c r="M367" s="345">
        <v>85</v>
      </c>
      <c r="N367" s="345">
        <v>107</v>
      </c>
      <c r="O367" s="345">
        <v>119</v>
      </c>
      <c r="P367" s="345">
        <v>146</v>
      </c>
      <c r="Q367" s="345">
        <v>272</v>
      </c>
      <c r="R367" s="345">
        <v>721</v>
      </c>
      <c r="S367" s="345">
        <f t="shared" ref="S367:S390" si="133">SUM(L367:R367)</f>
        <v>2024</v>
      </c>
      <c r="T367" s="346">
        <v>5.6283139989490447</v>
      </c>
      <c r="U367" s="347">
        <v>7.1131844235020418</v>
      </c>
      <c r="V367" s="347">
        <v>50</v>
      </c>
      <c r="X367" s="327"/>
      <c r="Y367" s="327"/>
      <c r="Z367" s="327"/>
      <c r="AA367" s="327"/>
    </row>
    <row r="368" spans="1:27" ht="21" customHeight="1" x14ac:dyDescent="0.15">
      <c r="B368" s="328"/>
      <c r="C368" s="348"/>
      <c r="D368" s="349"/>
      <c r="E368" s="350" t="s">
        <v>732</v>
      </c>
      <c r="F368" s="351"/>
      <c r="G368" s="351"/>
      <c r="H368" s="351"/>
      <c r="I368" s="351"/>
      <c r="J368" s="351"/>
      <c r="K368" s="352"/>
      <c r="L368" s="353">
        <v>380</v>
      </c>
      <c r="M368" s="353">
        <v>91</v>
      </c>
      <c r="N368" s="353">
        <v>151</v>
      </c>
      <c r="O368" s="353">
        <v>146</v>
      </c>
      <c r="P368" s="353">
        <v>206</v>
      </c>
      <c r="Q368" s="353">
        <v>382</v>
      </c>
      <c r="R368" s="353">
        <v>668</v>
      </c>
      <c r="S368" s="353">
        <f t="shared" si="133"/>
        <v>2024</v>
      </c>
      <c r="T368" s="354">
        <v>3.8215815894477534</v>
      </c>
      <c r="U368" s="355">
        <v>5.3203949027629909</v>
      </c>
      <c r="V368" s="355">
        <v>48.333333333333336</v>
      </c>
      <c r="X368" s="327"/>
      <c r="Y368" s="327"/>
      <c r="Z368" s="327"/>
      <c r="AA368" s="327"/>
    </row>
    <row r="369" spans="2:27" ht="21" customHeight="1" x14ac:dyDescent="0.15">
      <c r="B369" s="328"/>
      <c r="C369" s="189" t="s">
        <v>559</v>
      </c>
      <c r="E369" s="356" t="s">
        <v>564</v>
      </c>
      <c r="F369" s="349"/>
      <c r="G369" s="349"/>
      <c r="H369" s="349"/>
      <c r="I369" s="349"/>
      <c r="J369" s="349"/>
      <c r="K369" s="352"/>
      <c r="L369" s="353">
        <v>329</v>
      </c>
      <c r="M369" s="353">
        <v>50</v>
      </c>
      <c r="N369" s="353">
        <v>62</v>
      </c>
      <c r="O369" s="353">
        <v>60</v>
      </c>
      <c r="P369" s="353">
        <v>85</v>
      </c>
      <c r="Q369" s="353">
        <v>47</v>
      </c>
      <c r="R369" s="353">
        <v>428</v>
      </c>
      <c r="S369" s="353">
        <f t="shared" si="133"/>
        <v>1061</v>
      </c>
      <c r="T369" s="354">
        <v>6.0219011164534129</v>
      </c>
      <c r="U369" s="355">
        <v>6.5048863595819295</v>
      </c>
      <c r="V369" s="355">
        <v>45.205479452054789</v>
      </c>
      <c r="X369" s="327"/>
      <c r="Y369" s="327"/>
      <c r="Z369" s="327"/>
      <c r="AA369" s="327"/>
    </row>
    <row r="370" spans="2:27" ht="21" customHeight="1" x14ac:dyDescent="0.15">
      <c r="B370" s="328"/>
      <c r="C370" s="348"/>
      <c r="D370" s="349"/>
      <c r="E370" s="350" t="s">
        <v>732</v>
      </c>
      <c r="F370" s="351"/>
      <c r="G370" s="351"/>
      <c r="H370" s="351"/>
      <c r="I370" s="351"/>
      <c r="J370" s="351"/>
      <c r="K370" s="352"/>
      <c r="L370" s="353">
        <v>213</v>
      </c>
      <c r="M370" s="353">
        <v>62</v>
      </c>
      <c r="N370" s="353">
        <v>98</v>
      </c>
      <c r="O370" s="353">
        <v>81</v>
      </c>
      <c r="P370" s="353">
        <v>139</v>
      </c>
      <c r="Q370" s="353">
        <v>72</v>
      </c>
      <c r="R370" s="353">
        <v>396</v>
      </c>
      <c r="S370" s="353">
        <f t="shared" si="133"/>
        <v>1061</v>
      </c>
      <c r="T370" s="354">
        <v>4.0898303331439649</v>
      </c>
      <c r="U370" s="355">
        <v>4.586403324689269</v>
      </c>
      <c r="V370" s="355">
        <v>22.916666666666664</v>
      </c>
      <c r="X370" s="327"/>
      <c r="Y370" s="327"/>
      <c r="Z370" s="327"/>
      <c r="AA370" s="327"/>
    </row>
    <row r="371" spans="2:27" ht="21" customHeight="1" x14ac:dyDescent="0.15">
      <c r="B371" s="328"/>
      <c r="C371" s="189" t="s">
        <v>560</v>
      </c>
      <c r="E371" s="356" t="s">
        <v>564</v>
      </c>
      <c r="F371" s="349"/>
      <c r="G371" s="349"/>
      <c r="H371" s="349"/>
      <c r="I371" s="349"/>
      <c r="J371" s="349"/>
      <c r="K371" s="352"/>
      <c r="L371" s="353">
        <v>245</v>
      </c>
      <c r="M371" s="353">
        <v>35</v>
      </c>
      <c r="N371" s="353">
        <v>45</v>
      </c>
      <c r="O371" s="353">
        <v>59</v>
      </c>
      <c r="P371" s="353">
        <v>61</v>
      </c>
      <c r="Q371" s="353">
        <v>225</v>
      </c>
      <c r="R371" s="353">
        <v>293</v>
      </c>
      <c r="S371" s="353">
        <f t="shared" si="133"/>
        <v>963</v>
      </c>
      <c r="T371" s="354">
        <v>5.2564622894262767</v>
      </c>
      <c r="U371" s="355">
        <v>7.9142241211586644</v>
      </c>
      <c r="V371" s="355">
        <v>50</v>
      </c>
      <c r="X371" s="327"/>
      <c r="Y371" s="327"/>
      <c r="Z371" s="327"/>
      <c r="AA371" s="327"/>
    </row>
    <row r="372" spans="2:27" ht="21" customHeight="1" x14ac:dyDescent="0.15">
      <c r="B372" s="328"/>
      <c r="C372" s="348"/>
      <c r="D372" s="349"/>
      <c r="E372" s="350" t="s">
        <v>732</v>
      </c>
      <c r="F372" s="351"/>
      <c r="G372" s="351"/>
      <c r="H372" s="351"/>
      <c r="I372" s="351"/>
      <c r="J372" s="351"/>
      <c r="K372" s="352"/>
      <c r="L372" s="353">
        <v>167</v>
      </c>
      <c r="M372" s="353">
        <v>29</v>
      </c>
      <c r="N372" s="353">
        <v>53</v>
      </c>
      <c r="O372" s="353">
        <v>65</v>
      </c>
      <c r="P372" s="353">
        <v>67</v>
      </c>
      <c r="Q372" s="353">
        <v>310</v>
      </c>
      <c r="R372" s="353">
        <v>272</v>
      </c>
      <c r="S372" s="353">
        <f t="shared" si="133"/>
        <v>963</v>
      </c>
      <c r="T372" s="354">
        <v>3.5634261414622506</v>
      </c>
      <c r="U372" s="355">
        <v>6.4628017421270734</v>
      </c>
      <c r="V372" s="355">
        <v>48.333333333333336</v>
      </c>
      <c r="X372" s="327"/>
      <c r="Y372" s="327"/>
      <c r="Z372" s="327"/>
      <c r="AA372" s="327"/>
    </row>
    <row r="373" spans="2:27" ht="21" customHeight="1" x14ac:dyDescent="0.15">
      <c r="B373" s="328"/>
      <c r="C373" s="174" t="s">
        <v>561</v>
      </c>
      <c r="E373" s="356" t="s">
        <v>564</v>
      </c>
      <c r="F373" s="349"/>
      <c r="G373" s="349"/>
      <c r="H373" s="349"/>
      <c r="I373" s="349"/>
      <c r="J373" s="349"/>
      <c r="K373" s="352"/>
      <c r="L373" s="353">
        <v>209</v>
      </c>
      <c r="M373" s="353">
        <v>39</v>
      </c>
      <c r="N373" s="353">
        <v>49</v>
      </c>
      <c r="O373" s="353">
        <v>67</v>
      </c>
      <c r="P373" s="353">
        <v>120</v>
      </c>
      <c r="Q373" s="353">
        <v>331</v>
      </c>
      <c r="R373" s="353">
        <v>379</v>
      </c>
      <c r="S373" s="353">
        <f t="shared" si="133"/>
        <v>1194</v>
      </c>
      <c r="T373" s="354">
        <v>3.3142169897115727</v>
      </c>
      <c r="U373" s="355">
        <v>5.5807579475515121</v>
      </c>
      <c r="V373" s="355">
        <v>47.5</v>
      </c>
      <c r="X373" s="327"/>
      <c r="Y373" s="327"/>
      <c r="Z373" s="327"/>
      <c r="AA373" s="327"/>
    </row>
    <row r="374" spans="2:27" ht="21" customHeight="1" x14ac:dyDescent="0.15">
      <c r="B374" s="328"/>
      <c r="C374" s="348"/>
      <c r="D374" s="349"/>
      <c r="E374" s="350" t="s">
        <v>732</v>
      </c>
      <c r="F374" s="351"/>
      <c r="G374" s="351"/>
      <c r="H374" s="351"/>
      <c r="I374" s="351"/>
      <c r="J374" s="351"/>
      <c r="K374" s="352"/>
      <c r="L374" s="353">
        <v>131</v>
      </c>
      <c r="M374" s="353">
        <v>37</v>
      </c>
      <c r="N374" s="353">
        <v>60</v>
      </c>
      <c r="O374" s="353">
        <v>78</v>
      </c>
      <c r="P374" s="353">
        <v>154</v>
      </c>
      <c r="Q374" s="353">
        <v>428</v>
      </c>
      <c r="R374" s="353">
        <v>306</v>
      </c>
      <c r="S374" s="353">
        <f t="shared" si="133"/>
        <v>1194</v>
      </c>
      <c r="T374" s="354">
        <v>2.1062349914296306</v>
      </c>
      <c r="U374" s="355">
        <v>4.0659492878032868</v>
      </c>
      <c r="V374" s="355">
        <v>35</v>
      </c>
      <c r="X374" s="327"/>
      <c r="Y374" s="327"/>
      <c r="Z374" s="327"/>
      <c r="AA374" s="327"/>
    </row>
    <row r="375" spans="2:27" ht="21" customHeight="1" x14ac:dyDescent="0.15">
      <c r="B375" s="328"/>
      <c r="C375" s="174" t="s">
        <v>562</v>
      </c>
      <c r="E375" s="356" t="s">
        <v>564</v>
      </c>
      <c r="F375" s="349"/>
      <c r="G375" s="349"/>
      <c r="H375" s="349"/>
      <c r="I375" s="349"/>
      <c r="J375" s="349"/>
      <c r="K375" s="352"/>
      <c r="L375" s="353">
        <v>176</v>
      </c>
      <c r="M375" s="353">
        <v>32</v>
      </c>
      <c r="N375" s="353">
        <v>46</v>
      </c>
      <c r="O375" s="353">
        <v>54</v>
      </c>
      <c r="P375" s="353">
        <v>105</v>
      </c>
      <c r="Q375" s="353">
        <v>322</v>
      </c>
      <c r="R375" s="353">
        <v>318</v>
      </c>
      <c r="S375" s="353">
        <f t="shared" si="133"/>
        <v>1053</v>
      </c>
      <c r="T375" s="354">
        <v>3.1410844505641284</v>
      </c>
      <c r="U375" s="355">
        <v>5.5900655476141274</v>
      </c>
      <c r="V375" s="355">
        <v>47.5</v>
      </c>
      <c r="X375" s="327"/>
      <c r="Y375" s="327"/>
      <c r="Z375" s="327"/>
      <c r="AA375" s="327"/>
    </row>
    <row r="376" spans="2:27" ht="21" customHeight="1" x14ac:dyDescent="0.15">
      <c r="B376" s="328"/>
      <c r="C376" s="348"/>
      <c r="D376" s="349"/>
      <c r="E376" s="350" t="s">
        <v>732</v>
      </c>
      <c r="F376" s="351"/>
      <c r="G376" s="351"/>
      <c r="H376" s="351"/>
      <c r="I376" s="351"/>
      <c r="J376" s="351"/>
      <c r="K376" s="352"/>
      <c r="L376" s="353">
        <v>109</v>
      </c>
      <c r="M376" s="353">
        <v>30</v>
      </c>
      <c r="N376" s="353">
        <v>51</v>
      </c>
      <c r="O376" s="353">
        <v>69</v>
      </c>
      <c r="P376" s="353">
        <v>125</v>
      </c>
      <c r="Q376" s="353">
        <v>415</v>
      </c>
      <c r="R376" s="353">
        <v>254</v>
      </c>
      <c r="S376" s="353">
        <f t="shared" si="133"/>
        <v>1053</v>
      </c>
      <c r="T376" s="354">
        <v>2.002277652403095</v>
      </c>
      <c r="U376" s="355">
        <v>4.1661975111199814</v>
      </c>
      <c r="V376" s="355">
        <v>35</v>
      </c>
      <c r="X376" s="327"/>
      <c r="Y376" s="327"/>
      <c r="Z376" s="327"/>
      <c r="AA376" s="327"/>
    </row>
    <row r="377" spans="2:27" ht="21" customHeight="1" x14ac:dyDescent="0.15">
      <c r="B377" s="328"/>
      <c r="C377" s="174" t="s">
        <v>563</v>
      </c>
      <c r="E377" s="356" t="s">
        <v>564</v>
      </c>
      <c r="F377" s="349"/>
      <c r="G377" s="349"/>
      <c r="H377" s="349"/>
      <c r="I377" s="349"/>
      <c r="J377" s="349"/>
      <c r="K377" s="352"/>
      <c r="L377" s="353">
        <v>362</v>
      </c>
      <c r="M377" s="353">
        <v>57</v>
      </c>
      <c r="N377" s="353">
        <v>65</v>
      </c>
      <c r="O377" s="353">
        <v>73</v>
      </c>
      <c r="P377" s="353">
        <v>100</v>
      </c>
      <c r="Q377" s="353">
        <v>56</v>
      </c>
      <c r="R377" s="353">
        <v>489</v>
      </c>
      <c r="S377" s="353">
        <f t="shared" si="133"/>
        <v>1202</v>
      </c>
      <c r="T377" s="354">
        <v>5.896568277931709</v>
      </c>
      <c r="U377" s="355">
        <v>6.3991677049700275</v>
      </c>
      <c r="V377" s="355">
        <v>45.205479452054789</v>
      </c>
      <c r="X377" s="327"/>
      <c r="Y377" s="327"/>
      <c r="Z377" s="327"/>
      <c r="AA377" s="327"/>
    </row>
    <row r="378" spans="2:27" ht="21" customHeight="1" x14ac:dyDescent="0.15">
      <c r="B378" s="152"/>
      <c r="C378" s="357"/>
      <c r="D378" s="358"/>
      <c r="E378" s="350" t="s">
        <v>732</v>
      </c>
      <c r="F378" s="351"/>
      <c r="G378" s="351"/>
      <c r="H378" s="351"/>
      <c r="I378" s="351"/>
      <c r="J378" s="351"/>
      <c r="K378" s="220"/>
      <c r="L378" s="161">
        <v>235</v>
      </c>
      <c r="M378" s="161">
        <v>69</v>
      </c>
      <c r="N378" s="161">
        <v>107</v>
      </c>
      <c r="O378" s="161">
        <v>90</v>
      </c>
      <c r="P378" s="161">
        <v>168</v>
      </c>
      <c r="Q378" s="161">
        <v>85</v>
      </c>
      <c r="R378" s="161">
        <v>448</v>
      </c>
      <c r="S378" s="161">
        <f t="shared" si="133"/>
        <v>1202</v>
      </c>
      <c r="T378" s="336">
        <v>3.965854110955144</v>
      </c>
      <c r="U378" s="163">
        <v>4.4697369202693249</v>
      </c>
      <c r="V378" s="163">
        <v>22.916666666666664</v>
      </c>
      <c r="X378" s="327"/>
      <c r="Y378" s="327"/>
      <c r="Z378" s="327"/>
      <c r="AA378" s="327"/>
    </row>
    <row r="379" spans="2:27" ht="21" customHeight="1" x14ac:dyDescent="0.15">
      <c r="B379" s="328" t="s">
        <v>3</v>
      </c>
      <c r="C379" s="239" t="s">
        <v>558</v>
      </c>
      <c r="D379" s="139"/>
      <c r="E379" s="342" t="s">
        <v>564</v>
      </c>
      <c r="F379" s="343"/>
      <c r="G379" s="343"/>
      <c r="H379" s="343"/>
      <c r="I379" s="343"/>
      <c r="J379" s="343"/>
      <c r="K379" s="222">
        <f t="shared" ref="K379:K390" si="134">S367</f>
        <v>2024</v>
      </c>
      <c r="L379" s="159">
        <f t="shared" ref="L379:R390" si="135">L367/$K379*100</f>
        <v>28.359683794466399</v>
      </c>
      <c r="M379" s="159">
        <f t="shared" si="135"/>
        <v>4.1996047430830039</v>
      </c>
      <c r="N379" s="159">
        <f t="shared" si="135"/>
        <v>5.2865612648221347</v>
      </c>
      <c r="O379" s="159">
        <f t="shared" si="135"/>
        <v>5.879446640316206</v>
      </c>
      <c r="P379" s="159">
        <f t="shared" si="135"/>
        <v>7.2134387351778653</v>
      </c>
      <c r="Q379" s="159">
        <f t="shared" si="135"/>
        <v>13.438735177865613</v>
      </c>
      <c r="R379" s="159">
        <f t="shared" si="135"/>
        <v>35.622529644268774</v>
      </c>
      <c r="S379" s="159">
        <f t="shared" si="133"/>
        <v>100</v>
      </c>
    </row>
    <row r="380" spans="2:27" ht="21" customHeight="1" x14ac:dyDescent="0.15">
      <c r="B380" s="338"/>
      <c r="C380" s="348"/>
      <c r="D380" s="349"/>
      <c r="E380" s="350" t="s">
        <v>732</v>
      </c>
      <c r="F380" s="351"/>
      <c r="G380" s="351"/>
      <c r="H380" s="351"/>
      <c r="I380" s="351"/>
      <c r="J380" s="351"/>
      <c r="K380" s="224">
        <f t="shared" si="134"/>
        <v>2024</v>
      </c>
      <c r="L380" s="212">
        <f t="shared" si="135"/>
        <v>18.774703557312254</v>
      </c>
      <c r="M380" s="212">
        <f t="shared" si="135"/>
        <v>4.4960474308300391</v>
      </c>
      <c r="N380" s="212">
        <f t="shared" si="135"/>
        <v>7.4604743083003955</v>
      </c>
      <c r="O380" s="212">
        <f t="shared" si="135"/>
        <v>7.2134387351778653</v>
      </c>
      <c r="P380" s="212">
        <f t="shared" si="135"/>
        <v>10.177865612648221</v>
      </c>
      <c r="Q380" s="212">
        <f t="shared" si="135"/>
        <v>18.873517786561266</v>
      </c>
      <c r="R380" s="212">
        <f t="shared" si="135"/>
        <v>33.003952569169961</v>
      </c>
      <c r="S380" s="212">
        <f t="shared" si="133"/>
        <v>100</v>
      </c>
    </row>
    <row r="381" spans="2:27" ht="21" customHeight="1" x14ac:dyDescent="0.15">
      <c r="B381" s="338"/>
      <c r="C381" s="189" t="s">
        <v>559</v>
      </c>
      <c r="E381" s="356" t="s">
        <v>564</v>
      </c>
      <c r="F381" s="349"/>
      <c r="G381" s="349"/>
      <c r="H381" s="349"/>
      <c r="I381" s="349"/>
      <c r="J381" s="349"/>
      <c r="K381" s="224">
        <f t="shared" si="134"/>
        <v>1061</v>
      </c>
      <c r="L381" s="212">
        <f t="shared" si="135"/>
        <v>31.008482563619229</v>
      </c>
      <c r="M381" s="212">
        <f t="shared" si="135"/>
        <v>4.7125353440150803</v>
      </c>
      <c r="N381" s="212">
        <f t="shared" si="135"/>
        <v>5.8435438265786992</v>
      </c>
      <c r="O381" s="212">
        <f t="shared" si="135"/>
        <v>5.6550424128180961</v>
      </c>
      <c r="P381" s="212">
        <f t="shared" si="135"/>
        <v>8.0113100848256362</v>
      </c>
      <c r="Q381" s="212">
        <f t="shared" si="135"/>
        <v>4.4297832233741747</v>
      </c>
      <c r="R381" s="212">
        <f t="shared" si="135"/>
        <v>40.339302544769083</v>
      </c>
      <c r="S381" s="212">
        <f t="shared" si="133"/>
        <v>100</v>
      </c>
    </row>
    <row r="382" spans="2:27" ht="21" customHeight="1" x14ac:dyDescent="0.15">
      <c r="B382" s="338"/>
      <c r="C382" s="348"/>
      <c r="D382" s="349"/>
      <c r="E382" s="350" t="s">
        <v>732</v>
      </c>
      <c r="F382" s="351"/>
      <c r="G382" s="351"/>
      <c r="H382" s="351"/>
      <c r="I382" s="351"/>
      <c r="J382" s="351"/>
      <c r="K382" s="224">
        <f t="shared" si="134"/>
        <v>1061</v>
      </c>
      <c r="L382" s="212">
        <f t="shared" si="135"/>
        <v>20.075400565504243</v>
      </c>
      <c r="M382" s="212">
        <f t="shared" si="135"/>
        <v>5.8435438265786992</v>
      </c>
      <c r="N382" s="212">
        <f t="shared" si="135"/>
        <v>9.2365692742695575</v>
      </c>
      <c r="O382" s="212">
        <f t="shared" si="135"/>
        <v>7.6343072573044308</v>
      </c>
      <c r="P382" s="212">
        <f t="shared" si="135"/>
        <v>13.100848256361921</v>
      </c>
      <c r="Q382" s="212">
        <f t="shared" si="135"/>
        <v>6.7860508953817149</v>
      </c>
      <c r="R382" s="212">
        <f t="shared" si="135"/>
        <v>37.323279924599433</v>
      </c>
      <c r="S382" s="212">
        <f t="shared" si="133"/>
        <v>100</v>
      </c>
    </row>
    <row r="383" spans="2:27" ht="21" customHeight="1" x14ac:dyDescent="0.15">
      <c r="B383" s="338"/>
      <c r="C383" s="189" t="s">
        <v>560</v>
      </c>
      <c r="E383" s="356" t="s">
        <v>564</v>
      </c>
      <c r="F383" s="349"/>
      <c r="G383" s="349"/>
      <c r="H383" s="349"/>
      <c r="I383" s="349"/>
      <c r="J383" s="349"/>
      <c r="K383" s="224">
        <f t="shared" si="134"/>
        <v>963</v>
      </c>
      <c r="L383" s="212">
        <f t="shared" si="135"/>
        <v>25.441329179646939</v>
      </c>
      <c r="M383" s="212">
        <f t="shared" si="135"/>
        <v>3.6344755970924196</v>
      </c>
      <c r="N383" s="212">
        <f t="shared" si="135"/>
        <v>4.6728971962616823</v>
      </c>
      <c r="O383" s="212">
        <f t="shared" si="135"/>
        <v>6.12668743509865</v>
      </c>
      <c r="P383" s="212">
        <f t="shared" si="135"/>
        <v>6.3343717549325023</v>
      </c>
      <c r="Q383" s="212">
        <f t="shared" si="135"/>
        <v>23.364485981308412</v>
      </c>
      <c r="R383" s="212">
        <f t="shared" si="135"/>
        <v>30.4257528556594</v>
      </c>
      <c r="S383" s="212">
        <f t="shared" si="133"/>
        <v>100</v>
      </c>
    </row>
    <row r="384" spans="2:27" ht="21" customHeight="1" x14ac:dyDescent="0.15">
      <c r="B384" s="338"/>
      <c r="C384" s="348"/>
      <c r="D384" s="349"/>
      <c r="E384" s="350" t="s">
        <v>732</v>
      </c>
      <c r="F384" s="351"/>
      <c r="G384" s="351"/>
      <c r="H384" s="351"/>
      <c r="I384" s="351"/>
      <c r="J384" s="351"/>
      <c r="K384" s="224">
        <f t="shared" si="134"/>
        <v>963</v>
      </c>
      <c r="L384" s="212">
        <f t="shared" si="135"/>
        <v>17.341640706126686</v>
      </c>
      <c r="M384" s="212">
        <f t="shared" si="135"/>
        <v>3.0114226375908619</v>
      </c>
      <c r="N384" s="212">
        <f t="shared" si="135"/>
        <v>5.5036344755970923</v>
      </c>
      <c r="O384" s="212">
        <f t="shared" si="135"/>
        <v>6.7497403946002077</v>
      </c>
      <c r="P384" s="212">
        <f t="shared" si="135"/>
        <v>6.95742471443406</v>
      </c>
      <c r="Q384" s="212">
        <f t="shared" si="135"/>
        <v>32.191069574247145</v>
      </c>
      <c r="R384" s="212">
        <f t="shared" si="135"/>
        <v>28.245067497403948</v>
      </c>
      <c r="S384" s="212">
        <f t="shared" si="133"/>
        <v>100.00000000000001</v>
      </c>
    </row>
    <row r="385" spans="1:23" ht="21" customHeight="1" x14ac:dyDescent="0.15">
      <c r="B385" s="338"/>
      <c r="C385" s="174" t="s">
        <v>561</v>
      </c>
      <c r="E385" s="356" t="s">
        <v>564</v>
      </c>
      <c r="F385" s="349"/>
      <c r="G385" s="349"/>
      <c r="H385" s="349"/>
      <c r="I385" s="349"/>
      <c r="J385" s="349"/>
      <c r="K385" s="224">
        <f t="shared" si="134"/>
        <v>1194</v>
      </c>
      <c r="L385" s="212">
        <f t="shared" si="135"/>
        <v>17.504187604690117</v>
      </c>
      <c r="M385" s="212">
        <f t="shared" si="135"/>
        <v>3.2663316582914574</v>
      </c>
      <c r="N385" s="212">
        <f t="shared" si="135"/>
        <v>4.1038525963149084</v>
      </c>
      <c r="O385" s="212">
        <f t="shared" si="135"/>
        <v>5.6113902847571184</v>
      </c>
      <c r="P385" s="212">
        <f t="shared" si="135"/>
        <v>10.050251256281408</v>
      </c>
      <c r="Q385" s="212">
        <f t="shared" si="135"/>
        <v>27.721943048576215</v>
      </c>
      <c r="R385" s="212">
        <f t="shared" si="135"/>
        <v>31.742043551088777</v>
      </c>
      <c r="S385" s="212">
        <f t="shared" si="133"/>
        <v>100</v>
      </c>
    </row>
    <row r="386" spans="1:23" ht="21" customHeight="1" x14ac:dyDescent="0.15">
      <c r="B386" s="338"/>
      <c r="C386" s="348"/>
      <c r="D386" s="349"/>
      <c r="E386" s="350" t="s">
        <v>732</v>
      </c>
      <c r="F386" s="351"/>
      <c r="G386" s="351"/>
      <c r="H386" s="351"/>
      <c r="I386" s="351"/>
      <c r="J386" s="351"/>
      <c r="K386" s="224">
        <f t="shared" si="134"/>
        <v>1194</v>
      </c>
      <c r="L386" s="212">
        <f t="shared" si="135"/>
        <v>10.971524288107203</v>
      </c>
      <c r="M386" s="212">
        <f t="shared" si="135"/>
        <v>3.0988274706867673</v>
      </c>
      <c r="N386" s="212">
        <f t="shared" si="135"/>
        <v>5.025125628140704</v>
      </c>
      <c r="O386" s="212">
        <f t="shared" si="135"/>
        <v>6.5326633165829149</v>
      </c>
      <c r="P386" s="212">
        <f t="shared" si="135"/>
        <v>12.897822445561138</v>
      </c>
      <c r="Q386" s="212">
        <f t="shared" si="135"/>
        <v>35.845896147403685</v>
      </c>
      <c r="R386" s="212">
        <f t="shared" si="135"/>
        <v>25.628140703517587</v>
      </c>
      <c r="S386" s="212">
        <f t="shared" si="133"/>
        <v>100</v>
      </c>
    </row>
    <row r="387" spans="1:23" ht="21" customHeight="1" x14ac:dyDescent="0.15">
      <c r="B387" s="338"/>
      <c r="C387" s="174" t="s">
        <v>562</v>
      </c>
      <c r="E387" s="356" t="s">
        <v>564</v>
      </c>
      <c r="F387" s="349"/>
      <c r="G387" s="349"/>
      <c r="H387" s="349"/>
      <c r="I387" s="349"/>
      <c r="J387" s="349"/>
      <c r="K387" s="224">
        <f t="shared" si="134"/>
        <v>1053</v>
      </c>
      <c r="L387" s="212">
        <f t="shared" si="135"/>
        <v>16.714150047483383</v>
      </c>
      <c r="M387" s="212">
        <f t="shared" si="135"/>
        <v>3.0389363722697058</v>
      </c>
      <c r="N387" s="212">
        <f t="shared" si="135"/>
        <v>4.3684710351377021</v>
      </c>
      <c r="O387" s="212">
        <f t="shared" si="135"/>
        <v>5.1282051282051277</v>
      </c>
      <c r="P387" s="212">
        <f t="shared" si="135"/>
        <v>9.9715099715099722</v>
      </c>
      <c r="Q387" s="212">
        <f t="shared" si="135"/>
        <v>30.579297245963911</v>
      </c>
      <c r="R387" s="212">
        <f t="shared" si="135"/>
        <v>30.1994301994302</v>
      </c>
      <c r="S387" s="212">
        <f t="shared" si="133"/>
        <v>100</v>
      </c>
    </row>
    <row r="388" spans="1:23" ht="21" customHeight="1" x14ac:dyDescent="0.15">
      <c r="B388" s="338"/>
      <c r="C388" s="348"/>
      <c r="D388" s="349"/>
      <c r="E388" s="350" t="s">
        <v>732</v>
      </c>
      <c r="F388" s="351"/>
      <c r="G388" s="351"/>
      <c r="H388" s="351"/>
      <c r="I388" s="351"/>
      <c r="J388" s="351"/>
      <c r="K388" s="224">
        <f t="shared" si="134"/>
        <v>1053</v>
      </c>
      <c r="L388" s="212">
        <f t="shared" si="135"/>
        <v>10.351377018043685</v>
      </c>
      <c r="M388" s="212">
        <f t="shared" si="135"/>
        <v>2.8490028490028489</v>
      </c>
      <c r="N388" s="212">
        <f t="shared" si="135"/>
        <v>4.8433048433048427</v>
      </c>
      <c r="O388" s="212">
        <f t="shared" si="135"/>
        <v>6.5527065527065522</v>
      </c>
      <c r="P388" s="212">
        <f t="shared" si="135"/>
        <v>11.870845204178536</v>
      </c>
      <c r="Q388" s="212">
        <f t="shared" si="135"/>
        <v>39.411206077872748</v>
      </c>
      <c r="R388" s="212">
        <f t="shared" si="135"/>
        <v>24.121557454890787</v>
      </c>
      <c r="S388" s="212">
        <f t="shared" si="133"/>
        <v>100</v>
      </c>
    </row>
    <row r="389" spans="1:23" ht="21" customHeight="1" x14ac:dyDescent="0.15">
      <c r="B389" s="338"/>
      <c r="C389" s="174" t="s">
        <v>563</v>
      </c>
      <c r="E389" s="356" t="s">
        <v>564</v>
      </c>
      <c r="F389" s="349"/>
      <c r="G389" s="349"/>
      <c r="H389" s="349"/>
      <c r="I389" s="349"/>
      <c r="J389" s="349"/>
      <c r="K389" s="224">
        <f t="shared" si="134"/>
        <v>1202</v>
      </c>
      <c r="L389" s="212">
        <f t="shared" si="135"/>
        <v>30.116472545757073</v>
      </c>
      <c r="M389" s="212">
        <f t="shared" si="135"/>
        <v>4.7420965058236275</v>
      </c>
      <c r="N389" s="212">
        <f t="shared" si="135"/>
        <v>5.4076539101497501</v>
      </c>
      <c r="O389" s="212">
        <f t="shared" si="135"/>
        <v>6.0732113144758735</v>
      </c>
      <c r="P389" s="212">
        <f t="shared" si="135"/>
        <v>8.3194675540765388</v>
      </c>
      <c r="Q389" s="212">
        <f t="shared" si="135"/>
        <v>4.6589018302828622</v>
      </c>
      <c r="R389" s="212">
        <f t="shared" si="135"/>
        <v>40.682196339434277</v>
      </c>
      <c r="S389" s="212">
        <f t="shared" si="133"/>
        <v>100</v>
      </c>
    </row>
    <row r="390" spans="1:23" ht="21" customHeight="1" x14ac:dyDescent="0.15">
      <c r="B390" s="339"/>
      <c r="C390" s="357"/>
      <c r="D390" s="358"/>
      <c r="E390" s="359" t="s">
        <v>732</v>
      </c>
      <c r="F390" s="335"/>
      <c r="G390" s="335"/>
      <c r="H390" s="335"/>
      <c r="I390" s="335"/>
      <c r="J390" s="335"/>
      <c r="K390" s="225">
        <f t="shared" si="134"/>
        <v>1202</v>
      </c>
      <c r="L390" s="163">
        <f t="shared" si="135"/>
        <v>19.550748752079866</v>
      </c>
      <c r="M390" s="163">
        <f t="shared" si="135"/>
        <v>5.7404326123128113</v>
      </c>
      <c r="N390" s="163">
        <f t="shared" si="135"/>
        <v>8.9018302828618978</v>
      </c>
      <c r="O390" s="163">
        <f t="shared" si="135"/>
        <v>7.4875207986688856</v>
      </c>
      <c r="P390" s="163">
        <f t="shared" si="135"/>
        <v>13.976705490848584</v>
      </c>
      <c r="Q390" s="163">
        <f t="shared" si="135"/>
        <v>7.0715474209650591</v>
      </c>
      <c r="R390" s="163">
        <f t="shared" si="135"/>
        <v>37.271214642262898</v>
      </c>
      <c r="S390" s="163">
        <f t="shared" si="133"/>
        <v>100</v>
      </c>
    </row>
    <row r="392" spans="1:23" ht="15" customHeight="1" x14ac:dyDescent="0.15">
      <c r="A392" s="135" t="s">
        <v>981</v>
      </c>
    </row>
    <row r="393" spans="1:23" ht="33" x14ac:dyDescent="0.15">
      <c r="B393" s="323"/>
      <c r="C393" s="167" t="s">
        <v>528</v>
      </c>
      <c r="D393" s="167"/>
      <c r="E393" s="167"/>
      <c r="F393" s="167"/>
      <c r="G393" s="167"/>
      <c r="H393" s="176"/>
      <c r="I393" s="360" t="s">
        <v>153</v>
      </c>
      <c r="J393" s="324" t="s">
        <v>837</v>
      </c>
      <c r="K393" s="198" t="s">
        <v>838</v>
      </c>
      <c r="L393" s="198" t="s">
        <v>982</v>
      </c>
      <c r="M393" s="199" t="s">
        <v>983</v>
      </c>
      <c r="N393" s="199" t="s">
        <v>526</v>
      </c>
      <c r="O393" s="324" t="s">
        <v>4</v>
      </c>
      <c r="P393" s="199" t="s">
        <v>984</v>
      </c>
      <c r="Q393" s="199" t="s">
        <v>985</v>
      </c>
    </row>
    <row r="394" spans="1:23" ht="15" customHeight="1" x14ac:dyDescent="0.15">
      <c r="B394" s="325" t="s">
        <v>2</v>
      </c>
      <c r="C394" s="156" t="s">
        <v>462</v>
      </c>
      <c r="H394" s="203"/>
      <c r="I394" s="204">
        <v>1384</v>
      </c>
      <c r="J394" s="204">
        <v>205</v>
      </c>
      <c r="K394" s="204">
        <v>135</v>
      </c>
      <c r="L394" s="204">
        <v>58</v>
      </c>
      <c r="M394" s="204">
        <v>110</v>
      </c>
      <c r="N394" s="204">
        <v>132</v>
      </c>
      <c r="O394" s="204">
        <f t="shared" ref="O394:O423" si="136">SUM(I394:N394)</f>
        <v>2024</v>
      </c>
      <c r="P394" s="326">
        <v>2.9505867248669637</v>
      </c>
      <c r="Q394" s="205">
        <v>10.989193077654125</v>
      </c>
      <c r="W394" s="327"/>
    </row>
    <row r="395" spans="1:23" ht="15" customHeight="1" x14ac:dyDescent="0.15">
      <c r="B395" s="328"/>
      <c r="C395" s="156" t="s">
        <v>463</v>
      </c>
      <c r="H395" s="329"/>
      <c r="I395" s="157">
        <v>1252</v>
      </c>
      <c r="J395" s="157">
        <v>364</v>
      </c>
      <c r="K395" s="157">
        <v>128</v>
      </c>
      <c r="L395" s="157">
        <v>72</v>
      </c>
      <c r="M395" s="157">
        <v>75</v>
      </c>
      <c r="N395" s="157">
        <v>133</v>
      </c>
      <c r="O395" s="157">
        <f t="shared" si="136"/>
        <v>2024</v>
      </c>
      <c r="P395" s="330">
        <v>2.4844136470416038</v>
      </c>
      <c r="Q395" s="159">
        <v>7.352153687880552</v>
      </c>
      <c r="W395" s="327"/>
    </row>
    <row r="396" spans="1:23" ht="15" customHeight="1" x14ac:dyDescent="0.15">
      <c r="B396" s="328"/>
      <c r="C396" s="156" t="s">
        <v>464</v>
      </c>
      <c r="H396" s="329"/>
      <c r="I396" s="157">
        <v>1674</v>
      </c>
      <c r="J396" s="157">
        <v>107</v>
      </c>
      <c r="K396" s="157">
        <v>57</v>
      </c>
      <c r="L396" s="157">
        <v>21</v>
      </c>
      <c r="M396" s="157">
        <v>32</v>
      </c>
      <c r="N396" s="157">
        <v>133</v>
      </c>
      <c r="O396" s="157">
        <f t="shared" si="136"/>
        <v>2024</v>
      </c>
      <c r="P396" s="330">
        <v>0.90927577516006497</v>
      </c>
      <c r="Q396" s="159">
        <v>7.923688897823423</v>
      </c>
      <c r="W396" s="327"/>
    </row>
    <row r="397" spans="1:23" ht="15" customHeight="1" x14ac:dyDescent="0.15">
      <c r="B397" s="328"/>
      <c r="C397" s="156" t="s">
        <v>541</v>
      </c>
      <c r="H397" s="329"/>
      <c r="I397" s="157">
        <v>771</v>
      </c>
      <c r="J397" s="157">
        <v>575</v>
      </c>
      <c r="K397" s="157">
        <v>366</v>
      </c>
      <c r="L397" s="157">
        <v>92</v>
      </c>
      <c r="M397" s="157">
        <v>87</v>
      </c>
      <c r="N397" s="157">
        <v>133</v>
      </c>
      <c r="O397" s="157">
        <f t="shared" si="136"/>
        <v>2024</v>
      </c>
      <c r="P397" s="330">
        <v>3.9746632413437211</v>
      </c>
      <c r="Q397" s="159">
        <v>6.7107930262330147</v>
      </c>
      <c r="W397" s="327"/>
    </row>
    <row r="398" spans="1:23" ht="15" customHeight="1" x14ac:dyDescent="0.15">
      <c r="B398" s="328"/>
      <c r="C398" s="156" t="s">
        <v>465</v>
      </c>
      <c r="H398" s="329"/>
      <c r="I398" s="157">
        <v>1056</v>
      </c>
      <c r="J398" s="157">
        <v>537</v>
      </c>
      <c r="K398" s="157">
        <v>202</v>
      </c>
      <c r="L398" s="157">
        <v>63</v>
      </c>
      <c r="M398" s="157">
        <v>33</v>
      </c>
      <c r="N398" s="157">
        <v>133</v>
      </c>
      <c r="O398" s="157">
        <f t="shared" si="136"/>
        <v>2024</v>
      </c>
      <c r="P398" s="330">
        <v>2.3284311145607139</v>
      </c>
      <c r="Q398" s="159">
        <v>5.2731296259093536</v>
      </c>
      <c r="W398" s="327"/>
    </row>
    <row r="399" spans="1:23" ht="15" customHeight="1" x14ac:dyDescent="0.15">
      <c r="B399" s="328"/>
      <c r="C399" s="156" t="s">
        <v>543</v>
      </c>
      <c r="H399" s="329"/>
      <c r="I399" s="157">
        <v>1129</v>
      </c>
      <c r="J399" s="157">
        <v>535</v>
      </c>
      <c r="K399" s="157">
        <v>183</v>
      </c>
      <c r="L399" s="157">
        <v>36</v>
      </c>
      <c r="M399" s="157">
        <v>9</v>
      </c>
      <c r="N399" s="157">
        <v>132</v>
      </c>
      <c r="O399" s="157">
        <f t="shared" si="136"/>
        <v>2024</v>
      </c>
      <c r="P399" s="330">
        <v>1.7188226640404576</v>
      </c>
      <c r="Q399" s="159">
        <v>4.2621395548683427</v>
      </c>
      <c r="W399" s="327"/>
    </row>
    <row r="400" spans="1:23" ht="15" customHeight="1" x14ac:dyDescent="0.15">
      <c r="B400" s="328"/>
      <c r="C400" s="156" t="s">
        <v>467</v>
      </c>
      <c r="H400" s="329"/>
      <c r="I400" s="157">
        <v>1197</v>
      </c>
      <c r="J400" s="157">
        <v>438</v>
      </c>
      <c r="K400" s="157">
        <v>182</v>
      </c>
      <c r="L400" s="157">
        <v>52</v>
      </c>
      <c r="M400" s="157">
        <v>23</v>
      </c>
      <c r="N400" s="157">
        <v>132</v>
      </c>
      <c r="O400" s="157">
        <f t="shared" si="136"/>
        <v>2024</v>
      </c>
      <c r="P400" s="330">
        <v>1.9373590095787185</v>
      </c>
      <c r="Q400" s="159">
        <v>5.2740766131265255</v>
      </c>
      <c r="W400" s="327"/>
    </row>
    <row r="401" spans="2:23" ht="15" customHeight="1" x14ac:dyDescent="0.15">
      <c r="B401" s="328"/>
      <c r="C401" s="156" t="s">
        <v>734</v>
      </c>
      <c r="H401" s="329"/>
      <c r="I401" s="157">
        <v>1849</v>
      </c>
      <c r="J401" s="157">
        <v>23</v>
      </c>
      <c r="K401" s="157">
        <v>9</v>
      </c>
      <c r="L401" s="157">
        <v>7</v>
      </c>
      <c r="M401" s="157">
        <v>4</v>
      </c>
      <c r="N401" s="157">
        <v>132</v>
      </c>
      <c r="O401" s="157">
        <f t="shared" si="136"/>
        <v>2024</v>
      </c>
      <c r="P401" s="330">
        <v>0.16351234941042389</v>
      </c>
      <c r="Q401" s="159">
        <v>7.1945433740586511</v>
      </c>
      <c r="W401" s="327"/>
    </row>
    <row r="402" spans="2:23" ht="15" customHeight="1" x14ac:dyDescent="0.15">
      <c r="B402" s="328"/>
      <c r="C402" s="156" t="s">
        <v>466</v>
      </c>
      <c r="H402" s="329"/>
      <c r="I402" s="157">
        <v>1468</v>
      </c>
      <c r="J402" s="157">
        <v>330</v>
      </c>
      <c r="K402" s="157">
        <v>60</v>
      </c>
      <c r="L402" s="157">
        <v>15</v>
      </c>
      <c r="M402" s="157">
        <v>19</v>
      </c>
      <c r="N402" s="157">
        <v>132</v>
      </c>
      <c r="O402" s="157">
        <f t="shared" si="136"/>
        <v>2024</v>
      </c>
      <c r="P402" s="330">
        <v>1.1395461660637356</v>
      </c>
      <c r="Q402" s="159">
        <v>5.0849560051711977</v>
      </c>
      <c r="W402" s="327"/>
    </row>
    <row r="403" spans="2:23" ht="15" customHeight="1" x14ac:dyDescent="0.15">
      <c r="B403" s="328"/>
      <c r="C403" s="156" t="s">
        <v>731</v>
      </c>
      <c r="H403" s="329"/>
      <c r="I403" s="157">
        <v>1414</v>
      </c>
      <c r="J403" s="157">
        <v>391</v>
      </c>
      <c r="K403" s="157">
        <v>70</v>
      </c>
      <c r="L403" s="157">
        <v>12</v>
      </c>
      <c r="M403" s="157">
        <v>5</v>
      </c>
      <c r="N403" s="157">
        <v>132</v>
      </c>
      <c r="O403" s="157">
        <f t="shared" si="136"/>
        <v>2024</v>
      </c>
      <c r="P403" s="330">
        <v>0.91059561706701975</v>
      </c>
      <c r="Q403" s="159">
        <v>3.6042822332443545</v>
      </c>
      <c r="W403" s="327"/>
    </row>
    <row r="404" spans="2:23" ht="15" customHeight="1" x14ac:dyDescent="0.15">
      <c r="B404" s="328"/>
      <c r="C404" s="156" t="s">
        <v>540</v>
      </c>
      <c r="H404" s="329"/>
      <c r="I404" s="157">
        <v>1723</v>
      </c>
      <c r="J404" s="157">
        <v>105</v>
      </c>
      <c r="K404" s="157">
        <v>39</v>
      </c>
      <c r="L404" s="157">
        <v>19</v>
      </c>
      <c r="M404" s="157">
        <v>6</v>
      </c>
      <c r="N404" s="157">
        <v>132</v>
      </c>
      <c r="O404" s="157">
        <f t="shared" si="136"/>
        <v>2024</v>
      </c>
      <c r="P404" s="330">
        <v>0.45552021519309799</v>
      </c>
      <c r="Q404" s="159">
        <v>5.0996701014517241</v>
      </c>
      <c r="W404" s="327"/>
    </row>
    <row r="405" spans="2:23" ht="15" customHeight="1" x14ac:dyDescent="0.15">
      <c r="B405" s="328"/>
      <c r="C405" s="156" t="s">
        <v>544</v>
      </c>
      <c r="H405" s="329"/>
      <c r="I405" s="157">
        <v>1724</v>
      </c>
      <c r="J405" s="157">
        <v>124</v>
      </c>
      <c r="K405" s="157">
        <v>26</v>
      </c>
      <c r="L405" s="157">
        <v>8</v>
      </c>
      <c r="M405" s="157">
        <v>10</v>
      </c>
      <c r="N405" s="157">
        <v>132</v>
      </c>
      <c r="O405" s="157">
        <f t="shared" si="136"/>
        <v>2024</v>
      </c>
      <c r="P405" s="330">
        <v>0.49357976789862584</v>
      </c>
      <c r="Q405" s="159">
        <v>5.558648338477381</v>
      </c>
      <c r="W405" s="327"/>
    </row>
    <row r="406" spans="2:23" ht="15" customHeight="1" x14ac:dyDescent="0.15">
      <c r="B406" s="328"/>
      <c r="C406" s="174" t="s">
        <v>550</v>
      </c>
      <c r="H406" s="329"/>
      <c r="I406" s="157">
        <v>1481</v>
      </c>
      <c r="J406" s="157">
        <v>113</v>
      </c>
      <c r="K406" s="157">
        <v>75</v>
      </c>
      <c r="L406" s="157">
        <v>29</v>
      </c>
      <c r="M406" s="157">
        <v>53</v>
      </c>
      <c r="N406" s="157">
        <v>273</v>
      </c>
      <c r="O406" s="157">
        <f t="shared" si="136"/>
        <v>2024</v>
      </c>
      <c r="P406" s="330">
        <v>1.644908076668099</v>
      </c>
      <c r="Q406" s="159">
        <v>10.667533489799412</v>
      </c>
      <c r="W406" s="327"/>
    </row>
    <row r="407" spans="2:23" ht="15" customHeight="1" x14ac:dyDescent="0.15">
      <c r="B407" s="328"/>
      <c r="C407" s="331" t="s">
        <v>291</v>
      </c>
      <c r="D407" s="332"/>
      <c r="E407" s="332"/>
      <c r="F407" s="332"/>
      <c r="G407" s="332"/>
      <c r="H407" s="210"/>
      <c r="I407" s="211">
        <v>272</v>
      </c>
      <c r="J407" s="211">
        <v>161</v>
      </c>
      <c r="K407" s="211">
        <v>249</v>
      </c>
      <c r="L407" s="211">
        <v>253</v>
      </c>
      <c r="M407" s="211">
        <v>373</v>
      </c>
      <c r="N407" s="211">
        <v>716</v>
      </c>
      <c r="O407" s="211">
        <f t="shared" si="136"/>
        <v>2024</v>
      </c>
      <c r="P407" s="333">
        <v>12.581199141876297</v>
      </c>
      <c r="Q407" s="212">
        <v>15.884371117349611</v>
      </c>
      <c r="W407" s="327"/>
    </row>
    <row r="408" spans="2:23" ht="31.15" customHeight="1" x14ac:dyDescent="0.15">
      <c r="B408" s="152"/>
      <c r="C408" s="334" t="s">
        <v>732</v>
      </c>
      <c r="D408" s="335"/>
      <c r="E408" s="335"/>
      <c r="F408" s="335"/>
      <c r="G408" s="335"/>
      <c r="H408" s="220"/>
      <c r="I408" s="161">
        <v>382</v>
      </c>
      <c r="J408" s="161">
        <v>229</v>
      </c>
      <c r="K408" s="161">
        <v>322</v>
      </c>
      <c r="L408" s="161">
        <v>194</v>
      </c>
      <c r="M408" s="161">
        <v>234</v>
      </c>
      <c r="N408" s="161">
        <v>663</v>
      </c>
      <c r="O408" s="161">
        <f t="shared" si="136"/>
        <v>2024</v>
      </c>
      <c r="P408" s="336">
        <v>8.5759568518311351</v>
      </c>
      <c r="Q408" s="163">
        <v>11.922244407908247</v>
      </c>
      <c r="W408" s="327"/>
    </row>
    <row r="409" spans="2:23" ht="15" customHeight="1" x14ac:dyDescent="0.15">
      <c r="B409" s="325" t="s">
        <v>3</v>
      </c>
      <c r="C409" s="156" t="s">
        <v>462</v>
      </c>
      <c r="H409" s="337">
        <f t="shared" ref="H409:H423" si="137">O394</f>
        <v>2024</v>
      </c>
      <c r="I409" s="205">
        <f t="shared" ref="I409:N423" si="138">I394/$H409*100</f>
        <v>68.379446640316218</v>
      </c>
      <c r="J409" s="205">
        <f t="shared" si="138"/>
        <v>10.128458498023715</v>
      </c>
      <c r="K409" s="205">
        <f t="shared" si="138"/>
        <v>6.6699604743083007</v>
      </c>
      <c r="L409" s="205">
        <f t="shared" si="138"/>
        <v>2.8656126482213438</v>
      </c>
      <c r="M409" s="205">
        <f t="shared" si="138"/>
        <v>5.4347826086956523</v>
      </c>
      <c r="N409" s="205">
        <f t="shared" si="138"/>
        <v>6.5217391304347823</v>
      </c>
      <c r="O409" s="205">
        <f t="shared" si="136"/>
        <v>100.00000000000001</v>
      </c>
    </row>
    <row r="410" spans="2:23" ht="15" customHeight="1" x14ac:dyDescent="0.15">
      <c r="B410" s="338"/>
      <c r="C410" s="156" t="s">
        <v>463</v>
      </c>
      <c r="H410" s="222">
        <f t="shared" si="137"/>
        <v>2024</v>
      </c>
      <c r="I410" s="159">
        <f t="shared" si="138"/>
        <v>61.857707509881422</v>
      </c>
      <c r="J410" s="159">
        <f t="shared" si="138"/>
        <v>17.984189723320156</v>
      </c>
      <c r="K410" s="159">
        <f t="shared" si="138"/>
        <v>6.3241106719367588</v>
      </c>
      <c r="L410" s="159">
        <f t="shared" si="138"/>
        <v>3.5573122529644272</v>
      </c>
      <c r="M410" s="159">
        <f t="shared" si="138"/>
        <v>3.7055335968379448</v>
      </c>
      <c r="N410" s="159">
        <f t="shared" si="138"/>
        <v>6.5711462450592881</v>
      </c>
      <c r="O410" s="159">
        <f t="shared" si="136"/>
        <v>99.999999999999986</v>
      </c>
    </row>
    <row r="411" spans="2:23" ht="15" customHeight="1" x14ac:dyDescent="0.15">
      <c r="B411" s="338"/>
      <c r="C411" s="156" t="s">
        <v>464</v>
      </c>
      <c r="H411" s="222">
        <f t="shared" si="137"/>
        <v>2024</v>
      </c>
      <c r="I411" s="159">
        <f t="shared" si="138"/>
        <v>82.707509881422922</v>
      </c>
      <c r="J411" s="159">
        <f t="shared" si="138"/>
        <v>5.2865612648221347</v>
      </c>
      <c r="K411" s="159">
        <f t="shared" si="138"/>
        <v>2.8162055335968379</v>
      </c>
      <c r="L411" s="159">
        <f t="shared" si="138"/>
        <v>1.0375494071146245</v>
      </c>
      <c r="M411" s="159">
        <f t="shared" si="138"/>
        <v>1.5810276679841897</v>
      </c>
      <c r="N411" s="159">
        <f t="shared" si="138"/>
        <v>6.5711462450592881</v>
      </c>
      <c r="O411" s="159">
        <f t="shared" si="136"/>
        <v>100</v>
      </c>
    </row>
    <row r="412" spans="2:23" ht="15" customHeight="1" x14ac:dyDescent="0.15">
      <c r="B412" s="338"/>
      <c r="C412" s="156" t="s">
        <v>541</v>
      </c>
      <c r="H412" s="222">
        <f t="shared" si="137"/>
        <v>2024</v>
      </c>
      <c r="I412" s="159">
        <f t="shared" si="138"/>
        <v>38.09288537549407</v>
      </c>
      <c r="J412" s="159">
        <f t="shared" si="138"/>
        <v>28.40909090909091</v>
      </c>
      <c r="K412" s="159">
        <f t="shared" si="138"/>
        <v>18.083003952569172</v>
      </c>
      <c r="L412" s="159">
        <f t="shared" si="138"/>
        <v>4.5454545454545459</v>
      </c>
      <c r="M412" s="159">
        <f t="shared" si="138"/>
        <v>4.2984189723320156</v>
      </c>
      <c r="N412" s="159">
        <f t="shared" si="138"/>
        <v>6.5711462450592881</v>
      </c>
      <c r="O412" s="159">
        <f t="shared" si="136"/>
        <v>100</v>
      </c>
    </row>
    <row r="413" spans="2:23" ht="15" customHeight="1" x14ac:dyDescent="0.15">
      <c r="B413" s="338"/>
      <c r="C413" s="156" t="s">
        <v>465</v>
      </c>
      <c r="H413" s="222">
        <f t="shared" si="137"/>
        <v>2024</v>
      </c>
      <c r="I413" s="159">
        <f t="shared" si="138"/>
        <v>52.173913043478258</v>
      </c>
      <c r="J413" s="159">
        <f t="shared" si="138"/>
        <v>26.531620553359687</v>
      </c>
      <c r="K413" s="159">
        <f t="shared" si="138"/>
        <v>9.9802371541501991</v>
      </c>
      <c r="L413" s="159">
        <f t="shared" si="138"/>
        <v>3.1126482213438735</v>
      </c>
      <c r="M413" s="159">
        <f t="shared" si="138"/>
        <v>1.6304347826086956</v>
      </c>
      <c r="N413" s="159">
        <f t="shared" si="138"/>
        <v>6.5711462450592881</v>
      </c>
      <c r="O413" s="159">
        <f t="shared" si="136"/>
        <v>100</v>
      </c>
    </row>
    <row r="414" spans="2:23" ht="15" customHeight="1" x14ac:dyDescent="0.15">
      <c r="B414" s="338"/>
      <c r="C414" s="156" t="s">
        <v>543</v>
      </c>
      <c r="H414" s="222">
        <f t="shared" si="137"/>
        <v>2024</v>
      </c>
      <c r="I414" s="159">
        <f t="shared" si="138"/>
        <v>55.780632411067202</v>
      </c>
      <c r="J414" s="159">
        <f t="shared" si="138"/>
        <v>26.432806324110668</v>
      </c>
      <c r="K414" s="159">
        <f t="shared" si="138"/>
        <v>9.0415019762845859</v>
      </c>
      <c r="L414" s="159">
        <f t="shared" si="138"/>
        <v>1.7786561264822136</v>
      </c>
      <c r="M414" s="159">
        <f t="shared" si="138"/>
        <v>0.4446640316205534</v>
      </c>
      <c r="N414" s="159">
        <f t="shared" si="138"/>
        <v>6.5217391304347823</v>
      </c>
      <c r="O414" s="159">
        <f t="shared" si="136"/>
        <v>100.00000000000001</v>
      </c>
    </row>
    <row r="415" spans="2:23" ht="15" customHeight="1" x14ac:dyDescent="0.15">
      <c r="B415" s="338"/>
      <c r="C415" s="156" t="s">
        <v>467</v>
      </c>
      <c r="H415" s="222">
        <f t="shared" si="137"/>
        <v>2024</v>
      </c>
      <c r="I415" s="159">
        <f t="shared" si="138"/>
        <v>59.140316205533594</v>
      </c>
      <c r="J415" s="159">
        <f t="shared" si="138"/>
        <v>21.640316205533598</v>
      </c>
      <c r="K415" s="159">
        <f t="shared" si="138"/>
        <v>8.9920948616600782</v>
      </c>
      <c r="L415" s="159">
        <f t="shared" si="138"/>
        <v>2.5691699604743086</v>
      </c>
      <c r="M415" s="159">
        <f t="shared" si="138"/>
        <v>1.1363636363636365</v>
      </c>
      <c r="N415" s="159">
        <f t="shared" si="138"/>
        <v>6.5217391304347823</v>
      </c>
      <c r="O415" s="159">
        <f t="shared" si="136"/>
        <v>100</v>
      </c>
    </row>
    <row r="416" spans="2:23" ht="15" customHeight="1" x14ac:dyDescent="0.15">
      <c r="B416" s="338"/>
      <c r="C416" s="156" t="s">
        <v>734</v>
      </c>
      <c r="H416" s="222">
        <f t="shared" si="137"/>
        <v>2024</v>
      </c>
      <c r="I416" s="159">
        <f t="shared" si="138"/>
        <v>91.353754940711468</v>
      </c>
      <c r="J416" s="159">
        <f t="shared" si="138"/>
        <v>1.1363636363636365</v>
      </c>
      <c r="K416" s="159">
        <f t="shared" si="138"/>
        <v>0.4446640316205534</v>
      </c>
      <c r="L416" s="159">
        <f t="shared" si="138"/>
        <v>0.3458498023715415</v>
      </c>
      <c r="M416" s="159">
        <f t="shared" si="138"/>
        <v>0.19762845849802371</v>
      </c>
      <c r="N416" s="159">
        <f t="shared" si="138"/>
        <v>6.5217391304347823</v>
      </c>
      <c r="O416" s="159">
        <f t="shared" si="136"/>
        <v>100.00000000000001</v>
      </c>
    </row>
    <row r="417" spans="2:17" ht="15" customHeight="1" x14ac:dyDescent="0.15">
      <c r="B417" s="338"/>
      <c r="C417" s="156" t="s">
        <v>466</v>
      </c>
      <c r="H417" s="222">
        <f t="shared" si="137"/>
        <v>2024</v>
      </c>
      <c r="I417" s="159">
        <f t="shared" si="138"/>
        <v>72.529644268774703</v>
      </c>
      <c r="J417" s="159">
        <f t="shared" si="138"/>
        <v>16.304347826086957</v>
      </c>
      <c r="K417" s="159">
        <f t="shared" si="138"/>
        <v>2.9644268774703555</v>
      </c>
      <c r="L417" s="159">
        <f t="shared" si="138"/>
        <v>0.74110671936758887</v>
      </c>
      <c r="M417" s="159">
        <f t="shared" si="138"/>
        <v>0.93873517786561256</v>
      </c>
      <c r="N417" s="159">
        <f t="shared" si="138"/>
        <v>6.5217391304347823</v>
      </c>
      <c r="O417" s="159">
        <f t="shared" si="136"/>
        <v>100</v>
      </c>
    </row>
    <row r="418" spans="2:17" ht="15" customHeight="1" x14ac:dyDescent="0.15">
      <c r="B418" s="338"/>
      <c r="C418" s="156" t="s">
        <v>731</v>
      </c>
      <c r="H418" s="222">
        <f t="shared" si="137"/>
        <v>2024</v>
      </c>
      <c r="I418" s="159">
        <f t="shared" si="138"/>
        <v>69.861660079051376</v>
      </c>
      <c r="J418" s="159">
        <f t="shared" si="138"/>
        <v>19.318181818181817</v>
      </c>
      <c r="K418" s="159">
        <f t="shared" si="138"/>
        <v>3.458498023715415</v>
      </c>
      <c r="L418" s="159">
        <f t="shared" si="138"/>
        <v>0.59288537549407105</v>
      </c>
      <c r="M418" s="159">
        <f t="shared" si="138"/>
        <v>0.24703557312252966</v>
      </c>
      <c r="N418" s="159">
        <f t="shared" si="138"/>
        <v>6.5217391304347823</v>
      </c>
      <c r="O418" s="159">
        <f t="shared" si="136"/>
        <v>100</v>
      </c>
    </row>
    <row r="419" spans="2:17" ht="15" customHeight="1" x14ac:dyDescent="0.15">
      <c r="B419" s="338"/>
      <c r="C419" s="156" t="s">
        <v>540</v>
      </c>
      <c r="H419" s="222">
        <f t="shared" si="137"/>
        <v>2024</v>
      </c>
      <c r="I419" s="159">
        <f t="shared" si="138"/>
        <v>85.128458498023718</v>
      </c>
      <c r="J419" s="159">
        <f t="shared" si="138"/>
        <v>5.1877470355731221</v>
      </c>
      <c r="K419" s="159">
        <f t="shared" si="138"/>
        <v>1.9268774703557312</v>
      </c>
      <c r="L419" s="159">
        <f t="shared" si="138"/>
        <v>0.93873517786561256</v>
      </c>
      <c r="M419" s="159">
        <f t="shared" si="138"/>
        <v>0.29644268774703553</v>
      </c>
      <c r="N419" s="159">
        <f t="shared" si="138"/>
        <v>6.5217391304347823</v>
      </c>
      <c r="O419" s="159">
        <f t="shared" si="136"/>
        <v>100</v>
      </c>
    </row>
    <row r="420" spans="2:17" ht="15" customHeight="1" x14ac:dyDescent="0.15">
      <c r="B420" s="338"/>
      <c r="C420" s="156" t="s">
        <v>544</v>
      </c>
      <c r="H420" s="222">
        <f t="shared" si="137"/>
        <v>2024</v>
      </c>
      <c r="I420" s="159">
        <f t="shared" si="138"/>
        <v>85.177865612648219</v>
      </c>
      <c r="J420" s="159">
        <f t="shared" si="138"/>
        <v>6.1264822134387353</v>
      </c>
      <c r="K420" s="159">
        <f t="shared" si="138"/>
        <v>1.2845849802371543</v>
      </c>
      <c r="L420" s="159">
        <f t="shared" si="138"/>
        <v>0.39525691699604742</v>
      </c>
      <c r="M420" s="159">
        <f t="shared" si="138"/>
        <v>0.49407114624505932</v>
      </c>
      <c r="N420" s="159">
        <f t="shared" si="138"/>
        <v>6.5217391304347823</v>
      </c>
      <c r="O420" s="159">
        <f t="shared" si="136"/>
        <v>100</v>
      </c>
    </row>
    <row r="421" spans="2:17" ht="15" customHeight="1" x14ac:dyDescent="0.15">
      <c r="B421" s="338"/>
      <c r="C421" s="174" t="s">
        <v>550</v>
      </c>
      <c r="H421" s="222">
        <f t="shared" si="137"/>
        <v>2024</v>
      </c>
      <c r="I421" s="159">
        <f t="shared" si="138"/>
        <v>73.171936758893281</v>
      </c>
      <c r="J421" s="159">
        <f t="shared" si="138"/>
        <v>5.5830039525691699</v>
      </c>
      <c r="K421" s="159">
        <f t="shared" si="138"/>
        <v>3.7055335968379448</v>
      </c>
      <c r="L421" s="159">
        <f t="shared" si="138"/>
        <v>1.4328063241106719</v>
      </c>
      <c r="M421" s="159">
        <f t="shared" si="138"/>
        <v>2.6185770750988144</v>
      </c>
      <c r="N421" s="159">
        <f t="shared" si="138"/>
        <v>13.488142292490119</v>
      </c>
      <c r="O421" s="159">
        <f t="shared" si="136"/>
        <v>100</v>
      </c>
    </row>
    <row r="422" spans="2:17" ht="15" customHeight="1" x14ac:dyDescent="0.15">
      <c r="B422" s="338"/>
      <c r="C422" s="331" t="s">
        <v>291</v>
      </c>
      <c r="D422" s="332"/>
      <c r="E422" s="332"/>
      <c r="F422" s="332"/>
      <c r="G422" s="332"/>
      <c r="H422" s="224">
        <f t="shared" si="137"/>
        <v>2024</v>
      </c>
      <c r="I422" s="212">
        <f t="shared" si="138"/>
        <v>13.438735177865613</v>
      </c>
      <c r="J422" s="212">
        <f t="shared" si="138"/>
        <v>7.9545454545454541</v>
      </c>
      <c r="K422" s="212">
        <f t="shared" si="138"/>
        <v>12.302371541501977</v>
      </c>
      <c r="L422" s="212">
        <f t="shared" si="138"/>
        <v>12.5</v>
      </c>
      <c r="M422" s="212">
        <f t="shared" si="138"/>
        <v>18.428853754940711</v>
      </c>
      <c r="N422" s="212">
        <f t="shared" si="138"/>
        <v>35.37549407114625</v>
      </c>
      <c r="O422" s="212">
        <f t="shared" si="136"/>
        <v>100</v>
      </c>
    </row>
    <row r="423" spans="2:17" ht="31.15" customHeight="1" x14ac:dyDescent="0.15">
      <c r="B423" s="339"/>
      <c r="C423" s="334" t="s">
        <v>732</v>
      </c>
      <c r="D423" s="335"/>
      <c r="E423" s="335"/>
      <c r="F423" s="335"/>
      <c r="G423" s="335"/>
      <c r="H423" s="225">
        <f t="shared" si="137"/>
        <v>2024</v>
      </c>
      <c r="I423" s="163">
        <f t="shared" si="138"/>
        <v>18.873517786561266</v>
      </c>
      <c r="J423" s="163">
        <f t="shared" si="138"/>
        <v>11.314229249011857</v>
      </c>
      <c r="K423" s="163">
        <f t="shared" si="138"/>
        <v>15.909090909090908</v>
      </c>
      <c r="L423" s="163">
        <f t="shared" si="138"/>
        <v>9.5849802371541504</v>
      </c>
      <c r="M423" s="163">
        <f t="shared" si="138"/>
        <v>11.561264822134387</v>
      </c>
      <c r="N423" s="163">
        <f t="shared" si="138"/>
        <v>32.75691699604743</v>
      </c>
      <c r="O423" s="163">
        <f t="shared" si="136"/>
        <v>100</v>
      </c>
    </row>
    <row r="425" spans="2:17" ht="33" x14ac:dyDescent="0.15">
      <c r="B425" s="323"/>
      <c r="C425" s="167" t="s">
        <v>170</v>
      </c>
      <c r="D425" s="167"/>
      <c r="E425" s="167"/>
      <c r="F425" s="167"/>
      <c r="G425" s="167"/>
      <c r="H425" s="176"/>
      <c r="I425" s="360" t="s">
        <v>153</v>
      </c>
      <c r="J425" s="324" t="s">
        <v>837</v>
      </c>
      <c r="K425" s="198" t="s">
        <v>838</v>
      </c>
      <c r="L425" s="198" t="s">
        <v>982</v>
      </c>
      <c r="M425" s="199" t="s">
        <v>983</v>
      </c>
      <c r="N425" s="199" t="s">
        <v>526</v>
      </c>
      <c r="O425" s="324" t="s">
        <v>4</v>
      </c>
      <c r="P425" s="199" t="s">
        <v>984</v>
      </c>
      <c r="Q425" s="199" t="s">
        <v>985</v>
      </c>
    </row>
    <row r="426" spans="2:17" ht="15" customHeight="1" x14ac:dyDescent="0.15">
      <c r="B426" s="325" t="s">
        <v>2</v>
      </c>
      <c r="C426" s="156" t="s">
        <v>462</v>
      </c>
      <c r="H426" s="203"/>
      <c r="I426" s="204">
        <v>689</v>
      </c>
      <c r="J426" s="204">
        <v>156</v>
      </c>
      <c r="K426" s="204">
        <v>81</v>
      </c>
      <c r="L426" s="204">
        <v>28</v>
      </c>
      <c r="M426" s="204">
        <v>43</v>
      </c>
      <c r="N426" s="204">
        <v>64</v>
      </c>
      <c r="O426" s="204">
        <f t="shared" ref="O426:O455" si="139">SUM(I426:N426)</f>
        <v>1061</v>
      </c>
      <c r="P426" s="326">
        <v>2.3598752211991014</v>
      </c>
      <c r="Q426" s="205">
        <v>7.6389467387516365</v>
      </c>
    </row>
    <row r="427" spans="2:17" ht="15" customHeight="1" x14ac:dyDescent="0.15">
      <c r="B427" s="328"/>
      <c r="C427" s="156" t="s">
        <v>463</v>
      </c>
      <c r="H427" s="329"/>
      <c r="I427" s="157">
        <v>570</v>
      </c>
      <c r="J427" s="157">
        <v>306</v>
      </c>
      <c r="K427" s="157">
        <v>67</v>
      </c>
      <c r="L427" s="157">
        <v>32</v>
      </c>
      <c r="M427" s="157">
        <v>22</v>
      </c>
      <c r="N427" s="157">
        <v>64</v>
      </c>
      <c r="O427" s="157">
        <f t="shared" si="139"/>
        <v>1061</v>
      </c>
      <c r="P427" s="330">
        <v>2.1288294894428179</v>
      </c>
      <c r="Q427" s="159">
        <v>4.9705925081369777</v>
      </c>
    </row>
    <row r="428" spans="2:17" ht="15" customHeight="1" x14ac:dyDescent="0.15">
      <c r="B428" s="328"/>
      <c r="C428" s="156" t="s">
        <v>464</v>
      </c>
      <c r="H428" s="329"/>
      <c r="I428" s="157">
        <v>885</v>
      </c>
      <c r="J428" s="157">
        <v>74</v>
      </c>
      <c r="K428" s="157">
        <v>30</v>
      </c>
      <c r="L428" s="157">
        <v>5</v>
      </c>
      <c r="M428" s="157">
        <v>3</v>
      </c>
      <c r="N428" s="157">
        <v>64</v>
      </c>
      <c r="O428" s="157">
        <f t="shared" si="139"/>
        <v>1061</v>
      </c>
      <c r="P428" s="330">
        <v>0.49571947534385613</v>
      </c>
      <c r="Q428" s="159">
        <v>4.4127885439091479</v>
      </c>
    </row>
    <row r="429" spans="2:17" ht="15" customHeight="1" x14ac:dyDescent="0.15">
      <c r="B429" s="328"/>
      <c r="C429" s="156" t="s">
        <v>541</v>
      </c>
      <c r="H429" s="329"/>
      <c r="I429" s="157">
        <v>268</v>
      </c>
      <c r="J429" s="157">
        <v>448</v>
      </c>
      <c r="K429" s="157">
        <v>224</v>
      </c>
      <c r="L429" s="157">
        <v>38</v>
      </c>
      <c r="M429" s="157">
        <v>19</v>
      </c>
      <c r="N429" s="157">
        <v>64</v>
      </c>
      <c r="O429" s="157">
        <f t="shared" si="139"/>
        <v>1061</v>
      </c>
      <c r="P429" s="330">
        <v>3.6723727064398797</v>
      </c>
      <c r="Q429" s="159">
        <v>5.0224356492737448</v>
      </c>
    </row>
    <row r="430" spans="2:17" ht="15" customHeight="1" x14ac:dyDescent="0.15">
      <c r="B430" s="328"/>
      <c r="C430" s="156" t="s">
        <v>465</v>
      </c>
      <c r="H430" s="329"/>
      <c r="I430" s="157">
        <v>460</v>
      </c>
      <c r="J430" s="157">
        <v>408</v>
      </c>
      <c r="K430" s="157">
        <v>109</v>
      </c>
      <c r="L430" s="157">
        <v>17</v>
      </c>
      <c r="M430" s="157">
        <v>3</v>
      </c>
      <c r="N430" s="157">
        <v>64</v>
      </c>
      <c r="O430" s="157">
        <f t="shared" si="139"/>
        <v>1061</v>
      </c>
      <c r="P430" s="330">
        <v>2.0412858841102746</v>
      </c>
      <c r="Q430" s="159">
        <v>3.7898734198471948</v>
      </c>
    </row>
    <row r="431" spans="2:17" ht="15" customHeight="1" x14ac:dyDescent="0.15">
      <c r="B431" s="328"/>
      <c r="C431" s="156" t="s">
        <v>543</v>
      </c>
      <c r="H431" s="329"/>
      <c r="I431" s="157">
        <v>470</v>
      </c>
      <c r="J431" s="157">
        <v>410</v>
      </c>
      <c r="K431" s="157">
        <v>102</v>
      </c>
      <c r="L431" s="157">
        <v>13</v>
      </c>
      <c r="M431" s="157">
        <v>2</v>
      </c>
      <c r="N431" s="157">
        <v>64</v>
      </c>
      <c r="O431" s="157">
        <f t="shared" si="139"/>
        <v>1061</v>
      </c>
      <c r="P431" s="330">
        <v>1.9302019666556549</v>
      </c>
      <c r="Q431" s="159">
        <v>3.6516344606369788</v>
      </c>
    </row>
    <row r="432" spans="2:17" ht="15" customHeight="1" x14ac:dyDescent="0.15">
      <c r="B432" s="328"/>
      <c r="C432" s="156" t="s">
        <v>467</v>
      </c>
      <c r="H432" s="329"/>
      <c r="I432" s="157">
        <v>563</v>
      </c>
      <c r="J432" s="157">
        <v>324</v>
      </c>
      <c r="K432" s="157">
        <v>90</v>
      </c>
      <c r="L432" s="157">
        <v>14</v>
      </c>
      <c r="M432" s="157">
        <v>6</v>
      </c>
      <c r="N432" s="157">
        <v>64</v>
      </c>
      <c r="O432" s="157">
        <f t="shared" si="139"/>
        <v>1061</v>
      </c>
      <c r="P432" s="330">
        <v>1.7424088315087016</v>
      </c>
      <c r="Q432" s="159">
        <v>4.0027225921985616</v>
      </c>
    </row>
    <row r="433" spans="2:17" ht="15" customHeight="1" x14ac:dyDescent="0.15">
      <c r="B433" s="328"/>
      <c r="C433" s="156" t="s">
        <v>542</v>
      </c>
      <c r="H433" s="329"/>
      <c r="I433" s="157">
        <v>988</v>
      </c>
      <c r="J433" s="157">
        <v>9</v>
      </c>
      <c r="K433" s="157">
        <v>0</v>
      </c>
      <c r="L433" s="157">
        <v>0</v>
      </c>
      <c r="M433" s="157">
        <v>0</v>
      </c>
      <c r="N433" s="157">
        <v>64</v>
      </c>
      <c r="O433" s="157">
        <f t="shared" si="139"/>
        <v>1061</v>
      </c>
      <c r="P433" s="330">
        <v>2.1277482667887735E-2</v>
      </c>
      <c r="Q433" s="159">
        <v>2.3570722466537859</v>
      </c>
    </row>
    <row r="434" spans="2:17" ht="15" customHeight="1" x14ac:dyDescent="0.15">
      <c r="B434" s="328"/>
      <c r="C434" s="156" t="s">
        <v>466</v>
      </c>
      <c r="H434" s="329"/>
      <c r="I434" s="157">
        <v>743</v>
      </c>
      <c r="J434" s="157">
        <v>225</v>
      </c>
      <c r="K434" s="157">
        <v>24</v>
      </c>
      <c r="L434" s="157">
        <v>1</v>
      </c>
      <c r="M434" s="157">
        <v>4</v>
      </c>
      <c r="N434" s="157">
        <v>64</v>
      </c>
      <c r="O434" s="157">
        <f t="shared" si="139"/>
        <v>1061</v>
      </c>
      <c r="P434" s="330">
        <v>0.82880996478714453</v>
      </c>
      <c r="Q434" s="159">
        <v>3.2532422633574138</v>
      </c>
    </row>
    <row r="435" spans="2:17" ht="15" customHeight="1" x14ac:dyDescent="0.15">
      <c r="B435" s="328"/>
      <c r="C435" s="156" t="s">
        <v>731</v>
      </c>
      <c r="H435" s="329"/>
      <c r="I435" s="157">
        <v>681</v>
      </c>
      <c r="J435" s="157">
        <v>290</v>
      </c>
      <c r="K435" s="157">
        <v>22</v>
      </c>
      <c r="L435" s="157">
        <v>3</v>
      </c>
      <c r="M435" s="157">
        <v>1</v>
      </c>
      <c r="N435" s="157">
        <v>64</v>
      </c>
      <c r="O435" s="157">
        <f t="shared" si="139"/>
        <v>1061</v>
      </c>
      <c r="P435" s="330">
        <v>0.92771036109011418</v>
      </c>
      <c r="Q435" s="159">
        <v>2.9269849050849488</v>
      </c>
    </row>
    <row r="436" spans="2:17" ht="15" customHeight="1" x14ac:dyDescent="0.15">
      <c r="B436" s="328"/>
      <c r="C436" s="156" t="s">
        <v>540</v>
      </c>
      <c r="H436" s="329"/>
      <c r="I436" s="157">
        <v>902</v>
      </c>
      <c r="J436" s="157">
        <v>75</v>
      </c>
      <c r="K436" s="157">
        <v>16</v>
      </c>
      <c r="L436" s="157">
        <v>3</v>
      </c>
      <c r="M436" s="157">
        <v>1</v>
      </c>
      <c r="N436" s="157">
        <v>64</v>
      </c>
      <c r="O436" s="157">
        <f t="shared" si="139"/>
        <v>1061</v>
      </c>
      <c r="P436" s="330">
        <v>0.34249532605868072</v>
      </c>
      <c r="Q436" s="159">
        <v>3.5943983166368914</v>
      </c>
    </row>
    <row r="437" spans="2:17" ht="15" customHeight="1" x14ac:dyDescent="0.15">
      <c r="B437" s="328"/>
      <c r="C437" s="156" t="s">
        <v>544</v>
      </c>
      <c r="H437" s="329"/>
      <c r="I437" s="157">
        <v>893</v>
      </c>
      <c r="J437" s="157">
        <v>89</v>
      </c>
      <c r="K437" s="157">
        <v>10</v>
      </c>
      <c r="L437" s="157">
        <v>2</v>
      </c>
      <c r="M437" s="157">
        <v>3</v>
      </c>
      <c r="N437" s="157">
        <v>64</v>
      </c>
      <c r="O437" s="157">
        <f t="shared" si="139"/>
        <v>1061</v>
      </c>
      <c r="P437" s="330">
        <v>0.42229196387560342</v>
      </c>
      <c r="Q437" s="159">
        <v>4.0483181536920831</v>
      </c>
    </row>
    <row r="438" spans="2:17" ht="15" customHeight="1" x14ac:dyDescent="0.15">
      <c r="B438" s="328"/>
      <c r="C438" s="174" t="s">
        <v>550</v>
      </c>
      <c r="H438" s="329"/>
      <c r="I438" s="157">
        <v>759</v>
      </c>
      <c r="J438" s="157">
        <v>80</v>
      </c>
      <c r="K438" s="157">
        <v>42</v>
      </c>
      <c r="L438" s="157">
        <v>15</v>
      </c>
      <c r="M438" s="157">
        <v>32</v>
      </c>
      <c r="N438" s="157">
        <v>133</v>
      </c>
      <c r="O438" s="157">
        <f t="shared" si="139"/>
        <v>1061</v>
      </c>
      <c r="P438" s="330">
        <v>2.0253654336785898</v>
      </c>
      <c r="Q438" s="159">
        <v>11.121533268956989</v>
      </c>
    </row>
    <row r="439" spans="2:17" ht="15" customHeight="1" x14ac:dyDescent="0.15">
      <c r="B439" s="328"/>
      <c r="C439" s="331" t="s">
        <v>291</v>
      </c>
      <c r="D439" s="332"/>
      <c r="E439" s="332"/>
      <c r="F439" s="332"/>
      <c r="G439" s="332"/>
      <c r="H439" s="210"/>
      <c r="I439" s="211">
        <v>47</v>
      </c>
      <c r="J439" s="211">
        <v>90</v>
      </c>
      <c r="K439" s="211">
        <v>141</v>
      </c>
      <c r="L439" s="211">
        <v>144</v>
      </c>
      <c r="M439" s="211">
        <v>213</v>
      </c>
      <c r="N439" s="211">
        <v>426</v>
      </c>
      <c r="O439" s="211">
        <f t="shared" si="139"/>
        <v>1061</v>
      </c>
      <c r="P439" s="333">
        <v>13.37192522722815</v>
      </c>
      <c r="Q439" s="212">
        <v>14.44076959062904</v>
      </c>
    </row>
    <row r="440" spans="2:17" ht="31.15" customHeight="1" x14ac:dyDescent="0.15">
      <c r="B440" s="152"/>
      <c r="C440" s="334" t="s">
        <v>732</v>
      </c>
      <c r="D440" s="335"/>
      <c r="E440" s="335"/>
      <c r="F440" s="335"/>
      <c r="G440" s="335"/>
      <c r="H440" s="220"/>
      <c r="I440" s="161">
        <v>72</v>
      </c>
      <c r="J440" s="161">
        <v>153</v>
      </c>
      <c r="K440" s="161">
        <v>199</v>
      </c>
      <c r="L440" s="161">
        <v>113</v>
      </c>
      <c r="M440" s="161">
        <v>130</v>
      </c>
      <c r="N440" s="161">
        <v>394</v>
      </c>
      <c r="O440" s="161">
        <f t="shared" si="139"/>
        <v>1061</v>
      </c>
      <c r="P440" s="336">
        <v>9.1394287407358998</v>
      </c>
      <c r="Q440" s="163">
        <v>10.245376420287135</v>
      </c>
    </row>
    <row r="441" spans="2:17" ht="15" customHeight="1" x14ac:dyDescent="0.15">
      <c r="B441" s="325" t="s">
        <v>3</v>
      </c>
      <c r="C441" s="156" t="s">
        <v>462</v>
      </c>
      <c r="H441" s="337">
        <f t="shared" ref="H441:H455" si="140">O426</f>
        <v>1061</v>
      </c>
      <c r="I441" s="205">
        <f t="shared" ref="I441:N455" si="141">I426/$H441*100</f>
        <v>64.938737040527812</v>
      </c>
      <c r="J441" s="205">
        <f t="shared" si="141"/>
        <v>14.70311027332705</v>
      </c>
      <c r="K441" s="205">
        <f t="shared" si="141"/>
        <v>7.6343072573044308</v>
      </c>
      <c r="L441" s="205">
        <f t="shared" si="141"/>
        <v>2.6390197926484449</v>
      </c>
      <c r="M441" s="205">
        <f t="shared" si="141"/>
        <v>4.0527803958529685</v>
      </c>
      <c r="N441" s="205">
        <f t="shared" si="141"/>
        <v>6.0320452403393023</v>
      </c>
      <c r="O441" s="205">
        <f t="shared" si="139"/>
        <v>100</v>
      </c>
    </row>
    <row r="442" spans="2:17" ht="15" customHeight="1" x14ac:dyDescent="0.15">
      <c r="B442" s="338"/>
      <c r="C442" s="156" t="s">
        <v>463</v>
      </c>
      <c r="H442" s="222">
        <f t="shared" si="140"/>
        <v>1061</v>
      </c>
      <c r="I442" s="159">
        <f t="shared" si="141"/>
        <v>53.722902921771912</v>
      </c>
      <c r="J442" s="159">
        <f t="shared" si="141"/>
        <v>28.84071630537229</v>
      </c>
      <c r="K442" s="159">
        <f t="shared" si="141"/>
        <v>6.3147973609802079</v>
      </c>
      <c r="L442" s="159">
        <f t="shared" si="141"/>
        <v>3.0160226201696512</v>
      </c>
      <c r="M442" s="159">
        <f t="shared" si="141"/>
        <v>2.0735155513666355</v>
      </c>
      <c r="N442" s="159">
        <f t="shared" si="141"/>
        <v>6.0320452403393023</v>
      </c>
      <c r="O442" s="159">
        <f t="shared" si="139"/>
        <v>100</v>
      </c>
    </row>
    <row r="443" spans="2:17" ht="15" customHeight="1" x14ac:dyDescent="0.15">
      <c r="B443" s="338"/>
      <c r="C443" s="156" t="s">
        <v>464</v>
      </c>
      <c r="H443" s="222">
        <f t="shared" si="140"/>
        <v>1061</v>
      </c>
      <c r="I443" s="159">
        <f t="shared" si="141"/>
        <v>83.411875589066923</v>
      </c>
      <c r="J443" s="159">
        <f t="shared" si="141"/>
        <v>6.9745523091423189</v>
      </c>
      <c r="K443" s="159">
        <f t="shared" si="141"/>
        <v>2.827521206409048</v>
      </c>
      <c r="L443" s="159">
        <f t="shared" si="141"/>
        <v>0.47125353440150797</v>
      </c>
      <c r="M443" s="159">
        <f t="shared" si="141"/>
        <v>0.28275212064090482</v>
      </c>
      <c r="N443" s="159">
        <f t="shared" si="141"/>
        <v>6.0320452403393023</v>
      </c>
      <c r="O443" s="159">
        <f t="shared" si="139"/>
        <v>100.00000000000001</v>
      </c>
    </row>
    <row r="444" spans="2:17" ht="15" customHeight="1" x14ac:dyDescent="0.15">
      <c r="B444" s="338"/>
      <c r="C444" s="156" t="s">
        <v>541</v>
      </c>
      <c r="H444" s="222">
        <f t="shared" si="140"/>
        <v>1061</v>
      </c>
      <c r="I444" s="159">
        <f t="shared" si="141"/>
        <v>25.259189443920832</v>
      </c>
      <c r="J444" s="159">
        <f t="shared" si="141"/>
        <v>42.224316682375118</v>
      </c>
      <c r="K444" s="159">
        <f t="shared" si="141"/>
        <v>21.112158341187559</v>
      </c>
      <c r="L444" s="159">
        <f t="shared" si="141"/>
        <v>3.581526861451461</v>
      </c>
      <c r="M444" s="159">
        <f t="shared" si="141"/>
        <v>1.7907634307257305</v>
      </c>
      <c r="N444" s="159">
        <f t="shared" si="141"/>
        <v>6.0320452403393023</v>
      </c>
      <c r="O444" s="159">
        <f t="shared" si="139"/>
        <v>100.00000000000001</v>
      </c>
    </row>
    <row r="445" spans="2:17" ht="15" customHeight="1" x14ac:dyDescent="0.15">
      <c r="B445" s="338"/>
      <c r="C445" s="156" t="s">
        <v>465</v>
      </c>
      <c r="H445" s="222">
        <f t="shared" si="140"/>
        <v>1061</v>
      </c>
      <c r="I445" s="159">
        <f t="shared" si="141"/>
        <v>43.355325164938733</v>
      </c>
      <c r="J445" s="159">
        <f t="shared" si="141"/>
        <v>38.454288407163055</v>
      </c>
      <c r="K445" s="159">
        <f t="shared" si="141"/>
        <v>10.273327049952876</v>
      </c>
      <c r="L445" s="159">
        <f t="shared" si="141"/>
        <v>1.6022620169651274</v>
      </c>
      <c r="M445" s="159">
        <f t="shared" si="141"/>
        <v>0.28275212064090482</v>
      </c>
      <c r="N445" s="159">
        <f t="shared" si="141"/>
        <v>6.0320452403393023</v>
      </c>
      <c r="O445" s="159">
        <f t="shared" si="139"/>
        <v>100.00000000000001</v>
      </c>
    </row>
    <row r="446" spans="2:17" ht="15" customHeight="1" x14ac:dyDescent="0.15">
      <c r="B446" s="338"/>
      <c r="C446" s="156" t="s">
        <v>543</v>
      </c>
      <c r="H446" s="222">
        <f t="shared" si="140"/>
        <v>1061</v>
      </c>
      <c r="I446" s="159">
        <f t="shared" si="141"/>
        <v>44.297832233741751</v>
      </c>
      <c r="J446" s="159">
        <f t="shared" si="141"/>
        <v>38.642789820923653</v>
      </c>
      <c r="K446" s="159">
        <f t="shared" si="141"/>
        <v>9.6135721017907638</v>
      </c>
      <c r="L446" s="159">
        <f t="shared" si="141"/>
        <v>1.2252591894439209</v>
      </c>
      <c r="M446" s="159">
        <f t="shared" si="141"/>
        <v>0.1885014137606032</v>
      </c>
      <c r="N446" s="159">
        <f t="shared" si="141"/>
        <v>6.0320452403393023</v>
      </c>
      <c r="O446" s="159">
        <f t="shared" si="139"/>
        <v>99.999999999999986</v>
      </c>
    </row>
    <row r="447" spans="2:17" ht="15" customHeight="1" x14ac:dyDescent="0.15">
      <c r="B447" s="338"/>
      <c r="C447" s="156" t="s">
        <v>467</v>
      </c>
      <c r="H447" s="222">
        <f t="shared" si="140"/>
        <v>1061</v>
      </c>
      <c r="I447" s="159">
        <f t="shared" si="141"/>
        <v>53.063147973609802</v>
      </c>
      <c r="J447" s="159">
        <f t="shared" si="141"/>
        <v>30.537229029217723</v>
      </c>
      <c r="K447" s="159">
        <f t="shared" si="141"/>
        <v>8.482563619227145</v>
      </c>
      <c r="L447" s="159">
        <f t="shared" si="141"/>
        <v>1.3195098963242224</v>
      </c>
      <c r="M447" s="159">
        <f t="shared" si="141"/>
        <v>0.56550424128180965</v>
      </c>
      <c r="N447" s="159">
        <f t="shared" si="141"/>
        <v>6.0320452403393023</v>
      </c>
      <c r="O447" s="159">
        <f t="shared" si="139"/>
        <v>100.00000000000001</v>
      </c>
    </row>
    <row r="448" spans="2:17" ht="15" customHeight="1" x14ac:dyDescent="0.15">
      <c r="B448" s="338"/>
      <c r="C448" s="156" t="s">
        <v>542</v>
      </c>
      <c r="H448" s="222">
        <f t="shared" si="140"/>
        <v>1061</v>
      </c>
      <c r="I448" s="159">
        <f t="shared" si="141"/>
        <v>93.119698397737977</v>
      </c>
      <c r="J448" s="159">
        <f t="shared" si="141"/>
        <v>0.84825636192271436</v>
      </c>
      <c r="K448" s="159">
        <f t="shared" si="141"/>
        <v>0</v>
      </c>
      <c r="L448" s="159">
        <f t="shared" si="141"/>
        <v>0</v>
      </c>
      <c r="M448" s="159">
        <f t="shared" si="141"/>
        <v>0</v>
      </c>
      <c r="N448" s="159">
        <f t="shared" si="141"/>
        <v>6.0320452403393023</v>
      </c>
      <c r="O448" s="159">
        <f t="shared" si="139"/>
        <v>99.999999999999986</v>
      </c>
    </row>
    <row r="449" spans="1:17" ht="15" customHeight="1" x14ac:dyDescent="0.15">
      <c r="B449" s="338"/>
      <c r="C449" s="156" t="s">
        <v>466</v>
      </c>
      <c r="H449" s="222">
        <f t="shared" si="140"/>
        <v>1061</v>
      </c>
      <c r="I449" s="159">
        <f t="shared" si="141"/>
        <v>70.028275212064102</v>
      </c>
      <c r="J449" s="159">
        <f t="shared" si="141"/>
        <v>21.206409048067862</v>
      </c>
      <c r="K449" s="159">
        <f t="shared" si="141"/>
        <v>2.2620169651272386</v>
      </c>
      <c r="L449" s="159">
        <f t="shared" si="141"/>
        <v>9.4250706880301599E-2</v>
      </c>
      <c r="M449" s="159">
        <f t="shared" si="141"/>
        <v>0.3770028275212064</v>
      </c>
      <c r="N449" s="159">
        <f t="shared" si="141"/>
        <v>6.0320452403393023</v>
      </c>
      <c r="O449" s="159">
        <f t="shared" si="139"/>
        <v>100.00000000000001</v>
      </c>
    </row>
    <row r="450" spans="1:17" ht="15" customHeight="1" x14ac:dyDescent="0.15">
      <c r="B450" s="338"/>
      <c r="C450" s="156" t="s">
        <v>731</v>
      </c>
      <c r="H450" s="222">
        <f t="shared" si="140"/>
        <v>1061</v>
      </c>
      <c r="I450" s="159">
        <f t="shared" si="141"/>
        <v>64.184731385485392</v>
      </c>
      <c r="J450" s="159">
        <f t="shared" si="141"/>
        <v>27.332704995287465</v>
      </c>
      <c r="K450" s="159">
        <f t="shared" si="141"/>
        <v>2.0735155513666355</v>
      </c>
      <c r="L450" s="159">
        <f t="shared" si="141"/>
        <v>0.28275212064090482</v>
      </c>
      <c r="M450" s="159">
        <f t="shared" si="141"/>
        <v>9.4250706880301599E-2</v>
      </c>
      <c r="N450" s="159">
        <f t="shared" si="141"/>
        <v>6.0320452403393023</v>
      </c>
      <c r="O450" s="159">
        <f t="shared" si="139"/>
        <v>100.00000000000001</v>
      </c>
    </row>
    <row r="451" spans="1:17" ht="15" customHeight="1" x14ac:dyDescent="0.15">
      <c r="B451" s="338"/>
      <c r="C451" s="156" t="s">
        <v>540</v>
      </c>
      <c r="H451" s="222">
        <f t="shared" si="140"/>
        <v>1061</v>
      </c>
      <c r="I451" s="159">
        <f t="shared" si="141"/>
        <v>85.014137606032051</v>
      </c>
      <c r="J451" s="159">
        <f t="shared" si="141"/>
        <v>7.0688030160226205</v>
      </c>
      <c r="K451" s="159">
        <f t="shared" si="141"/>
        <v>1.5080113100848256</v>
      </c>
      <c r="L451" s="159">
        <f t="shared" si="141"/>
        <v>0.28275212064090482</v>
      </c>
      <c r="M451" s="159">
        <f t="shared" si="141"/>
        <v>9.4250706880301599E-2</v>
      </c>
      <c r="N451" s="159">
        <f t="shared" si="141"/>
        <v>6.0320452403393023</v>
      </c>
      <c r="O451" s="159">
        <f t="shared" si="139"/>
        <v>100.00000000000001</v>
      </c>
    </row>
    <row r="452" spans="1:17" ht="15" customHeight="1" x14ac:dyDescent="0.15">
      <c r="B452" s="338"/>
      <c r="C452" s="156" t="s">
        <v>544</v>
      </c>
      <c r="H452" s="222">
        <f t="shared" si="140"/>
        <v>1061</v>
      </c>
      <c r="I452" s="159">
        <f t="shared" si="141"/>
        <v>84.165881244109329</v>
      </c>
      <c r="J452" s="159">
        <f t="shared" si="141"/>
        <v>8.3883129123468425</v>
      </c>
      <c r="K452" s="159">
        <f t="shared" si="141"/>
        <v>0.94250706880301593</v>
      </c>
      <c r="L452" s="159">
        <f t="shared" si="141"/>
        <v>0.1885014137606032</v>
      </c>
      <c r="M452" s="159">
        <f t="shared" si="141"/>
        <v>0.28275212064090482</v>
      </c>
      <c r="N452" s="159">
        <f t="shared" si="141"/>
        <v>6.0320452403393023</v>
      </c>
      <c r="O452" s="159">
        <f t="shared" si="139"/>
        <v>100</v>
      </c>
    </row>
    <row r="453" spans="1:17" ht="15" customHeight="1" x14ac:dyDescent="0.15">
      <c r="B453" s="338"/>
      <c r="C453" s="174" t="s">
        <v>550</v>
      </c>
      <c r="H453" s="222">
        <f t="shared" si="140"/>
        <v>1061</v>
      </c>
      <c r="I453" s="159">
        <f t="shared" si="141"/>
        <v>71.536286522148913</v>
      </c>
      <c r="J453" s="159">
        <f t="shared" si="141"/>
        <v>7.5400565504241275</v>
      </c>
      <c r="K453" s="159">
        <f t="shared" si="141"/>
        <v>3.9585296889726673</v>
      </c>
      <c r="L453" s="159">
        <f t="shared" si="141"/>
        <v>1.413760603204524</v>
      </c>
      <c r="M453" s="159">
        <f t="shared" si="141"/>
        <v>3.0160226201696512</v>
      </c>
      <c r="N453" s="159">
        <f t="shared" si="141"/>
        <v>12.535344015080113</v>
      </c>
      <c r="O453" s="159">
        <f t="shared" si="139"/>
        <v>99.999999999999986</v>
      </c>
    </row>
    <row r="454" spans="1:17" ht="15" customHeight="1" x14ac:dyDescent="0.15">
      <c r="B454" s="338"/>
      <c r="C454" s="331" t="s">
        <v>291</v>
      </c>
      <c r="D454" s="332"/>
      <c r="E454" s="332"/>
      <c r="F454" s="332"/>
      <c r="G454" s="332"/>
      <c r="H454" s="224">
        <f t="shared" si="140"/>
        <v>1061</v>
      </c>
      <c r="I454" s="212">
        <f t="shared" si="141"/>
        <v>4.4297832233741747</v>
      </c>
      <c r="J454" s="212">
        <f t="shared" si="141"/>
        <v>8.482563619227145</v>
      </c>
      <c r="K454" s="212">
        <f t="shared" si="141"/>
        <v>13.289349670122528</v>
      </c>
      <c r="L454" s="212">
        <f t="shared" si="141"/>
        <v>13.57210179076343</v>
      </c>
      <c r="M454" s="212">
        <f t="shared" si="141"/>
        <v>20.075400565504243</v>
      </c>
      <c r="N454" s="212">
        <f t="shared" si="141"/>
        <v>40.150801131008485</v>
      </c>
      <c r="O454" s="212">
        <f t="shared" si="139"/>
        <v>100</v>
      </c>
    </row>
    <row r="455" spans="1:17" ht="31.15" customHeight="1" x14ac:dyDescent="0.15">
      <c r="B455" s="339"/>
      <c r="C455" s="334" t="s">
        <v>732</v>
      </c>
      <c r="D455" s="335"/>
      <c r="E455" s="335"/>
      <c r="F455" s="335"/>
      <c r="G455" s="335"/>
      <c r="H455" s="225">
        <f t="shared" si="140"/>
        <v>1061</v>
      </c>
      <c r="I455" s="163">
        <f t="shared" si="141"/>
        <v>6.7860508953817149</v>
      </c>
      <c r="J455" s="163">
        <f t="shared" si="141"/>
        <v>14.420358152686145</v>
      </c>
      <c r="K455" s="163">
        <f t="shared" si="141"/>
        <v>18.755890669180019</v>
      </c>
      <c r="L455" s="163">
        <f t="shared" si="141"/>
        <v>10.65032987747408</v>
      </c>
      <c r="M455" s="163">
        <f t="shared" si="141"/>
        <v>12.25259189443921</v>
      </c>
      <c r="N455" s="163">
        <f t="shared" si="141"/>
        <v>37.134778510838835</v>
      </c>
      <c r="O455" s="163">
        <f t="shared" si="139"/>
        <v>100</v>
      </c>
    </row>
    <row r="457" spans="1:17" ht="15" customHeight="1" x14ac:dyDescent="0.15">
      <c r="A457" s="135" t="s">
        <v>981</v>
      </c>
    </row>
    <row r="458" spans="1:17" ht="33" x14ac:dyDescent="0.15">
      <c r="B458" s="323"/>
      <c r="C458" s="167" t="s">
        <v>171</v>
      </c>
      <c r="D458" s="167"/>
      <c r="E458" s="167"/>
      <c r="F458" s="167"/>
      <c r="G458" s="167"/>
      <c r="H458" s="176"/>
      <c r="I458" s="360" t="s">
        <v>153</v>
      </c>
      <c r="J458" s="324" t="s">
        <v>837</v>
      </c>
      <c r="K458" s="198" t="s">
        <v>838</v>
      </c>
      <c r="L458" s="198" t="s">
        <v>982</v>
      </c>
      <c r="M458" s="199" t="s">
        <v>983</v>
      </c>
      <c r="N458" s="199" t="s">
        <v>526</v>
      </c>
      <c r="O458" s="324" t="s">
        <v>4</v>
      </c>
      <c r="P458" s="199" t="s">
        <v>984</v>
      </c>
      <c r="Q458" s="199" t="s">
        <v>985</v>
      </c>
    </row>
    <row r="459" spans="1:17" ht="15" customHeight="1" x14ac:dyDescent="0.15">
      <c r="B459" s="325" t="s">
        <v>2</v>
      </c>
      <c r="C459" s="156" t="s">
        <v>462</v>
      </c>
      <c r="H459" s="203"/>
      <c r="I459" s="204">
        <v>695</v>
      </c>
      <c r="J459" s="204">
        <v>49</v>
      </c>
      <c r="K459" s="204">
        <v>54</v>
      </c>
      <c r="L459" s="204">
        <v>30</v>
      </c>
      <c r="M459" s="204">
        <v>67</v>
      </c>
      <c r="N459" s="204">
        <v>68</v>
      </c>
      <c r="O459" s="204">
        <f t="shared" ref="O459:O488" si="142">SUM(I459:N459)</f>
        <v>963</v>
      </c>
      <c r="P459" s="326">
        <v>3.6086195395673593</v>
      </c>
      <c r="Q459" s="205">
        <v>16.148572439563932</v>
      </c>
    </row>
    <row r="460" spans="1:17" ht="15" customHeight="1" x14ac:dyDescent="0.15">
      <c r="B460" s="328"/>
      <c r="C460" s="156" t="s">
        <v>463</v>
      </c>
      <c r="H460" s="329"/>
      <c r="I460" s="157">
        <v>682</v>
      </c>
      <c r="J460" s="157">
        <v>58</v>
      </c>
      <c r="K460" s="157">
        <v>61</v>
      </c>
      <c r="L460" s="157">
        <v>40</v>
      </c>
      <c r="M460" s="157">
        <v>53</v>
      </c>
      <c r="N460" s="157">
        <v>69</v>
      </c>
      <c r="O460" s="157">
        <f t="shared" si="142"/>
        <v>963</v>
      </c>
      <c r="P460" s="330">
        <v>2.8809655543413695</v>
      </c>
      <c r="Q460" s="159">
        <v>12.148977384816908</v>
      </c>
    </row>
    <row r="461" spans="1:17" ht="15" customHeight="1" x14ac:dyDescent="0.15">
      <c r="B461" s="328"/>
      <c r="C461" s="156" t="s">
        <v>464</v>
      </c>
      <c r="H461" s="329"/>
      <c r="I461" s="157">
        <v>789</v>
      </c>
      <c r="J461" s="157">
        <v>33</v>
      </c>
      <c r="K461" s="157">
        <v>27</v>
      </c>
      <c r="L461" s="157">
        <v>16</v>
      </c>
      <c r="M461" s="157">
        <v>29</v>
      </c>
      <c r="N461" s="157">
        <v>69</v>
      </c>
      <c r="O461" s="157">
        <f t="shared" si="142"/>
        <v>963</v>
      </c>
      <c r="P461" s="330">
        <v>1.3704789417336227</v>
      </c>
      <c r="Q461" s="159">
        <v>11.668649275331989</v>
      </c>
    </row>
    <row r="462" spans="1:17" ht="15" customHeight="1" x14ac:dyDescent="0.15">
      <c r="B462" s="328"/>
      <c r="C462" s="156" t="s">
        <v>541</v>
      </c>
      <c r="H462" s="329"/>
      <c r="I462" s="157">
        <v>503</v>
      </c>
      <c r="J462" s="157">
        <v>127</v>
      </c>
      <c r="K462" s="157">
        <v>142</v>
      </c>
      <c r="L462" s="157">
        <v>54</v>
      </c>
      <c r="M462" s="157">
        <v>68</v>
      </c>
      <c r="N462" s="157">
        <v>69</v>
      </c>
      <c r="O462" s="157">
        <f t="shared" si="142"/>
        <v>963</v>
      </c>
      <c r="P462" s="330">
        <v>4.3117814329534827</v>
      </c>
      <c r="Q462" s="159">
        <v>9.8586511536071946</v>
      </c>
    </row>
    <row r="463" spans="1:17" ht="15" customHeight="1" x14ac:dyDescent="0.15">
      <c r="B463" s="328"/>
      <c r="C463" s="156" t="s">
        <v>465</v>
      </c>
      <c r="H463" s="329"/>
      <c r="I463" s="157">
        <v>596</v>
      </c>
      <c r="J463" s="157">
        <v>129</v>
      </c>
      <c r="K463" s="157">
        <v>93</v>
      </c>
      <c r="L463" s="157">
        <v>46</v>
      </c>
      <c r="M463" s="157">
        <v>30</v>
      </c>
      <c r="N463" s="157">
        <v>69</v>
      </c>
      <c r="O463" s="157">
        <f t="shared" si="142"/>
        <v>963</v>
      </c>
      <c r="P463" s="330">
        <v>2.6486590729042163</v>
      </c>
      <c r="Q463" s="159">
        <v>7.9459772187126498</v>
      </c>
    </row>
    <row r="464" spans="1:17" ht="15" customHeight="1" x14ac:dyDescent="0.15">
      <c r="B464" s="328"/>
      <c r="C464" s="156" t="s">
        <v>543</v>
      </c>
      <c r="H464" s="329"/>
      <c r="I464" s="157">
        <v>659</v>
      </c>
      <c r="J464" s="157">
        <v>125</v>
      </c>
      <c r="K464" s="157">
        <v>81</v>
      </c>
      <c r="L464" s="157">
        <v>23</v>
      </c>
      <c r="M464" s="157">
        <v>7</v>
      </c>
      <c r="N464" s="157">
        <v>68</v>
      </c>
      <c r="O464" s="157">
        <f t="shared" si="142"/>
        <v>963</v>
      </c>
      <c r="P464" s="330">
        <v>1.4833532062668802</v>
      </c>
      <c r="Q464" s="159">
        <v>5.6254284729188884</v>
      </c>
    </row>
    <row r="465" spans="2:17" ht="15" customHeight="1" x14ac:dyDescent="0.15">
      <c r="B465" s="328"/>
      <c r="C465" s="156" t="s">
        <v>467</v>
      </c>
      <c r="H465" s="329"/>
      <c r="I465" s="157">
        <v>634</v>
      </c>
      <c r="J465" s="157">
        <v>114</v>
      </c>
      <c r="K465" s="157">
        <v>92</v>
      </c>
      <c r="L465" s="157">
        <v>38</v>
      </c>
      <c r="M465" s="157">
        <v>17</v>
      </c>
      <c r="N465" s="157">
        <v>68</v>
      </c>
      <c r="O465" s="157">
        <f t="shared" si="142"/>
        <v>963</v>
      </c>
      <c r="P465" s="330">
        <v>2.1545269733058792</v>
      </c>
      <c r="Q465" s="159">
        <v>7.3881288931370186</v>
      </c>
    </row>
    <row r="466" spans="2:17" ht="15" customHeight="1" x14ac:dyDescent="0.15">
      <c r="B466" s="328"/>
      <c r="C466" s="156" t="s">
        <v>542</v>
      </c>
      <c r="H466" s="329"/>
      <c r="I466" s="157">
        <v>861</v>
      </c>
      <c r="J466" s="157">
        <v>14</v>
      </c>
      <c r="K466" s="157">
        <v>9</v>
      </c>
      <c r="L466" s="157">
        <v>7</v>
      </c>
      <c r="M466" s="157">
        <v>4</v>
      </c>
      <c r="N466" s="157">
        <v>68</v>
      </c>
      <c r="O466" s="157">
        <f t="shared" si="142"/>
        <v>963</v>
      </c>
      <c r="P466" s="330">
        <v>0.32195722331244464</v>
      </c>
      <c r="Q466" s="159">
        <v>8.4750504371952342</v>
      </c>
    </row>
    <row r="467" spans="2:17" ht="15" customHeight="1" x14ac:dyDescent="0.15">
      <c r="B467" s="328"/>
      <c r="C467" s="156" t="s">
        <v>466</v>
      </c>
      <c r="H467" s="329"/>
      <c r="I467" s="157">
        <v>725</v>
      </c>
      <c r="J467" s="157">
        <v>105</v>
      </c>
      <c r="K467" s="157">
        <v>36</v>
      </c>
      <c r="L467" s="157">
        <v>14</v>
      </c>
      <c r="M467" s="157">
        <v>15</v>
      </c>
      <c r="N467" s="157">
        <v>68</v>
      </c>
      <c r="O467" s="157">
        <f t="shared" si="142"/>
        <v>963</v>
      </c>
      <c r="P467" s="330">
        <v>1.4856958785472711</v>
      </c>
      <c r="Q467" s="159">
        <v>7.8217518311753391</v>
      </c>
    </row>
    <row r="468" spans="2:17" ht="15" customHeight="1" x14ac:dyDescent="0.15">
      <c r="B468" s="328"/>
      <c r="C468" s="156" t="s">
        <v>731</v>
      </c>
      <c r="H468" s="329"/>
      <c r="I468" s="157">
        <v>733</v>
      </c>
      <c r="J468" s="157">
        <v>101</v>
      </c>
      <c r="K468" s="157">
        <v>48</v>
      </c>
      <c r="L468" s="157">
        <v>9</v>
      </c>
      <c r="M468" s="157">
        <v>4</v>
      </c>
      <c r="N468" s="157">
        <v>68</v>
      </c>
      <c r="O468" s="157">
        <f t="shared" si="142"/>
        <v>963</v>
      </c>
      <c r="P468" s="330">
        <v>0.89153036590386414</v>
      </c>
      <c r="Q468" s="159">
        <v>4.9254301079256688</v>
      </c>
    </row>
    <row r="469" spans="2:17" ht="15" customHeight="1" x14ac:dyDescent="0.15">
      <c r="B469" s="328"/>
      <c r="C469" s="156" t="s">
        <v>540</v>
      </c>
      <c r="H469" s="329"/>
      <c r="I469" s="157">
        <v>821</v>
      </c>
      <c r="J469" s="157">
        <v>30</v>
      </c>
      <c r="K469" s="157">
        <v>23</v>
      </c>
      <c r="L469" s="157">
        <v>16</v>
      </c>
      <c r="M469" s="157">
        <v>5</v>
      </c>
      <c r="N469" s="157">
        <v>68</v>
      </c>
      <c r="O469" s="157">
        <f t="shared" si="142"/>
        <v>963</v>
      </c>
      <c r="P469" s="330">
        <v>0.58142615314506907</v>
      </c>
      <c r="Q469" s="159">
        <v>7.0321136089842815</v>
      </c>
    </row>
    <row r="470" spans="2:17" ht="15" customHeight="1" x14ac:dyDescent="0.15">
      <c r="B470" s="328"/>
      <c r="C470" s="156" t="s">
        <v>544</v>
      </c>
      <c r="H470" s="329"/>
      <c r="I470" s="157">
        <v>831</v>
      </c>
      <c r="J470" s="157">
        <v>35</v>
      </c>
      <c r="K470" s="157">
        <v>16</v>
      </c>
      <c r="L470" s="157">
        <v>6</v>
      </c>
      <c r="M470" s="157">
        <v>7</v>
      </c>
      <c r="N470" s="157">
        <v>68</v>
      </c>
      <c r="O470" s="157">
        <f t="shared" si="142"/>
        <v>963</v>
      </c>
      <c r="P470" s="330">
        <v>0.57299199204494167</v>
      </c>
      <c r="Q470" s="159">
        <v>8.012934888753481</v>
      </c>
    </row>
    <row r="471" spans="2:17" ht="15" customHeight="1" x14ac:dyDescent="0.15">
      <c r="B471" s="328"/>
      <c r="C471" s="174" t="s">
        <v>550</v>
      </c>
      <c r="H471" s="329"/>
      <c r="I471" s="157">
        <v>722</v>
      </c>
      <c r="J471" s="157">
        <v>33</v>
      </c>
      <c r="K471" s="157">
        <v>33</v>
      </c>
      <c r="L471" s="157">
        <v>14</v>
      </c>
      <c r="M471" s="157">
        <v>21</v>
      </c>
      <c r="N471" s="157">
        <v>140</v>
      </c>
      <c r="O471" s="157">
        <f t="shared" si="142"/>
        <v>963</v>
      </c>
      <c r="P471" s="330">
        <v>1.2159112026635619</v>
      </c>
      <c r="Q471" s="159">
        <v>9.9078704929912025</v>
      </c>
    </row>
    <row r="472" spans="2:17" ht="15" customHeight="1" x14ac:dyDescent="0.15">
      <c r="B472" s="328"/>
      <c r="C472" s="331" t="s">
        <v>291</v>
      </c>
      <c r="D472" s="332"/>
      <c r="E472" s="332"/>
      <c r="F472" s="332"/>
      <c r="G472" s="332"/>
      <c r="H472" s="210"/>
      <c r="I472" s="211">
        <v>225</v>
      </c>
      <c r="J472" s="211">
        <v>71</v>
      </c>
      <c r="K472" s="211">
        <v>108</v>
      </c>
      <c r="L472" s="211">
        <v>109</v>
      </c>
      <c r="M472" s="211">
        <v>160</v>
      </c>
      <c r="N472" s="211">
        <v>290</v>
      </c>
      <c r="O472" s="211">
        <f t="shared" si="142"/>
        <v>963</v>
      </c>
      <c r="P472" s="333">
        <v>11.835120294627517</v>
      </c>
      <c r="Q472" s="212">
        <v>17.779098121170353</v>
      </c>
    </row>
    <row r="473" spans="2:17" ht="31.15" customHeight="1" x14ac:dyDescent="0.15">
      <c r="B473" s="152"/>
      <c r="C473" s="334" t="s">
        <v>732</v>
      </c>
      <c r="D473" s="335"/>
      <c r="E473" s="335"/>
      <c r="F473" s="335"/>
      <c r="G473" s="335"/>
      <c r="H473" s="220"/>
      <c r="I473" s="161">
        <v>310</v>
      </c>
      <c r="J473" s="161">
        <v>76</v>
      </c>
      <c r="K473" s="161">
        <v>123</v>
      </c>
      <c r="L473" s="161">
        <v>81</v>
      </c>
      <c r="M473" s="161">
        <v>104</v>
      </c>
      <c r="N473" s="161">
        <v>269</v>
      </c>
      <c r="O473" s="161">
        <f t="shared" si="142"/>
        <v>963</v>
      </c>
      <c r="P473" s="336">
        <v>8.0344067799298724</v>
      </c>
      <c r="Q473" s="163">
        <v>14.520516419977426</v>
      </c>
    </row>
    <row r="474" spans="2:17" ht="15" customHeight="1" x14ac:dyDescent="0.15">
      <c r="B474" s="325" t="s">
        <v>3</v>
      </c>
      <c r="C474" s="156" t="s">
        <v>462</v>
      </c>
      <c r="H474" s="337">
        <f t="shared" ref="H474:H488" si="143">O459</f>
        <v>963</v>
      </c>
      <c r="I474" s="205">
        <f t="shared" ref="I474:N488" si="144">I459/$H474*100</f>
        <v>72.170301142263753</v>
      </c>
      <c r="J474" s="205">
        <f t="shared" si="144"/>
        <v>5.0882658359293877</v>
      </c>
      <c r="K474" s="205">
        <f t="shared" si="144"/>
        <v>5.6074766355140184</v>
      </c>
      <c r="L474" s="205">
        <f t="shared" si="144"/>
        <v>3.1152647975077881</v>
      </c>
      <c r="M474" s="205">
        <f t="shared" si="144"/>
        <v>6.95742471443406</v>
      </c>
      <c r="N474" s="205">
        <f t="shared" si="144"/>
        <v>7.061266874350987</v>
      </c>
      <c r="O474" s="205">
        <f t="shared" si="142"/>
        <v>100</v>
      </c>
    </row>
    <row r="475" spans="2:17" ht="15" customHeight="1" x14ac:dyDescent="0.15">
      <c r="B475" s="338"/>
      <c r="C475" s="156" t="s">
        <v>463</v>
      </c>
      <c r="H475" s="222">
        <f t="shared" si="143"/>
        <v>963</v>
      </c>
      <c r="I475" s="159">
        <f t="shared" si="144"/>
        <v>70.820353063343717</v>
      </c>
      <c r="J475" s="159">
        <f t="shared" si="144"/>
        <v>6.0228452751817239</v>
      </c>
      <c r="K475" s="159">
        <f t="shared" si="144"/>
        <v>6.3343717549325023</v>
      </c>
      <c r="L475" s="159">
        <f t="shared" si="144"/>
        <v>4.1536863966770508</v>
      </c>
      <c r="M475" s="159">
        <f t="shared" si="144"/>
        <v>5.5036344755970923</v>
      </c>
      <c r="N475" s="159">
        <f t="shared" si="144"/>
        <v>7.1651090342679122</v>
      </c>
      <c r="O475" s="159">
        <f t="shared" si="142"/>
        <v>100</v>
      </c>
    </row>
    <row r="476" spans="2:17" ht="15" customHeight="1" x14ac:dyDescent="0.15">
      <c r="B476" s="338"/>
      <c r="C476" s="156" t="s">
        <v>464</v>
      </c>
      <c r="H476" s="222">
        <f t="shared" si="143"/>
        <v>963</v>
      </c>
      <c r="I476" s="159">
        <f t="shared" si="144"/>
        <v>81.931464174454831</v>
      </c>
      <c r="J476" s="159">
        <f t="shared" si="144"/>
        <v>3.4267912772585665</v>
      </c>
      <c r="K476" s="159">
        <f t="shared" si="144"/>
        <v>2.8037383177570092</v>
      </c>
      <c r="L476" s="159">
        <f t="shared" si="144"/>
        <v>1.6614745586708204</v>
      </c>
      <c r="M476" s="159">
        <f t="shared" si="144"/>
        <v>3.0114226375908619</v>
      </c>
      <c r="N476" s="159">
        <f t="shared" si="144"/>
        <v>7.1651090342679122</v>
      </c>
      <c r="O476" s="159">
        <f t="shared" si="142"/>
        <v>100.00000000000001</v>
      </c>
    </row>
    <row r="477" spans="2:17" ht="15" customHeight="1" x14ac:dyDescent="0.15">
      <c r="B477" s="338"/>
      <c r="C477" s="156" t="s">
        <v>541</v>
      </c>
      <c r="H477" s="222">
        <f t="shared" si="143"/>
        <v>963</v>
      </c>
      <c r="I477" s="159">
        <f t="shared" si="144"/>
        <v>52.232606438213914</v>
      </c>
      <c r="J477" s="159">
        <f t="shared" si="144"/>
        <v>13.187954309449637</v>
      </c>
      <c r="K477" s="159">
        <f t="shared" si="144"/>
        <v>14.745586708203531</v>
      </c>
      <c r="L477" s="159">
        <f t="shared" si="144"/>
        <v>5.6074766355140184</v>
      </c>
      <c r="M477" s="159">
        <f t="shared" si="144"/>
        <v>7.061266874350987</v>
      </c>
      <c r="N477" s="159">
        <f t="shared" si="144"/>
        <v>7.1651090342679122</v>
      </c>
      <c r="O477" s="159">
        <f t="shared" si="142"/>
        <v>100.00000000000001</v>
      </c>
    </row>
    <row r="478" spans="2:17" ht="15" customHeight="1" x14ac:dyDescent="0.15">
      <c r="B478" s="338"/>
      <c r="C478" s="156" t="s">
        <v>465</v>
      </c>
      <c r="H478" s="222">
        <f t="shared" si="143"/>
        <v>963</v>
      </c>
      <c r="I478" s="159">
        <f t="shared" si="144"/>
        <v>61.889927310488055</v>
      </c>
      <c r="J478" s="159">
        <f t="shared" si="144"/>
        <v>13.395638629283487</v>
      </c>
      <c r="K478" s="159">
        <f t="shared" si="144"/>
        <v>9.657320872274143</v>
      </c>
      <c r="L478" s="159">
        <f t="shared" si="144"/>
        <v>4.7767393561786085</v>
      </c>
      <c r="M478" s="159">
        <f t="shared" si="144"/>
        <v>3.1152647975077881</v>
      </c>
      <c r="N478" s="159">
        <f t="shared" si="144"/>
        <v>7.1651090342679122</v>
      </c>
      <c r="O478" s="159">
        <f t="shared" si="142"/>
        <v>100</v>
      </c>
    </row>
    <row r="479" spans="2:17" ht="15" customHeight="1" x14ac:dyDescent="0.15">
      <c r="B479" s="338"/>
      <c r="C479" s="156" t="s">
        <v>543</v>
      </c>
      <c r="H479" s="222">
        <f t="shared" si="143"/>
        <v>963</v>
      </c>
      <c r="I479" s="159">
        <f t="shared" si="144"/>
        <v>68.431983385254412</v>
      </c>
      <c r="J479" s="159">
        <f t="shared" si="144"/>
        <v>12.980269989615783</v>
      </c>
      <c r="K479" s="159">
        <f t="shared" si="144"/>
        <v>8.4112149532710276</v>
      </c>
      <c r="L479" s="159">
        <f t="shared" si="144"/>
        <v>2.3883696780893042</v>
      </c>
      <c r="M479" s="159">
        <f t="shared" si="144"/>
        <v>0.72689511941848395</v>
      </c>
      <c r="N479" s="159">
        <f t="shared" si="144"/>
        <v>7.061266874350987</v>
      </c>
      <c r="O479" s="159">
        <f t="shared" si="142"/>
        <v>100</v>
      </c>
    </row>
    <row r="480" spans="2:17" ht="15" customHeight="1" x14ac:dyDescent="0.15">
      <c r="B480" s="338"/>
      <c r="C480" s="156" t="s">
        <v>467</v>
      </c>
      <c r="H480" s="222">
        <f t="shared" si="143"/>
        <v>963</v>
      </c>
      <c r="I480" s="159">
        <f t="shared" si="144"/>
        <v>65.835929387331262</v>
      </c>
      <c r="J480" s="159">
        <f t="shared" si="144"/>
        <v>11.838006230529595</v>
      </c>
      <c r="K480" s="159">
        <f t="shared" si="144"/>
        <v>9.5534787123572169</v>
      </c>
      <c r="L480" s="159">
        <f t="shared" si="144"/>
        <v>3.9460020768431985</v>
      </c>
      <c r="M480" s="159">
        <f t="shared" si="144"/>
        <v>1.7653167185877467</v>
      </c>
      <c r="N480" s="159">
        <f t="shared" si="144"/>
        <v>7.061266874350987</v>
      </c>
      <c r="O480" s="159">
        <f t="shared" si="142"/>
        <v>100.00000000000001</v>
      </c>
    </row>
    <row r="481" spans="1:17" ht="15" customHeight="1" x14ac:dyDescent="0.15">
      <c r="B481" s="338"/>
      <c r="C481" s="156" t="s">
        <v>542</v>
      </c>
      <c r="H481" s="222">
        <f t="shared" si="143"/>
        <v>963</v>
      </c>
      <c r="I481" s="159">
        <f t="shared" si="144"/>
        <v>89.408099688473513</v>
      </c>
      <c r="J481" s="159">
        <f t="shared" si="144"/>
        <v>1.4537902388369679</v>
      </c>
      <c r="K481" s="159">
        <f t="shared" si="144"/>
        <v>0.93457943925233633</v>
      </c>
      <c r="L481" s="159">
        <f t="shared" si="144"/>
        <v>0.72689511941848395</v>
      </c>
      <c r="M481" s="159">
        <f t="shared" si="144"/>
        <v>0.4153686396677051</v>
      </c>
      <c r="N481" s="159">
        <f t="shared" si="144"/>
        <v>7.061266874350987</v>
      </c>
      <c r="O481" s="159">
        <f t="shared" si="142"/>
        <v>100</v>
      </c>
    </row>
    <row r="482" spans="1:17" ht="15" customHeight="1" x14ac:dyDescent="0.15">
      <c r="B482" s="338"/>
      <c r="C482" s="156" t="s">
        <v>466</v>
      </c>
      <c r="H482" s="222">
        <f t="shared" si="143"/>
        <v>963</v>
      </c>
      <c r="I482" s="159">
        <f t="shared" si="144"/>
        <v>75.285565939771544</v>
      </c>
      <c r="J482" s="159">
        <f t="shared" si="144"/>
        <v>10.903426791277258</v>
      </c>
      <c r="K482" s="159">
        <f t="shared" si="144"/>
        <v>3.7383177570093453</v>
      </c>
      <c r="L482" s="159">
        <f t="shared" si="144"/>
        <v>1.4537902388369679</v>
      </c>
      <c r="M482" s="159">
        <f t="shared" si="144"/>
        <v>1.557632398753894</v>
      </c>
      <c r="N482" s="159">
        <f t="shared" si="144"/>
        <v>7.061266874350987</v>
      </c>
      <c r="O482" s="159">
        <f t="shared" si="142"/>
        <v>100</v>
      </c>
    </row>
    <row r="483" spans="1:17" ht="15" customHeight="1" x14ac:dyDescent="0.15">
      <c r="B483" s="338"/>
      <c r="C483" s="156" t="s">
        <v>731</v>
      </c>
      <c r="H483" s="222">
        <f t="shared" si="143"/>
        <v>963</v>
      </c>
      <c r="I483" s="159">
        <f t="shared" si="144"/>
        <v>76.116303219106968</v>
      </c>
      <c r="J483" s="159">
        <f t="shared" si="144"/>
        <v>10.488058151609552</v>
      </c>
      <c r="K483" s="159">
        <f t="shared" si="144"/>
        <v>4.9844236760124607</v>
      </c>
      <c r="L483" s="159">
        <f t="shared" si="144"/>
        <v>0.93457943925233633</v>
      </c>
      <c r="M483" s="159">
        <f t="shared" si="144"/>
        <v>0.4153686396677051</v>
      </c>
      <c r="N483" s="159">
        <f t="shared" si="144"/>
        <v>7.061266874350987</v>
      </c>
      <c r="O483" s="159">
        <f t="shared" si="142"/>
        <v>100</v>
      </c>
    </row>
    <row r="484" spans="1:17" ht="15" customHeight="1" x14ac:dyDescent="0.15">
      <c r="B484" s="338"/>
      <c r="C484" s="156" t="s">
        <v>540</v>
      </c>
      <c r="H484" s="222">
        <f t="shared" si="143"/>
        <v>963</v>
      </c>
      <c r="I484" s="159">
        <f t="shared" si="144"/>
        <v>85.254413291796467</v>
      </c>
      <c r="J484" s="159">
        <f t="shared" si="144"/>
        <v>3.1152647975077881</v>
      </c>
      <c r="K484" s="159">
        <f t="shared" si="144"/>
        <v>2.3883696780893042</v>
      </c>
      <c r="L484" s="159">
        <f t="shared" si="144"/>
        <v>1.6614745586708204</v>
      </c>
      <c r="M484" s="159">
        <f t="shared" si="144"/>
        <v>0.51921079958463134</v>
      </c>
      <c r="N484" s="159">
        <f t="shared" si="144"/>
        <v>7.061266874350987</v>
      </c>
      <c r="O484" s="159">
        <f t="shared" si="142"/>
        <v>100</v>
      </c>
    </row>
    <row r="485" spans="1:17" ht="15" customHeight="1" x14ac:dyDescent="0.15">
      <c r="B485" s="338"/>
      <c r="C485" s="156" t="s">
        <v>544</v>
      </c>
      <c r="H485" s="222">
        <f t="shared" si="143"/>
        <v>963</v>
      </c>
      <c r="I485" s="159">
        <f t="shared" si="144"/>
        <v>86.292834890965736</v>
      </c>
      <c r="J485" s="159">
        <f t="shared" si="144"/>
        <v>3.6344755970924196</v>
      </c>
      <c r="K485" s="159">
        <f t="shared" si="144"/>
        <v>1.6614745586708204</v>
      </c>
      <c r="L485" s="159">
        <f t="shared" si="144"/>
        <v>0.62305295950155759</v>
      </c>
      <c r="M485" s="159">
        <f t="shared" si="144"/>
        <v>0.72689511941848395</v>
      </c>
      <c r="N485" s="159">
        <f t="shared" si="144"/>
        <v>7.061266874350987</v>
      </c>
      <c r="O485" s="159">
        <f t="shared" si="142"/>
        <v>100.00000000000001</v>
      </c>
    </row>
    <row r="486" spans="1:17" ht="15" customHeight="1" x14ac:dyDescent="0.15">
      <c r="B486" s="338"/>
      <c r="C486" s="174" t="s">
        <v>550</v>
      </c>
      <c r="H486" s="222">
        <f t="shared" si="143"/>
        <v>963</v>
      </c>
      <c r="I486" s="159">
        <f t="shared" si="144"/>
        <v>74.974039460020776</v>
      </c>
      <c r="J486" s="159">
        <f t="shared" si="144"/>
        <v>3.4267912772585665</v>
      </c>
      <c r="K486" s="159">
        <f t="shared" si="144"/>
        <v>3.4267912772585665</v>
      </c>
      <c r="L486" s="159">
        <f t="shared" si="144"/>
        <v>1.4537902388369679</v>
      </c>
      <c r="M486" s="159">
        <f t="shared" si="144"/>
        <v>2.1806853582554515</v>
      </c>
      <c r="N486" s="159">
        <f t="shared" si="144"/>
        <v>14.537902388369679</v>
      </c>
      <c r="O486" s="159">
        <f t="shared" si="142"/>
        <v>100.00000000000001</v>
      </c>
    </row>
    <row r="487" spans="1:17" ht="15" customHeight="1" x14ac:dyDescent="0.15">
      <c r="B487" s="338"/>
      <c r="C487" s="331" t="s">
        <v>291</v>
      </c>
      <c r="D487" s="332"/>
      <c r="E487" s="332"/>
      <c r="F487" s="332"/>
      <c r="G487" s="332"/>
      <c r="H487" s="224">
        <f t="shared" si="143"/>
        <v>963</v>
      </c>
      <c r="I487" s="212">
        <f t="shared" si="144"/>
        <v>23.364485981308412</v>
      </c>
      <c r="J487" s="212">
        <f t="shared" si="144"/>
        <v>7.3727933541017654</v>
      </c>
      <c r="K487" s="212">
        <f t="shared" si="144"/>
        <v>11.214953271028037</v>
      </c>
      <c r="L487" s="212">
        <f t="shared" si="144"/>
        <v>11.318795430944965</v>
      </c>
      <c r="M487" s="212">
        <f t="shared" si="144"/>
        <v>16.614745586708203</v>
      </c>
      <c r="N487" s="212">
        <f t="shared" si="144"/>
        <v>30.114226375908622</v>
      </c>
      <c r="O487" s="212">
        <f t="shared" si="142"/>
        <v>100</v>
      </c>
    </row>
    <row r="488" spans="1:17" ht="31.15" customHeight="1" x14ac:dyDescent="0.15">
      <c r="B488" s="339"/>
      <c r="C488" s="334" t="s">
        <v>732</v>
      </c>
      <c r="D488" s="335"/>
      <c r="E488" s="335"/>
      <c r="F488" s="335"/>
      <c r="G488" s="335"/>
      <c r="H488" s="225">
        <f t="shared" si="143"/>
        <v>963</v>
      </c>
      <c r="I488" s="163">
        <f t="shared" si="144"/>
        <v>32.191069574247145</v>
      </c>
      <c r="J488" s="163">
        <f t="shared" si="144"/>
        <v>7.892004153686397</v>
      </c>
      <c r="K488" s="163">
        <f t="shared" si="144"/>
        <v>12.772585669781931</v>
      </c>
      <c r="L488" s="163">
        <f t="shared" si="144"/>
        <v>8.4112149532710276</v>
      </c>
      <c r="M488" s="163">
        <f t="shared" si="144"/>
        <v>10.799584631360332</v>
      </c>
      <c r="N488" s="163">
        <f t="shared" si="144"/>
        <v>27.93354101765317</v>
      </c>
      <c r="O488" s="163">
        <f t="shared" si="142"/>
        <v>100</v>
      </c>
    </row>
    <row r="490" spans="1:17" ht="15" customHeight="1" x14ac:dyDescent="0.15">
      <c r="A490" s="135" t="s">
        <v>981</v>
      </c>
    </row>
    <row r="491" spans="1:17" ht="33" x14ac:dyDescent="0.15">
      <c r="B491" s="323"/>
      <c r="C491" s="167" t="s">
        <v>366</v>
      </c>
      <c r="D491" s="167"/>
      <c r="E491" s="167"/>
      <c r="F491" s="167"/>
      <c r="G491" s="167"/>
      <c r="H491" s="176"/>
      <c r="I491" s="360" t="s">
        <v>153</v>
      </c>
      <c r="J491" s="324" t="s">
        <v>837</v>
      </c>
      <c r="K491" s="198" t="s">
        <v>838</v>
      </c>
      <c r="L491" s="198" t="s">
        <v>982</v>
      </c>
      <c r="M491" s="199" t="s">
        <v>983</v>
      </c>
      <c r="N491" s="199" t="s">
        <v>526</v>
      </c>
      <c r="O491" s="324" t="s">
        <v>4</v>
      </c>
      <c r="P491" s="199" t="s">
        <v>984</v>
      </c>
      <c r="Q491" s="199" t="s">
        <v>985</v>
      </c>
    </row>
    <row r="492" spans="1:17" ht="15" customHeight="1" x14ac:dyDescent="0.15">
      <c r="B492" s="325" t="s">
        <v>2</v>
      </c>
      <c r="C492" s="156" t="s">
        <v>462</v>
      </c>
      <c r="H492" s="203"/>
      <c r="I492" s="204">
        <v>985</v>
      </c>
      <c r="J492" s="204">
        <v>56</v>
      </c>
      <c r="K492" s="204">
        <v>30</v>
      </c>
      <c r="L492" s="204">
        <v>16</v>
      </c>
      <c r="M492" s="204">
        <v>29</v>
      </c>
      <c r="N492" s="204">
        <v>78</v>
      </c>
      <c r="O492" s="204">
        <f t="shared" ref="O492:O521" si="145">SUM(I492:N492)</f>
        <v>1194</v>
      </c>
      <c r="P492" s="326">
        <v>1.2252969572945711</v>
      </c>
      <c r="Q492" s="205">
        <v>10.438407666723217</v>
      </c>
    </row>
    <row r="493" spans="1:17" ht="15" customHeight="1" x14ac:dyDescent="0.15">
      <c r="B493" s="328"/>
      <c r="C493" s="156" t="s">
        <v>463</v>
      </c>
      <c r="H493" s="329"/>
      <c r="I493" s="157">
        <v>940</v>
      </c>
      <c r="J493" s="157">
        <v>99</v>
      </c>
      <c r="K493" s="157">
        <v>38</v>
      </c>
      <c r="L493" s="157">
        <v>15</v>
      </c>
      <c r="M493" s="157">
        <v>24</v>
      </c>
      <c r="N493" s="157">
        <v>78</v>
      </c>
      <c r="O493" s="157">
        <f t="shared" si="145"/>
        <v>1194</v>
      </c>
      <c r="P493" s="330">
        <v>1.1611952535299968</v>
      </c>
      <c r="Q493" s="159">
        <v>7.3630335394288435</v>
      </c>
    </row>
    <row r="494" spans="1:17" ht="15" customHeight="1" x14ac:dyDescent="0.15">
      <c r="B494" s="328"/>
      <c r="C494" s="156" t="s">
        <v>464</v>
      </c>
      <c r="H494" s="329"/>
      <c r="I494" s="157">
        <v>1064</v>
      </c>
      <c r="J494" s="157">
        <v>22</v>
      </c>
      <c r="K494" s="157">
        <v>15</v>
      </c>
      <c r="L494" s="157">
        <v>9</v>
      </c>
      <c r="M494" s="157">
        <v>6</v>
      </c>
      <c r="N494" s="157">
        <v>78</v>
      </c>
      <c r="O494" s="157">
        <f t="shared" si="145"/>
        <v>1194</v>
      </c>
      <c r="P494" s="330">
        <v>0.35902577291068322</v>
      </c>
      <c r="Q494" s="159">
        <v>7.7052454340062013</v>
      </c>
    </row>
    <row r="495" spans="1:17" ht="15" customHeight="1" x14ac:dyDescent="0.15">
      <c r="B495" s="328"/>
      <c r="C495" s="156" t="s">
        <v>541</v>
      </c>
      <c r="H495" s="329"/>
      <c r="I495" s="157">
        <v>647</v>
      </c>
      <c r="J495" s="157">
        <v>263</v>
      </c>
      <c r="K495" s="157">
        <v>139</v>
      </c>
      <c r="L495" s="157">
        <v>43</v>
      </c>
      <c r="M495" s="157">
        <v>24</v>
      </c>
      <c r="N495" s="157">
        <v>78</v>
      </c>
      <c r="O495" s="157">
        <f t="shared" si="145"/>
        <v>1194</v>
      </c>
      <c r="P495" s="330">
        <v>2.4359411452601845</v>
      </c>
      <c r="Q495" s="159">
        <v>5.7963972667598425</v>
      </c>
    </row>
    <row r="496" spans="1:17" ht="15" customHeight="1" x14ac:dyDescent="0.15">
      <c r="B496" s="328"/>
      <c r="C496" s="156" t="s">
        <v>465</v>
      </c>
      <c r="H496" s="329"/>
      <c r="I496" s="157">
        <v>728</v>
      </c>
      <c r="J496" s="157">
        <v>249</v>
      </c>
      <c r="K496" s="157">
        <v>108</v>
      </c>
      <c r="L496" s="157">
        <v>19</v>
      </c>
      <c r="M496" s="157">
        <v>12</v>
      </c>
      <c r="N496" s="157">
        <v>78</v>
      </c>
      <c r="O496" s="157">
        <f t="shared" si="145"/>
        <v>1194</v>
      </c>
      <c r="P496" s="330">
        <v>1.6831558593415836</v>
      </c>
      <c r="Q496" s="159">
        <v>4.8412421108897101</v>
      </c>
    </row>
    <row r="497" spans="2:17" ht="15" customHeight="1" x14ac:dyDescent="0.15">
      <c r="B497" s="328"/>
      <c r="C497" s="156" t="s">
        <v>543</v>
      </c>
      <c r="H497" s="329"/>
      <c r="I497" s="157">
        <v>809</v>
      </c>
      <c r="J497" s="157">
        <v>208</v>
      </c>
      <c r="K497" s="157">
        <v>78</v>
      </c>
      <c r="L497" s="157">
        <v>17</v>
      </c>
      <c r="M497" s="157">
        <v>4</v>
      </c>
      <c r="N497" s="157">
        <v>78</v>
      </c>
      <c r="O497" s="157">
        <f t="shared" si="145"/>
        <v>1194</v>
      </c>
      <c r="P497" s="330">
        <v>1.2928889445766099</v>
      </c>
      <c r="Q497" s="159">
        <v>4.6998829385911938</v>
      </c>
    </row>
    <row r="498" spans="2:17" ht="15" customHeight="1" x14ac:dyDescent="0.15">
      <c r="B498" s="328"/>
      <c r="C498" s="156" t="s">
        <v>467</v>
      </c>
      <c r="H498" s="329"/>
      <c r="I498" s="157">
        <v>855</v>
      </c>
      <c r="J498" s="157">
        <v>168</v>
      </c>
      <c r="K498" s="157">
        <v>60</v>
      </c>
      <c r="L498" s="157">
        <v>23</v>
      </c>
      <c r="M498" s="157">
        <v>10</v>
      </c>
      <c r="N498" s="157">
        <v>78</v>
      </c>
      <c r="O498" s="157">
        <f t="shared" si="145"/>
        <v>1194</v>
      </c>
      <c r="P498" s="330">
        <v>1.247346477968895</v>
      </c>
      <c r="Q498" s="159">
        <v>5.33348149200493</v>
      </c>
    </row>
    <row r="499" spans="2:17" ht="15" customHeight="1" x14ac:dyDescent="0.15">
      <c r="B499" s="328"/>
      <c r="C499" s="156" t="s">
        <v>542</v>
      </c>
      <c r="H499" s="329"/>
      <c r="I499" s="157">
        <v>1106</v>
      </c>
      <c r="J499" s="157">
        <v>8</v>
      </c>
      <c r="K499" s="157">
        <v>2</v>
      </c>
      <c r="L499" s="157">
        <v>0</v>
      </c>
      <c r="M499" s="157">
        <v>0</v>
      </c>
      <c r="N499" s="157">
        <v>78</v>
      </c>
      <c r="O499" s="157">
        <f t="shared" si="145"/>
        <v>1194</v>
      </c>
      <c r="P499" s="330">
        <v>3.735333628688451E-2</v>
      </c>
      <c r="Q499" s="159">
        <v>4.1686323296163108</v>
      </c>
    </row>
    <row r="500" spans="2:17" ht="15" customHeight="1" x14ac:dyDescent="0.15">
      <c r="B500" s="328"/>
      <c r="C500" s="156" t="s">
        <v>466</v>
      </c>
      <c r="H500" s="329"/>
      <c r="I500" s="157">
        <v>878</v>
      </c>
      <c r="J500" s="157">
        <v>158</v>
      </c>
      <c r="K500" s="157">
        <v>57</v>
      </c>
      <c r="L500" s="157">
        <v>10</v>
      </c>
      <c r="M500" s="157">
        <v>13</v>
      </c>
      <c r="N500" s="157">
        <v>78</v>
      </c>
      <c r="O500" s="157">
        <f t="shared" si="145"/>
        <v>1194</v>
      </c>
      <c r="P500" s="330">
        <v>1.2467685949142804</v>
      </c>
      <c r="Q500" s="159">
        <v>5.846192234976205</v>
      </c>
    </row>
    <row r="501" spans="2:17" ht="15" customHeight="1" x14ac:dyDescent="0.15">
      <c r="B501" s="328"/>
      <c r="C501" s="156" t="s">
        <v>731</v>
      </c>
      <c r="H501" s="329"/>
      <c r="I501" s="157">
        <v>888</v>
      </c>
      <c r="J501" s="157">
        <v>186</v>
      </c>
      <c r="K501" s="157">
        <v>33</v>
      </c>
      <c r="L501" s="157">
        <v>6</v>
      </c>
      <c r="M501" s="157">
        <v>3</v>
      </c>
      <c r="N501" s="157">
        <v>78</v>
      </c>
      <c r="O501" s="157">
        <f t="shared" si="145"/>
        <v>1194</v>
      </c>
      <c r="P501" s="330">
        <v>0.74789890076632803</v>
      </c>
      <c r="Q501" s="159">
        <v>3.6607683037509737</v>
      </c>
    </row>
    <row r="502" spans="2:17" ht="15" customHeight="1" x14ac:dyDescent="0.15">
      <c r="B502" s="328"/>
      <c r="C502" s="156" t="s">
        <v>540</v>
      </c>
      <c r="H502" s="329"/>
      <c r="I502" s="157">
        <v>1056</v>
      </c>
      <c r="J502" s="157">
        <v>37</v>
      </c>
      <c r="K502" s="157">
        <v>14</v>
      </c>
      <c r="L502" s="157">
        <v>5</v>
      </c>
      <c r="M502" s="157">
        <v>4</v>
      </c>
      <c r="N502" s="157">
        <v>78</v>
      </c>
      <c r="O502" s="157">
        <f t="shared" si="145"/>
        <v>1194</v>
      </c>
      <c r="P502" s="330">
        <v>0.28699433028169408</v>
      </c>
      <c r="Q502" s="159">
        <v>5.3380945432395093</v>
      </c>
    </row>
    <row r="503" spans="2:17" ht="15" customHeight="1" x14ac:dyDescent="0.15">
      <c r="B503" s="328"/>
      <c r="C503" s="156" t="s">
        <v>544</v>
      </c>
      <c r="H503" s="329"/>
      <c r="I503" s="157">
        <v>1054</v>
      </c>
      <c r="J503" s="157">
        <v>37</v>
      </c>
      <c r="K503" s="157">
        <v>13</v>
      </c>
      <c r="L503" s="157">
        <v>7</v>
      </c>
      <c r="M503" s="157">
        <v>5</v>
      </c>
      <c r="N503" s="157">
        <v>78</v>
      </c>
      <c r="O503" s="157">
        <f t="shared" si="145"/>
        <v>1194</v>
      </c>
      <c r="P503" s="330">
        <v>0.38339560106182974</v>
      </c>
      <c r="Q503" s="159">
        <v>6.9011208191129354</v>
      </c>
    </row>
    <row r="504" spans="2:17" ht="15" customHeight="1" x14ac:dyDescent="0.15">
      <c r="B504" s="328"/>
      <c r="C504" s="174" t="s">
        <v>550</v>
      </c>
      <c r="H504" s="329"/>
      <c r="I504" s="157">
        <v>962</v>
      </c>
      <c r="J504" s="157">
        <v>29</v>
      </c>
      <c r="K504" s="157">
        <v>22</v>
      </c>
      <c r="L504" s="157">
        <v>12</v>
      </c>
      <c r="M504" s="157">
        <v>18</v>
      </c>
      <c r="N504" s="157">
        <v>151</v>
      </c>
      <c r="O504" s="157">
        <f t="shared" si="145"/>
        <v>1194</v>
      </c>
      <c r="P504" s="330">
        <v>0.88069948854796609</v>
      </c>
      <c r="Q504" s="159">
        <v>11.340365019204057</v>
      </c>
    </row>
    <row r="505" spans="2:17" ht="15" customHeight="1" x14ac:dyDescent="0.15">
      <c r="B505" s="328"/>
      <c r="C505" s="331" t="s">
        <v>291</v>
      </c>
      <c r="D505" s="332"/>
      <c r="E505" s="332"/>
      <c r="F505" s="332"/>
      <c r="G505" s="332"/>
      <c r="H505" s="210"/>
      <c r="I505" s="211">
        <v>331</v>
      </c>
      <c r="J505" s="211">
        <v>133</v>
      </c>
      <c r="K505" s="211">
        <v>119</v>
      </c>
      <c r="L505" s="211">
        <v>111</v>
      </c>
      <c r="M505" s="211">
        <v>127</v>
      </c>
      <c r="N505" s="211">
        <v>373</v>
      </c>
      <c r="O505" s="211">
        <f t="shared" si="145"/>
        <v>1194</v>
      </c>
      <c r="P505" s="333">
        <v>7.5354890851306848</v>
      </c>
      <c r="Q505" s="212">
        <v>12.625788854882229</v>
      </c>
    </row>
    <row r="506" spans="2:17" ht="31.15" customHeight="1" x14ac:dyDescent="0.15">
      <c r="B506" s="152"/>
      <c r="C506" s="334" t="s">
        <v>732</v>
      </c>
      <c r="D506" s="335"/>
      <c r="E506" s="335"/>
      <c r="F506" s="335"/>
      <c r="G506" s="335"/>
      <c r="H506" s="220"/>
      <c r="I506" s="161">
        <v>428</v>
      </c>
      <c r="J506" s="161">
        <v>181</v>
      </c>
      <c r="K506" s="161">
        <v>125</v>
      </c>
      <c r="L506" s="161">
        <v>94</v>
      </c>
      <c r="M506" s="161">
        <v>68</v>
      </c>
      <c r="N506" s="161">
        <v>298</v>
      </c>
      <c r="O506" s="161">
        <f t="shared" si="145"/>
        <v>1194</v>
      </c>
      <c r="P506" s="336">
        <v>4.7762265078047239</v>
      </c>
      <c r="Q506" s="163">
        <v>9.1442285277628912</v>
      </c>
    </row>
    <row r="507" spans="2:17" ht="15" customHeight="1" x14ac:dyDescent="0.15">
      <c r="B507" s="325" t="s">
        <v>3</v>
      </c>
      <c r="C507" s="156" t="s">
        <v>462</v>
      </c>
      <c r="H507" s="337">
        <f t="shared" ref="H507:H521" si="146">O492</f>
        <v>1194</v>
      </c>
      <c r="I507" s="205">
        <f t="shared" ref="I507:N521" si="147">I492/$H507*100</f>
        <v>82.495812395309883</v>
      </c>
      <c r="J507" s="205">
        <f t="shared" si="147"/>
        <v>4.6901172529313229</v>
      </c>
      <c r="K507" s="205">
        <f t="shared" si="147"/>
        <v>2.512562814070352</v>
      </c>
      <c r="L507" s="205">
        <f t="shared" si="147"/>
        <v>1.340033500837521</v>
      </c>
      <c r="M507" s="205">
        <f t="shared" si="147"/>
        <v>2.4288107202680065</v>
      </c>
      <c r="N507" s="205">
        <f t="shared" si="147"/>
        <v>6.5326633165829149</v>
      </c>
      <c r="O507" s="205">
        <f t="shared" si="145"/>
        <v>99.999999999999986</v>
      </c>
    </row>
    <row r="508" spans="2:17" ht="15" customHeight="1" x14ac:dyDescent="0.15">
      <c r="B508" s="338"/>
      <c r="C508" s="156" t="s">
        <v>463</v>
      </c>
      <c r="H508" s="222">
        <f t="shared" si="146"/>
        <v>1194</v>
      </c>
      <c r="I508" s="159">
        <f t="shared" si="147"/>
        <v>78.726968174204359</v>
      </c>
      <c r="J508" s="159">
        <f t="shared" si="147"/>
        <v>8.291457286432161</v>
      </c>
      <c r="K508" s="159">
        <f t="shared" si="147"/>
        <v>3.1825795644891124</v>
      </c>
      <c r="L508" s="159">
        <f t="shared" si="147"/>
        <v>1.256281407035176</v>
      </c>
      <c r="M508" s="159">
        <f t="shared" si="147"/>
        <v>2.0100502512562812</v>
      </c>
      <c r="N508" s="159">
        <f t="shared" si="147"/>
        <v>6.5326633165829149</v>
      </c>
      <c r="O508" s="159">
        <f t="shared" si="145"/>
        <v>100.00000000000001</v>
      </c>
    </row>
    <row r="509" spans="2:17" ht="15" customHeight="1" x14ac:dyDescent="0.15">
      <c r="B509" s="338"/>
      <c r="C509" s="156" t="s">
        <v>464</v>
      </c>
      <c r="H509" s="222">
        <f t="shared" si="146"/>
        <v>1194</v>
      </c>
      <c r="I509" s="159">
        <f t="shared" si="147"/>
        <v>89.112227805695142</v>
      </c>
      <c r="J509" s="159">
        <f t="shared" si="147"/>
        <v>1.8425460636515913</v>
      </c>
      <c r="K509" s="159">
        <f t="shared" si="147"/>
        <v>1.256281407035176</v>
      </c>
      <c r="L509" s="159">
        <f t="shared" si="147"/>
        <v>0.75376884422110546</v>
      </c>
      <c r="M509" s="159">
        <f t="shared" si="147"/>
        <v>0.50251256281407031</v>
      </c>
      <c r="N509" s="159">
        <f t="shared" si="147"/>
        <v>6.5326633165829149</v>
      </c>
      <c r="O509" s="159">
        <f t="shared" si="145"/>
        <v>100</v>
      </c>
    </row>
    <row r="510" spans="2:17" ht="15" customHeight="1" x14ac:dyDescent="0.15">
      <c r="B510" s="338"/>
      <c r="C510" s="156" t="s">
        <v>541</v>
      </c>
      <c r="H510" s="222">
        <f t="shared" si="146"/>
        <v>1194</v>
      </c>
      <c r="I510" s="159">
        <f t="shared" si="147"/>
        <v>54.187604690117254</v>
      </c>
      <c r="J510" s="159">
        <f t="shared" si="147"/>
        <v>22.026800670016751</v>
      </c>
      <c r="K510" s="159">
        <f t="shared" si="147"/>
        <v>11.641541038525963</v>
      </c>
      <c r="L510" s="159">
        <f t="shared" si="147"/>
        <v>3.6013400335008376</v>
      </c>
      <c r="M510" s="159">
        <f t="shared" si="147"/>
        <v>2.0100502512562812</v>
      </c>
      <c r="N510" s="159">
        <f t="shared" si="147"/>
        <v>6.5326633165829149</v>
      </c>
      <c r="O510" s="159">
        <f t="shared" si="145"/>
        <v>99.999999999999986</v>
      </c>
    </row>
    <row r="511" spans="2:17" ht="15" customHeight="1" x14ac:dyDescent="0.15">
      <c r="B511" s="338"/>
      <c r="C511" s="156" t="s">
        <v>465</v>
      </c>
      <c r="H511" s="222">
        <f t="shared" si="146"/>
        <v>1194</v>
      </c>
      <c r="I511" s="159">
        <f t="shared" si="147"/>
        <v>60.971524288107204</v>
      </c>
      <c r="J511" s="159">
        <f t="shared" si="147"/>
        <v>20.854271356783919</v>
      </c>
      <c r="K511" s="159">
        <f t="shared" si="147"/>
        <v>9.0452261306532673</v>
      </c>
      <c r="L511" s="159">
        <f t="shared" si="147"/>
        <v>1.5912897822445562</v>
      </c>
      <c r="M511" s="159">
        <f t="shared" si="147"/>
        <v>1.0050251256281406</v>
      </c>
      <c r="N511" s="159">
        <f t="shared" si="147"/>
        <v>6.5326633165829149</v>
      </c>
      <c r="O511" s="159">
        <f t="shared" si="145"/>
        <v>99.999999999999986</v>
      </c>
    </row>
    <row r="512" spans="2:17" ht="15" customHeight="1" x14ac:dyDescent="0.15">
      <c r="B512" s="338"/>
      <c r="C512" s="156" t="s">
        <v>543</v>
      </c>
      <c r="H512" s="222">
        <f t="shared" si="146"/>
        <v>1194</v>
      </c>
      <c r="I512" s="159">
        <f t="shared" si="147"/>
        <v>67.755443886097154</v>
      </c>
      <c r="J512" s="159">
        <f t="shared" si="147"/>
        <v>17.420435510887771</v>
      </c>
      <c r="K512" s="159">
        <f t="shared" si="147"/>
        <v>6.5326633165829149</v>
      </c>
      <c r="L512" s="159">
        <f t="shared" si="147"/>
        <v>1.4237855946398659</v>
      </c>
      <c r="M512" s="159">
        <f t="shared" si="147"/>
        <v>0.33500837520938026</v>
      </c>
      <c r="N512" s="159">
        <f t="shared" si="147"/>
        <v>6.5326633165829149</v>
      </c>
      <c r="O512" s="159">
        <f t="shared" si="145"/>
        <v>100</v>
      </c>
    </row>
    <row r="513" spans="1:17" ht="15" customHeight="1" x14ac:dyDescent="0.15">
      <c r="B513" s="338"/>
      <c r="C513" s="156" t="s">
        <v>467</v>
      </c>
      <c r="H513" s="222">
        <f t="shared" si="146"/>
        <v>1194</v>
      </c>
      <c r="I513" s="159">
        <f t="shared" si="147"/>
        <v>71.608040201005025</v>
      </c>
      <c r="J513" s="159">
        <f t="shared" si="147"/>
        <v>14.07035175879397</v>
      </c>
      <c r="K513" s="159">
        <f t="shared" si="147"/>
        <v>5.025125628140704</v>
      </c>
      <c r="L513" s="159">
        <f t="shared" si="147"/>
        <v>1.9262981574539362</v>
      </c>
      <c r="M513" s="159">
        <f t="shared" si="147"/>
        <v>0.83752093802345051</v>
      </c>
      <c r="N513" s="159">
        <f t="shared" si="147"/>
        <v>6.5326633165829149</v>
      </c>
      <c r="O513" s="159">
        <f t="shared" si="145"/>
        <v>100</v>
      </c>
    </row>
    <row r="514" spans="1:17" ht="15" customHeight="1" x14ac:dyDescent="0.15">
      <c r="B514" s="338"/>
      <c r="C514" s="156" t="s">
        <v>542</v>
      </c>
      <c r="H514" s="222">
        <f t="shared" si="146"/>
        <v>1194</v>
      </c>
      <c r="I514" s="159">
        <f t="shared" si="147"/>
        <v>92.629815745393643</v>
      </c>
      <c r="J514" s="159">
        <f t="shared" si="147"/>
        <v>0.67001675041876052</v>
      </c>
      <c r="K514" s="159">
        <f t="shared" si="147"/>
        <v>0.16750418760469013</v>
      </c>
      <c r="L514" s="159">
        <f t="shared" si="147"/>
        <v>0</v>
      </c>
      <c r="M514" s="159">
        <f t="shared" si="147"/>
        <v>0</v>
      </c>
      <c r="N514" s="159">
        <f t="shared" si="147"/>
        <v>6.5326633165829149</v>
      </c>
      <c r="O514" s="159">
        <f t="shared" si="145"/>
        <v>100.00000000000001</v>
      </c>
    </row>
    <row r="515" spans="1:17" ht="15" customHeight="1" x14ac:dyDescent="0.15">
      <c r="B515" s="338"/>
      <c r="C515" s="156" t="s">
        <v>466</v>
      </c>
      <c r="H515" s="222">
        <f t="shared" si="146"/>
        <v>1194</v>
      </c>
      <c r="I515" s="159">
        <f t="shared" si="147"/>
        <v>73.534338358458967</v>
      </c>
      <c r="J515" s="159">
        <f t="shared" si="147"/>
        <v>13.23283082077052</v>
      </c>
      <c r="K515" s="159">
        <f t="shared" si="147"/>
        <v>4.7738693467336679</v>
      </c>
      <c r="L515" s="159">
        <f t="shared" si="147"/>
        <v>0.83752093802345051</v>
      </c>
      <c r="M515" s="159">
        <f t="shared" si="147"/>
        <v>1.0887772194304857</v>
      </c>
      <c r="N515" s="159">
        <f t="shared" si="147"/>
        <v>6.5326633165829149</v>
      </c>
      <c r="O515" s="159">
        <f t="shared" si="145"/>
        <v>99.999999999999986</v>
      </c>
    </row>
    <row r="516" spans="1:17" ht="15" customHeight="1" x14ac:dyDescent="0.15">
      <c r="B516" s="338"/>
      <c r="C516" s="156" t="s">
        <v>731</v>
      </c>
      <c r="H516" s="222">
        <f t="shared" si="146"/>
        <v>1194</v>
      </c>
      <c r="I516" s="159">
        <f t="shared" si="147"/>
        <v>74.371859296482413</v>
      </c>
      <c r="J516" s="159">
        <f t="shared" si="147"/>
        <v>15.577889447236181</v>
      </c>
      <c r="K516" s="159">
        <f t="shared" si="147"/>
        <v>2.7638190954773871</v>
      </c>
      <c r="L516" s="159">
        <f t="shared" si="147"/>
        <v>0.50251256281407031</v>
      </c>
      <c r="M516" s="159">
        <f t="shared" si="147"/>
        <v>0.25125628140703515</v>
      </c>
      <c r="N516" s="159">
        <f t="shared" si="147"/>
        <v>6.5326633165829149</v>
      </c>
      <c r="O516" s="159">
        <f t="shared" si="145"/>
        <v>100.00000000000001</v>
      </c>
    </row>
    <row r="517" spans="1:17" ht="15" customHeight="1" x14ac:dyDescent="0.15">
      <c r="B517" s="338"/>
      <c r="C517" s="156" t="s">
        <v>540</v>
      </c>
      <c r="H517" s="222">
        <f t="shared" si="146"/>
        <v>1194</v>
      </c>
      <c r="I517" s="159">
        <f t="shared" si="147"/>
        <v>88.442211055276388</v>
      </c>
      <c r="J517" s="159">
        <f t="shared" si="147"/>
        <v>3.0988274706867673</v>
      </c>
      <c r="K517" s="159">
        <f t="shared" si="147"/>
        <v>1.1725293132328307</v>
      </c>
      <c r="L517" s="159">
        <f t="shared" si="147"/>
        <v>0.41876046901172526</v>
      </c>
      <c r="M517" s="159">
        <f t="shared" si="147"/>
        <v>0.33500837520938026</v>
      </c>
      <c r="N517" s="159">
        <f t="shared" si="147"/>
        <v>6.5326633165829149</v>
      </c>
      <c r="O517" s="159">
        <f t="shared" si="145"/>
        <v>100.00000000000001</v>
      </c>
    </row>
    <row r="518" spans="1:17" ht="15" customHeight="1" x14ac:dyDescent="0.15">
      <c r="B518" s="338"/>
      <c r="C518" s="156" t="s">
        <v>544</v>
      </c>
      <c r="H518" s="222">
        <f t="shared" si="146"/>
        <v>1194</v>
      </c>
      <c r="I518" s="159">
        <f t="shared" si="147"/>
        <v>88.274706867671696</v>
      </c>
      <c r="J518" s="159">
        <f t="shared" si="147"/>
        <v>3.0988274706867673</v>
      </c>
      <c r="K518" s="159">
        <f t="shared" si="147"/>
        <v>1.0887772194304857</v>
      </c>
      <c r="L518" s="159">
        <f t="shared" si="147"/>
        <v>0.58626465661641536</v>
      </c>
      <c r="M518" s="159">
        <f t="shared" si="147"/>
        <v>0.41876046901172526</v>
      </c>
      <c r="N518" s="159">
        <f t="shared" si="147"/>
        <v>6.5326633165829149</v>
      </c>
      <c r="O518" s="159">
        <f t="shared" si="145"/>
        <v>100.00000000000001</v>
      </c>
    </row>
    <row r="519" spans="1:17" ht="15" customHeight="1" x14ac:dyDescent="0.15">
      <c r="B519" s="338"/>
      <c r="C519" s="174" t="s">
        <v>550</v>
      </c>
      <c r="H519" s="222">
        <f t="shared" si="146"/>
        <v>1194</v>
      </c>
      <c r="I519" s="159">
        <f t="shared" si="147"/>
        <v>80.569514237855941</v>
      </c>
      <c r="J519" s="159">
        <f t="shared" si="147"/>
        <v>2.4288107202680065</v>
      </c>
      <c r="K519" s="159">
        <f t="shared" si="147"/>
        <v>1.8425460636515913</v>
      </c>
      <c r="L519" s="159">
        <f t="shared" si="147"/>
        <v>1.0050251256281406</v>
      </c>
      <c r="M519" s="159">
        <f t="shared" si="147"/>
        <v>1.5075376884422109</v>
      </c>
      <c r="N519" s="159">
        <f t="shared" si="147"/>
        <v>12.646566164154105</v>
      </c>
      <c r="O519" s="159">
        <f t="shared" si="145"/>
        <v>100</v>
      </c>
    </row>
    <row r="520" spans="1:17" ht="15" customHeight="1" x14ac:dyDescent="0.15">
      <c r="B520" s="338"/>
      <c r="C520" s="331" t="s">
        <v>291</v>
      </c>
      <c r="D520" s="332"/>
      <c r="E520" s="332"/>
      <c r="F520" s="332"/>
      <c r="G520" s="332"/>
      <c r="H520" s="224">
        <f t="shared" si="146"/>
        <v>1194</v>
      </c>
      <c r="I520" s="212">
        <f t="shared" si="147"/>
        <v>27.721943048576215</v>
      </c>
      <c r="J520" s="212">
        <f t="shared" si="147"/>
        <v>11.139028475711893</v>
      </c>
      <c r="K520" s="212">
        <f t="shared" si="147"/>
        <v>9.966499162479062</v>
      </c>
      <c r="L520" s="212">
        <f t="shared" si="147"/>
        <v>9.2964824120603016</v>
      </c>
      <c r="M520" s="212">
        <f t="shared" si="147"/>
        <v>10.636515912897822</v>
      </c>
      <c r="N520" s="212">
        <f t="shared" si="147"/>
        <v>31.239530988274705</v>
      </c>
      <c r="O520" s="212">
        <f t="shared" si="145"/>
        <v>100</v>
      </c>
    </row>
    <row r="521" spans="1:17" ht="31.15" customHeight="1" x14ac:dyDescent="0.15">
      <c r="B521" s="339"/>
      <c r="C521" s="334" t="s">
        <v>732</v>
      </c>
      <c r="D521" s="335"/>
      <c r="E521" s="335"/>
      <c r="F521" s="335"/>
      <c r="G521" s="335"/>
      <c r="H521" s="225">
        <f t="shared" si="146"/>
        <v>1194</v>
      </c>
      <c r="I521" s="163">
        <f t="shared" si="147"/>
        <v>35.845896147403685</v>
      </c>
      <c r="J521" s="163">
        <f t="shared" si="147"/>
        <v>15.159128978224457</v>
      </c>
      <c r="K521" s="163">
        <f t="shared" si="147"/>
        <v>10.469011725293132</v>
      </c>
      <c r="L521" s="163">
        <f t="shared" si="147"/>
        <v>7.8726968174204357</v>
      </c>
      <c r="M521" s="163">
        <f t="shared" si="147"/>
        <v>5.6951423785594635</v>
      </c>
      <c r="N521" s="163">
        <f t="shared" si="147"/>
        <v>24.958123953098827</v>
      </c>
      <c r="O521" s="163">
        <f t="shared" si="145"/>
        <v>100</v>
      </c>
    </row>
    <row r="523" spans="1:17" ht="15" customHeight="1" x14ac:dyDescent="0.15">
      <c r="A523" s="135" t="s">
        <v>981</v>
      </c>
    </row>
    <row r="524" spans="1:17" ht="33" x14ac:dyDescent="0.15">
      <c r="B524" s="323"/>
      <c r="C524" s="167" t="s">
        <v>173</v>
      </c>
      <c r="D524" s="167"/>
      <c r="E524" s="167"/>
      <c r="F524" s="167"/>
      <c r="G524" s="167"/>
      <c r="H524" s="176"/>
      <c r="I524" s="360" t="s">
        <v>153</v>
      </c>
      <c r="J524" s="324" t="s">
        <v>837</v>
      </c>
      <c r="K524" s="198" t="s">
        <v>838</v>
      </c>
      <c r="L524" s="198" t="s">
        <v>982</v>
      </c>
      <c r="M524" s="199" t="s">
        <v>983</v>
      </c>
      <c r="N524" s="199" t="s">
        <v>526</v>
      </c>
      <c r="O524" s="324" t="s">
        <v>4</v>
      </c>
      <c r="P524" s="199" t="s">
        <v>984</v>
      </c>
      <c r="Q524" s="199" t="s">
        <v>985</v>
      </c>
    </row>
    <row r="525" spans="1:17" ht="15" customHeight="1" x14ac:dyDescent="0.15">
      <c r="B525" s="325" t="s">
        <v>2</v>
      </c>
      <c r="C525" s="156" t="s">
        <v>462</v>
      </c>
      <c r="H525" s="203"/>
      <c r="I525" s="204">
        <v>870</v>
      </c>
      <c r="J525" s="204">
        <v>46</v>
      </c>
      <c r="K525" s="204">
        <v>25</v>
      </c>
      <c r="L525" s="204">
        <v>15</v>
      </c>
      <c r="M525" s="204">
        <v>27</v>
      </c>
      <c r="N525" s="204">
        <v>70</v>
      </c>
      <c r="O525" s="204">
        <f t="shared" ref="O525:O554" si="148">SUM(I525:N525)</f>
        <v>1053</v>
      </c>
      <c r="P525" s="326">
        <v>1.2773132136533183</v>
      </c>
      <c r="Q525" s="205">
        <v>11.11149459310807</v>
      </c>
    </row>
    <row r="526" spans="1:17" ht="15" customHeight="1" x14ac:dyDescent="0.15">
      <c r="B526" s="328"/>
      <c r="C526" s="156" t="s">
        <v>463</v>
      </c>
      <c r="H526" s="329"/>
      <c r="I526" s="157">
        <v>846</v>
      </c>
      <c r="J526" s="157">
        <v>65</v>
      </c>
      <c r="K526" s="157">
        <v>34</v>
      </c>
      <c r="L526" s="157">
        <v>15</v>
      </c>
      <c r="M526" s="157">
        <v>23</v>
      </c>
      <c r="N526" s="157">
        <v>70</v>
      </c>
      <c r="O526" s="157">
        <f t="shared" si="148"/>
        <v>1053</v>
      </c>
      <c r="P526" s="330">
        <v>1.1879256788447254</v>
      </c>
      <c r="Q526" s="159">
        <v>8.5235835204698187</v>
      </c>
    </row>
    <row r="527" spans="1:17" ht="15" customHeight="1" x14ac:dyDescent="0.15">
      <c r="B527" s="328"/>
      <c r="C527" s="156" t="s">
        <v>464</v>
      </c>
      <c r="H527" s="329"/>
      <c r="I527" s="157">
        <v>933</v>
      </c>
      <c r="J527" s="157">
        <v>21</v>
      </c>
      <c r="K527" s="157">
        <v>15</v>
      </c>
      <c r="L527" s="157">
        <v>9</v>
      </c>
      <c r="M527" s="157">
        <v>5</v>
      </c>
      <c r="N527" s="157">
        <v>70</v>
      </c>
      <c r="O527" s="157">
        <f t="shared" si="148"/>
        <v>1053</v>
      </c>
      <c r="P527" s="330">
        <v>0.39017050520768098</v>
      </c>
      <c r="Q527" s="159">
        <v>7.6707521323830079</v>
      </c>
    </row>
    <row r="528" spans="1:17" ht="15" customHeight="1" x14ac:dyDescent="0.15">
      <c r="B528" s="328"/>
      <c r="C528" s="156" t="s">
        <v>541</v>
      </c>
      <c r="H528" s="329"/>
      <c r="I528" s="157">
        <v>600</v>
      </c>
      <c r="J528" s="157">
        <v>206</v>
      </c>
      <c r="K528" s="157">
        <v>115</v>
      </c>
      <c r="L528" s="157">
        <v>38</v>
      </c>
      <c r="M528" s="157">
        <v>24</v>
      </c>
      <c r="N528" s="157">
        <v>70</v>
      </c>
      <c r="O528" s="157">
        <f t="shared" si="148"/>
        <v>1053</v>
      </c>
      <c r="P528" s="330">
        <v>2.3994151418707661</v>
      </c>
      <c r="Q528" s="159">
        <v>6.1582900377518621</v>
      </c>
    </row>
    <row r="529" spans="2:17" ht="15" customHeight="1" x14ac:dyDescent="0.15">
      <c r="B529" s="328"/>
      <c r="C529" s="156" t="s">
        <v>465</v>
      </c>
      <c r="H529" s="329"/>
      <c r="I529" s="157">
        <v>672</v>
      </c>
      <c r="J529" s="157">
        <v>192</v>
      </c>
      <c r="K529" s="157">
        <v>91</v>
      </c>
      <c r="L529" s="157">
        <v>17</v>
      </c>
      <c r="M529" s="157">
        <v>11</v>
      </c>
      <c r="N529" s="157">
        <v>70</v>
      </c>
      <c r="O529" s="157">
        <f t="shared" si="148"/>
        <v>1053</v>
      </c>
      <c r="P529" s="330">
        <v>1.6071064741032344</v>
      </c>
      <c r="Q529" s="159">
        <v>5.0796966689500946</v>
      </c>
    </row>
    <row r="530" spans="2:17" ht="15" customHeight="1" x14ac:dyDescent="0.15">
      <c r="B530" s="328"/>
      <c r="C530" s="156" t="s">
        <v>543</v>
      </c>
      <c r="H530" s="329"/>
      <c r="I530" s="157">
        <v>746</v>
      </c>
      <c r="J530" s="157">
        <v>146</v>
      </c>
      <c r="K530" s="157">
        <v>71</v>
      </c>
      <c r="L530" s="157">
        <v>16</v>
      </c>
      <c r="M530" s="157">
        <v>4</v>
      </c>
      <c r="N530" s="157">
        <v>70</v>
      </c>
      <c r="O530" s="157">
        <f t="shared" si="148"/>
        <v>1053</v>
      </c>
      <c r="P530" s="330">
        <v>1.2408201108455879</v>
      </c>
      <c r="Q530" s="159">
        <v>5.1465239196675645</v>
      </c>
    </row>
    <row r="531" spans="2:17" ht="15" customHeight="1" x14ac:dyDescent="0.15">
      <c r="B531" s="328"/>
      <c r="C531" s="156" t="s">
        <v>467</v>
      </c>
      <c r="H531" s="329"/>
      <c r="I531" s="157">
        <v>781</v>
      </c>
      <c r="J531" s="157">
        <v>123</v>
      </c>
      <c r="K531" s="157">
        <v>49</v>
      </c>
      <c r="L531" s="157">
        <v>20</v>
      </c>
      <c r="M531" s="157">
        <v>10</v>
      </c>
      <c r="N531" s="157">
        <v>70</v>
      </c>
      <c r="O531" s="157">
        <f t="shared" si="148"/>
        <v>1053</v>
      </c>
      <c r="P531" s="330">
        <v>1.1872829323623135</v>
      </c>
      <c r="Q531" s="159">
        <v>5.7777184282779919</v>
      </c>
    </row>
    <row r="532" spans="2:17" ht="15" customHeight="1" x14ac:dyDescent="0.15">
      <c r="B532" s="328"/>
      <c r="C532" s="156" t="s">
        <v>542</v>
      </c>
      <c r="H532" s="329"/>
      <c r="I532" s="157">
        <v>974</v>
      </c>
      <c r="J532" s="157">
        <v>7</v>
      </c>
      <c r="K532" s="157">
        <v>2</v>
      </c>
      <c r="L532" s="157">
        <v>0</v>
      </c>
      <c r="M532" s="157">
        <v>0</v>
      </c>
      <c r="N532" s="157">
        <v>70</v>
      </c>
      <c r="O532" s="157">
        <f t="shared" si="148"/>
        <v>1053</v>
      </c>
      <c r="P532" s="330">
        <v>3.9864011491518934E-2</v>
      </c>
      <c r="Q532" s="159">
        <v>4.3540359217959015</v>
      </c>
    </row>
    <row r="533" spans="2:17" ht="15" customHeight="1" x14ac:dyDescent="0.15">
      <c r="B533" s="328"/>
      <c r="C533" s="156" t="s">
        <v>466</v>
      </c>
      <c r="H533" s="329"/>
      <c r="I533" s="157">
        <v>779</v>
      </c>
      <c r="J533" s="157">
        <v>131</v>
      </c>
      <c r="K533" s="157">
        <v>51</v>
      </c>
      <c r="L533" s="157">
        <v>9</v>
      </c>
      <c r="M533" s="157">
        <v>13</v>
      </c>
      <c r="N533" s="157">
        <v>70</v>
      </c>
      <c r="O533" s="157">
        <f t="shared" si="148"/>
        <v>1053</v>
      </c>
      <c r="P533" s="330">
        <v>1.3119973012823949</v>
      </c>
      <c r="Q533" s="159">
        <v>6.32202621157154</v>
      </c>
    </row>
    <row r="534" spans="2:17" ht="15" customHeight="1" x14ac:dyDescent="0.15">
      <c r="B534" s="328"/>
      <c r="C534" s="156" t="s">
        <v>731</v>
      </c>
      <c r="H534" s="329"/>
      <c r="I534" s="157">
        <v>791</v>
      </c>
      <c r="J534" s="157">
        <v>152</v>
      </c>
      <c r="K534" s="157">
        <v>31</v>
      </c>
      <c r="L534" s="157">
        <v>6</v>
      </c>
      <c r="M534" s="157">
        <v>3</v>
      </c>
      <c r="N534" s="157">
        <v>70</v>
      </c>
      <c r="O534" s="157">
        <f t="shared" si="148"/>
        <v>1053</v>
      </c>
      <c r="P534" s="330">
        <v>0.76326194404491565</v>
      </c>
      <c r="Q534" s="159">
        <v>3.9077421406049591</v>
      </c>
    </row>
    <row r="535" spans="2:17" ht="15" customHeight="1" x14ac:dyDescent="0.15">
      <c r="B535" s="328"/>
      <c r="C535" s="156" t="s">
        <v>540</v>
      </c>
      <c r="H535" s="329"/>
      <c r="I535" s="157">
        <v>929</v>
      </c>
      <c r="J535" s="157">
        <v>32</v>
      </c>
      <c r="K535" s="157">
        <v>13</v>
      </c>
      <c r="L535" s="157">
        <v>5</v>
      </c>
      <c r="M535" s="157">
        <v>4</v>
      </c>
      <c r="N535" s="157">
        <v>70</v>
      </c>
      <c r="O535" s="157">
        <f t="shared" si="148"/>
        <v>1053</v>
      </c>
      <c r="P535" s="330">
        <v>0.30631957223878448</v>
      </c>
      <c r="Q535" s="159">
        <v>5.5761507316800945</v>
      </c>
    </row>
    <row r="536" spans="2:17" ht="15" customHeight="1" x14ac:dyDescent="0.15">
      <c r="B536" s="328"/>
      <c r="C536" s="156" t="s">
        <v>544</v>
      </c>
      <c r="H536" s="329"/>
      <c r="I536" s="157">
        <v>932</v>
      </c>
      <c r="J536" s="157">
        <v>26</v>
      </c>
      <c r="K536" s="157">
        <v>13</v>
      </c>
      <c r="L536" s="157">
        <v>7</v>
      </c>
      <c r="M536" s="157">
        <v>5</v>
      </c>
      <c r="N536" s="157">
        <v>70</v>
      </c>
      <c r="O536" s="157">
        <f t="shared" si="148"/>
        <v>1053</v>
      </c>
      <c r="P536" s="330">
        <v>0.41540399596061567</v>
      </c>
      <c r="Q536" s="159">
        <v>8.0067083927310829</v>
      </c>
    </row>
    <row r="537" spans="2:17" ht="15" customHeight="1" x14ac:dyDescent="0.15">
      <c r="B537" s="328"/>
      <c r="C537" s="174" t="s">
        <v>550</v>
      </c>
      <c r="H537" s="329"/>
      <c r="I537" s="157">
        <v>864</v>
      </c>
      <c r="J537" s="157">
        <v>22</v>
      </c>
      <c r="K537" s="157">
        <v>17</v>
      </c>
      <c r="L537" s="157">
        <v>9</v>
      </c>
      <c r="M537" s="157">
        <v>14</v>
      </c>
      <c r="N537" s="157">
        <v>127</v>
      </c>
      <c r="O537" s="157">
        <f t="shared" si="148"/>
        <v>1053</v>
      </c>
      <c r="P537" s="330">
        <v>0.72878632423286749</v>
      </c>
      <c r="Q537" s="159">
        <v>10.884776390961859</v>
      </c>
    </row>
    <row r="538" spans="2:17" ht="15" customHeight="1" x14ac:dyDescent="0.15">
      <c r="B538" s="328"/>
      <c r="C538" s="331" t="s">
        <v>291</v>
      </c>
      <c r="D538" s="332"/>
      <c r="E538" s="332"/>
      <c r="F538" s="332"/>
      <c r="G538" s="332"/>
      <c r="H538" s="210"/>
      <c r="I538" s="211">
        <v>322</v>
      </c>
      <c r="J538" s="211">
        <v>114</v>
      </c>
      <c r="K538" s="211">
        <v>102</v>
      </c>
      <c r="L538" s="211">
        <v>93</v>
      </c>
      <c r="M538" s="211">
        <v>109</v>
      </c>
      <c r="N538" s="211">
        <v>313</v>
      </c>
      <c r="O538" s="211">
        <f t="shared" si="148"/>
        <v>1053</v>
      </c>
      <c r="P538" s="333">
        <v>7.1828905658281936</v>
      </c>
      <c r="Q538" s="212">
        <v>12.716122054336994</v>
      </c>
    </row>
    <row r="539" spans="2:17" ht="31.15" customHeight="1" x14ac:dyDescent="0.15">
      <c r="B539" s="152"/>
      <c r="C539" s="334" t="s">
        <v>732</v>
      </c>
      <c r="D539" s="335"/>
      <c r="E539" s="335"/>
      <c r="F539" s="335"/>
      <c r="G539" s="335"/>
      <c r="H539" s="220"/>
      <c r="I539" s="161">
        <v>415</v>
      </c>
      <c r="J539" s="161">
        <v>147</v>
      </c>
      <c r="K539" s="161">
        <v>107</v>
      </c>
      <c r="L539" s="161">
        <v>77</v>
      </c>
      <c r="M539" s="161">
        <v>60</v>
      </c>
      <c r="N539" s="161">
        <v>247</v>
      </c>
      <c r="O539" s="161">
        <f t="shared" si="148"/>
        <v>1053</v>
      </c>
      <c r="P539" s="336">
        <v>4.5605928869224881</v>
      </c>
      <c r="Q539" s="163">
        <v>9.4011198640908571</v>
      </c>
    </row>
    <row r="540" spans="2:17" ht="15" customHeight="1" x14ac:dyDescent="0.15">
      <c r="B540" s="325" t="s">
        <v>3</v>
      </c>
      <c r="C540" s="156" t="s">
        <v>462</v>
      </c>
      <c r="H540" s="337">
        <f t="shared" ref="H540:H554" si="149">O525</f>
        <v>1053</v>
      </c>
      <c r="I540" s="205">
        <f t="shared" ref="I540:N554" si="150">I525/$H540*100</f>
        <v>82.621082621082621</v>
      </c>
      <c r="J540" s="205">
        <f t="shared" si="150"/>
        <v>4.3684710351377021</v>
      </c>
      <c r="K540" s="205">
        <f t="shared" si="150"/>
        <v>2.3741690408357075</v>
      </c>
      <c r="L540" s="205">
        <f t="shared" si="150"/>
        <v>1.4245014245014245</v>
      </c>
      <c r="M540" s="205">
        <f t="shared" si="150"/>
        <v>2.5641025641025639</v>
      </c>
      <c r="N540" s="205">
        <f t="shared" si="150"/>
        <v>6.6476733143399818</v>
      </c>
      <c r="O540" s="205">
        <f t="shared" si="148"/>
        <v>100.00000000000001</v>
      </c>
    </row>
    <row r="541" spans="2:17" ht="15" customHeight="1" x14ac:dyDescent="0.15">
      <c r="B541" s="338"/>
      <c r="C541" s="156" t="s">
        <v>463</v>
      </c>
      <c r="H541" s="222">
        <f t="shared" si="149"/>
        <v>1053</v>
      </c>
      <c r="I541" s="159">
        <f t="shared" si="150"/>
        <v>80.341880341880341</v>
      </c>
      <c r="J541" s="159">
        <f t="shared" si="150"/>
        <v>6.1728395061728394</v>
      </c>
      <c r="K541" s="159">
        <f t="shared" si="150"/>
        <v>3.2288698955365627</v>
      </c>
      <c r="L541" s="159">
        <f t="shared" si="150"/>
        <v>1.4245014245014245</v>
      </c>
      <c r="M541" s="159">
        <f t="shared" si="150"/>
        <v>2.184235517568851</v>
      </c>
      <c r="N541" s="159">
        <f t="shared" si="150"/>
        <v>6.6476733143399818</v>
      </c>
      <c r="O541" s="159">
        <f t="shared" si="148"/>
        <v>100</v>
      </c>
    </row>
    <row r="542" spans="2:17" ht="15" customHeight="1" x14ac:dyDescent="0.15">
      <c r="B542" s="338"/>
      <c r="C542" s="156" t="s">
        <v>464</v>
      </c>
      <c r="H542" s="222">
        <f t="shared" si="149"/>
        <v>1053</v>
      </c>
      <c r="I542" s="159">
        <f t="shared" si="150"/>
        <v>88.603988603988597</v>
      </c>
      <c r="J542" s="159">
        <f t="shared" si="150"/>
        <v>1.9943019943019942</v>
      </c>
      <c r="K542" s="159">
        <f t="shared" si="150"/>
        <v>1.4245014245014245</v>
      </c>
      <c r="L542" s="159">
        <f t="shared" si="150"/>
        <v>0.85470085470085477</v>
      </c>
      <c r="M542" s="159">
        <f t="shared" si="150"/>
        <v>0.47483380816714149</v>
      </c>
      <c r="N542" s="159">
        <f t="shared" si="150"/>
        <v>6.6476733143399818</v>
      </c>
      <c r="O542" s="159">
        <f t="shared" si="148"/>
        <v>100</v>
      </c>
    </row>
    <row r="543" spans="2:17" ht="15" customHeight="1" x14ac:dyDescent="0.15">
      <c r="B543" s="338"/>
      <c r="C543" s="156" t="s">
        <v>541</v>
      </c>
      <c r="H543" s="222">
        <f t="shared" si="149"/>
        <v>1053</v>
      </c>
      <c r="I543" s="159">
        <f t="shared" si="150"/>
        <v>56.980056980056979</v>
      </c>
      <c r="J543" s="159">
        <f t="shared" si="150"/>
        <v>19.56315289648623</v>
      </c>
      <c r="K543" s="159">
        <f t="shared" si="150"/>
        <v>10.921177587844255</v>
      </c>
      <c r="L543" s="159">
        <f t="shared" si="150"/>
        <v>3.6087369420702751</v>
      </c>
      <c r="M543" s="159">
        <f t="shared" si="150"/>
        <v>2.2792022792022792</v>
      </c>
      <c r="N543" s="159">
        <f t="shared" si="150"/>
        <v>6.6476733143399818</v>
      </c>
      <c r="O543" s="159">
        <f t="shared" si="148"/>
        <v>100.00000000000001</v>
      </c>
    </row>
    <row r="544" spans="2:17" ht="15" customHeight="1" x14ac:dyDescent="0.15">
      <c r="B544" s="338"/>
      <c r="C544" s="156" t="s">
        <v>465</v>
      </c>
      <c r="H544" s="222">
        <f t="shared" si="149"/>
        <v>1053</v>
      </c>
      <c r="I544" s="159">
        <f t="shared" si="150"/>
        <v>63.817663817663814</v>
      </c>
      <c r="J544" s="159">
        <f t="shared" si="150"/>
        <v>18.233618233618234</v>
      </c>
      <c r="K544" s="159">
        <f t="shared" si="150"/>
        <v>8.6419753086419746</v>
      </c>
      <c r="L544" s="159">
        <f t="shared" si="150"/>
        <v>1.6144349477682813</v>
      </c>
      <c r="M544" s="159">
        <f t="shared" si="150"/>
        <v>1.0446343779677114</v>
      </c>
      <c r="N544" s="159">
        <f t="shared" si="150"/>
        <v>6.6476733143399818</v>
      </c>
      <c r="O544" s="159">
        <f t="shared" si="148"/>
        <v>100</v>
      </c>
    </row>
    <row r="545" spans="2:17" ht="15" customHeight="1" x14ac:dyDescent="0.15">
      <c r="B545" s="338"/>
      <c r="C545" s="156" t="s">
        <v>543</v>
      </c>
      <c r="H545" s="222">
        <f t="shared" si="149"/>
        <v>1053</v>
      </c>
      <c r="I545" s="159">
        <f t="shared" si="150"/>
        <v>70.845204178537514</v>
      </c>
      <c r="J545" s="159">
        <f t="shared" si="150"/>
        <v>13.865147198480532</v>
      </c>
      <c r="K545" s="159">
        <f t="shared" si="150"/>
        <v>6.7426400759734095</v>
      </c>
      <c r="L545" s="159">
        <f t="shared" si="150"/>
        <v>1.5194681861348529</v>
      </c>
      <c r="M545" s="159">
        <f t="shared" si="150"/>
        <v>0.37986704653371323</v>
      </c>
      <c r="N545" s="159">
        <f t="shared" si="150"/>
        <v>6.6476733143399818</v>
      </c>
      <c r="O545" s="159">
        <f t="shared" si="148"/>
        <v>100.00000000000001</v>
      </c>
    </row>
    <row r="546" spans="2:17" ht="15" customHeight="1" x14ac:dyDescent="0.15">
      <c r="B546" s="338"/>
      <c r="C546" s="156" t="s">
        <v>467</v>
      </c>
      <c r="H546" s="222">
        <f t="shared" si="149"/>
        <v>1053</v>
      </c>
      <c r="I546" s="159">
        <f t="shared" si="150"/>
        <v>74.169040835707506</v>
      </c>
      <c r="J546" s="159">
        <f t="shared" si="150"/>
        <v>11.680911680911681</v>
      </c>
      <c r="K546" s="159">
        <f t="shared" si="150"/>
        <v>4.6533713200379871</v>
      </c>
      <c r="L546" s="159">
        <f t="shared" si="150"/>
        <v>1.899335232668566</v>
      </c>
      <c r="M546" s="159">
        <f t="shared" si="150"/>
        <v>0.94966761633428298</v>
      </c>
      <c r="N546" s="159">
        <f t="shared" si="150"/>
        <v>6.6476733143399818</v>
      </c>
      <c r="O546" s="159">
        <f t="shared" si="148"/>
        <v>100</v>
      </c>
    </row>
    <row r="547" spans="2:17" ht="15" customHeight="1" x14ac:dyDescent="0.15">
      <c r="B547" s="338"/>
      <c r="C547" s="156" t="s">
        <v>542</v>
      </c>
      <c r="H547" s="222">
        <f t="shared" si="149"/>
        <v>1053</v>
      </c>
      <c r="I547" s="159">
        <f t="shared" si="150"/>
        <v>92.497625830959166</v>
      </c>
      <c r="J547" s="159">
        <f t="shared" si="150"/>
        <v>0.66476733143399813</v>
      </c>
      <c r="K547" s="159">
        <f t="shared" si="150"/>
        <v>0.18993352326685661</v>
      </c>
      <c r="L547" s="159">
        <f t="shared" si="150"/>
        <v>0</v>
      </c>
      <c r="M547" s="159">
        <f t="shared" si="150"/>
        <v>0</v>
      </c>
      <c r="N547" s="159">
        <f t="shared" si="150"/>
        <v>6.6476733143399818</v>
      </c>
      <c r="O547" s="159">
        <f t="shared" si="148"/>
        <v>100</v>
      </c>
    </row>
    <row r="548" spans="2:17" ht="15" customHeight="1" x14ac:dyDescent="0.15">
      <c r="B548" s="338"/>
      <c r="C548" s="156" t="s">
        <v>466</v>
      </c>
      <c r="H548" s="222">
        <f t="shared" si="149"/>
        <v>1053</v>
      </c>
      <c r="I548" s="159">
        <f t="shared" si="150"/>
        <v>73.979107312440647</v>
      </c>
      <c r="J548" s="159">
        <f t="shared" si="150"/>
        <v>12.440645773979107</v>
      </c>
      <c r="K548" s="159">
        <f t="shared" si="150"/>
        <v>4.8433048433048427</v>
      </c>
      <c r="L548" s="159">
        <f t="shared" si="150"/>
        <v>0.85470085470085477</v>
      </c>
      <c r="M548" s="159">
        <f t="shared" si="150"/>
        <v>1.2345679012345678</v>
      </c>
      <c r="N548" s="159">
        <f t="shared" si="150"/>
        <v>6.6476733143399818</v>
      </c>
      <c r="O548" s="159">
        <f t="shared" si="148"/>
        <v>100</v>
      </c>
    </row>
    <row r="549" spans="2:17" ht="15" customHeight="1" x14ac:dyDescent="0.15">
      <c r="B549" s="338"/>
      <c r="C549" s="156" t="s">
        <v>731</v>
      </c>
      <c r="H549" s="222">
        <f t="shared" si="149"/>
        <v>1053</v>
      </c>
      <c r="I549" s="159">
        <f t="shared" si="150"/>
        <v>75.118708452041787</v>
      </c>
      <c r="J549" s="159">
        <f t="shared" si="150"/>
        <v>14.4349477682811</v>
      </c>
      <c r="K549" s="159">
        <f t="shared" si="150"/>
        <v>2.9439696106362776</v>
      </c>
      <c r="L549" s="159">
        <f t="shared" si="150"/>
        <v>0.56980056980056981</v>
      </c>
      <c r="M549" s="159">
        <f t="shared" si="150"/>
        <v>0.28490028490028491</v>
      </c>
      <c r="N549" s="159">
        <f t="shared" si="150"/>
        <v>6.6476733143399818</v>
      </c>
      <c r="O549" s="159">
        <f t="shared" si="148"/>
        <v>100</v>
      </c>
    </row>
    <row r="550" spans="2:17" ht="15" customHeight="1" x14ac:dyDescent="0.15">
      <c r="B550" s="338"/>
      <c r="C550" s="156" t="s">
        <v>540</v>
      </c>
      <c r="H550" s="222">
        <f t="shared" si="149"/>
        <v>1053</v>
      </c>
      <c r="I550" s="159">
        <f t="shared" si="150"/>
        <v>88.224121557454893</v>
      </c>
      <c r="J550" s="159">
        <f t="shared" si="150"/>
        <v>3.0389363722697058</v>
      </c>
      <c r="K550" s="159">
        <f t="shared" si="150"/>
        <v>1.2345679012345678</v>
      </c>
      <c r="L550" s="159">
        <f t="shared" si="150"/>
        <v>0.47483380816714149</v>
      </c>
      <c r="M550" s="159">
        <f t="shared" si="150"/>
        <v>0.37986704653371323</v>
      </c>
      <c r="N550" s="159">
        <f t="shared" si="150"/>
        <v>6.6476733143399818</v>
      </c>
      <c r="O550" s="159">
        <f t="shared" si="148"/>
        <v>100.00000000000001</v>
      </c>
    </row>
    <row r="551" spans="2:17" ht="15" customHeight="1" x14ac:dyDescent="0.15">
      <c r="B551" s="338"/>
      <c r="C551" s="156" t="s">
        <v>544</v>
      </c>
      <c r="H551" s="222">
        <f t="shared" si="149"/>
        <v>1053</v>
      </c>
      <c r="I551" s="159">
        <f t="shared" si="150"/>
        <v>88.509021842355168</v>
      </c>
      <c r="J551" s="159">
        <f t="shared" si="150"/>
        <v>2.4691358024691357</v>
      </c>
      <c r="K551" s="159">
        <f t="shared" si="150"/>
        <v>1.2345679012345678</v>
      </c>
      <c r="L551" s="159">
        <f t="shared" si="150"/>
        <v>0.66476733143399813</v>
      </c>
      <c r="M551" s="159">
        <f t="shared" si="150"/>
        <v>0.47483380816714149</v>
      </c>
      <c r="N551" s="159">
        <f t="shared" si="150"/>
        <v>6.6476733143399818</v>
      </c>
      <c r="O551" s="159">
        <f t="shared" si="148"/>
        <v>100</v>
      </c>
    </row>
    <row r="552" spans="2:17" ht="15" customHeight="1" x14ac:dyDescent="0.15">
      <c r="B552" s="338"/>
      <c r="C552" s="174" t="s">
        <v>550</v>
      </c>
      <c r="H552" s="222">
        <f t="shared" si="149"/>
        <v>1053</v>
      </c>
      <c r="I552" s="159">
        <f t="shared" si="150"/>
        <v>82.051282051282044</v>
      </c>
      <c r="J552" s="159">
        <f t="shared" si="150"/>
        <v>2.0892687559354228</v>
      </c>
      <c r="K552" s="159">
        <f t="shared" si="150"/>
        <v>1.6144349477682813</v>
      </c>
      <c r="L552" s="159">
        <f t="shared" si="150"/>
        <v>0.85470085470085477</v>
      </c>
      <c r="M552" s="159">
        <f t="shared" si="150"/>
        <v>1.3295346628679963</v>
      </c>
      <c r="N552" s="159">
        <f t="shared" si="150"/>
        <v>12.060778727445394</v>
      </c>
      <c r="O552" s="159">
        <f t="shared" si="148"/>
        <v>100</v>
      </c>
    </row>
    <row r="553" spans="2:17" ht="15" customHeight="1" x14ac:dyDescent="0.15">
      <c r="B553" s="338"/>
      <c r="C553" s="331" t="s">
        <v>291</v>
      </c>
      <c r="D553" s="332"/>
      <c r="E553" s="332"/>
      <c r="F553" s="332"/>
      <c r="G553" s="332"/>
      <c r="H553" s="224">
        <f t="shared" si="149"/>
        <v>1053</v>
      </c>
      <c r="I553" s="212">
        <f t="shared" si="150"/>
        <v>30.579297245963911</v>
      </c>
      <c r="J553" s="212">
        <f t="shared" si="150"/>
        <v>10.826210826210826</v>
      </c>
      <c r="K553" s="212">
        <f t="shared" si="150"/>
        <v>9.6866096866096854</v>
      </c>
      <c r="L553" s="212">
        <f t="shared" si="150"/>
        <v>8.8319088319088319</v>
      </c>
      <c r="M553" s="212">
        <f t="shared" si="150"/>
        <v>10.351377018043685</v>
      </c>
      <c r="N553" s="212">
        <f t="shared" si="150"/>
        <v>29.724596391263059</v>
      </c>
      <c r="O553" s="212">
        <f t="shared" si="148"/>
        <v>100.00000000000001</v>
      </c>
    </row>
    <row r="554" spans="2:17" ht="31.15" customHeight="1" x14ac:dyDescent="0.15">
      <c r="B554" s="339"/>
      <c r="C554" s="334" t="s">
        <v>732</v>
      </c>
      <c r="D554" s="335"/>
      <c r="E554" s="335"/>
      <c r="F554" s="335"/>
      <c r="G554" s="335"/>
      <c r="H554" s="225">
        <f t="shared" si="149"/>
        <v>1053</v>
      </c>
      <c r="I554" s="163">
        <f t="shared" si="150"/>
        <v>39.411206077872748</v>
      </c>
      <c r="J554" s="163">
        <f t="shared" si="150"/>
        <v>13.96011396011396</v>
      </c>
      <c r="K554" s="163">
        <f t="shared" si="150"/>
        <v>10.161443494776828</v>
      </c>
      <c r="L554" s="163">
        <f t="shared" si="150"/>
        <v>7.3124406457739797</v>
      </c>
      <c r="M554" s="163">
        <f t="shared" si="150"/>
        <v>5.6980056980056979</v>
      </c>
      <c r="N554" s="163">
        <f t="shared" si="150"/>
        <v>23.456790123456788</v>
      </c>
      <c r="O554" s="163">
        <f t="shared" si="148"/>
        <v>100</v>
      </c>
    </row>
    <row r="555" spans="2:17" ht="15" customHeight="1" x14ac:dyDescent="0.15">
      <c r="H555" s="148"/>
      <c r="I555" s="160"/>
      <c r="J555" s="160"/>
      <c r="K555" s="160"/>
      <c r="L555" s="160"/>
      <c r="M555" s="160"/>
      <c r="N555" s="160"/>
      <c r="O555" s="160"/>
      <c r="P555" s="160"/>
    </row>
    <row r="556" spans="2:17" ht="33" x14ac:dyDescent="0.15">
      <c r="B556" s="323"/>
      <c r="C556" s="167" t="s">
        <v>529</v>
      </c>
      <c r="D556" s="167"/>
      <c r="E556" s="167"/>
      <c r="F556" s="167"/>
      <c r="G556" s="167"/>
      <c r="H556" s="176"/>
      <c r="I556" s="360" t="s">
        <v>153</v>
      </c>
      <c r="J556" s="324" t="s">
        <v>837</v>
      </c>
      <c r="K556" s="198" t="s">
        <v>838</v>
      </c>
      <c r="L556" s="198" t="s">
        <v>982</v>
      </c>
      <c r="M556" s="199" t="s">
        <v>983</v>
      </c>
      <c r="N556" s="199" t="s">
        <v>526</v>
      </c>
      <c r="O556" s="324" t="s">
        <v>4</v>
      </c>
      <c r="P556" s="199" t="s">
        <v>984</v>
      </c>
      <c r="Q556" s="199" t="s">
        <v>985</v>
      </c>
    </row>
    <row r="557" spans="2:17" ht="15" customHeight="1" x14ac:dyDescent="0.15">
      <c r="B557" s="325" t="s">
        <v>2</v>
      </c>
      <c r="C557" s="156" t="s">
        <v>462</v>
      </c>
      <c r="H557" s="203"/>
      <c r="I557" s="204">
        <v>804</v>
      </c>
      <c r="J557" s="204">
        <v>166</v>
      </c>
      <c r="K557" s="204">
        <v>86</v>
      </c>
      <c r="L557" s="204">
        <v>29</v>
      </c>
      <c r="M557" s="204">
        <v>45</v>
      </c>
      <c r="N557" s="204">
        <v>72</v>
      </c>
      <c r="O557" s="204">
        <f t="shared" ref="O557:O586" si="151">SUM(I557:N557)</f>
        <v>1202</v>
      </c>
      <c r="P557" s="326">
        <v>2.1810868237655181</v>
      </c>
      <c r="Q557" s="205">
        <v>7.5602089290031769</v>
      </c>
    </row>
    <row r="558" spans="2:17" ht="15" customHeight="1" x14ac:dyDescent="0.15">
      <c r="B558" s="328"/>
      <c r="C558" s="156" t="s">
        <v>463</v>
      </c>
      <c r="H558" s="329"/>
      <c r="I558" s="157">
        <v>664</v>
      </c>
      <c r="J558" s="157">
        <v>340</v>
      </c>
      <c r="K558" s="157">
        <v>71</v>
      </c>
      <c r="L558" s="157">
        <v>32</v>
      </c>
      <c r="M558" s="157">
        <v>23</v>
      </c>
      <c r="N558" s="157">
        <v>72</v>
      </c>
      <c r="O558" s="157">
        <f t="shared" si="151"/>
        <v>1202</v>
      </c>
      <c r="P558" s="330">
        <v>1.9916866916899107</v>
      </c>
      <c r="Q558" s="159">
        <v>4.8296265270592258</v>
      </c>
    </row>
    <row r="559" spans="2:17" ht="15" customHeight="1" x14ac:dyDescent="0.15">
      <c r="B559" s="328"/>
      <c r="C559" s="156" t="s">
        <v>464</v>
      </c>
      <c r="H559" s="329"/>
      <c r="I559" s="157">
        <v>1016</v>
      </c>
      <c r="J559" s="157">
        <v>75</v>
      </c>
      <c r="K559" s="157">
        <v>30</v>
      </c>
      <c r="L559" s="157">
        <v>5</v>
      </c>
      <c r="M559" s="157">
        <v>4</v>
      </c>
      <c r="N559" s="157">
        <v>72</v>
      </c>
      <c r="O559" s="157">
        <f t="shared" si="151"/>
        <v>1202</v>
      </c>
      <c r="P559" s="330">
        <v>0.45253758660796162</v>
      </c>
      <c r="Q559" s="159">
        <v>4.4856795865526022</v>
      </c>
    </row>
    <row r="560" spans="2:17" ht="15" customHeight="1" x14ac:dyDescent="0.15">
      <c r="B560" s="328"/>
      <c r="C560" s="156" t="s">
        <v>541</v>
      </c>
      <c r="H560" s="329"/>
      <c r="I560" s="157">
        <v>315</v>
      </c>
      <c r="J560" s="157">
        <v>505</v>
      </c>
      <c r="K560" s="157">
        <v>248</v>
      </c>
      <c r="L560" s="157">
        <v>43</v>
      </c>
      <c r="M560" s="157">
        <v>19</v>
      </c>
      <c r="N560" s="157">
        <v>72</v>
      </c>
      <c r="O560" s="157">
        <f t="shared" si="151"/>
        <v>1202</v>
      </c>
      <c r="P560" s="330">
        <v>3.5586201964353639</v>
      </c>
      <c r="Q560" s="159">
        <v>4.9340378183705038</v>
      </c>
    </row>
    <row r="561" spans="2:17" ht="15" customHeight="1" x14ac:dyDescent="0.15">
      <c r="B561" s="328"/>
      <c r="C561" s="156" t="s">
        <v>465</v>
      </c>
      <c r="H561" s="329"/>
      <c r="I561" s="157">
        <v>516</v>
      </c>
      <c r="J561" s="157">
        <v>465</v>
      </c>
      <c r="K561" s="157">
        <v>126</v>
      </c>
      <c r="L561" s="157">
        <v>19</v>
      </c>
      <c r="M561" s="157">
        <v>4</v>
      </c>
      <c r="N561" s="157">
        <v>72</v>
      </c>
      <c r="O561" s="157">
        <f t="shared" si="151"/>
        <v>1202</v>
      </c>
      <c r="P561" s="330">
        <v>2.0652905322474964</v>
      </c>
      <c r="Q561" s="159">
        <v>3.8009418590222652</v>
      </c>
    </row>
    <row r="562" spans="2:17" ht="15" customHeight="1" x14ac:dyDescent="0.15">
      <c r="B562" s="328"/>
      <c r="C562" s="156" t="s">
        <v>543</v>
      </c>
      <c r="H562" s="329"/>
      <c r="I562" s="157">
        <v>533</v>
      </c>
      <c r="J562" s="157">
        <v>472</v>
      </c>
      <c r="K562" s="157">
        <v>109</v>
      </c>
      <c r="L562" s="157">
        <v>14</v>
      </c>
      <c r="M562" s="157">
        <v>2</v>
      </c>
      <c r="N562" s="157">
        <v>72</v>
      </c>
      <c r="O562" s="157">
        <f t="shared" si="151"/>
        <v>1202</v>
      </c>
      <c r="P562" s="330">
        <v>1.900486065435373</v>
      </c>
      <c r="Q562" s="159">
        <v>3.5972349312260832</v>
      </c>
    </row>
    <row r="563" spans="2:17" ht="15" customHeight="1" x14ac:dyDescent="0.15">
      <c r="B563" s="328"/>
      <c r="C563" s="156" t="s">
        <v>467</v>
      </c>
      <c r="H563" s="329"/>
      <c r="I563" s="157">
        <v>637</v>
      </c>
      <c r="J563" s="157">
        <v>369</v>
      </c>
      <c r="K563" s="157">
        <v>101</v>
      </c>
      <c r="L563" s="157">
        <v>17</v>
      </c>
      <c r="M563" s="157">
        <v>6</v>
      </c>
      <c r="N563" s="157">
        <v>72</v>
      </c>
      <c r="O563" s="157">
        <f t="shared" si="151"/>
        <v>1202</v>
      </c>
      <c r="P563" s="330">
        <v>1.7363903999250518</v>
      </c>
      <c r="Q563" s="159">
        <v>3.9799617685908899</v>
      </c>
    </row>
    <row r="564" spans="2:17" ht="15" customHeight="1" x14ac:dyDescent="0.15">
      <c r="B564" s="328"/>
      <c r="C564" s="156" t="s">
        <v>542</v>
      </c>
      <c r="H564" s="329"/>
      <c r="I564" s="157">
        <v>1120</v>
      </c>
      <c r="J564" s="157">
        <v>10</v>
      </c>
      <c r="K564" s="157">
        <v>0</v>
      </c>
      <c r="L564" s="157">
        <v>0</v>
      </c>
      <c r="M564" s="157">
        <v>0</v>
      </c>
      <c r="N564" s="157">
        <v>72</v>
      </c>
      <c r="O564" s="157">
        <f t="shared" si="151"/>
        <v>1202</v>
      </c>
      <c r="P564" s="330">
        <v>2.0985531168039001E-2</v>
      </c>
      <c r="Q564" s="159">
        <v>2.3713650219884075</v>
      </c>
    </row>
    <row r="565" spans="2:17" ht="15" customHeight="1" x14ac:dyDescent="0.15">
      <c r="B565" s="328"/>
      <c r="C565" s="156" t="s">
        <v>466</v>
      </c>
      <c r="H565" s="329"/>
      <c r="I565" s="157">
        <v>842</v>
      </c>
      <c r="J565" s="157">
        <v>252</v>
      </c>
      <c r="K565" s="157">
        <v>30</v>
      </c>
      <c r="L565" s="157">
        <v>2</v>
      </c>
      <c r="M565" s="157">
        <v>4</v>
      </c>
      <c r="N565" s="157">
        <v>72</v>
      </c>
      <c r="O565" s="157">
        <f t="shared" si="151"/>
        <v>1202</v>
      </c>
      <c r="P565" s="330">
        <v>0.82126012358984701</v>
      </c>
      <c r="Q565" s="159">
        <v>3.2223053460296081</v>
      </c>
    </row>
    <row r="566" spans="2:17" ht="15" customHeight="1" x14ac:dyDescent="0.15">
      <c r="B566" s="328"/>
      <c r="C566" s="156" t="s">
        <v>731</v>
      </c>
      <c r="H566" s="329"/>
      <c r="I566" s="157">
        <v>778</v>
      </c>
      <c r="J566" s="157">
        <v>324</v>
      </c>
      <c r="K566" s="157">
        <v>24</v>
      </c>
      <c r="L566" s="157">
        <v>3</v>
      </c>
      <c r="M566" s="157">
        <v>1</v>
      </c>
      <c r="N566" s="157">
        <v>72</v>
      </c>
      <c r="O566" s="157">
        <f t="shared" si="151"/>
        <v>1202</v>
      </c>
      <c r="P566" s="330">
        <v>0.89318222324417174</v>
      </c>
      <c r="Q566" s="159">
        <v>2.8673179325736196</v>
      </c>
    </row>
    <row r="567" spans="2:17" ht="15" customHeight="1" x14ac:dyDescent="0.15">
      <c r="B567" s="328"/>
      <c r="C567" s="156" t="s">
        <v>540</v>
      </c>
      <c r="H567" s="329"/>
      <c r="I567" s="157">
        <v>1029</v>
      </c>
      <c r="J567" s="157">
        <v>80</v>
      </c>
      <c r="K567" s="157">
        <v>17</v>
      </c>
      <c r="L567" s="157">
        <v>3</v>
      </c>
      <c r="M567" s="157">
        <v>1</v>
      </c>
      <c r="N567" s="157">
        <v>72</v>
      </c>
      <c r="O567" s="157">
        <f t="shared" si="151"/>
        <v>1202</v>
      </c>
      <c r="P567" s="330">
        <v>0.31915165766738945</v>
      </c>
      <c r="Q567" s="159">
        <v>3.5707066649915848</v>
      </c>
    </row>
    <row r="568" spans="2:17" ht="15" customHeight="1" x14ac:dyDescent="0.15">
      <c r="B568" s="328"/>
      <c r="C568" s="156" t="s">
        <v>544</v>
      </c>
      <c r="H568" s="329"/>
      <c r="I568" s="157">
        <v>1015</v>
      </c>
      <c r="J568" s="157">
        <v>100</v>
      </c>
      <c r="K568" s="157">
        <v>10</v>
      </c>
      <c r="L568" s="157">
        <v>2</v>
      </c>
      <c r="M568" s="157">
        <v>3</v>
      </c>
      <c r="N568" s="157">
        <v>72</v>
      </c>
      <c r="O568" s="157">
        <f t="shared" si="151"/>
        <v>1202</v>
      </c>
      <c r="P568" s="330">
        <v>0.38986942543335695</v>
      </c>
      <c r="Q568" s="159">
        <v>3.8308908759973335</v>
      </c>
    </row>
    <row r="569" spans="2:17" ht="15" customHeight="1" x14ac:dyDescent="0.15">
      <c r="B569" s="328"/>
      <c r="C569" s="174" t="s">
        <v>550</v>
      </c>
      <c r="H569" s="329"/>
      <c r="I569" s="157">
        <v>857</v>
      </c>
      <c r="J569" s="157">
        <v>87</v>
      </c>
      <c r="K569" s="157">
        <v>47</v>
      </c>
      <c r="L569" s="157">
        <v>18</v>
      </c>
      <c r="M569" s="157">
        <v>36</v>
      </c>
      <c r="N569" s="157">
        <v>157</v>
      </c>
      <c r="O569" s="157">
        <f t="shared" si="151"/>
        <v>1202</v>
      </c>
      <c r="P569" s="330">
        <v>2.0318206246599275</v>
      </c>
      <c r="Q569" s="159">
        <v>11.293896557285235</v>
      </c>
    </row>
    <row r="570" spans="2:17" ht="15" customHeight="1" x14ac:dyDescent="0.15">
      <c r="B570" s="328"/>
      <c r="C570" s="331" t="s">
        <v>291</v>
      </c>
      <c r="D570" s="332"/>
      <c r="E570" s="332"/>
      <c r="F570" s="332"/>
      <c r="G570" s="332"/>
      <c r="H570" s="210"/>
      <c r="I570" s="211">
        <v>56</v>
      </c>
      <c r="J570" s="211">
        <v>109</v>
      </c>
      <c r="K570" s="211">
        <v>158</v>
      </c>
      <c r="L570" s="211">
        <v>162</v>
      </c>
      <c r="M570" s="211">
        <v>231</v>
      </c>
      <c r="N570" s="211">
        <v>486</v>
      </c>
      <c r="O570" s="211">
        <f t="shared" si="151"/>
        <v>1202</v>
      </c>
      <c r="P570" s="333">
        <v>13.07607547411914</v>
      </c>
      <c r="Q570" s="212">
        <v>14.185560665862583</v>
      </c>
    </row>
    <row r="571" spans="2:17" ht="31.15" customHeight="1" x14ac:dyDescent="0.15">
      <c r="B571" s="152"/>
      <c r="C571" s="334" t="s">
        <v>732</v>
      </c>
      <c r="D571" s="335"/>
      <c r="E571" s="335"/>
      <c r="F571" s="335"/>
      <c r="G571" s="335"/>
      <c r="H571" s="220"/>
      <c r="I571" s="161">
        <v>85</v>
      </c>
      <c r="J571" s="161">
        <v>187</v>
      </c>
      <c r="K571" s="161">
        <v>217</v>
      </c>
      <c r="L571" s="161">
        <v>130</v>
      </c>
      <c r="M571" s="161">
        <v>138</v>
      </c>
      <c r="N571" s="161">
        <v>445</v>
      </c>
      <c r="O571" s="161">
        <f t="shared" si="151"/>
        <v>1202</v>
      </c>
      <c r="P571" s="336">
        <v>8.8502774824363986</v>
      </c>
      <c r="Q571" s="163">
        <v>9.969732223518383</v>
      </c>
    </row>
    <row r="572" spans="2:17" ht="15" customHeight="1" x14ac:dyDescent="0.15">
      <c r="B572" s="325" t="s">
        <v>3</v>
      </c>
      <c r="C572" s="156" t="s">
        <v>462</v>
      </c>
      <c r="H572" s="337">
        <f t="shared" ref="H572:H586" si="152">O557</f>
        <v>1202</v>
      </c>
      <c r="I572" s="205">
        <f t="shared" ref="I572:N586" si="153">I557/$H572*100</f>
        <v>66.888519134775365</v>
      </c>
      <c r="J572" s="205">
        <f t="shared" si="153"/>
        <v>13.810316139767053</v>
      </c>
      <c r="K572" s="205">
        <f t="shared" si="153"/>
        <v>7.1547420965058244</v>
      </c>
      <c r="L572" s="205">
        <f t="shared" si="153"/>
        <v>2.4126455906821964</v>
      </c>
      <c r="M572" s="205">
        <f t="shared" si="153"/>
        <v>3.7437603993344428</v>
      </c>
      <c r="N572" s="205">
        <f t="shared" si="153"/>
        <v>5.9900166389351082</v>
      </c>
      <c r="O572" s="205">
        <f t="shared" si="151"/>
        <v>100</v>
      </c>
    </row>
    <row r="573" spans="2:17" ht="15" customHeight="1" x14ac:dyDescent="0.15">
      <c r="B573" s="338"/>
      <c r="C573" s="156" t="s">
        <v>463</v>
      </c>
      <c r="H573" s="222">
        <f t="shared" si="152"/>
        <v>1202</v>
      </c>
      <c r="I573" s="159">
        <f t="shared" si="153"/>
        <v>55.241264559068213</v>
      </c>
      <c r="J573" s="159">
        <f t="shared" si="153"/>
        <v>28.286189683860236</v>
      </c>
      <c r="K573" s="159">
        <f t="shared" si="153"/>
        <v>5.9068219633943428</v>
      </c>
      <c r="L573" s="159">
        <f t="shared" si="153"/>
        <v>2.6622296173044924</v>
      </c>
      <c r="M573" s="159">
        <f t="shared" si="153"/>
        <v>1.9134775374376041</v>
      </c>
      <c r="N573" s="159">
        <f t="shared" si="153"/>
        <v>5.9900166389351082</v>
      </c>
      <c r="O573" s="159">
        <f t="shared" si="151"/>
        <v>100</v>
      </c>
    </row>
    <row r="574" spans="2:17" ht="15" customHeight="1" x14ac:dyDescent="0.15">
      <c r="B574" s="338"/>
      <c r="C574" s="156" t="s">
        <v>464</v>
      </c>
      <c r="H574" s="222">
        <f t="shared" si="152"/>
        <v>1202</v>
      </c>
      <c r="I574" s="159">
        <f t="shared" si="153"/>
        <v>84.525790349417633</v>
      </c>
      <c r="J574" s="159">
        <f t="shared" si="153"/>
        <v>6.2396006655574041</v>
      </c>
      <c r="K574" s="159">
        <f t="shared" si="153"/>
        <v>2.4958402662229617</v>
      </c>
      <c r="L574" s="159">
        <f t="shared" si="153"/>
        <v>0.41597337770382692</v>
      </c>
      <c r="M574" s="159">
        <f t="shared" si="153"/>
        <v>0.33277870216306155</v>
      </c>
      <c r="N574" s="159">
        <f t="shared" si="153"/>
        <v>5.9900166389351082</v>
      </c>
      <c r="O574" s="159">
        <f t="shared" si="151"/>
        <v>99.999999999999986</v>
      </c>
    </row>
    <row r="575" spans="2:17" ht="15" customHeight="1" x14ac:dyDescent="0.15">
      <c r="B575" s="338"/>
      <c r="C575" s="156" t="s">
        <v>541</v>
      </c>
      <c r="H575" s="222">
        <f t="shared" si="152"/>
        <v>1202</v>
      </c>
      <c r="I575" s="159">
        <f t="shared" si="153"/>
        <v>26.206322795341098</v>
      </c>
      <c r="J575" s="159">
        <f t="shared" si="153"/>
        <v>42.013311148086522</v>
      </c>
      <c r="K575" s="159">
        <f t="shared" si="153"/>
        <v>20.632279534109816</v>
      </c>
      <c r="L575" s="159">
        <f t="shared" si="153"/>
        <v>3.5773710482529122</v>
      </c>
      <c r="M575" s="159">
        <f t="shared" si="153"/>
        <v>1.5806988352745424</v>
      </c>
      <c r="N575" s="159">
        <f t="shared" si="153"/>
        <v>5.9900166389351082</v>
      </c>
      <c r="O575" s="159">
        <f t="shared" si="151"/>
        <v>100</v>
      </c>
    </row>
    <row r="576" spans="2:17" ht="15" customHeight="1" x14ac:dyDescent="0.15">
      <c r="B576" s="338"/>
      <c r="C576" s="156" t="s">
        <v>465</v>
      </c>
      <c r="H576" s="222">
        <f t="shared" si="152"/>
        <v>1202</v>
      </c>
      <c r="I576" s="159">
        <f t="shared" si="153"/>
        <v>42.928452579034939</v>
      </c>
      <c r="J576" s="159">
        <f t="shared" si="153"/>
        <v>38.685524126455903</v>
      </c>
      <c r="K576" s="159">
        <f t="shared" si="153"/>
        <v>10.482529118136439</v>
      </c>
      <c r="L576" s="159">
        <f t="shared" si="153"/>
        <v>1.5806988352745424</v>
      </c>
      <c r="M576" s="159">
        <f t="shared" si="153"/>
        <v>0.33277870216306155</v>
      </c>
      <c r="N576" s="159">
        <f t="shared" si="153"/>
        <v>5.9900166389351082</v>
      </c>
      <c r="O576" s="159">
        <f t="shared" si="151"/>
        <v>100</v>
      </c>
    </row>
    <row r="577" spans="1:35" ht="15" customHeight="1" x14ac:dyDescent="0.15">
      <c r="B577" s="338"/>
      <c r="C577" s="156" t="s">
        <v>543</v>
      </c>
      <c r="H577" s="222">
        <f t="shared" si="152"/>
        <v>1202</v>
      </c>
      <c r="I577" s="159">
        <f t="shared" si="153"/>
        <v>44.342762063227951</v>
      </c>
      <c r="J577" s="159">
        <f t="shared" si="153"/>
        <v>39.267886855241265</v>
      </c>
      <c r="K577" s="159">
        <f t="shared" si="153"/>
        <v>9.0682196339434284</v>
      </c>
      <c r="L577" s="159">
        <f t="shared" si="153"/>
        <v>1.1647254575707155</v>
      </c>
      <c r="M577" s="159">
        <f t="shared" si="153"/>
        <v>0.16638935108153077</v>
      </c>
      <c r="N577" s="159">
        <f t="shared" si="153"/>
        <v>5.9900166389351082</v>
      </c>
      <c r="O577" s="159">
        <f t="shared" si="151"/>
        <v>100</v>
      </c>
    </row>
    <row r="578" spans="1:35" ht="15" customHeight="1" x14ac:dyDescent="0.15">
      <c r="B578" s="338"/>
      <c r="C578" s="156" t="s">
        <v>467</v>
      </c>
      <c r="H578" s="222">
        <f t="shared" si="152"/>
        <v>1202</v>
      </c>
      <c r="I578" s="159">
        <f t="shared" si="153"/>
        <v>52.995008319467551</v>
      </c>
      <c r="J578" s="159">
        <f t="shared" si="153"/>
        <v>30.698835274542429</v>
      </c>
      <c r="K578" s="159">
        <f t="shared" si="153"/>
        <v>8.4026622296173041</v>
      </c>
      <c r="L578" s="159">
        <f t="shared" si="153"/>
        <v>1.4143094841930115</v>
      </c>
      <c r="M578" s="159">
        <f t="shared" si="153"/>
        <v>0.49916805324459235</v>
      </c>
      <c r="N578" s="159">
        <f t="shared" si="153"/>
        <v>5.9900166389351082</v>
      </c>
      <c r="O578" s="159">
        <f t="shared" si="151"/>
        <v>99.999999999999986</v>
      </c>
    </row>
    <row r="579" spans="1:35" ht="15" customHeight="1" x14ac:dyDescent="0.15">
      <c r="B579" s="338"/>
      <c r="C579" s="156" t="s">
        <v>542</v>
      </c>
      <c r="H579" s="222">
        <f t="shared" si="152"/>
        <v>1202</v>
      </c>
      <c r="I579" s="159">
        <f t="shared" si="153"/>
        <v>93.178036605657226</v>
      </c>
      <c r="J579" s="159">
        <f t="shared" si="153"/>
        <v>0.83194675540765384</v>
      </c>
      <c r="K579" s="159">
        <f t="shared" si="153"/>
        <v>0</v>
      </c>
      <c r="L579" s="159">
        <f t="shared" si="153"/>
        <v>0</v>
      </c>
      <c r="M579" s="159">
        <f t="shared" si="153"/>
        <v>0</v>
      </c>
      <c r="N579" s="159">
        <f t="shared" si="153"/>
        <v>5.9900166389351082</v>
      </c>
      <c r="O579" s="159">
        <f t="shared" si="151"/>
        <v>99.999999999999986</v>
      </c>
    </row>
    <row r="580" spans="1:35" ht="15" customHeight="1" x14ac:dyDescent="0.15">
      <c r="B580" s="338"/>
      <c r="C580" s="156" t="s">
        <v>466</v>
      </c>
      <c r="H580" s="222">
        <f t="shared" si="152"/>
        <v>1202</v>
      </c>
      <c r="I580" s="159">
        <f t="shared" si="153"/>
        <v>70.049916805324457</v>
      </c>
      <c r="J580" s="159">
        <f t="shared" si="153"/>
        <v>20.965058236272878</v>
      </c>
      <c r="K580" s="159">
        <f t="shared" si="153"/>
        <v>2.4958402662229617</v>
      </c>
      <c r="L580" s="159">
        <f t="shared" si="153"/>
        <v>0.16638935108153077</v>
      </c>
      <c r="M580" s="159">
        <f t="shared" si="153"/>
        <v>0.33277870216306155</v>
      </c>
      <c r="N580" s="159">
        <f t="shared" si="153"/>
        <v>5.9900166389351082</v>
      </c>
      <c r="O580" s="159">
        <f t="shared" si="151"/>
        <v>100</v>
      </c>
    </row>
    <row r="581" spans="1:35" ht="15" customHeight="1" x14ac:dyDescent="0.15">
      <c r="B581" s="338"/>
      <c r="C581" s="156" t="s">
        <v>731</v>
      </c>
      <c r="H581" s="222">
        <f t="shared" si="152"/>
        <v>1202</v>
      </c>
      <c r="I581" s="159">
        <f t="shared" si="153"/>
        <v>64.725457570715477</v>
      </c>
      <c r="J581" s="159">
        <f t="shared" si="153"/>
        <v>26.955074875207984</v>
      </c>
      <c r="K581" s="159">
        <f t="shared" si="153"/>
        <v>1.9966722129783694</v>
      </c>
      <c r="L581" s="159">
        <f t="shared" si="153"/>
        <v>0.24958402662229617</v>
      </c>
      <c r="M581" s="159">
        <f t="shared" si="153"/>
        <v>8.3194675540765387E-2</v>
      </c>
      <c r="N581" s="159">
        <f t="shared" si="153"/>
        <v>5.9900166389351082</v>
      </c>
      <c r="O581" s="159">
        <f t="shared" si="151"/>
        <v>100</v>
      </c>
    </row>
    <row r="582" spans="1:35" ht="15" customHeight="1" x14ac:dyDescent="0.15">
      <c r="B582" s="338"/>
      <c r="C582" s="156" t="s">
        <v>540</v>
      </c>
      <c r="H582" s="222">
        <f t="shared" si="152"/>
        <v>1202</v>
      </c>
      <c r="I582" s="159">
        <f t="shared" si="153"/>
        <v>85.607321131447591</v>
      </c>
      <c r="J582" s="159">
        <f t="shared" si="153"/>
        <v>6.6555740432612307</v>
      </c>
      <c r="K582" s="159">
        <f t="shared" si="153"/>
        <v>1.4143094841930115</v>
      </c>
      <c r="L582" s="159">
        <f t="shared" si="153"/>
        <v>0.24958402662229617</v>
      </c>
      <c r="M582" s="159">
        <f t="shared" si="153"/>
        <v>8.3194675540765387E-2</v>
      </c>
      <c r="N582" s="159">
        <f t="shared" si="153"/>
        <v>5.9900166389351082</v>
      </c>
      <c r="O582" s="159">
        <f t="shared" si="151"/>
        <v>100</v>
      </c>
    </row>
    <row r="583" spans="1:35" ht="15" customHeight="1" x14ac:dyDescent="0.15">
      <c r="B583" s="338"/>
      <c r="C583" s="156" t="s">
        <v>544</v>
      </c>
      <c r="H583" s="222">
        <f t="shared" si="152"/>
        <v>1202</v>
      </c>
      <c r="I583" s="159">
        <f t="shared" si="153"/>
        <v>84.44259567387688</v>
      </c>
      <c r="J583" s="159">
        <f t="shared" si="153"/>
        <v>8.3194675540765388</v>
      </c>
      <c r="K583" s="159">
        <f t="shared" si="153"/>
        <v>0.83194675540765384</v>
      </c>
      <c r="L583" s="159">
        <f t="shared" si="153"/>
        <v>0.16638935108153077</v>
      </c>
      <c r="M583" s="159">
        <f t="shared" si="153"/>
        <v>0.24958402662229617</v>
      </c>
      <c r="N583" s="159">
        <f t="shared" si="153"/>
        <v>5.9900166389351082</v>
      </c>
      <c r="O583" s="159">
        <f t="shared" si="151"/>
        <v>100.00000000000001</v>
      </c>
    </row>
    <row r="584" spans="1:35" ht="15" customHeight="1" x14ac:dyDescent="0.15">
      <c r="B584" s="338"/>
      <c r="C584" s="174" t="s">
        <v>550</v>
      </c>
      <c r="H584" s="222">
        <f t="shared" si="152"/>
        <v>1202</v>
      </c>
      <c r="I584" s="159">
        <f t="shared" si="153"/>
        <v>71.29783693843595</v>
      </c>
      <c r="J584" s="159">
        <f t="shared" si="153"/>
        <v>7.2379367720465897</v>
      </c>
      <c r="K584" s="159">
        <f t="shared" si="153"/>
        <v>3.9101497504159735</v>
      </c>
      <c r="L584" s="159">
        <f t="shared" si="153"/>
        <v>1.497504159733777</v>
      </c>
      <c r="M584" s="159">
        <f t="shared" si="153"/>
        <v>2.9950083194675541</v>
      </c>
      <c r="N584" s="159">
        <f t="shared" si="153"/>
        <v>13.061564059900165</v>
      </c>
      <c r="O584" s="159">
        <f t="shared" si="151"/>
        <v>100.00000000000001</v>
      </c>
    </row>
    <row r="585" spans="1:35" ht="15" customHeight="1" x14ac:dyDescent="0.15">
      <c r="B585" s="338"/>
      <c r="C585" s="331" t="s">
        <v>291</v>
      </c>
      <c r="D585" s="332"/>
      <c r="E585" s="332"/>
      <c r="F585" s="332"/>
      <c r="G585" s="332"/>
      <c r="H585" s="224">
        <f t="shared" si="152"/>
        <v>1202</v>
      </c>
      <c r="I585" s="212">
        <f t="shared" si="153"/>
        <v>4.6589018302828622</v>
      </c>
      <c r="J585" s="212">
        <f t="shared" si="153"/>
        <v>9.0682196339434284</v>
      </c>
      <c r="K585" s="212">
        <f t="shared" si="153"/>
        <v>13.144758735440931</v>
      </c>
      <c r="L585" s="212">
        <f t="shared" si="153"/>
        <v>13.477537437603992</v>
      </c>
      <c r="M585" s="212">
        <f t="shared" si="153"/>
        <v>19.217970049916804</v>
      </c>
      <c r="N585" s="212">
        <f t="shared" si="153"/>
        <v>40.432612312811976</v>
      </c>
      <c r="O585" s="212">
        <f t="shared" si="151"/>
        <v>100</v>
      </c>
    </row>
    <row r="586" spans="1:35" ht="31.15" customHeight="1" x14ac:dyDescent="0.15">
      <c r="B586" s="339"/>
      <c r="C586" s="334" t="s">
        <v>732</v>
      </c>
      <c r="D586" s="335"/>
      <c r="E586" s="335"/>
      <c r="F586" s="335"/>
      <c r="G586" s="335"/>
      <c r="H586" s="225">
        <f t="shared" si="152"/>
        <v>1202</v>
      </c>
      <c r="I586" s="163">
        <f t="shared" si="153"/>
        <v>7.0715474209650591</v>
      </c>
      <c r="J586" s="163">
        <f t="shared" si="153"/>
        <v>15.557404326123129</v>
      </c>
      <c r="K586" s="163">
        <f t="shared" si="153"/>
        <v>18.05324459234609</v>
      </c>
      <c r="L586" s="163">
        <f t="shared" si="153"/>
        <v>10.8153078202995</v>
      </c>
      <c r="M586" s="163">
        <f t="shared" si="153"/>
        <v>11.480865224625623</v>
      </c>
      <c r="N586" s="163">
        <f t="shared" si="153"/>
        <v>37.021630615640596</v>
      </c>
      <c r="O586" s="163">
        <f t="shared" si="151"/>
        <v>100</v>
      </c>
    </row>
    <row r="587" spans="1:35" ht="15" customHeight="1" x14ac:dyDescent="0.15">
      <c r="F587" s="148"/>
      <c r="G587" s="160"/>
      <c r="H587" s="160"/>
      <c r="I587" s="160"/>
      <c r="J587" s="160"/>
      <c r="K587" s="160"/>
      <c r="L587" s="160"/>
      <c r="M587" s="160"/>
      <c r="N587" s="160"/>
      <c r="O587" s="160"/>
    </row>
    <row r="588" spans="1:35" ht="15" customHeight="1" x14ac:dyDescent="0.15">
      <c r="A588" s="135" t="s">
        <v>733</v>
      </c>
    </row>
    <row r="589" spans="1:35" ht="15" customHeight="1" x14ac:dyDescent="0.15">
      <c r="A589" s="361"/>
      <c r="B589" s="239"/>
      <c r="C589" s="139"/>
      <c r="D589" s="139"/>
      <c r="E589" s="227"/>
      <c r="F589" s="228"/>
      <c r="G589" s="142" t="s">
        <v>134</v>
      </c>
      <c r="H589" s="142"/>
      <c r="I589" s="228"/>
      <c r="J589" s="255"/>
      <c r="K589" s="229"/>
      <c r="L589" s="228"/>
      <c r="M589" s="142" t="s">
        <v>3</v>
      </c>
      <c r="N589" s="142"/>
      <c r="O589" s="228"/>
      <c r="P589" s="255"/>
      <c r="Q589" s="228"/>
      <c r="R589" s="228"/>
      <c r="S589" s="230" t="s">
        <v>279</v>
      </c>
      <c r="T589" s="142"/>
      <c r="U589" s="228"/>
      <c r="V589" s="231"/>
      <c r="X589" s="239"/>
      <c r="Y589" s="139"/>
      <c r="Z589" s="139"/>
      <c r="AA589" s="140"/>
      <c r="AB589" s="141" t="s">
        <v>134</v>
      </c>
      <c r="AC589" s="142"/>
      <c r="AD589" s="256"/>
      <c r="AE589" s="141" t="s">
        <v>3</v>
      </c>
      <c r="AF589" s="257"/>
      <c r="AG589" s="142"/>
      <c r="AH589" s="258" t="s">
        <v>279</v>
      </c>
      <c r="AI589" s="144"/>
    </row>
    <row r="590" spans="1:35" ht="21" x14ac:dyDescent="0.15">
      <c r="A590" s="361"/>
      <c r="B590" s="156"/>
      <c r="E590" s="146" t="s">
        <v>365</v>
      </c>
      <c r="F590" s="146" t="s">
        <v>170</v>
      </c>
      <c r="G590" s="146" t="s">
        <v>171</v>
      </c>
      <c r="H590" s="146" t="s">
        <v>367</v>
      </c>
      <c r="I590" s="182" t="s">
        <v>173</v>
      </c>
      <c r="J590" s="146" t="s">
        <v>529</v>
      </c>
      <c r="K590" s="147" t="s">
        <v>365</v>
      </c>
      <c r="L590" s="146" t="s">
        <v>170</v>
      </c>
      <c r="M590" s="146" t="s">
        <v>171</v>
      </c>
      <c r="N590" s="146" t="s">
        <v>367</v>
      </c>
      <c r="O590" s="182" t="s">
        <v>173</v>
      </c>
      <c r="P590" s="259" t="s">
        <v>529</v>
      </c>
      <c r="Q590" s="147" t="s">
        <v>365</v>
      </c>
      <c r="R590" s="146" t="s">
        <v>170</v>
      </c>
      <c r="S590" s="146" t="s">
        <v>171</v>
      </c>
      <c r="T590" s="146" t="s">
        <v>367</v>
      </c>
      <c r="U590" s="233" t="s">
        <v>173</v>
      </c>
      <c r="V590" s="233" t="s">
        <v>529</v>
      </c>
      <c r="X590" s="156"/>
      <c r="AA590" s="146" t="s">
        <v>474</v>
      </c>
      <c r="AB590" s="146" t="s">
        <v>171</v>
      </c>
      <c r="AC590" s="182" t="s">
        <v>173</v>
      </c>
      <c r="AD590" s="147" t="s">
        <v>474</v>
      </c>
      <c r="AE590" s="146" t="s">
        <v>171</v>
      </c>
      <c r="AF590" s="260" t="s">
        <v>173</v>
      </c>
      <c r="AG590" s="147" t="s">
        <v>474</v>
      </c>
      <c r="AH590" s="146" t="s">
        <v>171</v>
      </c>
      <c r="AI590" s="233" t="s">
        <v>173</v>
      </c>
    </row>
    <row r="591" spans="1:35" ht="15" customHeight="1" x14ac:dyDescent="0.15">
      <c r="A591" s="361"/>
      <c r="B591" s="149"/>
      <c r="C591" s="151"/>
      <c r="D591" s="151"/>
      <c r="E591" s="152"/>
      <c r="F591" s="152"/>
      <c r="G591" s="152"/>
      <c r="H591" s="152"/>
      <c r="I591" s="183"/>
      <c r="J591" s="152"/>
      <c r="K591" s="235">
        <v>45651</v>
      </c>
      <c r="L591" s="236">
        <v>29556</v>
      </c>
      <c r="M591" s="236">
        <v>16095</v>
      </c>
      <c r="N591" s="236">
        <v>25833</v>
      </c>
      <c r="O591" s="237">
        <v>22309</v>
      </c>
      <c r="P591" s="266">
        <v>33080</v>
      </c>
      <c r="Q591" s="267"/>
      <c r="R591" s="152"/>
      <c r="S591" s="152"/>
      <c r="T591" s="152"/>
      <c r="U591" s="152"/>
      <c r="V591" s="152"/>
      <c r="X591" s="149"/>
      <c r="Y591" s="151"/>
      <c r="Z591" s="151"/>
      <c r="AA591" s="152"/>
      <c r="AB591" s="152"/>
      <c r="AC591" s="183"/>
      <c r="AD591" s="235">
        <f>P591</f>
        <v>33080</v>
      </c>
      <c r="AE591" s="236">
        <f>M591</f>
        <v>16095</v>
      </c>
      <c r="AF591" s="266">
        <f>O591</f>
        <v>22309</v>
      </c>
      <c r="AG591" s="267"/>
      <c r="AH591" s="152"/>
      <c r="AI591" s="152"/>
    </row>
    <row r="592" spans="1:35" ht="14.65" customHeight="1" x14ac:dyDescent="0.15">
      <c r="A592" s="361"/>
      <c r="B592" s="156" t="s">
        <v>462</v>
      </c>
      <c r="E592" s="204">
        <v>1130</v>
      </c>
      <c r="F592" s="204">
        <v>702</v>
      </c>
      <c r="G592" s="241">
        <v>428</v>
      </c>
      <c r="H592" s="204">
        <v>224</v>
      </c>
      <c r="I592" s="241">
        <v>194</v>
      </c>
      <c r="J592" s="204">
        <v>732</v>
      </c>
      <c r="K592" s="242">
        <f t="shared" ref="K592:P606" si="154">E592/K$591*100</f>
        <v>2.4753017458544173</v>
      </c>
      <c r="L592" s="205">
        <f t="shared" si="154"/>
        <v>2.3751522533495737</v>
      </c>
      <c r="M592" s="243">
        <f t="shared" si="154"/>
        <v>2.6592109350730042</v>
      </c>
      <c r="N592" s="205">
        <f t="shared" si="154"/>
        <v>0.86710796268338952</v>
      </c>
      <c r="O592" s="243">
        <f t="shared" si="154"/>
        <v>0.86960419561611901</v>
      </c>
      <c r="P592" s="268">
        <f t="shared" si="154"/>
        <v>2.2128174123337363</v>
      </c>
      <c r="Q592" s="160">
        <v>0.90544871794871795</v>
      </c>
      <c r="R592" s="205">
        <v>1.1838111298482294</v>
      </c>
      <c r="S592" s="243">
        <v>0.65343511450381675</v>
      </c>
      <c r="T592" s="205">
        <v>0.28035043804755944</v>
      </c>
      <c r="U592" s="244">
        <v>0.26721763085399447</v>
      </c>
      <c r="V592" s="244">
        <v>1.0990990990990992</v>
      </c>
      <c r="X592" s="156" t="s">
        <v>462</v>
      </c>
      <c r="AA592" s="204">
        <f t="shared" ref="AA592:AA606" si="155">J592</f>
        <v>732</v>
      </c>
      <c r="AB592" s="241">
        <f t="shared" ref="AB592:AB606" si="156">G592</f>
        <v>428</v>
      </c>
      <c r="AC592" s="241">
        <f t="shared" ref="AC592:AC606" si="157">I592</f>
        <v>194</v>
      </c>
      <c r="AD592" s="242">
        <f>P592</f>
        <v>2.2128174123337363</v>
      </c>
      <c r="AE592" s="243">
        <f>M592</f>
        <v>2.6592109350730042</v>
      </c>
      <c r="AF592" s="268">
        <f>O592</f>
        <v>0.86960419561611901</v>
      </c>
      <c r="AG592" s="160">
        <f t="shared" ref="AG592:AG606" si="158">V592</f>
        <v>1.0990990990990992</v>
      </c>
      <c r="AH592" s="243">
        <f t="shared" ref="AH592:AH606" si="159">S592</f>
        <v>0.65343511450381675</v>
      </c>
      <c r="AI592" s="244">
        <f t="shared" ref="AI592:AI606" si="160">U592</f>
        <v>0.26721763085399447</v>
      </c>
    </row>
    <row r="593" spans="1:35" ht="14.65" customHeight="1" x14ac:dyDescent="0.15">
      <c r="A593" s="361"/>
      <c r="B593" s="156" t="s">
        <v>463</v>
      </c>
      <c r="E593" s="157">
        <v>953</v>
      </c>
      <c r="F593" s="157">
        <v>608</v>
      </c>
      <c r="G593" s="245">
        <v>345</v>
      </c>
      <c r="H593" s="157">
        <v>227</v>
      </c>
      <c r="I593" s="245">
        <v>189</v>
      </c>
      <c r="J593" s="157">
        <v>646</v>
      </c>
      <c r="K593" s="242">
        <f t="shared" si="154"/>
        <v>2.0875774900878401</v>
      </c>
      <c r="L593" s="159">
        <f t="shared" si="154"/>
        <v>2.0571119231289754</v>
      </c>
      <c r="M593" s="246">
        <f t="shared" si="154"/>
        <v>2.1435228331780056</v>
      </c>
      <c r="N593" s="159">
        <f t="shared" si="154"/>
        <v>0.87872101575504202</v>
      </c>
      <c r="O593" s="246">
        <f t="shared" si="154"/>
        <v>0.84719171634766233</v>
      </c>
      <c r="P593" s="269">
        <f t="shared" si="154"/>
        <v>1.9528415961305925</v>
      </c>
      <c r="Q593" s="160">
        <v>0.76362179487179482</v>
      </c>
      <c r="R593" s="159">
        <v>1.0252951096121417</v>
      </c>
      <c r="S593" s="246">
        <v>0.52671755725190839</v>
      </c>
      <c r="T593" s="159">
        <v>0.28410513141426785</v>
      </c>
      <c r="U593" s="247">
        <v>0.26033057851239672</v>
      </c>
      <c r="V593" s="247">
        <v>0.96996996996996998</v>
      </c>
      <c r="X593" s="156" t="s">
        <v>463</v>
      </c>
      <c r="AA593" s="157">
        <f t="shared" si="155"/>
        <v>646</v>
      </c>
      <c r="AB593" s="245">
        <f t="shared" si="156"/>
        <v>345</v>
      </c>
      <c r="AC593" s="245">
        <f t="shared" si="157"/>
        <v>189</v>
      </c>
      <c r="AD593" s="242">
        <f t="shared" ref="AD593:AD606" si="161">P593</f>
        <v>1.9528415961305925</v>
      </c>
      <c r="AE593" s="246">
        <f t="shared" ref="AE593:AE606" si="162">M593</f>
        <v>2.1435228331780056</v>
      </c>
      <c r="AF593" s="269">
        <f t="shared" ref="AF593:AF606" si="163">O593</f>
        <v>0.84719171634766233</v>
      </c>
      <c r="AG593" s="160">
        <f t="shared" si="158"/>
        <v>0.96996996996996998</v>
      </c>
      <c r="AH593" s="246">
        <f t="shared" si="159"/>
        <v>0.52671755725190839</v>
      </c>
      <c r="AI593" s="247">
        <f t="shared" si="160"/>
        <v>0.26033057851239672</v>
      </c>
    </row>
    <row r="594" spans="1:35" ht="14.65" customHeight="1" x14ac:dyDescent="0.15">
      <c r="A594" s="361"/>
      <c r="B594" s="156" t="s">
        <v>464</v>
      </c>
      <c r="E594" s="157">
        <v>259</v>
      </c>
      <c r="F594" s="157">
        <v>123</v>
      </c>
      <c r="G594" s="245">
        <v>136</v>
      </c>
      <c r="H594" s="157">
        <v>61</v>
      </c>
      <c r="I594" s="245">
        <v>60</v>
      </c>
      <c r="J594" s="157">
        <v>124</v>
      </c>
      <c r="K594" s="242">
        <f t="shared" si="154"/>
        <v>0.56734792227990627</v>
      </c>
      <c r="L594" s="159">
        <f t="shared" si="154"/>
        <v>0.41615915550142102</v>
      </c>
      <c r="M594" s="246">
        <f t="shared" si="154"/>
        <v>0.84498291394843117</v>
      </c>
      <c r="N594" s="159">
        <f t="shared" si="154"/>
        <v>0.2361320791236016</v>
      </c>
      <c r="O594" s="246">
        <f t="shared" si="154"/>
        <v>0.26894975122148013</v>
      </c>
      <c r="P594" s="269">
        <f t="shared" si="154"/>
        <v>0.37484885126964934</v>
      </c>
      <c r="Q594" s="160">
        <v>0.20753205128205129</v>
      </c>
      <c r="R594" s="159">
        <v>0.20741989881956155</v>
      </c>
      <c r="S594" s="246">
        <v>0.20763358778625954</v>
      </c>
      <c r="T594" s="159">
        <v>7.634543178973717E-2</v>
      </c>
      <c r="U594" s="247">
        <v>8.2644628099173556E-2</v>
      </c>
      <c r="V594" s="247">
        <v>0.18618618618618618</v>
      </c>
      <c r="X594" s="156" t="s">
        <v>464</v>
      </c>
      <c r="AA594" s="157">
        <f t="shared" si="155"/>
        <v>124</v>
      </c>
      <c r="AB594" s="245">
        <f t="shared" si="156"/>
        <v>136</v>
      </c>
      <c r="AC594" s="245">
        <f t="shared" si="157"/>
        <v>60</v>
      </c>
      <c r="AD594" s="242">
        <f t="shared" si="161"/>
        <v>0.37484885126964934</v>
      </c>
      <c r="AE594" s="246">
        <f t="shared" si="162"/>
        <v>0.84498291394843117</v>
      </c>
      <c r="AF594" s="269">
        <f t="shared" si="163"/>
        <v>0.26894975122148013</v>
      </c>
      <c r="AG594" s="160">
        <f t="shared" si="158"/>
        <v>0.18618618618618618</v>
      </c>
      <c r="AH594" s="246">
        <f t="shared" si="159"/>
        <v>0.20763358778625954</v>
      </c>
      <c r="AI594" s="247">
        <f t="shared" si="160"/>
        <v>8.2644628099173556E-2</v>
      </c>
    </row>
    <row r="595" spans="1:35" ht="14.65" customHeight="1" x14ac:dyDescent="0.15">
      <c r="A595" s="361"/>
      <c r="B595" s="156" t="s">
        <v>541</v>
      </c>
      <c r="E595" s="157">
        <v>1572</v>
      </c>
      <c r="F595" s="157">
        <v>1018</v>
      </c>
      <c r="G595" s="245">
        <v>554</v>
      </c>
      <c r="H595" s="157">
        <v>484</v>
      </c>
      <c r="I595" s="245">
        <v>410</v>
      </c>
      <c r="J595" s="157">
        <v>1092</v>
      </c>
      <c r="K595" s="242">
        <f t="shared" si="154"/>
        <v>3.443517119011632</v>
      </c>
      <c r="L595" s="159">
        <f t="shared" si="154"/>
        <v>3.4443091081337118</v>
      </c>
      <c r="M595" s="246">
        <f t="shared" si="154"/>
        <v>3.4420627524075798</v>
      </c>
      <c r="N595" s="159">
        <f t="shared" si="154"/>
        <v>1.8735725622266095</v>
      </c>
      <c r="O595" s="246">
        <f t="shared" si="154"/>
        <v>1.8378233000134476</v>
      </c>
      <c r="P595" s="269">
        <f t="shared" si="154"/>
        <v>3.301088270858525</v>
      </c>
      <c r="Q595" s="160">
        <v>1.2596153846153846</v>
      </c>
      <c r="R595" s="159">
        <v>1.7166947723440136</v>
      </c>
      <c r="S595" s="246">
        <v>0.84580152671755726</v>
      </c>
      <c r="T595" s="159">
        <v>0.60575719649561954</v>
      </c>
      <c r="U595" s="247">
        <v>0.56473829201101933</v>
      </c>
      <c r="V595" s="247">
        <v>1.6396396396396395</v>
      </c>
      <c r="X595" s="156" t="s">
        <v>541</v>
      </c>
      <c r="AA595" s="157">
        <f t="shared" si="155"/>
        <v>1092</v>
      </c>
      <c r="AB595" s="245">
        <f t="shared" si="156"/>
        <v>554</v>
      </c>
      <c r="AC595" s="245">
        <f t="shared" si="157"/>
        <v>410</v>
      </c>
      <c r="AD595" s="242">
        <f t="shared" si="161"/>
        <v>3.301088270858525</v>
      </c>
      <c r="AE595" s="246">
        <f t="shared" si="162"/>
        <v>3.4420627524075798</v>
      </c>
      <c r="AF595" s="269">
        <f t="shared" si="163"/>
        <v>1.8378233000134476</v>
      </c>
      <c r="AG595" s="160">
        <f t="shared" si="158"/>
        <v>1.6396396396396395</v>
      </c>
      <c r="AH595" s="246">
        <f t="shared" si="159"/>
        <v>0.84580152671755726</v>
      </c>
      <c r="AI595" s="247">
        <f t="shared" si="160"/>
        <v>0.56473829201101933</v>
      </c>
    </row>
    <row r="596" spans="1:35" ht="14.65" customHeight="1" x14ac:dyDescent="0.15">
      <c r="A596" s="361"/>
      <c r="B596" s="156" t="s">
        <v>465</v>
      </c>
      <c r="E596" s="157">
        <v>975</v>
      </c>
      <c r="F596" s="157">
        <v>547</v>
      </c>
      <c r="G596" s="245">
        <v>428</v>
      </c>
      <c r="H596" s="157">
        <v>343</v>
      </c>
      <c r="I596" s="245">
        <v>270</v>
      </c>
      <c r="J596" s="157">
        <v>620</v>
      </c>
      <c r="K596" s="242">
        <f t="shared" si="154"/>
        <v>2.1357692054938555</v>
      </c>
      <c r="L596" s="159">
        <f t="shared" si="154"/>
        <v>1.8507240492624173</v>
      </c>
      <c r="M596" s="246">
        <f t="shared" si="154"/>
        <v>2.6592109350730042</v>
      </c>
      <c r="N596" s="159">
        <f t="shared" si="154"/>
        <v>1.3277590678589402</v>
      </c>
      <c r="O596" s="246">
        <f t="shared" si="154"/>
        <v>1.2102738804966606</v>
      </c>
      <c r="P596" s="269">
        <f t="shared" si="154"/>
        <v>1.8742442563482467</v>
      </c>
      <c r="Q596" s="160">
        <v>0.78125</v>
      </c>
      <c r="R596" s="159">
        <v>0.92242833052276563</v>
      </c>
      <c r="S596" s="246">
        <v>0.65343511450381675</v>
      </c>
      <c r="T596" s="159">
        <v>0.42928660826032539</v>
      </c>
      <c r="U596" s="247">
        <v>0.37190082644628097</v>
      </c>
      <c r="V596" s="247">
        <v>0.93093093093093093</v>
      </c>
      <c r="X596" s="156" t="s">
        <v>465</v>
      </c>
      <c r="AA596" s="157">
        <f t="shared" si="155"/>
        <v>620</v>
      </c>
      <c r="AB596" s="245">
        <f t="shared" si="156"/>
        <v>428</v>
      </c>
      <c r="AC596" s="245">
        <f t="shared" si="157"/>
        <v>270</v>
      </c>
      <c r="AD596" s="242">
        <f t="shared" si="161"/>
        <v>1.8742442563482467</v>
      </c>
      <c r="AE596" s="246">
        <f t="shared" si="162"/>
        <v>2.6592109350730042</v>
      </c>
      <c r="AF596" s="269">
        <f t="shared" si="163"/>
        <v>1.2102738804966606</v>
      </c>
      <c r="AG596" s="160">
        <f t="shared" si="158"/>
        <v>0.93093093093093093</v>
      </c>
      <c r="AH596" s="246">
        <f t="shared" si="159"/>
        <v>0.65343511450381675</v>
      </c>
      <c r="AI596" s="247">
        <f t="shared" si="160"/>
        <v>0.37190082644628097</v>
      </c>
    </row>
    <row r="597" spans="1:35" ht="14.65" customHeight="1" x14ac:dyDescent="0.15">
      <c r="A597" s="361"/>
      <c r="B597" s="156" t="s">
        <v>543</v>
      </c>
      <c r="E597" s="157">
        <v>756</v>
      </c>
      <c r="F597" s="157">
        <v>545</v>
      </c>
      <c r="G597" s="245">
        <v>211</v>
      </c>
      <c r="H597" s="157">
        <v>269</v>
      </c>
      <c r="I597" s="245">
        <v>207</v>
      </c>
      <c r="J597" s="157">
        <v>607</v>
      </c>
      <c r="K597" s="242">
        <f t="shared" si="154"/>
        <v>1.6560425839521589</v>
      </c>
      <c r="L597" s="159">
        <f t="shared" si="154"/>
        <v>1.8439572337258088</v>
      </c>
      <c r="M597" s="246">
        <f t="shared" si="154"/>
        <v>1.3109661385523455</v>
      </c>
      <c r="N597" s="159">
        <f t="shared" si="154"/>
        <v>1.0413037587581775</v>
      </c>
      <c r="O597" s="246">
        <f t="shared" si="154"/>
        <v>0.92787664171410633</v>
      </c>
      <c r="P597" s="269">
        <f t="shared" si="154"/>
        <v>1.8349455864570738</v>
      </c>
      <c r="Q597" s="160">
        <v>0.60576923076923073</v>
      </c>
      <c r="R597" s="159">
        <v>0.91905564924114669</v>
      </c>
      <c r="S597" s="246">
        <v>0.32213740458015266</v>
      </c>
      <c r="T597" s="159">
        <v>0.33667083854818525</v>
      </c>
      <c r="U597" s="247">
        <v>0.28512396694214875</v>
      </c>
      <c r="V597" s="247">
        <v>0.91141141141141147</v>
      </c>
      <c r="X597" s="156" t="s">
        <v>543</v>
      </c>
      <c r="AA597" s="157">
        <f t="shared" si="155"/>
        <v>607</v>
      </c>
      <c r="AB597" s="245">
        <f t="shared" si="156"/>
        <v>211</v>
      </c>
      <c r="AC597" s="245">
        <f t="shared" si="157"/>
        <v>207</v>
      </c>
      <c r="AD597" s="242">
        <f t="shared" si="161"/>
        <v>1.8349455864570738</v>
      </c>
      <c r="AE597" s="246">
        <f t="shared" si="162"/>
        <v>1.3109661385523455</v>
      </c>
      <c r="AF597" s="269">
        <f t="shared" si="163"/>
        <v>0.92787664171410633</v>
      </c>
      <c r="AG597" s="160">
        <f t="shared" si="158"/>
        <v>0.91141141141141147</v>
      </c>
      <c r="AH597" s="246">
        <f t="shared" si="159"/>
        <v>0.32213740458015266</v>
      </c>
      <c r="AI597" s="247">
        <f t="shared" si="160"/>
        <v>0.28512396694214875</v>
      </c>
    </row>
    <row r="598" spans="1:35" ht="14.65" customHeight="1" x14ac:dyDescent="0.15">
      <c r="A598" s="361"/>
      <c r="B598" s="156" t="s">
        <v>467</v>
      </c>
      <c r="E598" s="157">
        <v>731</v>
      </c>
      <c r="F598" s="157">
        <v>456</v>
      </c>
      <c r="G598" s="245">
        <v>275</v>
      </c>
      <c r="H598" s="157">
        <v>195</v>
      </c>
      <c r="I598" s="245">
        <v>153</v>
      </c>
      <c r="J598" s="157">
        <v>498</v>
      </c>
      <c r="K598" s="242">
        <f t="shared" si="154"/>
        <v>1.6012792709907779</v>
      </c>
      <c r="L598" s="159">
        <f t="shared" si="154"/>
        <v>1.5428339423467317</v>
      </c>
      <c r="M598" s="246">
        <f t="shared" si="154"/>
        <v>1.7086051568810188</v>
      </c>
      <c r="N598" s="159">
        <f t="shared" si="154"/>
        <v>0.75484844965741493</v>
      </c>
      <c r="O598" s="246">
        <f t="shared" si="154"/>
        <v>0.68582186561477432</v>
      </c>
      <c r="P598" s="269">
        <f t="shared" si="154"/>
        <v>1.5054413542926239</v>
      </c>
      <c r="Q598" s="160">
        <v>0.58573717948717952</v>
      </c>
      <c r="R598" s="159">
        <v>0.76897133220910618</v>
      </c>
      <c r="S598" s="246">
        <v>0.41984732824427479</v>
      </c>
      <c r="T598" s="159">
        <v>0.24405506883604505</v>
      </c>
      <c r="U598" s="247">
        <v>0.21074380165289255</v>
      </c>
      <c r="V598" s="247">
        <v>0.74774774774774777</v>
      </c>
      <c r="X598" s="156" t="s">
        <v>467</v>
      </c>
      <c r="AA598" s="157">
        <f t="shared" si="155"/>
        <v>498</v>
      </c>
      <c r="AB598" s="245">
        <f t="shared" si="156"/>
        <v>275</v>
      </c>
      <c r="AC598" s="245">
        <f t="shared" si="157"/>
        <v>153</v>
      </c>
      <c r="AD598" s="242">
        <f t="shared" si="161"/>
        <v>1.5054413542926239</v>
      </c>
      <c r="AE598" s="246">
        <f t="shared" si="162"/>
        <v>1.7086051568810188</v>
      </c>
      <c r="AF598" s="269">
        <f t="shared" si="163"/>
        <v>0.68582186561477432</v>
      </c>
      <c r="AG598" s="160">
        <f t="shared" si="158"/>
        <v>0.74774774774774777</v>
      </c>
      <c r="AH598" s="246">
        <f t="shared" si="159"/>
        <v>0.41984732824427479</v>
      </c>
      <c r="AI598" s="247">
        <f t="shared" si="160"/>
        <v>0.21074380165289255</v>
      </c>
    </row>
    <row r="599" spans="1:35" ht="14.65" customHeight="1" x14ac:dyDescent="0.15">
      <c r="A599" s="361"/>
      <c r="B599" s="156" t="s">
        <v>542</v>
      </c>
      <c r="E599" s="157">
        <v>41</v>
      </c>
      <c r="F599" s="157">
        <v>5</v>
      </c>
      <c r="G599" s="245">
        <v>36</v>
      </c>
      <c r="H599" s="157">
        <v>4</v>
      </c>
      <c r="I599" s="245">
        <v>4</v>
      </c>
      <c r="J599" s="157">
        <v>5</v>
      </c>
      <c r="K599" s="242">
        <f t="shared" si="154"/>
        <v>8.9811833256664697E-2</v>
      </c>
      <c r="L599" s="159">
        <f t="shared" si="154"/>
        <v>1.6917038841521181E-2</v>
      </c>
      <c r="M599" s="246">
        <f t="shared" si="154"/>
        <v>0.22367194780987884</v>
      </c>
      <c r="N599" s="159">
        <f t="shared" si="154"/>
        <v>1.5484070762203383E-2</v>
      </c>
      <c r="O599" s="246">
        <f t="shared" si="154"/>
        <v>1.792998341476534E-2</v>
      </c>
      <c r="P599" s="269">
        <f t="shared" si="154"/>
        <v>1.5114873035066504E-2</v>
      </c>
      <c r="Q599" s="160">
        <v>3.2852564102564104E-2</v>
      </c>
      <c r="R599" s="159">
        <v>8.4317032040472171E-3</v>
      </c>
      <c r="S599" s="246">
        <v>5.4961832061068701E-2</v>
      </c>
      <c r="T599" s="159">
        <v>5.0062578222778474E-3</v>
      </c>
      <c r="U599" s="247">
        <v>5.5096418732782371E-3</v>
      </c>
      <c r="V599" s="247">
        <v>7.5075075075075074E-3</v>
      </c>
      <c r="X599" s="156" t="s">
        <v>542</v>
      </c>
      <c r="AA599" s="157">
        <f t="shared" si="155"/>
        <v>5</v>
      </c>
      <c r="AB599" s="245">
        <f t="shared" si="156"/>
        <v>36</v>
      </c>
      <c r="AC599" s="245">
        <f t="shared" si="157"/>
        <v>4</v>
      </c>
      <c r="AD599" s="242">
        <f t="shared" si="161"/>
        <v>1.5114873035066504E-2</v>
      </c>
      <c r="AE599" s="246">
        <f t="shared" si="162"/>
        <v>0.22367194780987884</v>
      </c>
      <c r="AF599" s="269">
        <f t="shared" si="163"/>
        <v>1.792998341476534E-2</v>
      </c>
      <c r="AG599" s="160">
        <f t="shared" si="158"/>
        <v>7.5075075075075074E-3</v>
      </c>
      <c r="AH599" s="246">
        <f t="shared" si="159"/>
        <v>5.4961832061068701E-2</v>
      </c>
      <c r="AI599" s="247">
        <f t="shared" si="160"/>
        <v>5.5096418732782371E-3</v>
      </c>
    </row>
    <row r="600" spans="1:35" ht="14.65" customHeight="1" x14ac:dyDescent="0.15">
      <c r="A600" s="361"/>
      <c r="B600" s="156" t="s">
        <v>466</v>
      </c>
      <c r="E600" s="157">
        <v>459</v>
      </c>
      <c r="F600" s="157">
        <v>242</v>
      </c>
      <c r="G600" s="245">
        <v>217</v>
      </c>
      <c r="H600" s="157">
        <v>253</v>
      </c>
      <c r="I600" s="245">
        <v>227</v>
      </c>
      <c r="J600" s="157">
        <v>268</v>
      </c>
      <c r="K600" s="242">
        <f t="shared" si="154"/>
        <v>1.0054544259709535</v>
      </c>
      <c r="L600" s="159">
        <f t="shared" si="154"/>
        <v>0.81878467992962511</v>
      </c>
      <c r="M600" s="246">
        <f t="shared" si="154"/>
        <v>1.3482447965206585</v>
      </c>
      <c r="N600" s="159">
        <f t="shared" si="154"/>
        <v>0.979367475709364</v>
      </c>
      <c r="O600" s="246">
        <f t="shared" si="154"/>
        <v>1.0175265587879332</v>
      </c>
      <c r="P600" s="269">
        <f t="shared" si="154"/>
        <v>0.81015719467956471</v>
      </c>
      <c r="Q600" s="160">
        <v>0.36778846153846156</v>
      </c>
      <c r="R600" s="159">
        <v>0.40809443507588533</v>
      </c>
      <c r="S600" s="246">
        <v>0.33129770992366414</v>
      </c>
      <c r="T600" s="159">
        <v>0.31664580725907382</v>
      </c>
      <c r="U600" s="247">
        <v>0.31267217630853994</v>
      </c>
      <c r="V600" s="247">
        <v>0.40240240240240238</v>
      </c>
      <c r="X600" s="156" t="s">
        <v>466</v>
      </c>
      <c r="AA600" s="157">
        <f t="shared" si="155"/>
        <v>268</v>
      </c>
      <c r="AB600" s="245">
        <f t="shared" si="156"/>
        <v>217</v>
      </c>
      <c r="AC600" s="245">
        <f t="shared" si="157"/>
        <v>227</v>
      </c>
      <c r="AD600" s="242">
        <f t="shared" si="161"/>
        <v>0.81015719467956471</v>
      </c>
      <c r="AE600" s="246">
        <f t="shared" si="162"/>
        <v>1.3482447965206585</v>
      </c>
      <c r="AF600" s="269">
        <f t="shared" si="163"/>
        <v>1.0175265587879332</v>
      </c>
      <c r="AG600" s="160">
        <f t="shared" si="158"/>
        <v>0.40240240240240238</v>
      </c>
      <c r="AH600" s="246">
        <f t="shared" si="159"/>
        <v>0.33129770992366414</v>
      </c>
      <c r="AI600" s="247">
        <f t="shared" si="160"/>
        <v>0.31267217630853994</v>
      </c>
    </row>
    <row r="601" spans="1:35" ht="14.65" customHeight="1" x14ac:dyDescent="0.15">
      <c r="A601" s="361"/>
      <c r="B601" s="156" t="s">
        <v>731</v>
      </c>
      <c r="E601" s="157">
        <v>370</v>
      </c>
      <c r="F601" s="157">
        <v>244</v>
      </c>
      <c r="G601" s="245">
        <v>126</v>
      </c>
      <c r="H601" s="157">
        <v>169</v>
      </c>
      <c r="I601" s="245">
        <v>144</v>
      </c>
      <c r="J601" s="157">
        <v>269</v>
      </c>
      <c r="K601" s="242">
        <f t="shared" si="154"/>
        <v>0.81049703182843746</v>
      </c>
      <c r="L601" s="159">
        <f t="shared" si="154"/>
        <v>0.82555149546623352</v>
      </c>
      <c r="M601" s="246">
        <f t="shared" si="154"/>
        <v>0.78285181733457587</v>
      </c>
      <c r="N601" s="159">
        <f t="shared" si="154"/>
        <v>0.65420198970309296</v>
      </c>
      <c r="O601" s="246">
        <f t="shared" si="154"/>
        <v>0.64547940293155226</v>
      </c>
      <c r="P601" s="269">
        <f t="shared" si="154"/>
        <v>0.81318016928657799</v>
      </c>
      <c r="Q601" s="160">
        <v>0.29647435897435898</v>
      </c>
      <c r="R601" s="159">
        <v>0.41146711635750421</v>
      </c>
      <c r="S601" s="246">
        <v>0.19236641221374046</v>
      </c>
      <c r="T601" s="159">
        <v>0.21151439299123906</v>
      </c>
      <c r="U601" s="247">
        <v>0.19834710743801653</v>
      </c>
      <c r="V601" s="247">
        <v>0.4039039039039039</v>
      </c>
      <c r="X601" s="156" t="s">
        <v>731</v>
      </c>
      <c r="AA601" s="157">
        <f t="shared" si="155"/>
        <v>269</v>
      </c>
      <c r="AB601" s="245">
        <f t="shared" si="156"/>
        <v>126</v>
      </c>
      <c r="AC601" s="245">
        <f t="shared" si="157"/>
        <v>144</v>
      </c>
      <c r="AD601" s="242">
        <f t="shared" si="161"/>
        <v>0.81318016928657799</v>
      </c>
      <c r="AE601" s="246">
        <f t="shared" si="162"/>
        <v>0.78285181733457587</v>
      </c>
      <c r="AF601" s="269">
        <f t="shared" si="163"/>
        <v>0.64547940293155226</v>
      </c>
      <c r="AG601" s="160">
        <f t="shared" si="158"/>
        <v>0.4039039039039039</v>
      </c>
      <c r="AH601" s="246">
        <f t="shared" si="159"/>
        <v>0.19236641221374046</v>
      </c>
      <c r="AI601" s="247">
        <f t="shared" si="160"/>
        <v>0.19834710743801653</v>
      </c>
    </row>
    <row r="602" spans="1:35" ht="14.65" customHeight="1" x14ac:dyDescent="0.15">
      <c r="A602" s="361"/>
      <c r="B602" s="156" t="s">
        <v>540</v>
      </c>
      <c r="E602" s="157">
        <v>192</v>
      </c>
      <c r="F602" s="157">
        <v>81</v>
      </c>
      <c r="G602" s="245">
        <v>111</v>
      </c>
      <c r="H602" s="157">
        <v>64</v>
      </c>
      <c r="I602" s="245">
        <v>60</v>
      </c>
      <c r="J602" s="157">
        <v>85</v>
      </c>
      <c r="K602" s="242">
        <f t="shared" si="154"/>
        <v>0.4205822435434054</v>
      </c>
      <c r="L602" s="159">
        <f t="shared" si="154"/>
        <v>0.27405602923264311</v>
      </c>
      <c r="M602" s="246">
        <f t="shared" si="154"/>
        <v>0.68965517241379315</v>
      </c>
      <c r="N602" s="159">
        <f t="shared" si="154"/>
        <v>0.24774513219525413</v>
      </c>
      <c r="O602" s="246">
        <f t="shared" si="154"/>
        <v>0.26894975122148013</v>
      </c>
      <c r="P602" s="269">
        <f t="shared" si="154"/>
        <v>0.25695284159613058</v>
      </c>
      <c r="Q602" s="160">
        <v>0.15384615384615385</v>
      </c>
      <c r="R602" s="159">
        <v>0.13659359190556492</v>
      </c>
      <c r="S602" s="246">
        <v>0.16946564885496182</v>
      </c>
      <c r="T602" s="159">
        <v>8.0100125156445559E-2</v>
      </c>
      <c r="U602" s="247">
        <v>8.2644628099173556E-2</v>
      </c>
      <c r="V602" s="247">
        <v>0.12762762762762764</v>
      </c>
      <c r="X602" s="156" t="s">
        <v>540</v>
      </c>
      <c r="AA602" s="157">
        <f t="shared" si="155"/>
        <v>85</v>
      </c>
      <c r="AB602" s="245">
        <f t="shared" si="156"/>
        <v>111</v>
      </c>
      <c r="AC602" s="245">
        <f t="shared" si="157"/>
        <v>60</v>
      </c>
      <c r="AD602" s="242">
        <f t="shared" si="161"/>
        <v>0.25695284159613058</v>
      </c>
      <c r="AE602" s="246">
        <f t="shared" si="162"/>
        <v>0.68965517241379315</v>
      </c>
      <c r="AF602" s="269">
        <f t="shared" si="163"/>
        <v>0.26894975122148013</v>
      </c>
      <c r="AG602" s="160">
        <f t="shared" si="158"/>
        <v>0.12762762762762764</v>
      </c>
      <c r="AH602" s="246">
        <f t="shared" si="159"/>
        <v>0.16946564885496182</v>
      </c>
      <c r="AI602" s="247">
        <f t="shared" si="160"/>
        <v>8.2644628099173556E-2</v>
      </c>
    </row>
    <row r="603" spans="1:35" ht="14.65" customHeight="1" x14ac:dyDescent="0.15">
      <c r="A603" s="361"/>
      <c r="B603" s="156" t="s">
        <v>544</v>
      </c>
      <c r="E603" s="157">
        <v>181</v>
      </c>
      <c r="F603" s="157">
        <v>95</v>
      </c>
      <c r="G603" s="245">
        <v>86</v>
      </c>
      <c r="H603" s="157">
        <v>50</v>
      </c>
      <c r="I603" s="245">
        <v>47</v>
      </c>
      <c r="J603" s="157">
        <v>98</v>
      </c>
      <c r="K603" s="242">
        <f t="shared" si="154"/>
        <v>0.3964863858403978</v>
      </c>
      <c r="L603" s="159">
        <f t="shared" si="154"/>
        <v>0.32142373798890245</v>
      </c>
      <c r="M603" s="246">
        <f t="shared" si="154"/>
        <v>0.53432743087915502</v>
      </c>
      <c r="N603" s="159">
        <f t="shared" si="154"/>
        <v>0.19355088452754229</v>
      </c>
      <c r="O603" s="246">
        <f t="shared" si="154"/>
        <v>0.21067730512349275</v>
      </c>
      <c r="P603" s="269">
        <f t="shared" si="154"/>
        <v>0.2962515114873035</v>
      </c>
      <c r="Q603" s="160">
        <v>0.14503205128205129</v>
      </c>
      <c r="R603" s="159">
        <v>0.16020236087689713</v>
      </c>
      <c r="S603" s="246">
        <v>0.13129770992366413</v>
      </c>
      <c r="T603" s="159">
        <v>6.2578222778473094E-2</v>
      </c>
      <c r="U603" s="247">
        <v>6.4738292011019286E-2</v>
      </c>
      <c r="V603" s="247">
        <v>0.14714714714714713</v>
      </c>
      <c r="X603" s="156" t="s">
        <v>544</v>
      </c>
      <c r="AA603" s="157">
        <f t="shared" si="155"/>
        <v>98</v>
      </c>
      <c r="AB603" s="245">
        <f t="shared" si="156"/>
        <v>86</v>
      </c>
      <c r="AC603" s="245">
        <f t="shared" si="157"/>
        <v>47</v>
      </c>
      <c r="AD603" s="242">
        <f t="shared" si="161"/>
        <v>0.2962515114873035</v>
      </c>
      <c r="AE603" s="246">
        <f t="shared" si="162"/>
        <v>0.53432743087915502</v>
      </c>
      <c r="AF603" s="269">
        <f t="shared" si="163"/>
        <v>0.21067730512349275</v>
      </c>
      <c r="AG603" s="160">
        <f t="shared" si="158"/>
        <v>0.14714714714714713</v>
      </c>
      <c r="AH603" s="246">
        <f t="shared" si="159"/>
        <v>0.13129770992366413</v>
      </c>
      <c r="AI603" s="247">
        <f t="shared" si="160"/>
        <v>6.4738292011019286E-2</v>
      </c>
    </row>
    <row r="604" spans="1:35" ht="14.65" customHeight="1" x14ac:dyDescent="0.15">
      <c r="A604" s="361"/>
      <c r="B604" s="174" t="s">
        <v>550</v>
      </c>
      <c r="E604" s="157">
        <v>611</v>
      </c>
      <c r="F604" s="157">
        <v>446</v>
      </c>
      <c r="G604" s="245">
        <v>165</v>
      </c>
      <c r="H604" s="157">
        <v>186</v>
      </c>
      <c r="I604" s="245">
        <v>147</v>
      </c>
      <c r="J604" s="157">
        <v>485</v>
      </c>
      <c r="K604" s="242">
        <f t="shared" si="154"/>
        <v>1.3384153687761495</v>
      </c>
      <c r="L604" s="159">
        <f t="shared" si="154"/>
        <v>1.5089998646636893</v>
      </c>
      <c r="M604" s="246">
        <f t="shared" si="154"/>
        <v>1.0251630941286114</v>
      </c>
      <c r="N604" s="159">
        <f t="shared" si="154"/>
        <v>0.72000929044245732</v>
      </c>
      <c r="O604" s="246">
        <f t="shared" si="154"/>
        <v>0.65892689049262632</v>
      </c>
      <c r="P604" s="269">
        <f t="shared" si="154"/>
        <v>1.4661426844014511</v>
      </c>
      <c r="Q604" s="160">
        <v>0.48958333333333331</v>
      </c>
      <c r="R604" s="159">
        <v>0.75210792580101182</v>
      </c>
      <c r="S604" s="246">
        <v>0.25190839694656486</v>
      </c>
      <c r="T604" s="159">
        <v>0.23279098873591991</v>
      </c>
      <c r="U604" s="247">
        <v>0.2024793388429752</v>
      </c>
      <c r="V604" s="247">
        <v>0.72822822822822819</v>
      </c>
      <c r="X604" s="174" t="s">
        <v>550</v>
      </c>
      <c r="AA604" s="157">
        <f t="shared" si="155"/>
        <v>485</v>
      </c>
      <c r="AB604" s="245">
        <f t="shared" si="156"/>
        <v>165</v>
      </c>
      <c r="AC604" s="245">
        <f t="shared" si="157"/>
        <v>147</v>
      </c>
      <c r="AD604" s="242">
        <f t="shared" si="161"/>
        <v>1.4661426844014511</v>
      </c>
      <c r="AE604" s="246">
        <f t="shared" si="162"/>
        <v>1.0251630941286114</v>
      </c>
      <c r="AF604" s="269">
        <f t="shared" si="163"/>
        <v>0.65892689049262632</v>
      </c>
      <c r="AG604" s="160">
        <f t="shared" si="158"/>
        <v>0.72822822822822819</v>
      </c>
      <c r="AH604" s="246">
        <f t="shared" si="159"/>
        <v>0.25190839694656486</v>
      </c>
      <c r="AI604" s="247">
        <f t="shared" si="160"/>
        <v>0.2024793388429752</v>
      </c>
    </row>
    <row r="605" spans="1:35" ht="14.65" customHeight="1" x14ac:dyDescent="0.15">
      <c r="A605" s="361"/>
      <c r="B605" s="331" t="s">
        <v>291</v>
      </c>
      <c r="C605" s="332"/>
      <c r="D605" s="332"/>
      <c r="E605" s="211">
        <v>5665</v>
      </c>
      <c r="F605" s="211">
        <v>3662</v>
      </c>
      <c r="G605" s="362">
        <v>2003</v>
      </c>
      <c r="H605" s="211">
        <v>1913</v>
      </c>
      <c r="I605" s="362">
        <v>1590</v>
      </c>
      <c r="J605" s="211">
        <v>3985</v>
      </c>
      <c r="K605" s="363">
        <f t="shared" si="154"/>
        <v>12.409366717048915</v>
      </c>
      <c r="L605" s="212">
        <f t="shared" si="154"/>
        <v>12.390039247530114</v>
      </c>
      <c r="M605" s="364">
        <f t="shared" si="154"/>
        <v>12.444858651755203</v>
      </c>
      <c r="N605" s="212">
        <f t="shared" si="154"/>
        <v>7.4052568420237677</v>
      </c>
      <c r="O605" s="364">
        <f t="shared" si="154"/>
        <v>7.1271684073692239</v>
      </c>
      <c r="P605" s="365">
        <f t="shared" si="154"/>
        <v>12.046553808948005</v>
      </c>
      <c r="Q605" s="366">
        <v>4.5392628205128203</v>
      </c>
      <c r="R605" s="212">
        <v>6.1753794266441817</v>
      </c>
      <c r="S605" s="364">
        <v>3.0580152671755725</v>
      </c>
      <c r="T605" s="212">
        <v>2.3942428035043806</v>
      </c>
      <c r="U605" s="367">
        <v>2.1900826446280992</v>
      </c>
      <c r="V605" s="367">
        <v>5.9834834834834831</v>
      </c>
      <c r="X605" s="331" t="s">
        <v>291</v>
      </c>
      <c r="Y605" s="332"/>
      <c r="Z605" s="332"/>
      <c r="AA605" s="211">
        <f t="shared" si="155"/>
        <v>3985</v>
      </c>
      <c r="AB605" s="362">
        <f t="shared" si="156"/>
        <v>2003</v>
      </c>
      <c r="AC605" s="362">
        <f t="shared" si="157"/>
        <v>1590</v>
      </c>
      <c r="AD605" s="363">
        <f t="shared" si="161"/>
        <v>12.046553808948005</v>
      </c>
      <c r="AE605" s="364">
        <f t="shared" si="162"/>
        <v>12.444858651755203</v>
      </c>
      <c r="AF605" s="365">
        <f t="shared" si="163"/>
        <v>7.1271684073692239</v>
      </c>
      <c r="AG605" s="366">
        <f t="shared" si="158"/>
        <v>5.9834834834834831</v>
      </c>
      <c r="AH605" s="364">
        <f t="shared" si="159"/>
        <v>3.0580152671755725</v>
      </c>
      <c r="AI605" s="367">
        <f t="shared" si="160"/>
        <v>2.1900826446280992</v>
      </c>
    </row>
    <row r="606" spans="1:35" ht="46.15" customHeight="1" x14ac:dyDescent="0.15">
      <c r="A606" s="361"/>
      <c r="B606" s="368" t="s">
        <v>735</v>
      </c>
      <c r="C606" s="369"/>
      <c r="D606" s="369"/>
      <c r="E606" s="157">
        <v>4131</v>
      </c>
      <c r="F606" s="157">
        <v>2668</v>
      </c>
      <c r="G606" s="245">
        <v>1463</v>
      </c>
      <c r="H606" s="157">
        <v>1291</v>
      </c>
      <c r="I606" s="245">
        <v>1052</v>
      </c>
      <c r="J606" s="157">
        <v>2907</v>
      </c>
      <c r="K606" s="242">
        <f t="shared" si="154"/>
        <v>9.0490898337385808</v>
      </c>
      <c r="L606" s="159">
        <f t="shared" si="154"/>
        <v>9.0269319258357008</v>
      </c>
      <c r="M606" s="246">
        <f t="shared" si="154"/>
        <v>9.0897794346070206</v>
      </c>
      <c r="N606" s="159">
        <f t="shared" si="154"/>
        <v>4.9974838385011422</v>
      </c>
      <c r="O606" s="246">
        <f t="shared" si="154"/>
        <v>4.7155856380832848</v>
      </c>
      <c r="P606" s="269">
        <f t="shared" si="154"/>
        <v>8.7877871825876674</v>
      </c>
      <c r="Q606" s="160">
        <v>3.3100961538461537</v>
      </c>
      <c r="R606" s="159">
        <v>4.4991568296795954</v>
      </c>
      <c r="S606" s="246">
        <v>2.2335877862595419</v>
      </c>
      <c r="T606" s="159">
        <v>1.6157697121401753</v>
      </c>
      <c r="U606" s="247">
        <v>1.4490358126721763</v>
      </c>
      <c r="V606" s="247">
        <v>4.3648648648648649</v>
      </c>
      <c r="X606" s="368" t="s">
        <v>735</v>
      </c>
      <c r="Y606" s="369"/>
      <c r="Z606" s="369"/>
      <c r="AA606" s="157">
        <f t="shared" si="155"/>
        <v>2907</v>
      </c>
      <c r="AB606" s="245">
        <f t="shared" si="156"/>
        <v>1463</v>
      </c>
      <c r="AC606" s="245">
        <f t="shared" si="157"/>
        <v>1052</v>
      </c>
      <c r="AD606" s="242">
        <f t="shared" si="161"/>
        <v>8.7877871825876674</v>
      </c>
      <c r="AE606" s="246">
        <f t="shared" si="162"/>
        <v>9.0897794346070206</v>
      </c>
      <c r="AF606" s="269">
        <f t="shared" si="163"/>
        <v>4.7155856380832848</v>
      </c>
      <c r="AG606" s="160">
        <f t="shared" si="158"/>
        <v>4.3648648648648649</v>
      </c>
      <c r="AH606" s="246">
        <f t="shared" si="159"/>
        <v>2.2335877862595419</v>
      </c>
      <c r="AI606" s="247">
        <f t="shared" si="160"/>
        <v>1.4490358126721763</v>
      </c>
    </row>
    <row r="607" spans="1:35" ht="15" customHeight="1" x14ac:dyDescent="0.15">
      <c r="A607" s="361"/>
      <c r="B607" s="165" t="s">
        <v>1</v>
      </c>
      <c r="C607" s="166"/>
      <c r="D607" s="176"/>
      <c r="E607" s="168">
        <f t="shared" ref="E607:V607" si="164">SUM(E592:E606)</f>
        <v>18026</v>
      </c>
      <c r="F607" s="168">
        <f t="shared" si="164"/>
        <v>11442</v>
      </c>
      <c r="G607" s="186">
        <f t="shared" si="164"/>
        <v>6584</v>
      </c>
      <c r="H607" s="168">
        <f t="shared" si="164"/>
        <v>5733</v>
      </c>
      <c r="I607" s="186">
        <f t="shared" si="164"/>
        <v>4754</v>
      </c>
      <c r="J607" s="168">
        <f t="shared" si="164"/>
        <v>12421</v>
      </c>
      <c r="K607" s="250">
        <f t="shared" si="164"/>
        <v>39.486539177674089</v>
      </c>
      <c r="L607" s="178">
        <f t="shared" si="164"/>
        <v>38.712951684937067</v>
      </c>
      <c r="M607" s="251">
        <f t="shared" si="164"/>
        <v>40.907114010562282</v>
      </c>
      <c r="N607" s="178">
        <f t="shared" si="164"/>
        <v>22.192544419928002</v>
      </c>
      <c r="O607" s="251">
        <f t="shared" si="164"/>
        <v>21.309785288448609</v>
      </c>
      <c r="P607" s="271">
        <f t="shared" si="164"/>
        <v>37.548367593712214</v>
      </c>
      <c r="Q607" s="272">
        <f t="shared" si="164"/>
        <v>14.443910256410255</v>
      </c>
      <c r="R607" s="178">
        <f t="shared" si="164"/>
        <v>19.295109612141651</v>
      </c>
      <c r="S607" s="251">
        <f t="shared" si="164"/>
        <v>10.051908396946564</v>
      </c>
      <c r="T607" s="178">
        <f t="shared" si="164"/>
        <v>7.1752190237797251</v>
      </c>
      <c r="U607" s="178">
        <f t="shared" si="164"/>
        <v>6.5482093663911849</v>
      </c>
      <c r="V607" s="178">
        <f t="shared" si="164"/>
        <v>18.650150150150154</v>
      </c>
      <c r="X607" s="165" t="s">
        <v>1</v>
      </c>
      <c r="Y607" s="166"/>
      <c r="Z607" s="341"/>
      <c r="AA607" s="168">
        <f t="shared" ref="AA607:AI607" si="165">SUM(AA592:AA606)</f>
        <v>12421</v>
      </c>
      <c r="AB607" s="186">
        <f t="shared" si="165"/>
        <v>6584</v>
      </c>
      <c r="AC607" s="186">
        <f t="shared" si="165"/>
        <v>4754</v>
      </c>
      <c r="AD607" s="250">
        <f t="shared" si="165"/>
        <v>37.548367593712214</v>
      </c>
      <c r="AE607" s="251">
        <f t="shared" si="165"/>
        <v>40.907114010562282</v>
      </c>
      <c r="AF607" s="271">
        <f t="shared" si="165"/>
        <v>21.309785288448609</v>
      </c>
      <c r="AG607" s="272">
        <f t="shared" si="165"/>
        <v>18.650150150150154</v>
      </c>
      <c r="AH607" s="251">
        <f t="shared" si="165"/>
        <v>10.051908396946564</v>
      </c>
      <c r="AI607" s="178">
        <f t="shared" si="165"/>
        <v>6.5482093663911849</v>
      </c>
    </row>
    <row r="608" spans="1:35" ht="15" customHeight="1" x14ac:dyDescent="0.15">
      <c r="A608" s="361"/>
      <c r="C608" s="137"/>
      <c r="F608" s="181"/>
      <c r="Y608" s="137"/>
      <c r="AB608" s="181"/>
    </row>
    <row r="609" spans="1:37" ht="15" customHeight="1" x14ac:dyDescent="0.15">
      <c r="A609" s="135" t="s">
        <v>736</v>
      </c>
      <c r="B609" s="137"/>
      <c r="C609" s="137"/>
      <c r="D609" s="137"/>
      <c r="X609" s="137"/>
      <c r="Y609" s="137"/>
      <c r="Z609" s="137"/>
    </row>
    <row r="610" spans="1:37" ht="13.7" customHeight="1" x14ac:dyDescent="0.15">
      <c r="B610" s="138"/>
      <c r="C610" s="139"/>
      <c r="D610" s="139"/>
      <c r="E610" s="139"/>
      <c r="F610" s="227"/>
      <c r="G610" s="228"/>
      <c r="H610" s="142" t="s">
        <v>2</v>
      </c>
      <c r="I610" s="142"/>
      <c r="J610" s="228"/>
      <c r="K610" s="228"/>
      <c r="L610" s="229"/>
      <c r="M610" s="228"/>
      <c r="N610" s="142" t="s">
        <v>3</v>
      </c>
      <c r="O610" s="142"/>
      <c r="P610" s="228"/>
      <c r="Q610" s="231"/>
      <c r="X610" s="138"/>
      <c r="Y610" s="139"/>
      <c r="Z610" s="139"/>
      <c r="AA610" s="139"/>
      <c r="AB610" s="140"/>
      <c r="AC610" s="141" t="s">
        <v>2</v>
      </c>
      <c r="AD610" s="142"/>
      <c r="AE610" s="143"/>
      <c r="AF610" s="141" t="s">
        <v>3</v>
      </c>
      <c r="AG610" s="144"/>
    </row>
    <row r="611" spans="1:37" ht="21" x14ac:dyDescent="0.15">
      <c r="B611" s="145"/>
      <c r="F611" s="146" t="s">
        <v>365</v>
      </c>
      <c r="G611" s="146" t="s">
        <v>170</v>
      </c>
      <c r="H611" s="146" t="s">
        <v>171</v>
      </c>
      <c r="I611" s="146" t="s">
        <v>366</v>
      </c>
      <c r="J611" s="182" t="s">
        <v>173</v>
      </c>
      <c r="K611" s="146" t="s">
        <v>529</v>
      </c>
      <c r="L611" s="147" t="s">
        <v>365</v>
      </c>
      <c r="M611" s="146" t="s">
        <v>170</v>
      </c>
      <c r="N611" s="146" t="s">
        <v>171</v>
      </c>
      <c r="O611" s="146" t="s">
        <v>366</v>
      </c>
      <c r="P611" s="146" t="s">
        <v>173</v>
      </c>
      <c r="Q611" s="146" t="s">
        <v>529</v>
      </c>
      <c r="X611" s="145"/>
      <c r="AB611" s="146" t="s">
        <v>474</v>
      </c>
      <c r="AC611" s="146" t="s">
        <v>171</v>
      </c>
      <c r="AD611" s="182" t="s">
        <v>173</v>
      </c>
      <c r="AE611" s="147" t="s">
        <v>474</v>
      </c>
      <c r="AF611" s="146" t="s">
        <v>171</v>
      </c>
      <c r="AG611" s="146" t="s">
        <v>173</v>
      </c>
    </row>
    <row r="612" spans="1:37" ht="12" customHeight="1" x14ac:dyDescent="0.15">
      <c r="B612" s="149"/>
      <c r="C612" s="150"/>
      <c r="D612" s="150"/>
      <c r="E612" s="151"/>
      <c r="F612" s="152"/>
      <c r="G612" s="152"/>
      <c r="H612" s="152"/>
      <c r="I612" s="152"/>
      <c r="J612" s="183"/>
      <c r="K612" s="152"/>
      <c r="L612" s="153">
        <f t="shared" ref="L612" si="166">F$16</f>
        <v>2024</v>
      </c>
      <c r="M612" s="154">
        <f t="shared" ref="M612" si="167">G$16</f>
        <v>1061</v>
      </c>
      <c r="N612" s="154">
        <f t="shared" ref="N612" si="168">H$16</f>
        <v>963</v>
      </c>
      <c r="O612" s="154">
        <f t="shared" ref="O612" si="169">I$16</f>
        <v>1194</v>
      </c>
      <c r="P612" s="154">
        <f t="shared" ref="P612" si="170">J$16</f>
        <v>1053</v>
      </c>
      <c r="Q612" s="154">
        <f t="shared" ref="Q612" si="171">K$16</f>
        <v>1202</v>
      </c>
      <c r="R612" s="155"/>
      <c r="S612" s="155"/>
      <c r="T612" s="155"/>
      <c r="U612" s="155"/>
      <c r="V612" s="155"/>
      <c r="X612" s="149"/>
      <c r="Y612" s="150"/>
      <c r="Z612" s="150"/>
      <c r="AA612" s="151"/>
      <c r="AB612" s="152"/>
      <c r="AC612" s="152"/>
      <c r="AD612" s="183"/>
      <c r="AE612" s="153">
        <f>Q612</f>
        <v>1202</v>
      </c>
      <c r="AF612" s="154">
        <f>N612</f>
        <v>963</v>
      </c>
      <c r="AG612" s="154">
        <f>P612</f>
        <v>1053</v>
      </c>
      <c r="AH612" s="155"/>
      <c r="AI612" s="155"/>
      <c r="AJ612" s="155"/>
      <c r="AK612" s="155"/>
    </row>
    <row r="613" spans="1:37" ht="15" customHeight="1" x14ac:dyDescent="0.15">
      <c r="B613" s="156" t="s">
        <v>154</v>
      </c>
      <c r="C613" s="137"/>
      <c r="D613" s="137"/>
      <c r="F613" s="157">
        <v>1358</v>
      </c>
      <c r="G613" s="157">
        <v>690</v>
      </c>
      <c r="H613" s="157">
        <v>668</v>
      </c>
      <c r="I613" s="157">
        <v>854</v>
      </c>
      <c r="J613" s="184">
        <v>769</v>
      </c>
      <c r="K613" s="157">
        <v>775</v>
      </c>
      <c r="L613" s="175">
        <f>F613/L$612*100</f>
        <v>67.094861660079047</v>
      </c>
      <c r="M613" s="159">
        <f t="shared" ref="M613:Q613" si="172">G613/M$612*100</f>
        <v>65.032987747408114</v>
      </c>
      <c r="N613" s="159">
        <f t="shared" si="172"/>
        <v>69.366562824506744</v>
      </c>
      <c r="O613" s="159">
        <f t="shared" si="172"/>
        <v>71.524288107202679</v>
      </c>
      <c r="P613" s="159">
        <f t="shared" si="172"/>
        <v>73.029439696106351</v>
      </c>
      <c r="Q613" s="159">
        <f t="shared" si="172"/>
        <v>64.475873544093176</v>
      </c>
      <c r="R613" s="160"/>
      <c r="S613" s="160"/>
      <c r="T613" s="160"/>
      <c r="U613" s="160"/>
      <c r="V613" s="160"/>
      <c r="X613" s="156" t="s">
        <v>154</v>
      </c>
      <c r="Y613" s="137"/>
      <c r="Z613" s="137"/>
      <c r="AB613" s="157">
        <f t="shared" ref="AB613:AB618" si="173">K613</f>
        <v>775</v>
      </c>
      <c r="AC613" s="157">
        <f t="shared" ref="AC613:AC618" si="174">H613</f>
        <v>668</v>
      </c>
      <c r="AD613" s="184">
        <f t="shared" ref="AD613:AD618" si="175">J613</f>
        <v>769</v>
      </c>
      <c r="AE613" s="175">
        <f>Q613</f>
        <v>64.475873544093176</v>
      </c>
      <c r="AF613" s="159">
        <f>N613</f>
        <v>69.366562824506744</v>
      </c>
      <c r="AG613" s="159">
        <f>P613</f>
        <v>73.029439696106351</v>
      </c>
      <c r="AH613" s="160"/>
      <c r="AI613" s="160"/>
      <c r="AJ613" s="160"/>
      <c r="AK613" s="160"/>
    </row>
    <row r="614" spans="1:37" ht="15" customHeight="1" x14ac:dyDescent="0.15">
      <c r="B614" s="156" t="s">
        <v>865</v>
      </c>
      <c r="C614" s="137"/>
      <c r="D614" s="137"/>
      <c r="F614" s="157">
        <v>345</v>
      </c>
      <c r="G614" s="157">
        <v>239</v>
      </c>
      <c r="H614" s="157">
        <v>106</v>
      </c>
      <c r="I614" s="157">
        <v>162</v>
      </c>
      <c r="J614" s="184">
        <v>131</v>
      </c>
      <c r="K614" s="157">
        <v>270</v>
      </c>
      <c r="L614" s="158">
        <f t="shared" ref="L614:L618" si="176">F614/L$612*100</f>
        <v>17.045454545454543</v>
      </c>
      <c r="M614" s="159">
        <f t="shared" ref="M614:M618" si="177">G614/M$612*100</f>
        <v>22.525918944392085</v>
      </c>
      <c r="N614" s="159">
        <f t="shared" ref="N614:N618" si="178">H614/N$612*100</f>
        <v>11.007268951194185</v>
      </c>
      <c r="O614" s="159">
        <f t="shared" ref="O614:O618" si="179">I614/O$612*100</f>
        <v>13.5678391959799</v>
      </c>
      <c r="P614" s="159">
        <f t="shared" ref="P614:P618" si="180">J614/P$612*100</f>
        <v>12.440645773979107</v>
      </c>
      <c r="Q614" s="159">
        <f t="shared" ref="Q614:Q618" si="181">K614/Q$612*100</f>
        <v>22.462562396006653</v>
      </c>
      <c r="R614" s="160"/>
      <c r="S614" s="160"/>
      <c r="T614" s="160"/>
      <c r="U614" s="160"/>
      <c r="V614" s="160"/>
      <c r="X614" s="156" t="s">
        <v>118</v>
      </c>
      <c r="Y614" s="137"/>
      <c r="Z614" s="137"/>
      <c r="AB614" s="157">
        <f t="shared" si="173"/>
        <v>270</v>
      </c>
      <c r="AC614" s="157">
        <f t="shared" si="174"/>
        <v>106</v>
      </c>
      <c r="AD614" s="184">
        <f t="shared" si="175"/>
        <v>131</v>
      </c>
      <c r="AE614" s="158">
        <f t="shared" ref="AE614:AE618" si="182">Q614</f>
        <v>22.462562396006653</v>
      </c>
      <c r="AF614" s="159">
        <f t="shared" ref="AF614:AF618" si="183">N614</f>
        <v>11.007268951194185</v>
      </c>
      <c r="AG614" s="159">
        <f t="shared" ref="AG614:AG618" si="184">P614</f>
        <v>12.440645773979107</v>
      </c>
      <c r="AH614" s="160"/>
      <c r="AI614" s="160"/>
      <c r="AJ614" s="160"/>
      <c r="AK614" s="160"/>
    </row>
    <row r="615" spans="1:37" ht="15" customHeight="1" x14ac:dyDescent="0.15">
      <c r="B615" s="156" t="s">
        <v>866</v>
      </c>
      <c r="C615" s="137"/>
      <c r="D615" s="137"/>
      <c r="F615" s="157">
        <v>77</v>
      </c>
      <c r="G615" s="157">
        <v>21</v>
      </c>
      <c r="H615" s="157">
        <v>56</v>
      </c>
      <c r="I615" s="157">
        <v>64</v>
      </c>
      <c r="J615" s="184">
        <v>61</v>
      </c>
      <c r="K615" s="157">
        <v>24</v>
      </c>
      <c r="L615" s="158">
        <f t="shared" si="176"/>
        <v>3.804347826086957</v>
      </c>
      <c r="M615" s="159">
        <f t="shared" si="177"/>
        <v>1.9792648444863337</v>
      </c>
      <c r="N615" s="159">
        <f t="shared" si="178"/>
        <v>5.8151609553478716</v>
      </c>
      <c r="O615" s="159">
        <f t="shared" si="179"/>
        <v>5.3601340033500842</v>
      </c>
      <c r="P615" s="159">
        <f t="shared" si="180"/>
        <v>5.7929724596391265</v>
      </c>
      <c r="Q615" s="159">
        <f t="shared" si="181"/>
        <v>1.9966722129783694</v>
      </c>
      <c r="R615" s="160"/>
      <c r="S615" s="160"/>
      <c r="T615" s="160"/>
      <c r="U615" s="160"/>
      <c r="V615" s="160"/>
      <c r="X615" s="156" t="s">
        <v>163</v>
      </c>
      <c r="Y615" s="137"/>
      <c r="Z615" s="137"/>
      <c r="AB615" s="157">
        <f t="shared" si="173"/>
        <v>24</v>
      </c>
      <c r="AC615" s="157">
        <f t="shared" si="174"/>
        <v>56</v>
      </c>
      <c r="AD615" s="184">
        <f t="shared" si="175"/>
        <v>61</v>
      </c>
      <c r="AE615" s="158">
        <f t="shared" si="182"/>
        <v>1.9966722129783694</v>
      </c>
      <c r="AF615" s="159">
        <f t="shared" si="183"/>
        <v>5.8151609553478716</v>
      </c>
      <c r="AG615" s="159">
        <f t="shared" si="184"/>
        <v>5.7929724596391265</v>
      </c>
      <c r="AH615" s="160"/>
      <c r="AI615" s="160"/>
      <c r="AJ615" s="160"/>
      <c r="AK615" s="160"/>
    </row>
    <row r="616" spans="1:37" ht="15" customHeight="1" x14ac:dyDescent="0.15">
      <c r="B616" s="156" t="s">
        <v>77</v>
      </c>
      <c r="C616" s="137"/>
      <c r="D616" s="137"/>
      <c r="F616" s="157">
        <v>34</v>
      </c>
      <c r="G616" s="157">
        <v>6</v>
      </c>
      <c r="H616" s="157">
        <v>28</v>
      </c>
      <c r="I616" s="157">
        <v>11</v>
      </c>
      <c r="J616" s="184">
        <v>11</v>
      </c>
      <c r="K616" s="157">
        <v>6</v>
      </c>
      <c r="L616" s="158">
        <f t="shared" si="176"/>
        <v>1.6798418972332017</v>
      </c>
      <c r="M616" s="159">
        <f t="shared" si="177"/>
        <v>0.56550424128180965</v>
      </c>
      <c r="N616" s="159">
        <f t="shared" si="178"/>
        <v>2.9075804776739358</v>
      </c>
      <c r="O616" s="159">
        <f t="shared" si="179"/>
        <v>0.92127303182579567</v>
      </c>
      <c r="P616" s="159">
        <f t="shared" si="180"/>
        <v>1.0446343779677114</v>
      </c>
      <c r="Q616" s="159">
        <f t="shared" si="181"/>
        <v>0.49916805324459235</v>
      </c>
      <c r="R616" s="160"/>
      <c r="S616" s="160"/>
      <c r="T616" s="160"/>
      <c r="U616" s="160"/>
      <c r="V616" s="160"/>
      <c r="X616" s="156" t="s">
        <v>164</v>
      </c>
      <c r="Y616" s="137"/>
      <c r="Z616" s="137"/>
      <c r="AB616" s="157">
        <f t="shared" si="173"/>
        <v>6</v>
      </c>
      <c r="AC616" s="157">
        <f t="shared" si="174"/>
        <v>28</v>
      </c>
      <c r="AD616" s="184">
        <f t="shared" si="175"/>
        <v>11</v>
      </c>
      <c r="AE616" s="158">
        <f t="shared" si="182"/>
        <v>0.49916805324459235</v>
      </c>
      <c r="AF616" s="159">
        <f t="shared" si="183"/>
        <v>2.9075804776739358</v>
      </c>
      <c r="AG616" s="159">
        <f t="shared" si="184"/>
        <v>1.0446343779677114</v>
      </c>
      <c r="AH616" s="160"/>
      <c r="AI616" s="160"/>
      <c r="AJ616" s="160"/>
      <c r="AK616" s="160"/>
    </row>
    <row r="617" spans="1:37" ht="15" customHeight="1" x14ac:dyDescent="0.15">
      <c r="B617" s="156" t="s">
        <v>839</v>
      </c>
      <c r="C617" s="137"/>
      <c r="D617" s="137"/>
      <c r="F617" s="157">
        <v>25</v>
      </c>
      <c r="G617" s="157">
        <v>2</v>
      </c>
      <c r="H617" s="157">
        <v>23</v>
      </c>
      <c r="I617" s="157">
        <v>3</v>
      </c>
      <c r="J617" s="184">
        <v>3</v>
      </c>
      <c r="K617" s="157">
        <v>2</v>
      </c>
      <c r="L617" s="158">
        <f t="shared" si="176"/>
        <v>1.2351778656126482</v>
      </c>
      <c r="M617" s="159">
        <f t="shared" si="177"/>
        <v>0.1885014137606032</v>
      </c>
      <c r="N617" s="159">
        <f t="shared" si="178"/>
        <v>2.3883696780893042</v>
      </c>
      <c r="O617" s="159">
        <f t="shared" si="179"/>
        <v>0.25125628140703515</v>
      </c>
      <c r="P617" s="159">
        <f t="shared" si="180"/>
        <v>0.28490028490028491</v>
      </c>
      <c r="Q617" s="159">
        <f t="shared" si="181"/>
        <v>0.16638935108153077</v>
      </c>
      <c r="R617" s="160"/>
      <c r="S617" s="160"/>
      <c r="T617" s="160"/>
      <c r="U617" s="160"/>
      <c r="V617" s="160"/>
      <c r="X617" s="156" t="s">
        <v>127</v>
      </c>
      <c r="Y617" s="137"/>
      <c r="Z617" s="137"/>
      <c r="AB617" s="157">
        <f t="shared" si="173"/>
        <v>2</v>
      </c>
      <c r="AC617" s="157">
        <f t="shared" si="174"/>
        <v>23</v>
      </c>
      <c r="AD617" s="184">
        <f t="shared" si="175"/>
        <v>3</v>
      </c>
      <c r="AE617" s="158">
        <f t="shared" si="182"/>
        <v>0.16638935108153077</v>
      </c>
      <c r="AF617" s="159">
        <f t="shared" si="183"/>
        <v>2.3883696780893042</v>
      </c>
      <c r="AG617" s="159">
        <f t="shared" si="184"/>
        <v>0.28490028490028491</v>
      </c>
      <c r="AH617" s="160"/>
      <c r="AI617" s="160"/>
      <c r="AJ617" s="160"/>
      <c r="AK617" s="160"/>
    </row>
    <row r="618" spans="1:37" ht="15" customHeight="1" x14ac:dyDescent="0.15">
      <c r="B618" s="149" t="s">
        <v>0</v>
      </c>
      <c r="C618" s="150"/>
      <c r="D618" s="150"/>
      <c r="E618" s="151"/>
      <c r="F618" s="161">
        <v>185</v>
      </c>
      <c r="G618" s="161">
        <v>103</v>
      </c>
      <c r="H618" s="161">
        <v>82</v>
      </c>
      <c r="I618" s="161">
        <v>100</v>
      </c>
      <c r="J618" s="185">
        <v>78</v>
      </c>
      <c r="K618" s="161">
        <v>125</v>
      </c>
      <c r="L618" s="162">
        <f t="shared" si="176"/>
        <v>9.1403162055335976</v>
      </c>
      <c r="M618" s="163">
        <f t="shared" si="177"/>
        <v>9.7078228086710663</v>
      </c>
      <c r="N618" s="163">
        <f t="shared" si="178"/>
        <v>8.5150571131879538</v>
      </c>
      <c r="O618" s="163">
        <f t="shared" si="179"/>
        <v>8.3752093802345069</v>
      </c>
      <c r="P618" s="163">
        <f t="shared" si="180"/>
        <v>7.4074074074074066</v>
      </c>
      <c r="Q618" s="163">
        <f t="shared" si="181"/>
        <v>10.399334442595674</v>
      </c>
      <c r="R618" s="164"/>
      <c r="S618" s="164"/>
      <c r="T618" s="164"/>
      <c r="U618" s="164"/>
      <c r="V618" s="164"/>
      <c r="X618" s="149" t="s">
        <v>0</v>
      </c>
      <c r="Y618" s="150"/>
      <c r="Z618" s="150"/>
      <c r="AA618" s="151"/>
      <c r="AB618" s="161">
        <f t="shared" si="173"/>
        <v>125</v>
      </c>
      <c r="AC618" s="161">
        <f t="shared" si="174"/>
        <v>82</v>
      </c>
      <c r="AD618" s="185">
        <f t="shared" si="175"/>
        <v>78</v>
      </c>
      <c r="AE618" s="162">
        <f t="shared" si="182"/>
        <v>10.399334442595674</v>
      </c>
      <c r="AF618" s="163">
        <f t="shared" si="183"/>
        <v>8.5150571131879538</v>
      </c>
      <c r="AG618" s="163">
        <f t="shared" si="184"/>
        <v>7.4074074074074066</v>
      </c>
      <c r="AH618" s="164"/>
      <c r="AI618" s="160"/>
      <c r="AJ618" s="164"/>
      <c r="AK618" s="164"/>
    </row>
    <row r="619" spans="1:37" ht="15" customHeight="1" x14ac:dyDescent="0.15">
      <c r="B619" s="165" t="s">
        <v>1</v>
      </c>
      <c r="C619" s="166"/>
      <c r="D619" s="166"/>
      <c r="E619" s="167"/>
      <c r="F619" s="168">
        <f t="shared" ref="F619:K619" si="185">SUM(F613:F618)</f>
        <v>2024</v>
      </c>
      <c r="G619" s="168">
        <f t="shared" si="185"/>
        <v>1061</v>
      </c>
      <c r="H619" s="168">
        <f t="shared" si="185"/>
        <v>963</v>
      </c>
      <c r="I619" s="168">
        <f t="shared" si="185"/>
        <v>1194</v>
      </c>
      <c r="J619" s="186">
        <f t="shared" si="185"/>
        <v>1053</v>
      </c>
      <c r="K619" s="168">
        <f t="shared" si="185"/>
        <v>1202</v>
      </c>
      <c r="L619" s="169">
        <f t="shared" ref="L619:Q619" si="186">IF(SUM(L613:L618)&gt;100,"－",SUM(L613:L618))</f>
        <v>99.999999999999986</v>
      </c>
      <c r="M619" s="170">
        <f t="shared" si="186"/>
        <v>100.00000000000003</v>
      </c>
      <c r="N619" s="170">
        <f t="shared" si="186"/>
        <v>99.999999999999986</v>
      </c>
      <c r="O619" s="170">
        <f t="shared" si="186"/>
        <v>100</v>
      </c>
      <c r="P619" s="170">
        <f t="shared" si="186"/>
        <v>99.999999999999986</v>
      </c>
      <c r="Q619" s="170">
        <f t="shared" si="186"/>
        <v>99.999999999999986</v>
      </c>
      <c r="R619" s="164"/>
      <c r="S619" s="164"/>
      <c r="T619" s="164"/>
      <c r="U619" s="164"/>
      <c r="V619" s="164"/>
      <c r="X619" s="165" t="s">
        <v>1</v>
      </c>
      <c r="Y619" s="166"/>
      <c r="Z619" s="166"/>
      <c r="AA619" s="167"/>
      <c r="AB619" s="168">
        <f>SUM(AB613:AB618)</f>
        <v>1202</v>
      </c>
      <c r="AC619" s="168">
        <f>SUM(AC613:AC618)</f>
        <v>963</v>
      </c>
      <c r="AD619" s="186">
        <f>SUM(AD613:AD618)</f>
        <v>1053</v>
      </c>
      <c r="AE619" s="169">
        <f>IF(SUM(AE613:AE618)&gt;100,"－",SUM(AE613:AE618))</f>
        <v>99.999999999999986</v>
      </c>
      <c r="AF619" s="170">
        <f>IF(SUM(AF613:AF618)&gt;100,"－",SUM(AF613:AF618))</f>
        <v>99.999999999999986</v>
      </c>
      <c r="AG619" s="170">
        <f>IF(SUM(AG613:AG618)&gt;100,"－",SUM(AG613:AG618))</f>
        <v>99.999999999999986</v>
      </c>
      <c r="AH619" s="164"/>
      <c r="AI619" s="164"/>
      <c r="AJ619" s="164"/>
      <c r="AK619" s="164"/>
    </row>
    <row r="620" spans="1:37" ht="15" customHeight="1" x14ac:dyDescent="0.15">
      <c r="B620" s="165" t="s">
        <v>840</v>
      </c>
      <c r="C620" s="166"/>
      <c r="D620" s="166"/>
      <c r="E620" s="176"/>
      <c r="F620" s="177">
        <v>1.6086417719811013</v>
      </c>
      <c r="G620" s="178">
        <v>0.83915668428307488</v>
      </c>
      <c r="H620" s="178">
        <v>2.4453803803973453</v>
      </c>
      <c r="I620" s="178">
        <v>1.0763509614668483</v>
      </c>
      <c r="J620" s="178">
        <v>1.103909486561119</v>
      </c>
      <c r="K620" s="177">
        <v>0.84041625440188228</v>
      </c>
      <c r="L620" s="160"/>
      <c r="M620" s="160"/>
      <c r="N620" s="160"/>
      <c r="O620" s="160"/>
      <c r="P620" s="160"/>
      <c r="Q620" s="160"/>
      <c r="R620" s="160"/>
      <c r="S620" s="160"/>
      <c r="T620" s="160"/>
      <c r="U620" s="160"/>
      <c r="V620" s="160"/>
      <c r="X620" s="165" t="s">
        <v>840</v>
      </c>
      <c r="Y620" s="166"/>
      <c r="Z620" s="166"/>
      <c r="AA620" s="176"/>
      <c r="AB620" s="177">
        <f>K620</f>
        <v>0.84041625440188228</v>
      </c>
      <c r="AC620" s="178">
        <f>H620</f>
        <v>2.4453803803973453</v>
      </c>
      <c r="AD620" s="178">
        <f>J620</f>
        <v>1.103909486561119</v>
      </c>
      <c r="AE620" s="160"/>
      <c r="AF620" s="160"/>
      <c r="AG620" s="160"/>
      <c r="AH620" s="160"/>
      <c r="AI620" s="160"/>
      <c r="AJ620" s="160"/>
      <c r="AK620" s="160"/>
    </row>
    <row r="621" spans="1:37" ht="15" customHeight="1" x14ac:dyDescent="0.15">
      <c r="B621" s="165" t="s">
        <v>841</v>
      </c>
      <c r="C621" s="166"/>
      <c r="D621" s="166"/>
      <c r="E621" s="176"/>
      <c r="F621" s="177">
        <v>6.1502956729173501</v>
      </c>
      <c r="G621" s="178">
        <v>2.9996720281462155</v>
      </c>
      <c r="H621" s="178">
        <v>10.114460634413433</v>
      </c>
      <c r="I621" s="178">
        <v>4.9063664660197173</v>
      </c>
      <c r="J621" s="178">
        <v>5.2248143174616066</v>
      </c>
      <c r="K621" s="177">
        <v>2.9971135959961166</v>
      </c>
      <c r="L621" s="160"/>
      <c r="M621" s="160"/>
      <c r="N621" s="160"/>
      <c r="O621" s="160"/>
      <c r="P621" s="160"/>
      <c r="Q621" s="160"/>
      <c r="R621" s="160"/>
      <c r="S621" s="160"/>
      <c r="T621" s="160"/>
      <c r="U621" s="160"/>
      <c r="V621" s="160"/>
      <c r="X621" s="165" t="s">
        <v>841</v>
      </c>
      <c r="Y621" s="166"/>
      <c r="Z621" s="166"/>
      <c r="AA621" s="176"/>
      <c r="AB621" s="177">
        <f>K621</f>
        <v>2.9971135959961166</v>
      </c>
      <c r="AC621" s="178">
        <f>H621</f>
        <v>10.114460634413433</v>
      </c>
      <c r="AD621" s="178">
        <f>J621</f>
        <v>5.2248143174616066</v>
      </c>
      <c r="AE621" s="160"/>
      <c r="AF621" s="160"/>
      <c r="AG621" s="160"/>
      <c r="AH621" s="160"/>
      <c r="AI621" s="160"/>
      <c r="AJ621" s="160"/>
      <c r="AK621" s="160"/>
    </row>
    <row r="622" spans="1:37" ht="15" customHeight="1" x14ac:dyDescent="0.15">
      <c r="B622" s="171"/>
      <c r="C622" s="171"/>
      <c r="D622" s="171"/>
      <c r="E622" s="172"/>
      <c r="F622" s="160"/>
      <c r="G622" s="160"/>
      <c r="H622" s="160"/>
      <c r="I622" s="160"/>
      <c r="J622" s="160"/>
      <c r="K622" s="160"/>
      <c r="L622" s="160"/>
      <c r="M622" s="160"/>
      <c r="N622" s="160"/>
      <c r="O622" s="160"/>
      <c r="P622" s="160"/>
      <c r="Q622" s="160"/>
      <c r="R622" s="160"/>
      <c r="S622" s="160"/>
      <c r="T622" s="160"/>
      <c r="U622" s="160"/>
      <c r="V622" s="160"/>
      <c r="X622" s="171"/>
      <c r="Y622" s="171"/>
      <c r="Z622" s="171"/>
      <c r="AA622" s="172"/>
      <c r="AB622" s="160"/>
      <c r="AC622" s="160"/>
      <c r="AD622" s="160"/>
      <c r="AE622" s="160"/>
      <c r="AF622" s="160"/>
      <c r="AG622" s="160"/>
      <c r="AH622" s="160"/>
      <c r="AI622" s="160"/>
      <c r="AJ622" s="160"/>
      <c r="AK622" s="160"/>
    </row>
    <row r="623" spans="1:37" ht="15" customHeight="1" x14ac:dyDescent="0.15">
      <c r="A623" s="135" t="s">
        <v>941</v>
      </c>
      <c r="B623" s="137"/>
      <c r="C623" s="137"/>
      <c r="D623" s="137"/>
      <c r="X623" s="137"/>
      <c r="Y623" s="137"/>
      <c r="Z623" s="137"/>
    </row>
    <row r="624" spans="1:37" ht="13.7" customHeight="1" x14ac:dyDescent="0.15">
      <c r="B624" s="138"/>
      <c r="C624" s="139"/>
      <c r="D624" s="139"/>
      <c r="E624" s="139"/>
      <c r="F624" s="227"/>
      <c r="G624" s="228"/>
      <c r="H624" s="142" t="s">
        <v>2</v>
      </c>
      <c r="I624" s="142"/>
      <c r="J624" s="228"/>
      <c r="K624" s="228"/>
      <c r="L624" s="229"/>
      <c r="M624" s="228"/>
      <c r="N624" s="142" t="s">
        <v>3</v>
      </c>
      <c r="O624" s="142"/>
      <c r="P624" s="228"/>
      <c r="Q624" s="231"/>
      <c r="X624" s="138"/>
      <c r="Y624" s="139"/>
      <c r="Z624" s="139"/>
      <c r="AA624" s="139"/>
      <c r="AB624" s="140"/>
      <c r="AC624" s="141" t="s">
        <v>2</v>
      </c>
      <c r="AD624" s="142"/>
      <c r="AE624" s="143"/>
      <c r="AF624" s="141" t="s">
        <v>3</v>
      </c>
      <c r="AG624" s="144"/>
    </row>
    <row r="625" spans="1:37" ht="21" x14ac:dyDescent="0.15">
      <c r="B625" s="145"/>
      <c r="F625" s="146" t="s">
        <v>365</v>
      </c>
      <c r="G625" s="146" t="s">
        <v>170</v>
      </c>
      <c r="H625" s="146" t="s">
        <v>171</v>
      </c>
      <c r="I625" s="146" t="s">
        <v>366</v>
      </c>
      <c r="J625" s="182" t="s">
        <v>173</v>
      </c>
      <c r="K625" s="146" t="s">
        <v>529</v>
      </c>
      <c r="L625" s="147" t="s">
        <v>365</v>
      </c>
      <c r="M625" s="146" t="s">
        <v>170</v>
      </c>
      <c r="N625" s="146" t="s">
        <v>171</v>
      </c>
      <c r="O625" s="146" t="s">
        <v>366</v>
      </c>
      <c r="P625" s="146" t="s">
        <v>173</v>
      </c>
      <c r="Q625" s="146" t="s">
        <v>529</v>
      </c>
      <c r="X625" s="145"/>
      <c r="AB625" s="146" t="s">
        <v>474</v>
      </c>
      <c r="AC625" s="146" t="s">
        <v>171</v>
      </c>
      <c r="AD625" s="182" t="s">
        <v>173</v>
      </c>
      <c r="AE625" s="147" t="s">
        <v>474</v>
      </c>
      <c r="AF625" s="146" t="s">
        <v>171</v>
      </c>
      <c r="AG625" s="146" t="s">
        <v>173</v>
      </c>
    </row>
    <row r="626" spans="1:37" ht="12" customHeight="1" x14ac:dyDescent="0.15">
      <c r="B626" s="149"/>
      <c r="C626" s="150"/>
      <c r="D626" s="150"/>
      <c r="E626" s="151"/>
      <c r="F626" s="152"/>
      <c r="G626" s="152"/>
      <c r="H626" s="152"/>
      <c r="I626" s="152"/>
      <c r="J626" s="183"/>
      <c r="K626" s="152"/>
      <c r="L626" s="153">
        <f t="shared" ref="L626" si="187">F$16</f>
        <v>2024</v>
      </c>
      <c r="M626" s="154">
        <f t="shared" ref="M626" si="188">G$16</f>
        <v>1061</v>
      </c>
      <c r="N626" s="154">
        <f t="shared" ref="N626" si="189">H$16</f>
        <v>963</v>
      </c>
      <c r="O626" s="154">
        <f t="shared" ref="O626" si="190">I$16</f>
        <v>1194</v>
      </c>
      <c r="P626" s="154">
        <f t="shared" ref="P626" si="191">J$16</f>
        <v>1053</v>
      </c>
      <c r="Q626" s="154">
        <f t="shared" ref="Q626" si="192">K$16</f>
        <v>1202</v>
      </c>
      <c r="R626" s="155"/>
      <c r="S626" s="155"/>
      <c r="T626" s="155"/>
      <c r="U626" s="155"/>
      <c r="V626" s="155"/>
      <c r="X626" s="149"/>
      <c r="Y626" s="150"/>
      <c r="Z626" s="150"/>
      <c r="AA626" s="151"/>
      <c r="AB626" s="152"/>
      <c r="AC626" s="152"/>
      <c r="AD626" s="183"/>
      <c r="AE626" s="153">
        <f>Q626</f>
        <v>1202</v>
      </c>
      <c r="AF626" s="154">
        <f>N626</f>
        <v>963</v>
      </c>
      <c r="AG626" s="154">
        <f>P626</f>
        <v>1053</v>
      </c>
      <c r="AH626" s="155"/>
      <c r="AI626" s="155"/>
      <c r="AJ626" s="155"/>
      <c r="AK626" s="155"/>
    </row>
    <row r="627" spans="1:37" ht="15" customHeight="1" x14ac:dyDescent="0.15">
      <c r="B627" s="156" t="s">
        <v>154</v>
      </c>
      <c r="C627" s="137"/>
      <c r="D627" s="137"/>
      <c r="F627" s="157">
        <v>120</v>
      </c>
      <c r="G627" s="157">
        <v>24</v>
      </c>
      <c r="H627" s="157">
        <v>96</v>
      </c>
      <c r="I627" s="157">
        <v>201</v>
      </c>
      <c r="J627" s="184">
        <v>197</v>
      </c>
      <c r="K627" s="157">
        <v>28</v>
      </c>
      <c r="L627" s="175">
        <f>F627/L$626*100</f>
        <v>5.928853754940711</v>
      </c>
      <c r="M627" s="159">
        <f t="shared" ref="M627:Q627" si="193">G627/M$626*100</f>
        <v>2.2620169651272386</v>
      </c>
      <c r="N627" s="159">
        <f t="shared" si="193"/>
        <v>9.9688473520249214</v>
      </c>
      <c r="O627" s="159">
        <f t="shared" si="193"/>
        <v>16.834170854271356</v>
      </c>
      <c r="P627" s="159">
        <f t="shared" si="193"/>
        <v>18.708452041785375</v>
      </c>
      <c r="Q627" s="159">
        <f t="shared" si="193"/>
        <v>2.3294509151414311</v>
      </c>
      <c r="R627" s="160"/>
      <c r="S627" s="160"/>
      <c r="T627" s="160"/>
      <c r="U627" s="160"/>
      <c r="V627" s="160"/>
      <c r="X627" s="156" t="s">
        <v>154</v>
      </c>
      <c r="Y627" s="137"/>
      <c r="Z627" s="137"/>
      <c r="AB627" s="157">
        <f t="shared" ref="AB627:AB632" si="194">K627</f>
        <v>28</v>
      </c>
      <c r="AC627" s="157">
        <f t="shared" ref="AC627:AC632" si="195">H627</f>
        <v>96</v>
      </c>
      <c r="AD627" s="184">
        <f t="shared" ref="AD627:AD632" si="196">J627</f>
        <v>197</v>
      </c>
      <c r="AE627" s="175">
        <f>Q627</f>
        <v>2.3294509151414311</v>
      </c>
      <c r="AF627" s="159">
        <f>N627</f>
        <v>9.9688473520249214</v>
      </c>
      <c r="AG627" s="159">
        <f>P627</f>
        <v>18.708452041785375</v>
      </c>
      <c r="AH627" s="160"/>
      <c r="AI627" s="160"/>
      <c r="AJ627" s="160"/>
      <c r="AK627" s="160"/>
    </row>
    <row r="628" spans="1:37" ht="15" customHeight="1" x14ac:dyDescent="0.15">
      <c r="B628" s="156" t="s">
        <v>118</v>
      </c>
      <c r="C628" s="137"/>
      <c r="D628" s="137"/>
      <c r="F628" s="157">
        <v>473</v>
      </c>
      <c r="G628" s="157">
        <v>282</v>
      </c>
      <c r="H628" s="157">
        <v>191</v>
      </c>
      <c r="I628" s="157">
        <v>364</v>
      </c>
      <c r="J628" s="184">
        <v>325</v>
      </c>
      <c r="K628" s="157">
        <v>321</v>
      </c>
      <c r="L628" s="158">
        <f t="shared" ref="L628:L632" si="197">F628/L$626*100</f>
        <v>23.369565217391305</v>
      </c>
      <c r="M628" s="159">
        <f t="shared" ref="M628:M632" si="198">G628/M$626*100</f>
        <v>26.578699340245056</v>
      </c>
      <c r="N628" s="159">
        <f t="shared" ref="N628:N632" si="199">H628/N$626*100</f>
        <v>19.833852544132917</v>
      </c>
      <c r="O628" s="159">
        <f t="shared" ref="O628:O632" si="200">I628/O$626*100</f>
        <v>30.485762144053602</v>
      </c>
      <c r="P628" s="159">
        <f t="shared" ref="P628:P632" si="201">J628/P$626*100</f>
        <v>30.864197530864196</v>
      </c>
      <c r="Q628" s="159">
        <f t="shared" ref="Q628:Q632" si="202">K628/Q$626*100</f>
        <v>26.70549084858569</v>
      </c>
      <c r="R628" s="160"/>
      <c r="S628" s="160"/>
      <c r="T628" s="160"/>
      <c r="U628" s="160"/>
      <c r="V628" s="160"/>
      <c r="X628" s="156" t="s">
        <v>118</v>
      </c>
      <c r="Y628" s="137"/>
      <c r="Z628" s="137"/>
      <c r="AB628" s="157">
        <f t="shared" si="194"/>
        <v>321</v>
      </c>
      <c r="AC628" s="157">
        <f t="shared" si="195"/>
        <v>191</v>
      </c>
      <c r="AD628" s="184">
        <f t="shared" si="196"/>
        <v>325</v>
      </c>
      <c r="AE628" s="158">
        <f t="shared" ref="AE628:AE632" si="203">Q628</f>
        <v>26.70549084858569</v>
      </c>
      <c r="AF628" s="159">
        <f t="shared" ref="AF628:AF632" si="204">N628</f>
        <v>19.833852544132917</v>
      </c>
      <c r="AG628" s="159">
        <f t="shared" ref="AG628:AG632" si="205">P628</f>
        <v>30.864197530864196</v>
      </c>
      <c r="AH628" s="160"/>
      <c r="AI628" s="160"/>
      <c r="AJ628" s="160"/>
      <c r="AK628" s="160"/>
    </row>
    <row r="629" spans="1:37" ht="15" customHeight="1" x14ac:dyDescent="0.15">
      <c r="B629" s="156" t="s">
        <v>163</v>
      </c>
      <c r="C629" s="137"/>
      <c r="D629" s="137"/>
      <c r="F629" s="157">
        <v>550</v>
      </c>
      <c r="G629" s="157">
        <v>319</v>
      </c>
      <c r="H629" s="157">
        <v>231</v>
      </c>
      <c r="I629" s="157">
        <v>302</v>
      </c>
      <c r="J629" s="184">
        <v>255</v>
      </c>
      <c r="K629" s="157">
        <v>366</v>
      </c>
      <c r="L629" s="158">
        <f t="shared" si="197"/>
        <v>27.173913043478258</v>
      </c>
      <c r="M629" s="159">
        <f t="shared" si="198"/>
        <v>30.065975494816211</v>
      </c>
      <c r="N629" s="159">
        <f t="shared" si="199"/>
        <v>23.987538940809969</v>
      </c>
      <c r="O629" s="159">
        <f t="shared" si="200"/>
        <v>25.293132328308211</v>
      </c>
      <c r="P629" s="159">
        <f t="shared" si="201"/>
        <v>24.216524216524217</v>
      </c>
      <c r="Q629" s="159">
        <f t="shared" si="202"/>
        <v>30.449251247920134</v>
      </c>
      <c r="R629" s="160"/>
      <c r="S629" s="160"/>
      <c r="T629" s="160"/>
      <c r="U629" s="160"/>
      <c r="V629" s="160"/>
      <c r="X629" s="156" t="s">
        <v>163</v>
      </c>
      <c r="Y629" s="137"/>
      <c r="Z629" s="137"/>
      <c r="AB629" s="157">
        <f t="shared" si="194"/>
        <v>366</v>
      </c>
      <c r="AC629" s="157">
        <f t="shared" si="195"/>
        <v>231</v>
      </c>
      <c r="AD629" s="184">
        <f t="shared" si="196"/>
        <v>255</v>
      </c>
      <c r="AE629" s="158">
        <f t="shared" si="203"/>
        <v>30.449251247920134</v>
      </c>
      <c r="AF629" s="159">
        <f t="shared" si="204"/>
        <v>23.987538940809969</v>
      </c>
      <c r="AG629" s="159">
        <f t="shared" si="205"/>
        <v>24.216524216524217</v>
      </c>
      <c r="AH629" s="160"/>
      <c r="AI629" s="160"/>
      <c r="AJ629" s="160"/>
      <c r="AK629" s="160"/>
    </row>
    <row r="630" spans="1:37" ht="15" customHeight="1" x14ac:dyDescent="0.15">
      <c r="B630" s="156" t="s">
        <v>164</v>
      </c>
      <c r="C630" s="137"/>
      <c r="D630" s="137"/>
      <c r="F630" s="157">
        <v>376</v>
      </c>
      <c r="G630" s="157">
        <v>207</v>
      </c>
      <c r="H630" s="157">
        <v>169</v>
      </c>
      <c r="I630" s="157">
        <v>159</v>
      </c>
      <c r="J630" s="184">
        <v>136</v>
      </c>
      <c r="K630" s="157">
        <v>230</v>
      </c>
      <c r="L630" s="158">
        <f t="shared" si="197"/>
        <v>18.57707509881423</v>
      </c>
      <c r="M630" s="159">
        <f t="shared" si="198"/>
        <v>19.509896324222431</v>
      </c>
      <c r="N630" s="159">
        <f t="shared" si="199"/>
        <v>17.549325025960542</v>
      </c>
      <c r="O630" s="159">
        <f t="shared" si="200"/>
        <v>13.316582914572864</v>
      </c>
      <c r="P630" s="159">
        <f t="shared" si="201"/>
        <v>12.915479582146251</v>
      </c>
      <c r="Q630" s="159">
        <f t="shared" si="202"/>
        <v>19.134775374376041</v>
      </c>
      <c r="R630" s="160"/>
      <c r="S630" s="160"/>
      <c r="T630" s="160"/>
      <c r="U630" s="160"/>
      <c r="V630" s="160"/>
      <c r="X630" s="156" t="s">
        <v>164</v>
      </c>
      <c r="Y630" s="137"/>
      <c r="Z630" s="137"/>
      <c r="AB630" s="157">
        <f t="shared" si="194"/>
        <v>230</v>
      </c>
      <c r="AC630" s="157">
        <f t="shared" si="195"/>
        <v>169</v>
      </c>
      <c r="AD630" s="184">
        <f t="shared" si="196"/>
        <v>136</v>
      </c>
      <c r="AE630" s="158">
        <f t="shared" si="203"/>
        <v>19.134775374376041</v>
      </c>
      <c r="AF630" s="159">
        <f t="shared" si="204"/>
        <v>17.549325025960542</v>
      </c>
      <c r="AG630" s="159">
        <f t="shared" si="205"/>
        <v>12.915479582146251</v>
      </c>
      <c r="AH630" s="160"/>
      <c r="AI630" s="160"/>
      <c r="AJ630" s="160"/>
      <c r="AK630" s="160"/>
    </row>
    <row r="631" spans="1:37" ht="15" customHeight="1" x14ac:dyDescent="0.15">
      <c r="B631" s="156" t="s">
        <v>127</v>
      </c>
      <c r="C631" s="137"/>
      <c r="D631" s="137"/>
      <c r="F631" s="157">
        <v>360</v>
      </c>
      <c r="G631" s="157">
        <v>137</v>
      </c>
      <c r="H631" s="157">
        <v>223</v>
      </c>
      <c r="I631" s="157">
        <v>87</v>
      </c>
      <c r="J631" s="184">
        <v>72</v>
      </c>
      <c r="K631" s="157">
        <v>152</v>
      </c>
      <c r="L631" s="158">
        <f t="shared" si="197"/>
        <v>17.786561264822133</v>
      </c>
      <c r="M631" s="159">
        <f t="shared" si="198"/>
        <v>12.91234684260132</v>
      </c>
      <c r="N631" s="159">
        <f t="shared" si="199"/>
        <v>23.156801661474557</v>
      </c>
      <c r="O631" s="159">
        <f t="shared" si="200"/>
        <v>7.2864321608040195</v>
      </c>
      <c r="P631" s="159">
        <f t="shared" si="201"/>
        <v>6.8376068376068382</v>
      </c>
      <c r="Q631" s="159">
        <f t="shared" si="202"/>
        <v>12.645590682196339</v>
      </c>
      <c r="R631" s="160"/>
      <c r="S631" s="160"/>
      <c r="T631" s="160"/>
      <c r="U631" s="160"/>
      <c r="V631" s="160"/>
      <c r="X631" s="156" t="s">
        <v>127</v>
      </c>
      <c r="Y631" s="137"/>
      <c r="Z631" s="137"/>
      <c r="AB631" s="157">
        <f t="shared" si="194"/>
        <v>152</v>
      </c>
      <c r="AC631" s="157">
        <f t="shared" si="195"/>
        <v>223</v>
      </c>
      <c r="AD631" s="184">
        <f t="shared" si="196"/>
        <v>72</v>
      </c>
      <c r="AE631" s="158">
        <f t="shared" si="203"/>
        <v>12.645590682196339</v>
      </c>
      <c r="AF631" s="159">
        <f t="shared" si="204"/>
        <v>23.156801661474557</v>
      </c>
      <c r="AG631" s="159">
        <f t="shared" si="205"/>
        <v>6.8376068376068382</v>
      </c>
      <c r="AH631" s="160"/>
      <c r="AI631" s="160"/>
      <c r="AJ631" s="160"/>
      <c r="AK631" s="160"/>
    </row>
    <row r="632" spans="1:37" ht="15" customHeight="1" x14ac:dyDescent="0.15">
      <c r="B632" s="149" t="s">
        <v>0</v>
      </c>
      <c r="C632" s="150"/>
      <c r="D632" s="150"/>
      <c r="E632" s="151"/>
      <c r="F632" s="161">
        <v>145</v>
      </c>
      <c r="G632" s="161">
        <v>92</v>
      </c>
      <c r="H632" s="161">
        <v>53</v>
      </c>
      <c r="I632" s="161">
        <v>81</v>
      </c>
      <c r="J632" s="185">
        <v>68</v>
      </c>
      <c r="K632" s="161">
        <v>105</v>
      </c>
      <c r="L632" s="162">
        <f t="shared" si="197"/>
        <v>7.1640316205533603</v>
      </c>
      <c r="M632" s="163">
        <f t="shared" si="198"/>
        <v>8.6710650329877481</v>
      </c>
      <c r="N632" s="163">
        <f t="shared" si="199"/>
        <v>5.5036344755970923</v>
      </c>
      <c r="O632" s="163">
        <f t="shared" si="200"/>
        <v>6.78391959798995</v>
      </c>
      <c r="P632" s="163">
        <f t="shared" si="201"/>
        <v>6.4577397910731253</v>
      </c>
      <c r="Q632" s="163">
        <f t="shared" si="202"/>
        <v>8.7354409317803672</v>
      </c>
      <c r="R632" s="164"/>
      <c r="S632" s="164"/>
      <c r="T632" s="164"/>
      <c r="U632" s="164"/>
      <c r="V632" s="164"/>
      <c r="X632" s="149" t="s">
        <v>0</v>
      </c>
      <c r="Y632" s="150"/>
      <c r="Z632" s="150"/>
      <c r="AA632" s="151"/>
      <c r="AB632" s="161">
        <f t="shared" si="194"/>
        <v>105</v>
      </c>
      <c r="AC632" s="161">
        <f t="shared" si="195"/>
        <v>53</v>
      </c>
      <c r="AD632" s="185">
        <f t="shared" si="196"/>
        <v>68</v>
      </c>
      <c r="AE632" s="162">
        <f t="shared" si="203"/>
        <v>8.7354409317803672</v>
      </c>
      <c r="AF632" s="163">
        <f t="shared" si="204"/>
        <v>5.5036344755970923</v>
      </c>
      <c r="AG632" s="163">
        <f t="shared" si="205"/>
        <v>6.4577397910731253</v>
      </c>
      <c r="AH632" s="164"/>
      <c r="AI632" s="160"/>
      <c r="AJ632" s="164"/>
      <c r="AK632" s="164"/>
    </row>
    <row r="633" spans="1:37" ht="15" customHeight="1" x14ac:dyDescent="0.15">
      <c r="B633" s="165" t="s">
        <v>1</v>
      </c>
      <c r="C633" s="166"/>
      <c r="D633" s="166"/>
      <c r="E633" s="167"/>
      <c r="F633" s="168">
        <f t="shared" ref="F633:K633" si="206">SUM(F627:F632)</f>
        <v>2024</v>
      </c>
      <c r="G633" s="168">
        <f t="shared" si="206"/>
        <v>1061</v>
      </c>
      <c r="H633" s="168">
        <f t="shared" si="206"/>
        <v>963</v>
      </c>
      <c r="I633" s="168">
        <f t="shared" si="206"/>
        <v>1194</v>
      </c>
      <c r="J633" s="186">
        <f t="shared" si="206"/>
        <v>1053</v>
      </c>
      <c r="K633" s="168">
        <f t="shared" si="206"/>
        <v>1202</v>
      </c>
      <c r="L633" s="169">
        <f t="shared" ref="L633:Q633" si="207">IF(SUM(L627:L632)&gt;100,"－",SUM(L627:L632))</f>
        <v>99.999999999999986</v>
      </c>
      <c r="M633" s="170">
        <f t="shared" si="207"/>
        <v>100</v>
      </c>
      <c r="N633" s="170">
        <f t="shared" si="207"/>
        <v>100</v>
      </c>
      <c r="O633" s="170">
        <f t="shared" si="207"/>
        <v>100.00000000000001</v>
      </c>
      <c r="P633" s="170">
        <f t="shared" si="207"/>
        <v>100</v>
      </c>
      <c r="Q633" s="170">
        <f t="shared" si="207"/>
        <v>100</v>
      </c>
      <c r="R633" s="164"/>
      <c r="S633" s="164"/>
      <c r="T633" s="164"/>
      <c r="U633" s="164"/>
      <c r="V633" s="164"/>
      <c r="X633" s="165" t="s">
        <v>1</v>
      </c>
      <c r="Y633" s="166"/>
      <c r="Z633" s="166"/>
      <c r="AA633" s="167"/>
      <c r="AB633" s="168">
        <f>SUM(AB627:AB632)</f>
        <v>1202</v>
      </c>
      <c r="AC633" s="168">
        <f>SUM(AC627:AC632)</f>
        <v>963</v>
      </c>
      <c r="AD633" s="186">
        <f>SUM(AD627:AD632)</f>
        <v>1053</v>
      </c>
      <c r="AE633" s="169">
        <f>IF(SUM(AE627:AE632)&gt;100,"－",SUM(AE627:AE632))</f>
        <v>100</v>
      </c>
      <c r="AF633" s="170">
        <f>IF(SUM(AF627:AF632)&gt;100,"－",SUM(AF627:AF632))</f>
        <v>100</v>
      </c>
      <c r="AG633" s="170">
        <f>IF(SUM(AG627:AG632)&gt;100,"－",SUM(AG627:AG632))</f>
        <v>100</v>
      </c>
      <c r="AH633" s="164"/>
      <c r="AI633" s="164"/>
      <c r="AJ633" s="164"/>
      <c r="AK633" s="164"/>
    </row>
    <row r="634" spans="1:37" ht="15" customHeight="1" x14ac:dyDescent="0.15">
      <c r="B634" s="165" t="s">
        <v>840</v>
      </c>
      <c r="C634" s="166"/>
      <c r="D634" s="166"/>
      <c r="E634" s="176"/>
      <c r="F634" s="177">
        <v>42.655648488151769</v>
      </c>
      <c r="G634" s="178">
        <v>40.617890980872396</v>
      </c>
      <c r="H634" s="178">
        <v>44.825524339309659</v>
      </c>
      <c r="I634" s="178">
        <v>27.933721269744634</v>
      </c>
      <c r="J634" s="178">
        <v>26.811161980180056</v>
      </c>
      <c r="K634" s="177">
        <v>40.145828243585939</v>
      </c>
      <c r="L634" s="160"/>
      <c r="M634" s="160"/>
      <c r="N634" s="160"/>
      <c r="O634" s="160"/>
      <c r="P634" s="160"/>
      <c r="Q634" s="160"/>
      <c r="R634" s="160"/>
      <c r="S634" s="160"/>
      <c r="T634" s="160"/>
      <c r="U634" s="160"/>
      <c r="V634" s="160"/>
      <c r="X634" s="165" t="s">
        <v>840</v>
      </c>
      <c r="Y634" s="166"/>
      <c r="Z634" s="166"/>
      <c r="AA634" s="176"/>
      <c r="AB634" s="177">
        <f>K634</f>
        <v>40.145828243585939</v>
      </c>
      <c r="AC634" s="178">
        <f>H634</f>
        <v>44.825524339309659</v>
      </c>
      <c r="AD634" s="178">
        <f>J634</f>
        <v>26.811161980180056</v>
      </c>
      <c r="AE634" s="160"/>
      <c r="AF634" s="160"/>
      <c r="AG634" s="160"/>
      <c r="AH634" s="160"/>
      <c r="AI634" s="160"/>
      <c r="AJ634" s="160"/>
      <c r="AK634" s="160"/>
    </row>
    <row r="635" spans="1:37" ht="15" customHeight="1" x14ac:dyDescent="0.15">
      <c r="B635" s="165" t="s">
        <v>841</v>
      </c>
      <c r="C635" s="166"/>
      <c r="D635" s="166"/>
      <c r="E635" s="176"/>
      <c r="F635" s="177">
        <v>45.565641562954617</v>
      </c>
      <c r="G635" s="178">
        <v>41.649456466100901</v>
      </c>
      <c r="H635" s="178">
        <v>50.112072664338804</v>
      </c>
      <c r="I635" s="178">
        <v>34.090166418010718</v>
      </c>
      <c r="J635" s="178">
        <v>33.513952475225075</v>
      </c>
      <c r="K635" s="177">
        <v>41.197356017973597</v>
      </c>
      <c r="L635" s="160"/>
      <c r="M635" s="160"/>
      <c r="N635" s="160"/>
      <c r="O635" s="160"/>
      <c r="P635" s="160"/>
      <c r="Q635" s="160"/>
      <c r="R635" s="160"/>
      <c r="S635" s="160"/>
      <c r="T635" s="160"/>
      <c r="U635" s="160"/>
      <c r="V635" s="160"/>
      <c r="X635" s="165" t="s">
        <v>841</v>
      </c>
      <c r="Y635" s="166"/>
      <c r="Z635" s="166"/>
      <c r="AA635" s="176"/>
      <c r="AB635" s="177">
        <f>K635</f>
        <v>41.197356017973597</v>
      </c>
      <c r="AC635" s="178">
        <f>H635</f>
        <v>50.112072664338804</v>
      </c>
      <c r="AD635" s="178">
        <f>J635</f>
        <v>33.513952475225075</v>
      </c>
      <c r="AE635" s="160"/>
      <c r="AF635" s="160"/>
      <c r="AG635" s="160"/>
      <c r="AH635" s="160"/>
      <c r="AI635" s="160"/>
      <c r="AJ635" s="160"/>
      <c r="AK635" s="160"/>
    </row>
    <row r="636" spans="1:37" ht="15" customHeight="1" x14ac:dyDescent="0.15">
      <c r="B636" s="171"/>
      <c r="C636" s="171"/>
      <c r="D636" s="171"/>
      <c r="E636" s="172"/>
      <c r="F636" s="160"/>
      <c r="G636" s="160"/>
      <c r="H636" s="160"/>
      <c r="I636" s="160"/>
      <c r="J636" s="160"/>
      <c r="K636" s="160"/>
      <c r="L636" s="160"/>
      <c r="M636" s="160"/>
      <c r="N636" s="160"/>
      <c r="O636" s="160"/>
      <c r="P636" s="160"/>
      <c r="Q636" s="160"/>
      <c r="R636" s="160"/>
      <c r="S636" s="160"/>
      <c r="T636" s="160"/>
      <c r="U636" s="160"/>
      <c r="V636" s="160"/>
      <c r="X636" s="171"/>
      <c r="Y636" s="171"/>
      <c r="Z636" s="171"/>
      <c r="AA636" s="172"/>
      <c r="AB636" s="160"/>
      <c r="AC636" s="160"/>
      <c r="AD636" s="160"/>
      <c r="AE636" s="160"/>
      <c r="AF636" s="160"/>
      <c r="AG636" s="160"/>
      <c r="AH636" s="160"/>
      <c r="AI636" s="160"/>
      <c r="AJ636" s="160"/>
      <c r="AK636" s="160"/>
    </row>
    <row r="637" spans="1:37" ht="15" customHeight="1" x14ac:dyDescent="0.15">
      <c r="A637" s="135" t="s">
        <v>737</v>
      </c>
      <c r="B637" s="137"/>
      <c r="C637" s="137"/>
      <c r="D637" s="137"/>
      <c r="X637" s="137"/>
      <c r="Y637" s="137"/>
      <c r="Z637" s="137"/>
    </row>
    <row r="638" spans="1:37" ht="13.7" customHeight="1" x14ac:dyDescent="0.15">
      <c r="B638" s="138"/>
      <c r="C638" s="139"/>
      <c r="D638" s="139"/>
      <c r="E638" s="139"/>
      <c r="F638" s="227"/>
      <c r="G638" s="228"/>
      <c r="H638" s="142" t="s">
        <v>2</v>
      </c>
      <c r="I638" s="142"/>
      <c r="J638" s="228"/>
      <c r="K638" s="228"/>
      <c r="L638" s="229"/>
      <c r="M638" s="228"/>
      <c r="N638" s="142" t="s">
        <v>3</v>
      </c>
      <c r="O638" s="142"/>
      <c r="P638" s="228"/>
      <c r="Q638" s="231"/>
      <c r="X638" s="138"/>
      <c r="Y638" s="139"/>
      <c r="Z638" s="139"/>
      <c r="AA638" s="139"/>
      <c r="AB638" s="140"/>
      <c r="AC638" s="141" t="s">
        <v>2</v>
      </c>
      <c r="AD638" s="142"/>
      <c r="AE638" s="143"/>
      <c r="AF638" s="141" t="s">
        <v>3</v>
      </c>
      <c r="AG638" s="144"/>
    </row>
    <row r="639" spans="1:37" ht="21" x14ac:dyDescent="0.15">
      <c r="B639" s="145"/>
      <c r="F639" s="146" t="s">
        <v>365</v>
      </c>
      <c r="G639" s="146" t="s">
        <v>170</v>
      </c>
      <c r="H639" s="146" t="s">
        <v>171</v>
      </c>
      <c r="I639" s="146" t="s">
        <v>366</v>
      </c>
      <c r="J639" s="182" t="s">
        <v>173</v>
      </c>
      <c r="K639" s="146" t="s">
        <v>529</v>
      </c>
      <c r="L639" s="147" t="s">
        <v>365</v>
      </c>
      <c r="M639" s="146" t="s">
        <v>170</v>
      </c>
      <c r="N639" s="146" t="s">
        <v>171</v>
      </c>
      <c r="O639" s="146" t="s">
        <v>366</v>
      </c>
      <c r="P639" s="146" t="s">
        <v>173</v>
      </c>
      <c r="Q639" s="146" t="s">
        <v>529</v>
      </c>
      <c r="X639" s="145"/>
      <c r="AB639" s="146" t="s">
        <v>474</v>
      </c>
      <c r="AC639" s="146" t="s">
        <v>171</v>
      </c>
      <c r="AD639" s="182" t="s">
        <v>173</v>
      </c>
      <c r="AE639" s="147" t="s">
        <v>474</v>
      </c>
      <c r="AF639" s="146" t="s">
        <v>171</v>
      </c>
      <c r="AG639" s="146" t="s">
        <v>173</v>
      </c>
    </row>
    <row r="640" spans="1:37" ht="12" customHeight="1" x14ac:dyDescent="0.15">
      <c r="B640" s="149"/>
      <c r="C640" s="150"/>
      <c r="D640" s="150"/>
      <c r="E640" s="151"/>
      <c r="F640" s="152"/>
      <c r="G640" s="152"/>
      <c r="H640" s="152"/>
      <c r="I640" s="152"/>
      <c r="J640" s="183"/>
      <c r="K640" s="152"/>
      <c r="L640" s="153">
        <f t="shared" ref="L640:Q640" si="208">F$16</f>
        <v>2024</v>
      </c>
      <c r="M640" s="154">
        <f t="shared" si="208"/>
        <v>1061</v>
      </c>
      <c r="N640" s="154">
        <f t="shared" si="208"/>
        <v>963</v>
      </c>
      <c r="O640" s="154">
        <f t="shared" si="208"/>
        <v>1194</v>
      </c>
      <c r="P640" s="154">
        <f t="shared" si="208"/>
        <v>1053</v>
      </c>
      <c r="Q640" s="154">
        <f t="shared" si="208"/>
        <v>1202</v>
      </c>
      <c r="R640" s="155"/>
      <c r="S640" s="155"/>
      <c r="T640" s="155"/>
      <c r="U640" s="155"/>
      <c r="V640" s="155"/>
      <c r="X640" s="149"/>
      <c r="Y640" s="150"/>
      <c r="Z640" s="150"/>
      <c r="AA640" s="151"/>
      <c r="AB640" s="152"/>
      <c r="AC640" s="152"/>
      <c r="AD640" s="183"/>
      <c r="AE640" s="153">
        <f>Q640</f>
        <v>1202</v>
      </c>
      <c r="AF640" s="154">
        <f>N640</f>
        <v>963</v>
      </c>
      <c r="AG640" s="154">
        <f>P640</f>
        <v>1053</v>
      </c>
      <c r="AH640" s="155"/>
      <c r="AI640" s="155"/>
      <c r="AJ640" s="155"/>
      <c r="AK640" s="155"/>
    </row>
    <row r="641" spans="1:37" ht="15" customHeight="1" x14ac:dyDescent="0.15">
      <c r="B641" s="156" t="s">
        <v>154</v>
      </c>
      <c r="C641" s="137"/>
      <c r="D641" s="137"/>
      <c r="F641" s="157">
        <v>1123</v>
      </c>
      <c r="G641" s="157">
        <v>833</v>
      </c>
      <c r="H641" s="157">
        <v>290</v>
      </c>
      <c r="I641" s="157">
        <v>689</v>
      </c>
      <c r="J641" s="184">
        <v>599</v>
      </c>
      <c r="K641" s="157">
        <v>923</v>
      </c>
      <c r="L641" s="175">
        <f>F641/L$640*100</f>
        <v>55.484189723320156</v>
      </c>
      <c r="M641" s="159">
        <f t="shared" ref="M641:Q646" si="209">G641/M$640*100</f>
        <v>78.510838831291224</v>
      </c>
      <c r="N641" s="159">
        <f t="shared" si="209"/>
        <v>30.114226375908622</v>
      </c>
      <c r="O641" s="159">
        <f t="shared" si="209"/>
        <v>57.705192629815748</v>
      </c>
      <c r="P641" s="159">
        <f t="shared" si="209"/>
        <v>56.885090218423549</v>
      </c>
      <c r="Q641" s="159">
        <f t="shared" si="209"/>
        <v>76.78868552412645</v>
      </c>
      <c r="R641" s="160"/>
      <c r="S641" s="160"/>
      <c r="T641" s="160"/>
      <c r="U641" s="160"/>
      <c r="V641" s="160"/>
      <c r="X641" s="156" t="s">
        <v>154</v>
      </c>
      <c r="Y641" s="137"/>
      <c r="Z641" s="137"/>
      <c r="AB641" s="157">
        <f t="shared" ref="AB641:AB646" si="210">K641</f>
        <v>923</v>
      </c>
      <c r="AC641" s="157">
        <f t="shared" ref="AC641:AC646" si="211">H641</f>
        <v>290</v>
      </c>
      <c r="AD641" s="184">
        <f t="shared" ref="AD641:AD646" si="212">J641</f>
        <v>599</v>
      </c>
      <c r="AE641" s="175">
        <f>Q641</f>
        <v>76.78868552412645</v>
      </c>
      <c r="AF641" s="159">
        <f>N641</f>
        <v>30.114226375908622</v>
      </c>
      <c r="AG641" s="159">
        <f>P641</f>
        <v>56.885090218423549</v>
      </c>
      <c r="AH641" s="160"/>
      <c r="AI641" s="160"/>
      <c r="AJ641" s="160"/>
      <c r="AK641" s="160"/>
    </row>
    <row r="642" spans="1:37" ht="15" customHeight="1" x14ac:dyDescent="0.15">
      <c r="B642" s="156" t="s">
        <v>118</v>
      </c>
      <c r="C642" s="137"/>
      <c r="D642" s="137"/>
      <c r="F642" s="157">
        <v>307</v>
      </c>
      <c r="G642" s="157">
        <v>67</v>
      </c>
      <c r="H642" s="157">
        <v>240</v>
      </c>
      <c r="I642" s="157">
        <v>188</v>
      </c>
      <c r="J642" s="184">
        <v>171</v>
      </c>
      <c r="K642" s="157">
        <v>84</v>
      </c>
      <c r="L642" s="158">
        <f t="shared" ref="L642:L646" si="213">F642/L$640*100</f>
        <v>15.167984189723322</v>
      </c>
      <c r="M642" s="159">
        <f t="shared" si="209"/>
        <v>6.3147973609802079</v>
      </c>
      <c r="N642" s="159">
        <f t="shared" si="209"/>
        <v>24.922118380062305</v>
      </c>
      <c r="O642" s="159">
        <f t="shared" si="209"/>
        <v>15.745393634840871</v>
      </c>
      <c r="P642" s="159">
        <f t="shared" si="209"/>
        <v>16.239316239316238</v>
      </c>
      <c r="Q642" s="159">
        <f t="shared" si="209"/>
        <v>6.988352745424292</v>
      </c>
      <c r="R642" s="160"/>
      <c r="S642" s="160"/>
      <c r="T642" s="160"/>
      <c r="U642" s="160"/>
      <c r="V642" s="160"/>
      <c r="X642" s="156" t="s">
        <v>118</v>
      </c>
      <c r="Y642" s="137"/>
      <c r="Z642" s="137"/>
      <c r="AB642" s="157">
        <f t="shared" si="210"/>
        <v>84</v>
      </c>
      <c r="AC642" s="157">
        <f t="shared" si="211"/>
        <v>240</v>
      </c>
      <c r="AD642" s="184">
        <f t="shared" si="212"/>
        <v>171</v>
      </c>
      <c r="AE642" s="158">
        <f t="shared" ref="AE642:AE646" si="214">Q642</f>
        <v>6.988352745424292</v>
      </c>
      <c r="AF642" s="159">
        <f t="shared" ref="AF642:AF646" si="215">N642</f>
        <v>24.922118380062305</v>
      </c>
      <c r="AG642" s="159">
        <f t="shared" ref="AG642:AG646" si="216">P642</f>
        <v>16.239316239316238</v>
      </c>
      <c r="AH642" s="160"/>
      <c r="AI642" s="160"/>
      <c r="AJ642" s="160"/>
      <c r="AK642" s="160"/>
    </row>
    <row r="643" spans="1:37" ht="15" customHeight="1" x14ac:dyDescent="0.15">
      <c r="B643" s="156" t="s">
        <v>163</v>
      </c>
      <c r="C643" s="137"/>
      <c r="D643" s="137"/>
      <c r="F643" s="157">
        <v>312</v>
      </c>
      <c r="G643" s="157">
        <v>38</v>
      </c>
      <c r="H643" s="157">
        <v>274</v>
      </c>
      <c r="I643" s="157">
        <v>149</v>
      </c>
      <c r="J643" s="184">
        <v>141</v>
      </c>
      <c r="K643" s="157">
        <v>46</v>
      </c>
      <c r="L643" s="158">
        <f t="shared" si="213"/>
        <v>15.41501976284585</v>
      </c>
      <c r="M643" s="159">
        <f t="shared" si="209"/>
        <v>3.581526861451461</v>
      </c>
      <c r="N643" s="159">
        <f t="shared" si="209"/>
        <v>28.452751817237797</v>
      </c>
      <c r="O643" s="159">
        <f t="shared" si="209"/>
        <v>12.479061976549414</v>
      </c>
      <c r="P643" s="159">
        <f t="shared" si="209"/>
        <v>13.390313390313391</v>
      </c>
      <c r="Q643" s="159">
        <f t="shared" si="209"/>
        <v>3.8269550748752081</v>
      </c>
      <c r="R643" s="160"/>
      <c r="S643" s="160"/>
      <c r="T643" s="160"/>
      <c r="U643" s="160"/>
      <c r="V643" s="160"/>
      <c r="X643" s="156" t="s">
        <v>163</v>
      </c>
      <c r="Y643" s="137"/>
      <c r="Z643" s="137"/>
      <c r="AB643" s="157">
        <f t="shared" si="210"/>
        <v>46</v>
      </c>
      <c r="AC643" s="157">
        <f t="shared" si="211"/>
        <v>274</v>
      </c>
      <c r="AD643" s="184">
        <f t="shared" si="212"/>
        <v>141</v>
      </c>
      <c r="AE643" s="158">
        <f t="shared" si="214"/>
        <v>3.8269550748752081</v>
      </c>
      <c r="AF643" s="159">
        <f t="shared" si="215"/>
        <v>28.452751817237797</v>
      </c>
      <c r="AG643" s="159">
        <f t="shared" si="216"/>
        <v>13.390313390313391</v>
      </c>
      <c r="AH643" s="160"/>
      <c r="AI643" s="160"/>
      <c r="AJ643" s="160"/>
      <c r="AK643" s="160"/>
    </row>
    <row r="644" spans="1:37" ht="15" customHeight="1" x14ac:dyDescent="0.15">
      <c r="B644" s="156" t="s">
        <v>164</v>
      </c>
      <c r="C644" s="137"/>
      <c r="D644" s="137"/>
      <c r="F644" s="157">
        <v>112</v>
      </c>
      <c r="G644" s="157">
        <v>19</v>
      </c>
      <c r="H644" s="157">
        <v>93</v>
      </c>
      <c r="I644" s="157">
        <v>66</v>
      </c>
      <c r="J644" s="184">
        <v>63</v>
      </c>
      <c r="K644" s="157">
        <v>22</v>
      </c>
      <c r="L644" s="158">
        <f t="shared" si="213"/>
        <v>5.5335968379446641</v>
      </c>
      <c r="M644" s="159">
        <f t="shared" si="209"/>
        <v>1.7907634307257305</v>
      </c>
      <c r="N644" s="159">
        <f t="shared" si="209"/>
        <v>9.657320872274143</v>
      </c>
      <c r="O644" s="159">
        <f t="shared" si="209"/>
        <v>5.5276381909547743</v>
      </c>
      <c r="P644" s="159">
        <f t="shared" si="209"/>
        <v>5.982905982905983</v>
      </c>
      <c r="Q644" s="159">
        <f t="shared" si="209"/>
        <v>1.8302828618968388</v>
      </c>
      <c r="R644" s="160"/>
      <c r="S644" s="160"/>
      <c r="T644" s="160"/>
      <c r="U644" s="160"/>
      <c r="V644" s="160"/>
      <c r="X644" s="156" t="s">
        <v>164</v>
      </c>
      <c r="Y644" s="137"/>
      <c r="Z644" s="137"/>
      <c r="AB644" s="157">
        <f t="shared" si="210"/>
        <v>22</v>
      </c>
      <c r="AC644" s="157">
        <f t="shared" si="211"/>
        <v>93</v>
      </c>
      <c r="AD644" s="184">
        <f t="shared" si="212"/>
        <v>63</v>
      </c>
      <c r="AE644" s="158">
        <f t="shared" si="214"/>
        <v>1.8302828618968388</v>
      </c>
      <c r="AF644" s="159">
        <f t="shared" si="215"/>
        <v>9.657320872274143</v>
      </c>
      <c r="AG644" s="159">
        <f t="shared" si="216"/>
        <v>5.982905982905983</v>
      </c>
      <c r="AH644" s="160"/>
      <c r="AI644" s="160"/>
      <c r="AJ644" s="160"/>
      <c r="AK644" s="160"/>
    </row>
    <row r="645" spans="1:37" ht="15" customHeight="1" x14ac:dyDescent="0.15">
      <c r="B645" s="156" t="s">
        <v>127</v>
      </c>
      <c r="C645" s="137"/>
      <c r="D645" s="137"/>
      <c r="F645" s="157">
        <v>24</v>
      </c>
      <c r="G645" s="157">
        <v>2</v>
      </c>
      <c r="H645" s="157">
        <v>22</v>
      </c>
      <c r="I645" s="157">
        <v>19</v>
      </c>
      <c r="J645" s="184">
        <v>19</v>
      </c>
      <c r="K645" s="157">
        <v>2</v>
      </c>
      <c r="L645" s="158">
        <f t="shared" si="213"/>
        <v>1.1857707509881421</v>
      </c>
      <c r="M645" s="159">
        <f t="shared" si="209"/>
        <v>0.1885014137606032</v>
      </c>
      <c r="N645" s="159">
        <f t="shared" si="209"/>
        <v>2.2845275181723781</v>
      </c>
      <c r="O645" s="159">
        <f t="shared" si="209"/>
        <v>1.5912897822445562</v>
      </c>
      <c r="P645" s="159">
        <f t="shared" si="209"/>
        <v>1.8043684710351375</v>
      </c>
      <c r="Q645" s="159">
        <f t="shared" si="209"/>
        <v>0.16638935108153077</v>
      </c>
      <c r="R645" s="160"/>
      <c r="S645" s="160"/>
      <c r="T645" s="160"/>
      <c r="U645" s="160"/>
      <c r="V645" s="160"/>
      <c r="X645" s="156" t="s">
        <v>127</v>
      </c>
      <c r="Y645" s="137"/>
      <c r="Z645" s="137"/>
      <c r="AB645" s="157">
        <f t="shared" si="210"/>
        <v>2</v>
      </c>
      <c r="AC645" s="157">
        <f t="shared" si="211"/>
        <v>22</v>
      </c>
      <c r="AD645" s="184">
        <f t="shared" si="212"/>
        <v>19</v>
      </c>
      <c r="AE645" s="158">
        <f t="shared" si="214"/>
        <v>0.16638935108153077</v>
      </c>
      <c r="AF645" s="159">
        <f t="shared" si="215"/>
        <v>2.2845275181723781</v>
      </c>
      <c r="AG645" s="159">
        <f t="shared" si="216"/>
        <v>1.8043684710351375</v>
      </c>
      <c r="AH645" s="160"/>
      <c r="AI645" s="160"/>
      <c r="AJ645" s="160"/>
      <c r="AK645" s="160"/>
    </row>
    <row r="646" spans="1:37" ht="15" customHeight="1" x14ac:dyDescent="0.15">
      <c r="B646" s="149" t="s">
        <v>0</v>
      </c>
      <c r="C646" s="150"/>
      <c r="D646" s="150"/>
      <c r="E646" s="151"/>
      <c r="F646" s="161">
        <v>146</v>
      </c>
      <c r="G646" s="161">
        <v>102</v>
      </c>
      <c r="H646" s="161">
        <v>44</v>
      </c>
      <c r="I646" s="161">
        <v>83</v>
      </c>
      <c r="J646" s="185">
        <v>60</v>
      </c>
      <c r="K646" s="161">
        <v>125</v>
      </c>
      <c r="L646" s="162">
        <f t="shared" si="213"/>
        <v>7.2134387351778653</v>
      </c>
      <c r="M646" s="163">
        <f t="shared" si="209"/>
        <v>9.6135721017907638</v>
      </c>
      <c r="N646" s="163">
        <f t="shared" si="209"/>
        <v>4.5690550363447562</v>
      </c>
      <c r="O646" s="163">
        <f t="shared" si="209"/>
        <v>6.9514237855946401</v>
      </c>
      <c r="P646" s="163">
        <f t="shared" si="209"/>
        <v>5.6980056980056979</v>
      </c>
      <c r="Q646" s="163">
        <f t="shared" si="209"/>
        <v>10.399334442595674</v>
      </c>
      <c r="R646" s="164"/>
      <c r="S646" s="164"/>
      <c r="T646" s="164"/>
      <c r="U646" s="164"/>
      <c r="V646" s="164"/>
      <c r="X646" s="149" t="s">
        <v>0</v>
      </c>
      <c r="Y646" s="150"/>
      <c r="Z646" s="150"/>
      <c r="AA646" s="151"/>
      <c r="AB646" s="161">
        <f t="shared" si="210"/>
        <v>125</v>
      </c>
      <c r="AC646" s="161">
        <f t="shared" si="211"/>
        <v>44</v>
      </c>
      <c r="AD646" s="185">
        <f t="shared" si="212"/>
        <v>60</v>
      </c>
      <c r="AE646" s="162">
        <f t="shared" si="214"/>
        <v>10.399334442595674</v>
      </c>
      <c r="AF646" s="163">
        <f t="shared" si="215"/>
        <v>4.5690550363447562</v>
      </c>
      <c r="AG646" s="163">
        <f t="shared" si="216"/>
        <v>5.6980056980056979</v>
      </c>
      <c r="AH646" s="164"/>
      <c r="AI646" s="160"/>
      <c r="AJ646" s="164"/>
      <c r="AK646" s="164"/>
    </row>
    <row r="647" spans="1:37" ht="15" customHeight="1" x14ac:dyDescent="0.15">
      <c r="B647" s="165" t="s">
        <v>1</v>
      </c>
      <c r="C647" s="166"/>
      <c r="D647" s="166"/>
      <c r="E647" s="167"/>
      <c r="F647" s="168">
        <f t="shared" ref="F647:K647" si="217">SUM(F641:F646)</f>
        <v>2024</v>
      </c>
      <c r="G647" s="168">
        <f t="shared" si="217"/>
        <v>1061</v>
      </c>
      <c r="H647" s="168">
        <f t="shared" si="217"/>
        <v>963</v>
      </c>
      <c r="I647" s="168">
        <f t="shared" si="217"/>
        <v>1194</v>
      </c>
      <c r="J647" s="186">
        <f t="shared" si="217"/>
        <v>1053</v>
      </c>
      <c r="K647" s="168">
        <f t="shared" si="217"/>
        <v>1202</v>
      </c>
      <c r="L647" s="169">
        <f t="shared" ref="L647:Q647" si="218">IF(SUM(L641:L646)&gt;100,"－",SUM(L641:L646))</f>
        <v>100</v>
      </c>
      <c r="M647" s="170">
        <f t="shared" si="218"/>
        <v>100</v>
      </c>
      <c r="N647" s="170">
        <f t="shared" si="218"/>
        <v>100</v>
      </c>
      <c r="O647" s="170">
        <f t="shared" si="218"/>
        <v>100.00000000000001</v>
      </c>
      <c r="P647" s="170">
        <f t="shared" si="218"/>
        <v>99.999999999999986</v>
      </c>
      <c r="Q647" s="170">
        <f t="shared" si="218"/>
        <v>100</v>
      </c>
      <c r="R647" s="164"/>
      <c r="S647" s="164"/>
      <c r="T647" s="164"/>
      <c r="U647" s="164"/>
      <c r="V647" s="164"/>
      <c r="X647" s="165" t="s">
        <v>1</v>
      </c>
      <c r="Y647" s="166"/>
      <c r="Z647" s="166"/>
      <c r="AA647" s="167"/>
      <c r="AB647" s="168">
        <f>SUM(AB641:AB646)</f>
        <v>1202</v>
      </c>
      <c r="AC647" s="168">
        <f>SUM(AC641:AC646)</f>
        <v>963</v>
      </c>
      <c r="AD647" s="186">
        <f>SUM(AD641:AD646)</f>
        <v>1053</v>
      </c>
      <c r="AE647" s="169">
        <f>IF(SUM(AE641:AE646)&gt;100,"－",SUM(AE641:AE646))</f>
        <v>100</v>
      </c>
      <c r="AF647" s="170">
        <f>IF(SUM(AF641:AF646)&gt;100,"－",SUM(AF641:AF646))</f>
        <v>100</v>
      </c>
      <c r="AG647" s="170">
        <f>IF(SUM(AG641:AG646)&gt;100,"－",SUM(AG641:AG646))</f>
        <v>99.999999999999986</v>
      </c>
      <c r="AH647" s="164"/>
      <c r="AI647" s="164"/>
      <c r="AJ647" s="164"/>
      <c r="AK647" s="164"/>
    </row>
    <row r="648" spans="1:37" ht="15" customHeight="1" x14ac:dyDescent="0.15">
      <c r="B648" s="165" t="s">
        <v>840</v>
      </c>
      <c r="C648" s="166"/>
      <c r="D648" s="166"/>
      <c r="E648" s="176"/>
      <c r="F648" s="177">
        <v>11.876694751816796</v>
      </c>
      <c r="G648" s="178">
        <v>3.2280316882429165</v>
      </c>
      <c r="H648" s="178">
        <v>20.901795815981483</v>
      </c>
      <c r="I648" s="178">
        <v>11.085879064472703</v>
      </c>
      <c r="J648" s="178">
        <v>11.789067602701476</v>
      </c>
      <c r="K648" s="177">
        <v>3.4406220057303263</v>
      </c>
      <c r="L648" s="160"/>
      <c r="M648" s="160"/>
      <c r="N648" s="160"/>
      <c r="O648" s="160"/>
      <c r="P648" s="160"/>
      <c r="Q648" s="160"/>
      <c r="R648" s="160"/>
      <c r="S648" s="160"/>
      <c r="T648" s="160"/>
      <c r="U648" s="160"/>
      <c r="V648" s="160"/>
      <c r="X648" s="165" t="s">
        <v>840</v>
      </c>
      <c r="Y648" s="166"/>
      <c r="Z648" s="166"/>
      <c r="AA648" s="176"/>
      <c r="AB648" s="177">
        <f>K648</f>
        <v>3.4406220057303263</v>
      </c>
      <c r="AC648" s="178">
        <f>H648</f>
        <v>20.901795815981483</v>
      </c>
      <c r="AD648" s="178">
        <f>J648</f>
        <v>11.789067602701476</v>
      </c>
      <c r="AE648" s="160"/>
      <c r="AF648" s="160"/>
      <c r="AG648" s="160"/>
      <c r="AH648" s="160"/>
      <c r="AI648" s="160"/>
      <c r="AJ648" s="160"/>
      <c r="AK648" s="160"/>
    </row>
    <row r="649" spans="1:37" ht="15" customHeight="1" x14ac:dyDescent="0.15">
      <c r="B649" s="165" t="s">
        <v>841</v>
      </c>
      <c r="C649" s="166"/>
      <c r="D649" s="166"/>
      <c r="E649" s="176"/>
      <c r="F649" s="177">
        <v>29.542295025048933</v>
      </c>
      <c r="G649" s="178">
        <v>24.568907849404422</v>
      </c>
      <c r="H649" s="178">
        <v>30.538553823349734</v>
      </c>
      <c r="I649" s="178">
        <v>29.185809574950646</v>
      </c>
      <c r="J649" s="178">
        <v>29.712040937773008</v>
      </c>
      <c r="K649" s="177">
        <v>24.062012338776373</v>
      </c>
      <c r="L649" s="160"/>
      <c r="M649" s="160"/>
      <c r="N649" s="160"/>
      <c r="O649" s="160"/>
      <c r="P649" s="160"/>
      <c r="Q649" s="160"/>
      <c r="R649" s="160"/>
      <c r="S649" s="160"/>
      <c r="T649" s="160"/>
      <c r="U649" s="160"/>
      <c r="V649" s="160"/>
      <c r="X649" s="165" t="s">
        <v>841</v>
      </c>
      <c r="Y649" s="166"/>
      <c r="Z649" s="166"/>
      <c r="AA649" s="176"/>
      <c r="AB649" s="177">
        <f>K649</f>
        <v>24.062012338776373</v>
      </c>
      <c r="AC649" s="178">
        <f>H649</f>
        <v>30.538553823349734</v>
      </c>
      <c r="AD649" s="178">
        <f>J649</f>
        <v>29.712040937773008</v>
      </c>
      <c r="AE649" s="160"/>
      <c r="AF649" s="160"/>
      <c r="AG649" s="160"/>
      <c r="AH649" s="160"/>
      <c r="AI649" s="160"/>
      <c r="AJ649" s="160"/>
      <c r="AK649" s="160"/>
    </row>
    <row r="650" spans="1:37" ht="15" customHeight="1" x14ac:dyDescent="0.15">
      <c r="B650" s="171"/>
      <c r="C650" s="171"/>
      <c r="D650" s="171"/>
      <c r="E650" s="172"/>
      <c r="F650" s="160"/>
      <c r="G650" s="160"/>
      <c r="H650" s="160"/>
      <c r="I650" s="160"/>
      <c r="J650" s="160"/>
      <c r="K650" s="160"/>
      <c r="L650" s="160"/>
      <c r="M650" s="160"/>
      <c r="N650" s="160"/>
      <c r="O650" s="160"/>
      <c r="P650" s="160"/>
      <c r="Q650" s="160"/>
      <c r="R650" s="160"/>
      <c r="S650" s="160"/>
      <c r="T650" s="160"/>
      <c r="U650" s="160"/>
      <c r="V650" s="160"/>
      <c r="X650" s="171"/>
      <c r="Y650" s="171"/>
      <c r="Z650" s="171"/>
      <c r="AA650" s="172"/>
      <c r="AB650" s="160"/>
      <c r="AC650" s="160"/>
      <c r="AD650" s="160"/>
      <c r="AE650" s="160"/>
      <c r="AF650" s="160"/>
      <c r="AG650" s="160"/>
      <c r="AH650" s="160"/>
      <c r="AI650" s="160"/>
      <c r="AJ650" s="160"/>
      <c r="AK650" s="160"/>
    </row>
    <row r="651" spans="1:37" ht="15" customHeight="1" x14ac:dyDescent="0.15">
      <c r="A651" s="134" t="s">
        <v>738</v>
      </c>
    </row>
    <row r="652" spans="1:37" ht="15" customHeight="1" x14ac:dyDescent="0.15">
      <c r="A652" s="135" t="s">
        <v>739</v>
      </c>
    </row>
    <row r="653" spans="1:37" ht="13.7" customHeight="1" x14ac:dyDescent="0.15">
      <c r="B653" s="138"/>
      <c r="C653" s="139"/>
      <c r="D653" s="139"/>
      <c r="E653" s="139"/>
      <c r="F653" s="227"/>
      <c r="G653" s="228"/>
      <c r="H653" s="142" t="s">
        <v>2</v>
      </c>
      <c r="I653" s="142"/>
      <c r="J653" s="228"/>
      <c r="K653" s="228"/>
      <c r="L653" s="229"/>
      <c r="M653" s="228"/>
      <c r="N653" s="142" t="s">
        <v>3</v>
      </c>
      <c r="O653" s="142"/>
      <c r="P653" s="228"/>
      <c r="Q653" s="231"/>
      <c r="X653" s="138"/>
      <c r="Y653" s="139"/>
      <c r="Z653" s="139"/>
      <c r="AA653" s="139"/>
      <c r="AB653" s="140"/>
      <c r="AC653" s="141" t="s">
        <v>2</v>
      </c>
      <c r="AD653" s="142"/>
      <c r="AE653" s="143"/>
      <c r="AF653" s="141" t="s">
        <v>3</v>
      </c>
      <c r="AG653" s="144"/>
    </row>
    <row r="654" spans="1:37" ht="21" x14ac:dyDescent="0.15">
      <c r="B654" s="145"/>
      <c r="F654" s="146" t="s">
        <v>365</v>
      </c>
      <c r="G654" s="146" t="s">
        <v>170</v>
      </c>
      <c r="H654" s="146" t="s">
        <v>171</v>
      </c>
      <c r="I654" s="146" t="s">
        <v>366</v>
      </c>
      <c r="J654" s="182" t="s">
        <v>173</v>
      </c>
      <c r="K654" s="146" t="s">
        <v>529</v>
      </c>
      <c r="L654" s="147" t="s">
        <v>365</v>
      </c>
      <c r="M654" s="146" t="s">
        <v>170</v>
      </c>
      <c r="N654" s="146" t="s">
        <v>171</v>
      </c>
      <c r="O654" s="146" t="s">
        <v>366</v>
      </c>
      <c r="P654" s="146" t="s">
        <v>173</v>
      </c>
      <c r="Q654" s="146" t="s">
        <v>529</v>
      </c>
      <c r="X654" s="145"/>
      <c r="AB654" s="146" t="s">
        <v>495</v>
      </c>
      <c r="AC654" s="146" t="s">
        <v>171</v>
      </c>
      <c r="AD654" s="182" t="s">
        <v>173</v>
      </c>
      <c r="AE654" s="147" t="s">
        <v>496</v>
      </c>
      <c r="AF654" s="146" t="s">
        <v>171</v>
      </c>
      <c r="AG654" s="146" t="s">
        <v>173</v>
      </c>
    </row>
    <row r="655" spans="1:37" ht="12" customHeight="1" x14ac:dyDescent="0.15">
      <c r="B655" s="149"/>
      <c r="C655" s="150"/>
      <c r="D655" s="150"/>
      <c r="E655" s="151"/>
      <c r="F655" s="152"/>
      <c r="G655" s="152"/>
      <c r="H655" s="152"/>
      <c r="I655" s="152"/>
      <c r="J655" s="183"/>
      <c r="K655" s="152"/>
      <c r="L655" s="153">
        <f t="shared" ref="L655:Q655" si="219">F$666</f>
        <v>2024</v>
      </c>
      <c r="M655" s="154">
        <f t="shared" si="219"/>
        <v>1061</v>
      </c>
      <c r="N655" s="154">
        <f t="shared" si="219"/>
        <v>963</v>
      </c>
      <c r="O655" s="154">
        <f t="shared" si="219"/>
        <v>1194</v>
      </c>
      <c r="P655" s="154">
        <f t="shared" si="219"/>
        <v>1053</v>
      </c>
      <c r="Q655" s="154">
        <f t="shared" si="219"/>
        <v>1202</v>
      </c>
      <c r="R655" s="155"/>
      <c r="S655" s="155"/>
      <c r="T655" s="155"/>
      <c r="U655" s="155"/>
      <c r="V655" s="155"/>
      <c r="X655" s="149"/>
      <c r="Y655" s="150"/>
      <c r="Z655" s="150"/>
      <c r="AA655" s="151"/>
      <c r="AB655" s="152"/>
      <c r="AC655" s="152"/>
      <c r="AD655" s="183"/>
      <c r="AE655" s="153">
        <f t="shared" ref="AE655:AE665" si="220">Q655</f>
        <v>1202</v>
      </c>
      <c r="AF655" s="154">
        <f t="shared" ref="AF655:AF665" si="221">N655</f>
        <v>963</v>
      </c>
      <c r="AG655" s="154">
        <f t="shared" ref="AG655:AG665" si="222">P655</f>
        <v>1053</v>
      </c>
      <c r="AH655" s="155"/>
      <c r="AI655" s="155"/>
      <c r="AJ655" s="155"/>
      <c r="AK655" s="155"/>
    </row>
    <row r="656" spans="1:37" ht="14.65" customHeight="1" x14ac:dyDescent="0.15">
      <c r="B656" s="156" t="s">
        <v>155</v>
      </c>
      <c r="C656" s="137"/>
      <c r="D656" s="137"/>
      <c r="F656" s="157">
        <v>153</v>
      </c>
      <c r="G656" s="157">
        <v>25</v>
      </c>
      <c r="H656" s="157">
        <v>128</v>
      </c>
      <c r="I656" s="157">
        <v>89</v>
      </c>
      <c r="J656" s="184">
        <v>87</v>
      </c>
      <c r="K656" s="157">
        <v>27</v>
      </c>
      <c r="L656" s="158">
        <f t="shared" ref="L656:L665" si="223">F656/L$655*100</f>
        <v>7.5592885375494063</v>
      </c>
      <c r="M656" s="159">
        <f t="shared" ref="M656:M665" si="224">G656/M$655*100</f>
        <v>2.3562676720075402</v>
      </c>
      <c r="N656" s="159">
        <f t="shared" ref="N656:N665" si="225">H656/N$655*100</f>
        <v>13.291796469366563</v>
      </c>
      <c r="O656" s="159">
        <f t="shared" ref="O656:O665" si="226">I656/O$655*100</f>
        <v>7.4539363484087104</v>
      </c>
      <c r="P656" s="159">
        <f t="shared" ref="P656:P665" si="227">J656/P$655*100</f>
        <v>8.2621082621082618</v>
      </c>
      <c r="Q656" s="159">
        <f t="shared" ref="Q656:Q665" si="228">K656/Q$655*100</f>
        <v>2.2462562396006658</v>
      </c>
      <c r="R656" s="160"/>
      <c r="S656" s="160"/>
      <c r="T656" s="160"/>
      <c r="U656" s="160"/>
      <c r="V656" s="160"/>
      <c r="W656" s="160"/>
      <c r="X656" s="156" t="s">
        <v>155</v>
      </c>
      <c r="Y656" s="137"/>
      <c r="Z656" s="137"/>
      <c r="AB656" s="157">
        <f t="shared" ref="AB656:AB665" si="229">K656</f>
        <v>27</v>
      </c>
      <c r="AC656" s="157">
        <f t="shared" ref="AC656:AC665" si="230">H656</f>
        <v>128</v>
      </c>
      <c r="AD656" s="184">
        <f t="shared" ref="AD656:AD665" si="231">J656</f>
        <v>87</v>
      </c>
      <c r="AE656" s="158">
        <f t="shared" si="220"/>
        <v>2.2462562396006658</v>
      </c>
      <c r="AF656" s="159">
        <f t="shared" si="221"/>
        <v>13.291796469366563</v>
      </c>
      <c r="AG656" s="159">
        <f t="shared" si="222"/>
        <v>8.2621082621082618</v>
      </c>
      <c r="AH656" s="160"/>
      <c r="AJ656" s="160"/>
      <c r="AK656" s="160"/>
    </row>
    <row r="657" spans="1:37" ht="14.65" customHeight="1" x14ac:dyDescent="0.15">
      <c r="B657" s="156" t="s">
        <v>481</v>
      </c>
      <c r="C657" s="137"/>
      <c r="D657" s="137"/>
      <c r="F657" s="157">
        <v>161</v>
      </c>
      <c r="G657" s="157">
        <v>39</v>
      </c>
      <c r="H657" s="157">
        <v>122</v>
      </c>
      <c r="I657" s="157">
        <v>118</v>
      </c>
      <c r="J657" s="184">
        <v>110</v>
      </c>
      <c r="K657" s="157">
        <v>47</v>
      </c>
      <c r="L657" s="158">
        <f t="shared" si="223"/>
        <v>7.9545454545454541</v>
      </c>
      <c r="M657" s="159">
        <f t="shared" si="224"/>
        <v>3.6757775683317626</v>
      </c>
      <c r="N657" s="159">
        <f t="shared" si="225"/>
        <v>12.668743509865005</v>
      </c>
      <c r="O657" s="159">
        <f t="shared" si="226"/>
        <v>9.8827470686767178</v>
      </c>
      <c r="P657" s="159">
        <f t="shared" si="227"/>
        <v>10.446343779677113</v>
      </c>
      <c r="Q657" s="159">
        <f t="shared" si="228"/>
        <v>3.9101497504159735</v>
      </c>
      <c r="R657" s="160"/>
      <c r="S657" s="160"/>
      <c r="T657" s="160"/>
      <c r="U657" s="160"/>
      <c r="V657" s="160"/>
      <c r="W657" s="160"/>
      <c r="X657" s="156" t="s">
        <v>481</v>
      </c>
      <c r="Y657" s="137"/>
      <c r="Z657" s="137"/>
      <c r="AB657" s="157">
        <f t="shared" si="229"/>
        <v>47</v>
      </c>
      <c r="AC657" s="157">
        <f t="shared" si="230"/>
        <v>122</v>
      </c>
      <c r="AD657" s="184">
        <f t="shared" si="231"/>
        <v>110</v>
      </c>
      <c r="AE657" s="158">
        <f t="shared" si="220"/>
        <v>3.9101497504159735</v>
      </c>
      <c r="AF657" s="159">
        <f t="shared" si="221"/>
        <v>12.668743509865005</v>
      </c>
      <c r="AG657" s="159">
        <f t="shared" si="222"/>
        <v>10.446343779677113</v>
      </c>
      <c r="AH657" s="160"/>
      <c r="AI657" s="160"/>
      <c r="AJ657" s="160"/>
      <c r="AK657" s="160"/>
    </row>
    <row r="658" spans="1:37" ht="14.65" customHeight="1" x14ac:dyDescent="0.15">
      <c r="B658" s="156" t="s">
        <v>475</v>
      </c>
      <c r="C658" s="137"/>
      <c r="D658" s="137"/>
      <c r="F658" s="157">
        <v>401</v>
      </c>
      <c r="G658" s="157">
        <v>142</v>
      </c>
      <c r="H658" s="157">
        <v>259</v>
      </c>
      <c r="I658" s="157">
        <v>291</v>
      </c>
      <c r="J658" s="184">
        <v>275</v>
      </c>
      <c r="K658" s="157">
        <v>158</v>
      </c>
      <c r="L658" s="158">
        <f t="shared" si="223"/>
        <v>19.812252964426875</v>
      </c>
      <c r="M658" s="159">
        <f t="shared" si="224"/>
        <v>13.383600377002827</v>
      </c>
      <c r="N658" s="159">
        <f t="shared" si="225"/>
        <v>26.895119418483905</v>
      </c>
      <c r="O658" s="159">
        <f t="shared" si="226"/>
        <v>24.371859296482413</v>
      </c>
      <c r="P658" s="159">
        <f t="shared" si="227"/>
        <v>26.115859449192779</v>
      </c>
      <c r="Q658" s="159">
        <f t="shared" si="228"/>
        <v>13.144758735440931</v>
      </c>
      <c r="R658" s="160"/>
      <c r="S658" s="160"/>
      <c r="T658" s="160"/>
      <c r="U658" s="160"/>
      <c r="V658" s="160"/>
      <c r="W658" s="160"/>
      <c r="X658" s="156" t="s">
        <v>475</v>
      </c>
      <c r="Y658" s="137"/>
      <c r="Z658" s="137"/>
      <c r="AB658" s="157">
        <f t="shared" si="229"/>
        <v>158</v>
      </c>
      <c r="AC658" s="157">
        <f t="shared" si="230"/>
        <v>259</v>
      </c>
      <c r="AD658" s="184">
        <f t="shared" si="231"/>
        <v>275</v>
      </c>
      <c r="AE658" s="158">
        <f t="shared" si="220"/>
        <v>13.144758735440931</v>
      </c>
      <c r="AF658" s="159">
        <f t="shared" si="221"/>
        <v>26.895119418483905</v>
      </c>
      <c r="AG658" s="159">
        <f t="shared" si="222"/>
        <v>26.115859449192779</v>
      </c>
      <c r="AH658" s="160"/>
      <c r="AI658" s="160"/>
      <c r="AJ658" s="160"/>
      <c r="AK658" s="160"/>
    </row>
    <row r="659" spans="1:37" ht="14.65" customHeight="1" x14ac:dyDescent="0.15">
      <c r="B659" s="156" t="s">
        <v>476</v>
      </c>
      <c r="C659" s="137"/>
      <c r="D659" s="137"/>
      <c r="F659" s="157">
        <v>339</v>
      </c>
      <c r="G659" s="157">
        <v>176</v>
      </c>
      <c r="H659" s="157">
        <v>163</v>
      </c>
      <c r="I659" s="157">
        <v>227</v>
      </c>
      <c r="J659" s="184">
        <v>203</v>
      </c>
      <c r="K659" s="157">
        <v>200</v>
      </c>
      <c r="L659" s="158">
        <f t="shared" si="223"/>
        <v>16.749011857707512</v>
      </c>
      <c r="M659" s="159">
        <f t="shared" si="224"/>
        <v>16.588124410933084</v>
      </c>
      <c r="N659" s="159">
        <f t="shared" si="225"/>
        <v>16.926272066458985</v>
      </c>
      <c r="O659" s="159">
        <f t="shared" si="226"/>
        <v>19.011725293132329</v>
      </c>
      <c r="P659" s="159">
        <f t="shared" si="227"/>
        <v>19.278252611585945</v>
      </c>
      <c r="Q659" s="159">
        <f t="shared" si="228"/>
        <v>16.638935108153078</v>
      </c>
      <c r="R659" s="160"/>
      <c r="S659" s="160"/>
      <c r="T659" s="160"/>
      <c r="U659" s="160"/>
      <c r="V659" s="160"/>
      <c r="W659" s="160"/>
      <c r="X659" s="156" t="s">
        <v>476</v>
      </c>
      <c r="Y659" s="137"/>
      <c r="Z659" s="137"/>
      <c r="AB659" s="157">
        <f t="shared" si="229"/>
        <v>200</v>
      </c>
      <c r="AC659" s="157">
        <f t="shared" si="230"/>
        <v>163</v>
      </c>
      <c r="AD659" s="184">
        <f t="shared" si="231"/>
        <v>203</v>
      </c>
      <c r="AE659" s="158">
        <f t="shared" si="220"/>
        <v>16.638935108153078</v>
      </c>
      <c r="AF659" s="159">
        <f t="shared" si="221"/>
        <v>16.926272066458985</v>
      </c>
      <c r="AG659" s="159">
        <f t="shared" si="222"/>
        <v>19.278252611585945</v>
      </c>
      <c r="AH659" s="160"/>
      <c r="AI659" s="160"/>
      <c r="AJ659" s="160"/>
      <c r="AK659" s="160"/>
    </row>
    <row r="660" spans="1:37" ht="14.65" customHeight="1" x14ac:dyDescent="0.15">
      <c r="B660" s="156" t="s">
        <v>477</v>
      </c>
      <c r="C660" s="137"/>
      <c r="D660" s="137"/>
      <c r="F660" s="157">
        <v>289</v>
      </c>
      <c r="G660" s="157">
        <v>171</v>
      </c>
      <c r="H660" s="157">
        <v>118</v>
      </c>
      <c r="I660" s="157">
        <v>167</v>
      </c>
      <c r="J660" s="184">
        <v>146</v>
      </c>
      <c r="K660" s="157">
        <v>192</v>
      </c>
      <c r="L660" s="158">
        <f t="shared" si="223"/>
        <v>14.278656126482215</v>
      </c>
      <c r="M660" s="159">
        <f t="shared" si="224"/>
        <v>16.116870876531575</v>
      </c>
      <c r="N660" s="159">
        <f t="shared" si="225"/>
        <v>12.2533748701973</v>
      </c>
      <c r="O660" s="159">
        <f t="shared" si="226"/>
        <v>13.986599664991624</v>
      </c>
      <c r="P660" s="159">
        <f t="shared" si="227"/>
        <v>13.865147198480532</v>
      </c>
      <c r="Q660" s="159">
        <f t="shared" si="228"/>
        <v>15.973377703826955</v>
      </c>
      <c r="R660" s="160"/>
      <c r="S660" s="160"/>
      <c r="T660" s="160"/>
      <c r="U660" s="160"/>
      <c r="V660" s="160"/>
      <c r="W660" s="160"/>
      <c r="X660" s="156" t="s">
        <v>477</v>
      </c>
      <c r="Y660" s="137"/>
      <c r="Z660" s="137"/>
      <c r="AB660" s="157">
        <f t="shared" si="229"/>
        <v>192</v>
      </c>
      <c r="AC660" s="157">
        <f t="shared" si="230"/>
        <v>118</v>
      </c>
      <c r="AD660" s="184">
        <f t="shared" si="231"/>
        <v>146</v>
      </c>
      <c r="AE660" s="158">
        <f t="shared" si="220"/>
        <v>15.973377703826955</v>
      </c>
      <c r="AF660" s="159">
        <f t="shared" si="221"/>
        <v>12.2533748701973</v>
      </c>
      <c r="AG660" s="159">
        <f t="shared" si="222"/>
        <v>13.865147198480532</v>
      </c>
      <c r="AH660" s="160"/>
      <c r="AI660" s="160"/>
      <c r="AJ660" s="160"/>
      <c r="AK660" s="160"/>
    </row>
    <row r="661" spans="1:37" ht="14.65" customHeight="1" x14ac:dyDescent="0.15">
      <c r="B661" s="156" t="s">
        <v>478</v>
      </c>
      <c r="C661" s="137"/>
      <c r="D661" s="137"/>
      <c r="F661" s="157">
        <v>182</v>
      </c>
      <c r="G661" s="157">
        <v>138</v>
      </c>
      <c r="H661" s="157">
        <v>44</v>
      </c>
      <c r="I661" s="157">
        <v>85</v>
      </c>
      <c r="J661" s="184">
        <v>73</v>
      </c>
      <c r="K661" s="157">
        <v>150</v>
      </c>
      <c r="L661" s="158">
        <f t="shared" si="223"/>
        <v>8.9920948616600782</v>
      </c>
      <c r="M661" s="159">
        <f t="shared" si="224"/>
        <v>13.006597549481622</v>
      </c>
      <c r="N661" s="159">
        <f t="shared" si="225"/>
        <v>4.5690550363447562</v>
      </c>
      <c r="O661" s="159">
        <f t="shared" si="226"/>
        <v>7.1189279731993294</v>
      </c>
      <c r="P661" s="159">
        <f t="shared" si="227"/>
        <v>6.9325735992402659</v>
      </c>
      <c r="Q661" s="159">
        <f t="shared" si="228"/>
        <v>12.479201331114808</v>
      </c>
      <c r="R661" s="160"/>
      <c r="S661" s="160"/>
      <c r="T661" s="160"/>
      <c r="U661" s="160"/>
      <c r="V661" s="160"/>
      <c r="W661" s="160"/>
      <c r="X661" s="156" t="s">
        <v>478</v>
      </c>
      <c r="Y661" s="137"/>
      <c r="Z661" s="137"/>
      <c r="AB661" s="157">
        <f t="shared" si="229"/>
        <v>150</v>
      </c>
      <c r="AC661" s="157">
        <f t="shared" si="230"/>
        <v>44</v>
      </c>
      <c r="AD661" s="184">
        <f t="shared" si="231"/>
        <v>73</v>
      </c>
      <c r="AE661" s="158">
        <f t="shared" si="220"/>
        <v>12.479201331114808</v>
      </c>
      <c r="AF661" s="159">
        <f t="shared" si="221"/>
        <v>4.5690550363447562</v>
      </c>
      <c r="AG661" s="159">
        <f t="shared" si="222"/>
        <v>6.9325735992402659</v>
      </c>
      <c r="AH661" s="160"/>
      <c r="AI661" s="160"/>
      <c r="AJ661" s="160"/>
      <c r="AK661" s="160"/>
    </row>
    <row r="662" spans="1:37" ht="14.65" customHeight="1" x14ac:dyDescent="0.15">
      <c r="B662" s="156" t="s">
        <v>479</v>
      </c>
      <c r="C662" s="137"/>
      <c r="D662" s="137"/>
      <c r="F662" s="157">
        <v>282</v>
      </c>
      <c r="G662" s="157">
        <v>224</v>
      </c>
      <c r="H662" s="157">
        <v>58</v>
      </c>
      <c r="I662" s="157">
        <v>126</v>
      </c>
      <c r="J662" s="184">
        <v>93</v>
      </c>
      <c r="K662" s="157">
        <v>257</v>
      </c>
      <c r="L662" s="158">
        <f t="shared" si="223"/>
        <v>13.932806324110672</v>
      </c>
      <c r="M662" s="159">
        <f t="shared" si="224"/>
        <v>21.112158341187559</v>
      </c>
      <c r="N662" s="159">
        <f t="shared" si="225"/>
        <v>6.0228452751817239</v>
      </c>
      <c r="O662" s="159">
        <f t="shared" si="226"/>
        <v>10.552763819095476</v>
      </c>
      <c r="P662" s="159">
        <f t="shared" si="227"/>
        <v>8.8319088319088319</v>
      </c>
      <c r="Q662" s="159">
        <f t="shared" si="228"/>
        <v>21.381031613976706</v>
      </c>
      <c r="R662" s="160"/>
      <c r="S662" s="160"/>
      <c r="T662" s="160"/>
      <c r="U662" s="160"/>
      <c r="V662" s="160"/>
      <c r="W662" s="160"/>
      <c r="X662" s="156" t="s">
        <v>479</v>
      </c>
      <c r="Y662" s="137"/>
      <c r="Z662" s="137"/>
      <c r="AB662" s="157">
        <f t="shared" si="229"/>
        <v>257</v>
      </c>
      <c r="AC662" s="157">
        <f t="shared" si="230"/>
        <v>58</v>
      </c>
      <c r="AD662" s="184">
        <f t="shared" si="231"/>
        <v>93</v>
      </c>
      <c r="AE662" s="158">
        <f t="shared" si="220"/>
        <v>21.381031613976706</v>
      </c>
      <c r="AF662" s="159">
        <f t="shared" si="221"/>
        <v>6.0228452751817239</v>
      </c>
      <c r="AG662" s="159">
        <f t="shared" si="222"/>
        <v>8.8319088319088319</v>
      </c>
      <c r="AH662" s="160"/>
      <c r="AI662" s="160"/>
      <c r="AJ662" s="160"/>
      <c r="AK662" s="160"/>
    </row>
    <row r="663" spans="1:37" ht="14.65" customHeight="1" x14ac:dyDescent="0.15">
      <c r="B663" s="156" t="s">
        <v>480</v>
      </c>
      <c r="C663" s="137"/>
      <c r="D663" s="137"/>
      <c r="F663" s="157">
        <v>89</v>
      </c>
      <c r="G663" s="157">
        <v>72</v>
      </c>
      <c r="H663" s="157">
        <v>17</v>
      </c>
      <c r="I663" s="157">
        <v>39</v>
      </c>
      <c r="J663" s="184">
        <v>29</v>
      </c>
      <c r="K663" s="157">
        <v>82</v>
      </c>
      <c r="L663" s="158">
        <f t="shared" si="223"/>
        <v>4.3972332015810283</v>
      </c>
      <c r="M663" s="159">
        <f t="shared" si="224"/>
        <v>6.7860508953817149</v>
      </c>
      <c r="N663" s="159">
        <f t="shared" si="225"/>
        <v>1.7653167185877467</v>
      </c>
      <c r="O663" s="159">
        <f t="shared" si="226"/>
        <v>3.2663316582914574</v>
      </c>
      <c r="P663" s="159">
        <f t="shared" si="227"/>
        <v>2.7540360873694207</v>
      </c>
      <c r="Q663" s="159">
        <f t="shared" si="228"/>
        <v>6.8219633943427613</v>
      </c>
      <c r="R663" s="160"/>
      <c r="S663" s="160"/>
      <c r="T663" s="160"/>
      <c r="U663" s="160"/>
      <c r="V663" s="160"/>
      <c r="W663" s="160"/>
      <c r="X663" s="156" t="s">
        <v>480</v>
      </c>
      <c r="Y663" s="137"/>
      <c r="Z663" s="137"/>
      <c r="AB663" s="157">
        <f t="shared" si="229"/>
        <v>82</v>
      </c>
      <c r="AC663" s="157">
        <f t="shared" si="230"/>
        <v>17</v>
      </c>
      <c r="AD663" s="184">
        <f t="shared" si="231"/>
        <v>29</v>
      </c>
      <c r="AE663" s="158">
        <f t="shared" si="220"/>
        <v>6.8219633943427613</v>
      </c>
      <c r="AF663" s="159">
        <f t="shared" si="221"/>
        <v>1.7653167185877467</v>
      </c>
      <c r="AG663" s="159">
        <f t="shared" si="222"/>
        <v>2.7540360873694207</v>
      </c>
      <c r="AH663" s="160"/>
      <c r="AI663" s="160"/>
      <c r="AJ663" s="160"/>
      <c r="AK663" s="160"/>
    </row>
    <row r="664" spans="1:37" ht="14.65" customHeight="1" x14ac:dyDescent="0.15">
      <c r="B664" s="156" t="s">
        <v>70</v>
      </c>
      <c r="C664" s="137"/>
      <c r="D664" s="137"/>
      <c r="F664" s="157">
        <v>69</v>
      </c>
      <c r="G664" s="157">
        <v>55</v>
      </c>
      <c r="H664" s="157">
        <v>14</v>
      </c>
      <c r="I664" s="157">
        <v>25</v>
      </c>
      <c r="J664" s="184">
        <v>18</v>
      </c>
      <c r="K664" s="157">
        <v>62</v>
      </c>
      <c r="L664" s="158">
        <f t="shared" si="223"/>
        <v>3.4090909090909087</v>
      </c>
      <c r="M664" s="159">
        <f t="shared" si="224"/>
        <v>5.1837888784165882</v>
      </c>
      <c r="N664" s="159">
        <f t="shared" si="225"/>
        <v>1.4537902388369679</v>
      </c>
      <c r="O664" s="159">
        <f t="shared" si="226"/>
        <v>2.0938023450586267</v>
      </c>
      <c r="P664" s="159">
        <f t="shared" si="227"/>
        <v>1.7094017094017095</v>
      </c>
      <c r="Q664" s="159">
        <f t="shared" si="228"/>
        <v>5.1580698835274541</v>
      </c>
      <c r="R664" s="160"/>
      <c r="S664" s="160"/>
      <c r="T664" s="160"/>
      <c r="U664" s="160"/>
      <c r="V664" s="160"/>
      <c r="W664" s="160"/>
      <c r="X664" s="156" t="s">
        <v>70</v>
      </c>
      <c r="Y664" s="137"/>
      <c r="Z664" s="137"/>
      <c r="AB664" s="157">
        <f t="shared" si="229"/>
        <v>62</v>
      </c>
      <c r="AC664" s="157">
        <f t="shared" si="230"/>
        <v>14</v>
      </c>
      <c r="AD664" s="184">
        <f t="shared" si="231"/>
        <v>18</v>
      </c>
      <c r="AE664" s="158">
        <f t="shared" si="220"/>
        <v>5.1580698835274541</v>
      </c>
      <c r="AF664" s="159">
        <f t="shared" si="221"/>
        <v>1.4537902388369679</v>
      </c>
      <c r="AG664" s="159">
        <f t="shared" si="222"/>
        <v>1.7094017094017095</v>
      </c>
      <c r="AH664" s="160"/>
      <c r="AI664" s="160"/>
      <c r="AJ664" s="160"/>
      <c r="AK664" s="160"/>
    </row>
    <row r="665" spans="1:37" ht="14.65" customHeight="1" x14ac:dyDescent="0.15">
      <c r="B665" s="149" t="s">
        <v>128</v>
      </c>
      <c r="C665" s="150"/>
      <c r="D665" s="150"/>
      <c r="E665" s="151"/>
      <c r="F665" s="161">
        <v>59</v>
      </c>
      <c r="G665" s="161">
        <v>19</v>
      </c>
      <c r="H665" s="161">
        <v>40</v>
      </c>
      <c r="I665" s="161">
        <v>27</v>
      </c>
      <c r="J665" s="185">
        <v>19</v>
      </c>
      <c r="K665" s="161">
        <v>27</v>
      </c>
      <c r="L665" s="162">
        <f t="shared" si="223"/>
        <v>2.9150197628458501</v>
      </c>
      <c r="M665" s="163">
        <f t="shared" si="224"/>
        <v>1.7907634307257305</v>
      </c>
      <c r="N665" s="163">
        <f t="shared" si="225"/>
        <v>4.1536863966770508</v>
      </c>
      <c r="O665" s="163">
        <f t="shared" si="226"/>
        <v>2.2613065326633168</v>
      </c>
      <c r="P665" s="163">
        <f t="shared" si="227"/>
        <v>1.8043684710351375</v>
      </c>
      <c r="Q665" s="163">
        <f t="shared" si="228"/>
        <v>2.2462562396006658</v>
      </c>
      <c r="R665" s="164"/>
      <c r="S665" s="164"/>
      <c r="T665" s="164"/>
      <c r="U665" s="164"/>
      <c r="V665" s="164"/>
      <c r="W665" s="160"/>
      <c r="X665" s="149" t="s">
        <v>128</v>
      </c>
      <c r="Y665" s="150"/>
      <c r="Z665" s="150"/>
      <c r="AA665" s="151"/>
      <c r="AB665" s="161">
        <f t="shared" si="229"/>
        <v>27</v>
      </c>
      <c r="AC665" s="161">
        <f t="shared" si="230"/>
        <v>40</v>
      </c>
      <c r="AD665" s="185">
        <f t="shared" si="231"/>
        <v>19</v>
      </c>
      <c r="AE665" s="162">
        <f t="shared" si="220"/>
        <v>2.2462562396006658</v>
      </c>
      <c r="AF665" s="163">
        <f t="shared" si="221"/>
        <v>4.1536863966770508</v>
      </c>
      <c r="AG665" s="163">
        <f t="shared" si="222"/>
        <v>1.8043684710351375</v>
      </c>
      <c r="AH665" s="164"/>
      <c r="AI665" s="164"/>
      <c r="AJ665" s="164"/>
      <c r="AK665" s="164"/>
    </row>
    <row r="666" spans="1:37" ht="15" customHeight="1" x14ac:dyDescent="0.15">
      <c r="B666" s="165" t="s">
        <v>1</v>
      </c>
      <c r="C666" s="166"/>
      <c r="D666" s="166"/>
      <c r="E666" s="167"/>
      <c r="F666" s="168">
        <f t="shared" ref="F666:K666" si="232">SUM(F656:F665)</f>
        <v>2024</v>
      </c>
      <c r="G666" s="168">
        <f t="shared" si="232"/>
        <v>1061</v>
      </c>
      <c r="H666" s="168">
        <f t="shared" si="232"/>
        <v>963</v>
      </c>
      <c r="I666" s="168">
        <f t="shared" si="232"/>
        <v>1194</v>
      </c>
      <c r="J666" s="186">
        <f t="shared" si="232"/>
        <v>1053</v>
      </c>
      <c r="K666" s="168">
        <f t="shared" si="232"/>
        <v>1202</v>
      </c>
      <c r="L666" s="169">
        <f t="shared" ref="L666:Q666" si="233">IF(SUM(L656:L665)&gt;100,"－",SUM(L656:L665))</f>
        <v>100</v>
      </c>
      <c r="M666" s="170">
        <f t="shared" si="233"/>
        <v>100.00000000000003</v>
      </c>
      <c r="N666" s="170">
        <f t="shared" si="233"/>
        <v>99.999999999999986</v>
      </c>
      <c r="O666" s="170">
        <f t="shared" si="233"/>
        <v>100</v>
      </c>
      <c r="P666" s="170">
        <f t="shared" si="233"/>
        <v>99.999999999999986</v>
      </c>
      <c r="Q666" s="170">
        <f t="shared" si="233"/>
        <v>100</v>
      </c>
      <c r="R666" s="164"/>
      <c r="S666" s="164"/>
      <c r="T666" s="164"/>
      <c r="U666" s="164"/>
      <c r="V666" s="164"/>
      <c r="W666" s="160"/>
      <c r="X666" s="165" t="s">
        <v>1</v>
      </c>
      <c r="Y666" s="166"/>
      <c r="Z666" s="166"/>
      <c r="AA666" s="167"/>
      <c r="AB666" s="168">
        <f>SUM(AB656:AB665)</f>
        <v>1202</v>
      </c>
      <c r="AC666" s="168">
        <f>SUM(AC656:AC665)</f>
        <v>963</v>
      </c>
      <c r="AD666" s="186">
        <f>SUM(AD656:AD665)</f>
        <v>1053</v>
      </c>
      <c r="AE666" s="169">
        <f>IF(SUM(AE656:AE665)&gt;100,"－",SUM(AE656:AE665))</f>
        <v>100</v>
      </c>
      <c r="AF666" s="170">
        <f>IF(SUM(AF656:AF665)&gt;100,"－",SUM(AF656:AF665))</f>
        <v>99.999999999999986</v>
      </c>
      <c r="AG666" s="170">
        <f>IF(SUM(AG656:AG665)&gt;100,"－",SUM(AG656:AG665))</f>
        <v>99.999999999999986</v>
      </c>
      <c r="AH666" s="164"/>
      <c r="AI666" s="164"/>
      <c r="AJ666" s="164"/>
      <c r="AK666" s="164"/>
    </row>
    <row r="667" spans="1:37" ht="15" customHeight="1" x14ac:dyDescent="0.15">
      <c r="B667" s="165" t="s">
        <v>404</v>
      </c>
      <c r="C667" s="166"/>
      <c r="D667" s="166"/>
      <c r="E667" s="176"/>
      <c r="F667" s="177">
        <v>6.4035623409669213</v>
      </c>
      <c r="G667" s="178">
        <v>8.2994241842610368</v>
      </c>
      <c r="H667" s="178">
        <v>4.263271939328277</v>
      </c>
      <c r="I667" s="178">
        <v>5.4661525278491858</v>
      </c>
      <c r="J667" s="178">
        <v>5.0928433268858804</v>
      </c>
      <c r="K667" s="177">
        <v>8.3072340425531923</v>
      </c>
      <c r="L667" s="160"/>
      <c r="M667" s="160"/>
      <c r="N667" s="160"/>
      <c r="O667" s="160"/>
      <c r="P667" s="160"/>
      <c r="Q667" s="160"/>
      <c r="R667" s="160"/>
      <c r="S667" s="160"/>
      <c r="T667" s="160"/>
      <c r="U667" s="160"/>
      <c r="V667" s="160"/>
      <c r="W667" s="160"/>
      <c r="X667" s="165" t="s">
        <v>404</v>
      </c>
      <c r="Y667" s="166"/>
      <c r="Z667" s="166"/>
      <c r="AA667" s="176"/>
      <c r="AB667" s="177">
        <f>K667</f>
        <v>8.3072340425531923</v>
      </c>
      <c r="AC667" s="178">
        <f>H667</f>
        <v>4.263271939328277</v>
      </c>
      <c r="AD667" s="178">
        <f>J667</f>
        <v>5.0928433268858804</v>
      </c>
      <c r="AE667" s="160"/>
      <c r="AF667" s="160"/>
      <c r="AG667" s="160"/>
      <c r="AH667" s="160"/>
      <c r="AI667" s="160"/>
      <c r="AJ667" s="160"/>
      <c r="AK667" s="160"/>
    </row>
    <row r="668" spans="1:37" ht="15" customHeight="1" x14ac:dyDescent="0.15">
      <c r="B668" s="165" t="s">
        <v>405</v>
      </c>
      <c r="C668" s="166"/>
      <c r="D668" s="166"/>
      <c r="E668" s="176"/>
      <c r="F668" s="177">
        <v>6.9442604856512142</v>
      </c>
      <c r="G668" s="178">
        <v>8.5034414945919377</v>
      </c>
      <c r="H668" s="178">
        <v>4.949685534591195</v>
      </c>
      <c r="I668" s="178">
        <v>5.9174397031539892</v>
      </c>
      <c r="J668" s="178">
        <v>5.560718057022175</v>
      </c>
      <c r="K668" s="177">
        <v>8.5026132404181176</v>
      </c>
      <c r="L668" s="160"/>
      <c r="M668" s="160"/>
      <c r="N668" s="160"/>
      <c r="O668" s="160"/>
      <c r="P668" s="160"/>
      <c r="Q668" s="160"/>
      <c r="R668" s="160"/>
      <c r="S668" s="160"/>
      <c r="T668" s="160"/>
      <c r="U668" s="160"/>
      <c r="V668" s="160"/>
      <c r="W668" s="160"/>
      <c r="X668" s="165" t="s">
        <v>405</v>
      </c>
      <c r="Y668" s="166"/>
      <c r="Z668" s="166"/>
      <c r="AA668" s="176"/>
      <c r="AB668" s="177">
        <f>K668</f>
        <v>8.5026132404181176</v>
      </c>
      <c r="AC668" s="178">
        <f>H668</f>
        <v>4.949685534591195</v>
      </c>
      <c r="AD668" s="178">
        <f>J668</f>
        <v>5.560718057022175</v>
      </c>
      <c r="AE668" s="160"/>
      <c r="AF668" s="160"/>
      <c r="AG668" s="160"/>
      <c r="AH668" s="160"/>
      <c r="AI668" s="160"/>
      <c r="AJ668" s="160"/>
      <c r="AK668" s="160"/>
    </row>
    <row r="669" spans="1:37" ht="15" customHeight="1" x14ac:dyDescent="0.15">
      <c r="B669" s="165" t="s">
        <v>97</v>
      </c>
      <c r="C669" s="166"/>
      <c r="D669" s="166"/>
      <c r="E669" s="176"/>
      <c r="F669" s="193">
        <v>59</v>
      </c>
      <c r="G669" s="168">
        <v>43</v>
      </c>
      <c r="H669" s="168">
        <v>59</v>
      </c>
      <c r="I669" s="168">
        <v>46</v>
      </c>
      <c r="J669" s="168">
        <v>46</v>
      </c>
      <c r="K669" s="193">
        <v>43</v>
      </c>
      <c r="L669" s="160"/>
      <c r="M669" s="160"/>
      <c r="N669" s="160"/>
      <c r="O669" s="160"/>
      <c r="P669" s="160"/>
      <c r="Q669" s="160"/>
      <c r="R669" s="160"/>
      <c r="S669" s="160"/>
      <c r="T669" s="160"/>
      <c r="U669" s="160"/>
      <c r="V669" s="160"/>
      <c r="W669" s="160"/>
      <c r="X669" s="165" t="s">
        <v>97</v>
      </c>
      <c r="Y669" s="166"/>
      <c r="Z669" s="166"/>
      <c r="AA669" s="176"/>
      <c r="AB669" s="193">
        <f>K669</f>
        <v>43</v>
      </c>
      <c r="AC669" s="168">
        <f>H669</f>
        <v>59</v>
      </c>
      <c r="AD669" s="168">
        <f>J669</f>
        <v>46</v>
      </c>
      <c r="AE669" s="160"/>
      <c r="AF669" s="160"/>
      <c r="AG669" s="160"/>
      <c r="AH669" s="160"/>
      <c r="AI669" s="160"/>
      <c r="AJ669" s="160"/>
      <c r="AK669" s="160"/>
    </row>
    <row r="670" spans="1:37" ht="7.9" customHeight="1" x14ac:dyDescent="0.15">
      <c r="W670" s="160"/>
    </row>
    <row r="671" spans="1:37" ht="15" customHeight="1" x14ac:dyDescent="0.15">
      <c r="A671" s="135" t="s">
        <v>745</v>
      </c>
      <c r="B671" s="137"/>
      <c r="C671" s="137"/>
      <c r="D671" s="137"/>
      <c r="W671" s="160"/>
      <c r="X671" s="137"/>
      <c r="Y671" s="137"/>
      <c r="Z671" s="137"/>
    </row>
    <row r="672" spans="1:37" ht="13.7" customHeight="1" x14ac:dyDescent="0.15">
      <c r="B672" s="138"/>
      <c r="C672" s="139"/>
      <c r="D672" s="139"/>
      <c r="E672" s="139"/>
      <c r="F672" s="227"/>
      <c r="G672" s="228"/>
      <c r="H672" s="142" t="s">
        <v>2</v>
      </c>
      <c r="I672" s="142"/>
      <c r="J672" s="228"/>
      <c r="K672" s="228"/>
      <c r="L672" s="229"/>
      <c r="M672" s="228"/>
      <c r="N672" s="142" t="s">
        <v>3</v>
      </c>
      <c r="O672" s="142"/>
      <c r="P672" s="228"/>
      <c r="Q672" s="231"/>
      <c r="W672" s="160"/>
      <c r="X672" s="138"/>
      <c r="Y672" s="139"/>
      <c r="Z672" s="139"/>
      <c r="AA672" s="139"/>
      <c r="AB672" s="140"/>
      <c r="AC672" s="141" t="s">
        <v>2</v>
      </c>
      <c r="AD672" s="142"/>
      <c r="AE672" s="143"/>
      <c r="AF672" s="141" t="s">
        <v>3</v>
      </c>
      <c r="AG672" s="144"/>
    </row>
    <row r="673" spans="1:37" ht="21" x14ac:dyDescent="0.15">
      <c r="B673" s="145"/>
      <c r="F673" s="146" t="s">
        <v>365</v>
      </c>
      <c r="G673" s="146" t="s">
        <v>170</v>
      </c>
      <c r="H673" s="146" t="s">
        <v>171</v>
      </c>
      <c r="I673" s="146" t="s">
        <v>366</v>
      </c>
      <c r="J673" s="182" t="s">
        <v>173</v>
      </c>
      <c r="K673" s="146" t="s">
        <v>529</v>
      </c>
      <c r="L673" s="147" t="s">
        <v>365</v>
      </c>
      <c r="M673" s="146" t="s">
        <v>170</v>
      </c>
      <c r="N673" s="146" t="s">
        <v>171</v>
      </c>
      <c r="O673" s="146" t="s">
        <v>366</v>
      </c>
      <c r="P673" s="146" t="s">
        <v>173</v>
      </c>
      <c r="Q673" s="146" t="s">
        <v>529</v>
      </c>
      <c r="W673" s="160"/>
      <c r="X673" s="145"/>
      <c r="AB673" s="146" t="s">
        <v>496</v>
      </c>
      <c r="AC673" s="146" t="s">
        <v>171</v>
      </c>
      <c r="AD673" s="182" t="s">
        <v>173</v>
      </c>
      <c r="AE673" s="147" t="s">
        <v>496</v>
      </c>
      <c r="AF673" s="146" t="s">
        <v>171</v>
      </c>
      <c r="AG673" s="146" t="s">
        <v>173</v>
      </c>
    </row>
    <row r="674" spans="1:37" ht="12" customHeight="1" x14ac:dyDescent="0.15">
      <c r="B674" s="149"/>
      <c r="C674" s="150"/>
      <c r="D674" s="150"/>
      <c r="E674" s="151"/>
      <c r="F674" s="152"/>
      <c r="G674" s="152"/>
      <c r="H674" s="152"/>
      <c r="I674" s="152"/>
      <c r="J674" s="183"/>
      <c r="K674" s="152"/>
      <c r="L674" s="153">
        <f t="shared" ref="L674:Q674" si="234">F682</f>
        <v>2024</v>
      </c>
      <c r="M674" s="154">
        <f t="shared" si="234"/>
        <v>1061</v>
      </c>
      <c r="N674" s="154">
        <f t="shared" si="234"/>
        <v>963</v>
      </c>
      <c r="O674" s="154">
        <f t="shared" si="234"/>
        <v>1194</v>
      </c>
      <c r="P674" s="154">
        <f t="shared" si="234"/>
        <v>1053</v>
      </c>
      <c r="Q674" s="154">
        <f t="shared" si="234"/>
        <v>1202</v>
      </c>
      <c r="R674" s="155"/>
      <c r="S674" s="155"/>
      <c r="T674" s="155"/>
      <c r="U674" s="155"/>
      <c r="V674" s="155"/>
      <c r="W674" s="160"/>
      <c r="X674" s="149"/>
      <c r="Y674" s="150"/>
      <c r="Z674" s="150"/>
      <c r="AA674" s="151"/>
      <c r="AB674" s="152"/>
      <c r="AC674" s="152"/>
      <c r="AD674" s="183"/>
      <c r="AE674" s="153">
        <f t="shared" ref="AE674:AE681" si="235">Q674</f>
        <v>1202</v>
      </c>
      <c r="AF674" s="154">
        <f t="shared" ref="AF674:AF681" si="236">N674</f>
        <v>963</v>
      </c>
      <c r="AG674" s="154">
        <f t="shared" ref="AG674:AG681" si="237">P674</f>
        <v>1053</v>
      </c>
      <c r="AH674" s="155"/>
      <c r="AI674" s="155"/>
      <c r="AJ674" s="155"/>
      <c r="AK674" s="155"/>
    </row>
    <row r="675" spans="1:37" ht="14.65" customHeight="1" x14ac:dyDescent="0.15">
      <c r="B675" s="156" t="s">
        <v>461</v>
      </c>
      <c r="C675" s="137"/>
      <c r="D675" s="137"/>
      <c r="F675" s="204">
        <v>153</v>
      </c>
      <c r="G675" s="204">
        <v>25</v>
      </c>
      <c r="H675" s="204">
        <v>128</v>
      </c>
      <c r="I675" s="204">
        <v>88</v>
      </c>
      <c r="J675" s="253">
        <v>86</v>
      </c>
      <c r="K675" s="204">
        <v>27</v>
      </c>
      <c r="L675" s="175">
        <f t="shared" ref="L675:Q681" si="238">F675/L$674*100</f>
        <v>7.5592885375494063</v>
      </c>
      <c r="M675" s="205">
        <f t="shared" si="238"/>
        <v>2.3562676720075402</v>
      </c>
      <c r="N675" s="205">
        <f t="shared" si="238"/>
        <v>13.291796469366563</v>
      </c>
      <c r="O675" s="205">
        <f t="shared" si="238"/>
        <v>7.3701842546063654</v>
      </c>
      <c r="P675" s="205">
        <f t="shared" si="238"/>
        <v>8.167141500474834</v>
      </c>
      <c r="Q675" s="205">
        <f t="shared" si="238"/>
        <v>2.2462562396006658</v>
      </c>
      <c r="R675" s="160"/>
      <c r="S675" s="160"/>
      <c r="T675" s="160"/>
      <c r="U675" s="160"/>
      <c r="V675" s="160"/>
      <c r="W675" s="160"/>
      <c r="X675" s="156" t="s">
        <v>154</v>
      </c>
      <c r="Y675" s="137"/>
      <c r="Z675" s="137"/>
      <c r="AB675" s="204">
        <f t="shared" ref="AB675:AB681" si="239">K675</f>
        <v>27</v>
      </c>
      <c r="AC675" s="204">
        <f t="shared" ref="AC675:AC681" si="240">H675</f>
        <v>128</v>
      </c>
      <c r="AD675" s="253">
        <f t="shared" ref="AD675:AD681" si="241">J675</f>
        <v>86</v>
      </c>
      <c r="AE675" s="175">
        <f t="shared" si="235"/>
        <v>2.2462562396006658</v>
      </c>
      <c r="AF675" s="205">
        <f t="shared" si="236"/>
        <v>13.291796469366563</v>
      </c>
      <c r="AG675" s="205">
        <f t="shared" si="237"/>
        <v>8.167141500474834</v>
      </c>
      <c r="AH675" s="160"/>
      <c r="AI675" s="160"/>
      <c r="AJ675" s="160"/>
      <c r="AK675" s="160"/>
    </row>
    <row r="676" spans="1:37" ht="14.65" customHeight="1" x14ac:dyDescent="0.15">
      <c r="B676" s="156" t="s">
        <v>76</v>
      </c>
      <c r="C676" s="137"/>
      <c r="D676" s="137"/>
      <c r="F676" s="157">
        <v>456</v>
      </c>
      <c r="G676" s="157">
        <v>248</v>
      </c>
      <c r="H676" s="157">
        <v>208</v>
      </c>
      <c r="I676" s="157">
        <v>337</v>
      </c>
      <c r="J676" s="184">
        <v>300</v>
      </c>
      <c r="K676" s="157">
        <v>285</v>
      </c>
      <c r="L676" s="158">
        <f t="shared" si="238"/>
        <v>22.529644268774703</v>
      </c>
      <c r="M676" s="159">
        <f t="shared" si="238"/>
        <v>23.374175306314797</v>
      </c>
      <c r="N676" s="159">
        <f t="shared" si="238"/>
        <v>21.599169262720665</v>
      </c>
      <c r="O676" s="159">
        <f t="shared" si="238"/>
        <v>28.224455611390287</v>
      </c>
      <c r="P676" s="159">
        <f t="shared" si="238"/>
        <v>28.490028490028489</v>
      </c>
      <c r="Q676" s="159">
        <f t="shared" si="238"/>
        <v>23.710482529118138</v>
      </c>
      <c r="R676" s="160"/>
      <c r="S676" s="160"/>
      <c r="T676" s="160"/>
      <c r="U676" s="160"/>
      <c r="V676" s="160"/>
      <c r="W676" s="160"/>
      <c r="X676" s="156" t="s">
        <v>76</v>
      </c>
      <c r="Y676" s="137"/>
      <c r="Z676" s="137"/>
      <c r="AB676" s="157">
        <f t="shared" si="239"/>
        <v>285</v>
      </c>
      <c r="AC676" s="157">
        <f t="shared" si="240"/>
        <v>208</v>
      </c>
      <c r="AD676" s="184">
        <f t="shared" si="241"/>
        <v>300</v>
      </c>
      <c r="AE676" s="158">
        <f t="shared" si="235"/>
        <v>23.710482529118138</v>
      </c>
      <c r="AF676" s="159">
        <f t="shared" si="236"/>
        <v>21.599169262720665</v>
      </c>
      <c r="AG676" s="159">
        <f t="shared" si="237"/>
        <v>28.490028490028489</v>
      </c>
      <c r="AH676" s="160"/>
      <c r="AI676" s="160"/>
      <c r="AJ676" s="160"/>
      <c r="AK676" s="160"/>
    </row>
    <row r="677" spans="1:37" ht="14.65" customHeight="1" x14ac:dyDescent="0.15">
      <c r="B677" s="156" t="s">
        <v>77</v>
      </c>
      <c r="C677" s="137"/>
      <c r="D677" s="137"/>
      <c r="F677" s="157">
        <v>814</v>
      </c>
      <c r="G677" s="157">
        <v>490</v>
      </c>
      <c r="H677" s="157">
        <v>324</v>
      </c>
      <c r="I677" s="157">
        <v>481</v>
      </c>
      <c r="J677" s="184">
        <v>420</v>
      </c>
      <c r="K677" s="157">
        <v>551</v>
      </c>
      <c r="L677" s="158">
        <f t="shared" si="238"/>
        <v>40.217391304347828</v>
      </c>
      <c r="M677" s="159">
        <f t="shared" si="238"/>
        <v>46.182846371347786</v>
      </c>
      <c r="N677" s="159">
        <f t="shared" si="238"/>
        <v>33.644859813084111</v>
      </c>
      <c r="O677" s="159">
        <f t="shared" si="238"/>
        <v>40.284757118927971</v>
      </c>
      <c r="P677" s="159">
        <f t="shared" si="238"/>
        <v>39.886039886039889</v>
      </c>
      <c r="Q677" s="159">
        <f t="shared" si="238"/>
        <v>45.840266222961731</v>
      </c>
      <c r="R677" s="160"/>
      <c r="S677" s="160"/>
      <c r="T677" s="160"/>
      <c r="U677" s="160"/>
      <c r="V677" s="160"/>
      <c r="W677" s="160"/>
      <c r="X677" s="156" t="s">
        <v>77</v>
      </c>
      <c r="Y677" s="137"/>
      <c r="Z677" s="137"/>
      <c r="AB677" s="157">
        <f t="shared" si="239"/>
        <v>551</v>
      </c>
      <c r="AC677" s="157">
        <f t="shared" si="240"/>
        <v>324</v>
      </c>
      <c r="AD677" s="184">
        <f t="shared" si="241"/>
        <v>420</v>
      </c>
      <c r="AE677" s="158">
        <f t="shared" si="235"/>
        <v>45.840266222961731</v>
      </c>
      <c r="AF677" s="159">
        <f t="shared" si="236"/>
        <v>33.644859813084111</v>
      </c>
      <c r="AG677" s="159">
        <f t="shared" si="237"/>
        <v>39.886039886039889</v>
      </c>
      <c r="AH677" s="160"/>
      <c r="AI677" s="160"/>
      <c r="AJ677" s="160"/>
      <c r="AK677" s="160"/>
    </row>
    <row r="678" spans="1:37" ht="14.65" customHeight="1" x14ac:dyDescent="0.15">
      <c r="B678" s="156" t="s">
        <v>78</v>
      </c>
      <c r="C678" s="137"/>
      <c r="D678" s="137"/>
      <c r="F678" s="157">
        <v>382</v>
      </c>
      <c r="G678" s="157">
        <v>220</v>
      </c>
      <c r="H678" s="157">
        <v>162</v>
      </c>
      <c r="I678" s="157">
        <v>186</v>
      </c>
      <c r="J678" s="184">
        <v>159</v>
      </c>
      <c r="K678" s="157">
        <v>247</v>
      </c>
      <c r="L678" s="158">
        <f t="shared" si="238"/>
        <v>18.873517786561266</v>
      </c>
      <c r="M678" s="159">
        <f t="shared" si="238"/>
        <v>20.735155513666353</v>
      </c>
      <c r="N678" s="159">
        <f t="shared" si="238"/>
        <v>16.822429906542055</v>
      </c>
      <c r="O678" s="159">
        <f t="shared" si="238"/>
        <v>15.577889447236181</v>
      </c>
      <c r="P678" s="159">
        <f t="shared" si="238"/>
        <v>15.0997150997151</v>
      </c>
      <c r="Q678" s="159">
        <f t="shared" si="238"/>
        <v>20.549084858569053</v>
      </c>
      <c r="R678" s="160"/>
      <c r="S678" s="160"/>
      <c r="T678" s="160"/>
      <c r="U678" s="160"/>
      <c r="V678" s="160"/>
      <c r="W678" s="160"/>
      <c r="X678" s="156" t="s">
        <v>78</v>
      </c>
      <c r="Y678" s="137"/>
      <c r="Z678" s="137"/>
      <c r="AB678" s="157">
        <f t="shared" si="239"/>
        <v>247</v>
      </c>
      <c r="AC678" s="157">
        <f t="shared" si="240"/>
        <v>162</v>
      </c>
      <c r="AD678" s="184">
        <f t="shared" si="241"/>
        <v>159</v>
      </c>
      <c r="AE678" s="158">
        <f t="shared" si="235"/>
        <v>20.549084858569053</v>
      </c>
      <c r="AF678" s="159">
        <f t="shared" si="236"/>
        <v>16.822429906542055</v>
      </c>
      <c r="AG678" s="159">
        <f t="shared" si="237"/>
        <v>15.0997150997151</v>
      </c>
      <c r="AH678" s="160"/>
      <c r="AI678" s="160"/>
      <c r="AJ678" s="160"/>
      <c r="AK678" s="160"/>
    </row>
    <row r="679" spans="1:37" ht="14.65" customHeight="1" x14ac:dyDescent="0.15">
      <c r="B679" s="156" t="s">
        <v>150</v>
      </c>
      <c r="C679" s="137"/>
      <c r="D679" s="137"/>
      <c r="F679" s="157">
        <v>128</v>
      </c>
      <c r="G679" s="157">
        <v>54</v>
      </c>
      <c r="H679" s="157">
        <v>74</v>
      </c>
      <c r="I679" s="157">
        <v>47</v>
      </c>
      <c r="J679" s="184">
        <v>42</v>
      </c>
      <c r="K679" s="157">
        <v>59</v>
      </c>
      <c r="L679" s="158">
        <f t="shared" si="238"/>
        <v>6.3241106719367588</v>
      </c>
      <c r="M679" s="159">
        <f t="shared" si="238"/>
        <v>5.0895381715362866</v>
      </c>
      <c r="N679" s="159">
        <f t="shared" si="238"/>
        <v>7.6843198338525447</v>
      </c>
      <c r="O679" s="159">
        <f t="shared" si="238"/>
        <v>3.9363484087102178</v>
      </c>
      <c r="P679" s="159">
        <f t="shared" si="238"/>
        <v>3.9886039886039883</v>
      </c>
      <c r="Q679" s="159">
        <f t="shared" si="238"/>
        <v>4.9084858569051582</v>
      </c>
      <c r="R679" s="160"/>
      <c r="S679" s="160"/>
      <c r="T679" s="160"/>
      <c r="U679" s="160"/>
      <c r="V679" s="160"/>
      <c r="W679" s="160"/>
      <c r="X679" s="156" t="s">
        <v>150</v>
      </c>
      <c r="Y679" s="137"/>
      <c r="Z679" s="137"/>
      <c r="AB679" s="157">
        <f t="shared" si="239"/>
        <v>59</v>
      </c>
      <c r="AC679" s="157">
        <f t="shared" si="240"/>
        <v>74</v>
      </c>
      <c r="AD679" s="184">
        <f t="shared" si="241"/>
        <v>42</v>
      </c>
      <c r="AE679" s="158">
        <f t="shared" si="235"/>
        <v>4.9084858569051582</v>
      </c>
      <c r="AF679" s="159">
        <f t="shared" si="236"/>
        <v>7.6843198338525447</v>
      </c>
      <c r="AG679" s="159">
        <f t="shared" si="237"/>
        <v>3.9886039886039883</v>
      </c>
      <c r="AH679" s="160"/>
      <c r="AI679" s="160"/>
      <c r="AJ679" s="160"/>
      <c r="AK679" s="160"/>
    </row>
    <row r="680" spans="1:37" ht="14.65" customHeight="1" x14ac:dyDescent="0.15">
      <c r="B680" s="156" t="s">
        <v>525</v>
      </c>
      <c r="C680" s="137"/>
      <c r="D680" s="137"/>
      <c r="F680" s="157">
        <v>21</v>
      </c>
      <c r="G680" s="157">
        <v>2</v>
      </c>
      <c r="H680" s="157">
        <v>19</v>
      </c>
      <c r="I680" s="157">
        <v>9</v>
      </c>
      <c r="J680" s="184">
        <v>9</v>
      </c>
      <c r="K680" s="157">
        <v>2</v>
      </c>
      <c r="L680" s="158">
        <f t="shared" si="238"/>
        <v>1.0375494071146245</v>
      </c>
      <c r="M680" s="159">
        <f t="shared" si="238"/>
        <v>0.1885014137606032</v>
      </c>
      <c r="N680" s="159">
        <f t="shared" si="238"/>
        <v>1.9730010384215992</v>
      </c>
      <c r="O680" s="159">
        <f t="shared" si="238"/>
        <v>0.75376884422110546</v>
      </c>
      <c r="P680" s="159">
        <f t="shared" si="238"/>
        <v>0.85470085470085477</v>
      </c>
      <c r="Q680" s="159">
        <f t="shared" si="238"/>
        <v>0.16638935108153077</v>
      </c>
      <c r="R680" s="160"/>
      <c r="S680" s="160"/>
      <c r="T680" s="160"/>
      <c r="U680" s="160"/>
      <c r="V680" s="160"/>
      <c r="W680" s="160"/>
      <c r="X680" s="156" t="s">
        <v>525</v>
      </c>
      <c r="Y680" s="137"/>
      <c r="Z680" s="137"/>
      <c r="AB680" s="157">
        <f t="shared" si="239"/>
        <v>2</v>
      </c>
      <c r="AC680" s="157">
        <f t="shared" si="240"/>
        <v>19</v>
      </c>
      <c r="AD680" s="184">
        <f t="shared" si="241"/>
        <v>9</v>
      </c>
      <c r="AE680" s="158">
        <f t="shared" si="235"/>
        <v>0.16638935108153077</v>
      </c>
      <c r="AF680" s="159">
        <f t="shared" si="236"/>
        <v>1.9730010384215992</v>
      </c>
      <c r="AG680" s="159">
        <f t="shared" si="237"/>
        <v>0.85470085470085477</v>
      </c>
      <c r="AH680" s="160"/>
      <c r="AI680" s="160"/>
      <c r="AJ680" s="160"/>
      <c r="AK680" s="160"/>
    </row>
    <row r="681" spans="1:37" ht="14.65" customHeight="1" x14ac:dyDescent="0.15">
      <c r="B681" s="149" t="s">
        <v>128</v>
      </c>
      <c r="C681" s="150"/>
      <c r="D681" s="150"/>
      <c r="E681" s="151"/>
      <c r="F681" s="161">
        <v>70</v>
      </c>
      <c r="G681" s="161">
        <v>22</v>
      </c>
      <c r="H681" s="161">
        <v>48</v>
      </c>
      <c r="I681" s="161">
        <v>46</v>
      </c>
      <c r="J681" s="185">
        <v>37</v>
      </c>
      <c r="K681" s="161">
        <v>31</v>
      </c>
      <c r="L681" s="162">
        <f t="shared" si="238"/>
        <v>3.458498023715415</v>
      </c>
      <c r="M681" s="163">
        <f t="shared" si="238"/>
        <v>2.0735155513666355</v>
      </c>
      <c r="N681" s="163">
        <f t="shared" si="238"/>
        <v>4.9844236760124607</v>
      </c>
      <c r="O681" s="163">
        <f t="shared" si="238"/>
        <v>3.8525963149078724</v>
      </c>
      <c r="P681" s="163">
        <f t="shared" si="238"/>
        <v>3.5137701804368469</v>
      </c>
      <c r="Q681" s="163">
        <f t="shared" si="238"/>
        <v>2.5790349417637271</v>
      </c>
      <c r="R681" s="164"/>
      <c r="S681" s="164"/>
      <c r="T681" s="164"/>
      <c r="U681" s="164"/>
      <c r="V681" s="164"/>
      <c r="W681" s="160"/>
      <c r="X681" s="149" t="s">
        <v>128</v>
      </c>
      <c r="Y681" s="150"/>
      <c r="Z681" s="150"/>
      <c r="AA681" s="151"/>
      <c r="AB681" s="161">
        <f t="shared" si="239"/>
        <v>31</v>
      </c>
      <c r="AC681" s="161">
        <f t="shared" si="240"/>
        <v>48</v>
      </c>
      <c r="AD681" s="185">
        <f t="shared" si="241"/>
        <v>37</v>
      </c>
      <c r="AE681" s="162">
        <f t="shared" si="235"/>
        <v>2.5790349417637271</v>
      </c>
      <c r="AF681" s="163">
        <f t="shared" si="236"/>
        <v>4.9844236760124607</v>
      </c>
      <c r="AG681" s="163">
        <f t="shared" si="237"/>
        <v>3.5137701804368469</v>
      </c>
      <c r="AH681" s="164"/>
      <c r="AI681" s="164"/>
      <c r="AJ681" s="164"/>
      <c r="AK681" s="164"/>
    </row>
    <row r="682" spans="1:37" ht="15" customHeight="1" x14ac:dyDescent="0.15">
      <c r="B682" s="165" t="s">
        <v>1</v>
      </c>
      <c r="C682" s="166"/>
      <c r="D682" s="166"/>
      <c r="E682" s="167"/>
      <c r="F682" s="168">
        <f t="shared" ref="F682:K682" si="242">SUM(F675:F681)</f>
        <v>2024</v>
      </c>
      <c r="G682" s="168">
        <f t="shared" si="242"/>
        <v>1061</v>
      </c>
      <c r="H682" s="168">
        <f t="shared" si="242"/>
        <v>963</v>
      </c>
      <c r="I682" s="168">
        <f t="shared" si="242"/>
        <v>1194</v>
      </c>
      <c r="J682" s="186">
        <f t="shared" si="242"/>
        <v>1053</v>
      </c>
      <c r="K682" s="168">
        <f t="shared" si="242"/>
        <v>1202</v>
      </c>
      <c r="L682" s="169">
        <f t="shared" ref="L682:Q682" si="243">IF(SUM(L675:L681)&gt;100,"－",SUM(L675:L681))</f>
        <v>100.00000000000001</v>
      </c>
      <c r="M682" s="170">
        <f t="shared" si="243"/>
        <v>100.00000000000001</v>
      </c>
      <c r="N682" s="170">
        <f t="shared" si="243"/>
        <v>99.999999999999986</v>
      </c>
      <c r="O682" s="170">
        <f t="shared" si="243"/>
        <v>99.999999999999986</v>
      </c>
      <c r="P682" s="170">
        <f t="shared" si="243"/>
        <v>100</v>
      </c>
      <c r="Q682" s="170">
        <f t="shared" si="243"/>
        <v>100.00000000000001</v>
      </c>
      <c r="R682" s="164"/>
      <c r="S682" s="164"/>
      <c r="T682" s="164"/>
      <c r="U682" s="164"/>
      <c r="V682" s="164"/>
      <c r="W682" s="160"/>
      <c r="X682" s="165" t="s">
        <v>1</v>
      </c>
      <c r="Y682" s="166"/>
      <c r="Z682" s="166"/>
      <c r="AA682" s="167"/>
      <c r="AB682" s="168">
        <f>SUM(AB675:AB681)</f>
        <v>1202</v>
      </c>
      <c r="AC682" s="168">
        <f>SUM(AC675:AC681)</f>
        <v>963</v>
      </c>
      <c r="AD682" s="186">
        <f>SUM(AD675:AD681)</f>
        <v>1053</v>
      </c>
      <c r="AE682" s="169">
        <f>IF(SUM(AE675:AE681)&gt;100,"－",SUM(AE675:AE681))</f>
        <v>100.00000000000001</v>
      </c>
      <c r="AF682" s="170">
        <f>IF(SUM(AF675:AF681)&gt;100,"－",SUM(AF675:AF681))</f>
        <v>99.999999999999986</v>
      </c>
      <c r="AG682" s="170">
        <f>IF(SUM(AG675:AG681)&gt;100,"－",SUM(AG675:AG681))</f>
        <v>100</v>
      </c>
      <c r="AH682" s="164"/>
      <c r="AI682" s="164"/>
      <c r="AJ682" s="164"/>
      <c r="AK682" s="164"/>
    </row>
    <row r="683" spans="1:37" ht="15" customHeight="1" x14ac:dyDescent="0.15">
      <c r="B683" s="165" t="s">
        <v>840</v>
      </c>
      <c r="C683" s="166"/>
      <c r="D683" s="166"/>
      <c r="E683" s="176"/>
      <c r="F683" s="177">
        <v>14.878925111737136</v>
      </c>
      <c r="G683" s="178">
        <v>15.100542905796679</v>
      </c>
      <c r="H683" s="178">
        <v>14.627273867990814</v>
      </c>
      <c r="I683" s="178">
        <v>13.448532815081609</v>
      </c>
      <c r="J683" s="178">
        <v>13.33170744645925</v>
      </c>
      <c r="K683" s="177">
        <v>15.015683164162132</v>
      </c>
      <c r="L683" s="160"/>
      <c r="M683" s="160"/>
      <c r="N683" s="160"/>
      <c r="O683" s="160"/>
      <c r="P683" s="160"/>
      <c r="Q683" s="160"/>
      <c r="R683" s="160"/>
      <c r="S683" s="160"/>
      <c r="T683" s="160"/>
      <c r="U683" s="160"/>
      <c r="V683" s="160"/>
      <c r="W683" s="160"/>
      <c r="X683" s="165" t="s">
        <v>840</v>
      </c>
      <c r="Y683" s="166"/>
      <c r="Z683" s="166"/>
      <c r="AA683" s="176"/>
      <c r="AB683" s="177">
        <f>K683</f>
        <v>15.015683164162132</v>
      </c>
      <c r="AC683" s="178">
        <f>H683</f>
        <v>14.627273867990814</v>
      </c>
      <c r="AD683" s="178">
        <f>J683</f>
        <v>13.33170744645925</v>
      </c>
      <c r="AE683" s="160"/>
      <c r="AF683" s="160"/>
      <c r="AG683" s="160"/>
      <c r="AH683" s="160"/>
      <c r="AI683" s="160"/>
      <c r="AJ683" s="160"/>
      <c r="AK683" s="160"/>
    </row>
    <row r="684" spans="1:37" ht="15" customHeight="1" x14ac:dyDescent="0.15">
      <c r="B684" s="165" t="s">
        <v>841</v>
      </c>
      <c r="C684" s="166"/>
      <c r="D684" s="166"/>
      <c r="E684" s="176"/>
      <c r="F684" s="177">
        <v>16.142931520452173</v>
      </c>
      <c r="G684" s="178">
        <v>15.472844259489891</v>
      </c>
      <c r="H684" s="178">
        <v>17.006296809671657</v>
      </c>
      <c r="I684" s="178">
        <v>14.565014784635554</v>
      </c>
      <c r="J684" s="178">
        <v>14.564532006024299</v>
      </c>
      <c r="K684" s="177">
        <v>15.370074287791832</v>
      </c>
      <c r="L684" s="160"/>
      <c r="M684" s="160"/>
      <c r="N684" s="160"/>
      <c r="O684" s="160"/>
      <c r="P684" s="160"/>
      <c r="Q684" s="160"/>
      <c r="R684" s="160"/>
      <c r="S684" s="160"/>
      <c r="T684" s="160"/>
      <c r="U684" s="160"/>
      <c r="V684" s="160"/>
      <c r="W684" s="160"/>
      <c r="X684" s="165" t="s">
        <v>841</v>
      </c>
      <c r="Y684" s="166"/>
      <c r="Z684" s="166"/>
      <c r="AA684" s="176"/>
      <c r="AB684" s="177">
        <f>K684</f>
        <v>15.370074287791832</v>
      </c>
      <c r="AC684" s="178">
        <f>H684</f>
        <v>17.006296809671657</v>
      </c>
      <c r="AD684" s="178">
        <f>J684</f>
        <v>14.564532006024299</v>
      </c>
      <c r="AE684" s="160"/>
      <c r="AF684" s="160"/>
      <c r="AG684" s="160"/>
      <c r="AH684" s="160"/>
      <c r="AI684" s="160"/>
      <c r="AJ684" s="160"/>
      <c r="AK684" s="160"/>
    </row>
    <row r="685" spans="1:37" ht="7.9" customHeight="1" x14ac:dyDescent="0.15">
      <c r="B685" s="171"/>
      <c r="C685" s="171"/>
      <c r="D685" s="171"/>
      <c r="E685" s="148"/>
      <c r="F685" s="160"/>
      <c r="G685" s="160"/>
      <c r="H685" s="160"/>
      <c r="I685" s="160"/>
      <c r="J685" s="160"/>
      <c r="K685" s="160"/>
      <c r="L685" s="160"/>
      <c r="M685" s="160"/>
      <c r="N685" s="160"/>
      <c r="O685" s="160"/>
      <c r="P685" s="160"/>
      <c r="Q685" s="160"/>
      <c r="W685" s="160"/>
      <c r="X685" s="171"/>
      <c r="Y685" s="171"/>
      <c r="Z685" s="171"/>
      <c r="AA685" s="148"/>
      <c r="AB685" s="160"/>
      <c r="AC685" s="160"/>
      <c r="AD685" s="160"/>
      <c r="AE685" s="160"/>
    </row>
    <row r="686" spans="1:37" ht="15" customHeight="1" x14ac:dyDescent="0.15">
      <c r="A686" s="135" t="s">
        <v>740</v>
      </c>
      <c r="W686" s="160"/>
    </row>
    <row r="687" spans="1:37" ht="13.7" customHeight="1" x14ac:dyDescent="0.15">
      <c r="B687" s="138"/>
      <c r="C687" s="139"/>
      <c r="D687" s="139"/>
      <c r="E687" s="139"/>
      <c r="F687" s="227"/>
      <c r="G687" s="228"/>
      <c r="H687" s="142" t="s">
        <v>2</v>
      </c>
      <c r="I687" s="142"/>
      <c r="J687" s="228"/>
      <c r="K687" s="228"/>
      <c r="L687" s="229"/>
      <c r="M687" s="228"/>
      <c r="N687" s="142" t="s">
        <v>3</v>
      </c>
      <c r="O687" s="142"/>
      <c r="P687" s="228"/>
      <c r="Q687" s="231"/>
      <c r="W687" s="160"/>
      <c r="X687" s="138"/>
      <c r="Y687" s="139"/>
      <c r="Z687" s="139"/>
      <c r="AA687" s="139"/>
      <c r="AB687" s="140"/>
      <c r="AC687" s="141" t="s">
        <v>2</v>
      </c>
      <c r="AD687" s="142"/>
      <c r="AE687" s="143"/>
      <c r="AF687" s="141" t="s">
        <v>3</v>
      </c>
      <c r="AG687" s="144"/>
    </row>
    <row r="688" spans="1:37" ht="21" x14ac:dyDescent="0.15">
      <c r="B688" s="145"/>
      <c r="F688" s="146" t="s">
        <v>365</v>
      </c>
      <c r="G688" s="146" t="s">
        <v>170</v>
      </c>
      <c r="H688" s="146" t="s">
        <v>171</v>
      </c>
      <c r="I688" s="146" t="s">
        <v>366</v>
      </c>
      <c r="J688" s="182" t="s">
        <v>173</v>
      </c>
      <c r="K688" s="146" t="s">
        <v>529</v>
      </c>
      <c r="L688" s="147" t="s">
        <v>365</v>
      </c>
      <c r="M688" s="146" t="s">
        <v>170</v>
      </c>
      <c r="N688" s="146" t="s">
        <v>171</v>
      </c>
      <c r="O688" s="146" t="s">
        <v>366</v>
      </c>
      <c r="P688" s="146" t="s">
        <v>173</v>
      </c>
      <c r="Q688" s="146" t="s">
        <v>529</v>
      </c>
      <c r="W688" s="160"/>
      <c r="X688" s="145"/>
      <c r="AB688" s="146" t="s">
        <v>496</v>
      </c>
      <c r="AC688" s="146" t="s">
        <v>171</v>
      </c>
      <c r="AD688" s="182" t="s">
        <v>173</v>
      </c>
      <c r="AE688" s="147" t="s">
        <v>496</v>
      </c>
      <c r="AF688" s="146" t="s">
        <v>171</v>
      </c>
      <c r="AG688" s="146" t="s">
        <v>173</v>
      </c>
    </row>
    <row r="689" spans="2:37" ht="12" customHeight="1" x14ac:dyDescent="0.15">
      <c r="B689" s="149"/>
      <c r="C689" s="150"/>
      <c r="D689" s="150"/>
      <c r="E689" s="151"/>
      <c r="F689" s="152"/>
      <c r="G689" s="152"/>
      <c r="H689" s="152"/>
      <c r="I689" s="152"/>
      <c r="J689" s="183"/>
      <c r="K689" s="152"/>
      <c r="L689" s="153">
        <f t="shared" ref="L689:Q689" si="244">F$666</f>
        <v>2024</v>
      </c>
      <c r="M689" s="154">
        <f t="shared" si="244"/>
        <v>1061</v>
      </c>
      <c r="N689" s="154">
        <f t="shared" si="244"/>
        <v>963</v>
      </c>
      <c r="O689" s="154">
        <f t="shared" si="244"/>
        <v>1194</v>
      </c>
      <c r="P689" s="154">
        <f t="shared" si="244"/>
        <v>1053</v>
      </c>
      <c r="Q689" s="154">
        <f t="shared" si="244"/>
        <v>1202</v>
      </c>
      <c r="R689" s="155"/>
      <c r="S689" s="155"/>
      <c r="T689" s="155"/>
      <c r="U689" s="155"/>
      <c r="V689" s="155"/>
      <c r="W689" s="160"/>
      <c r="X689" s="149"/>
      <c r="Y689" s="150"/>
      <c r="Z689" s="150"/>
      <c r="AA689" s="151"/>
      <c r="AB689" s="152"/>
      <c r="AC689" s="152"/>
      <c r="AD689" s="183"/>
      <c r="AE689" s="153">
        <f t="shared" ref="AE689:AE699" si="245">Q689</f>
        <v>1202</v>
      </c>
      <c r="AF689" s="154">
        <f t="shared" ref="AF689:AF699" si="246">N689</f>
        <v>963</v>
      </c>
      <c r="AG689" s="154">
        <f t="shared" ref="AG689:AG699" si="247">P689</f>
        <v>1053</v>
      </c>
      <c r="AH689" s="155"/>
      <c r="AI689" s="155"/>
      <c r="AJ689" s="155"/>
      <c r="AK689" s="155"/>
    </row>
    <row r="690" spans="2:37" ht="14.65" customHeight="1" x14ac:dyDescent="0.15">
      <c r="B690" s="156" t="s">
        <v>155</v>
      </c>
      <c r="C690" s="137"/>
      <c r="D690" s="137"/>
      <c r="F690" s="157">
        <v>143</v>
      </c>
      <c r="G690" s="157">
        <v>16</v>
      </c>
      <c r="H690" s="157">
        <v>127</v>
      </c>
      <c r="I690" s="157">
        <v>97</v>
      </c>
      <c r="J690" s="184">
        <v>94</v>
      </c>
      <c r="K690" s="157">
        <v>19</v>
      </c>
      <c r="L690" s="175">
        <f t="shared" ref="L690:L699" si="248">F690/L$689*100</f>
        <v>7.0652173913043477</v>
      </c>
      <c r="M690" s="159">
        <f t="shared" ref="M690:M699" si="249">G690/M$689*100</f>
        <v>1.5080113100848256</v>
      </c>
      <c r="N690" s="159">
        <f t="shared" ref="N690:N699" si="250">H690/N$689*100</f>
        <v>13.187954309449637</v>
      </c>
      <c r="O690" s="159">
        <f t="shared" ref="O690:O699" si="251">I690/O$689*100</f>
        <v>8.1239530988274709</v>
      </c>
      <c r="P690" s="159">
        <f t="shared" ref="P690:P699" si="252">J690/P$689*100</f>
        <v>8.9268755935422597</v>
      </c>
      <c r="Q690" s="159">
        <f t="shared" ref="Q690:Q699" si="253">K690/Q$689*100</f>
        <v>1.5806988352745424</v>
      </c>
      <c r="R690" s="160"/>
      <c r="S690" s="160"/>
      <c r="T690" s="160"/>
      <c r="U690" s="160"/>
      <c r="V690" s="160"/>
      <c r="W690" s="160"/>
      <c r="X690" s="156" t="s">
        <v>155</v>
      </c>
      <c r="Y690" s="137"/>
      <c r="Z690" s="137"/>
      <c r="AB690" s="157">
        <f t="shared" ref="AB690:AB699" si="254">K690</f>
        <v>19</v>
      </c>
      <c r="AC690" s="157">
        <f t="shared" ref="AC690:AC699" si="255">H690</f>
        <v>127</v>
      </c>
      <c r="AD690" s="184">
        <f t="shared" ref="AD690:AD699" si="256">J690</f>
        <v>94</v>
      </c>
      <c r="AE690" s="175">
        <f t="shared" si="245"/>
        <v>1.5806988352745424</v>
      </c>
      <c r="AF690" s="159">
        <f t="shared" si="246"/>
        <v>13.187954309449637</v>
      </c>
      <c r="AG690" s="159">
        <f t="shared" si="247"/>
        <v>8.9268755935422597</v>
      </c>
      <c r="AH690" s="160"/>
      <c r="AI690" s="160"/>
      <c r="AJ690" s="160"/>
      <c r="AK690" s="160"/>
    </row>
    <row r="691" spans="2:37" ht="14.65" customHeight="1" x14ac:dyDescent="0.15">
      <c r="B691" s="156" t="s">
        <v>481</v>
      </c>
      <c r="C691" s="137"/>
      <c r="D691" s="137"/>
      <c r="F691" s="157">
        <v>172</v>
      </c>
      <c r="G691" s="157">
        <v>40</v>
      </c>
      <c r="H691" s="157">
        <v>132</v>
      </c>
      <c r="I691" s="157">
        <v>128</v>
      </c>
      <c r="J691" s="184">
        <v>123</v>
      </c>
      <c r="K691" s="157">
        <v>45</v>
      </c>
      <c r="L691" s="158">
        <f t="shared" si="248"/>
        <v>8.4980237154150196</v>
      </c>
      <c r="M691" s="159">
        <f t="shared" si="249"/>
        <v>3.7700282752120637</v>
      </c>
      <c r="N691" s="159">
        <f t="shared" si="250"/>
        <v>13.707165109034266</v>
      </c>
      <c r="O691" s="159">
        <f t="shared" si="251"/>
        <v>10.720268006700168</v>
      </c>
      <c r="P691" s="159">
        <f t="shared" si="252"/>
        <v>11.680911680911681</v>
      </c>
      <c r="Q691" s="159">
        <f t="shared" si="253"/>
        <v>3.7437603993344428</v>
      </c>
      <c r="R691" s="160"/>
      <c r="S691" s="160"/>
      <c r="T691" s="160"/>
      <c r="U691" s="160"/>
      <c r="V691" s="160"/>
      <c r="W691" s="160"/>
      <c r="X691" s="156" t="s">
        <v>481</v>
      </c>
      <c r="Y691" s="137"/>
      <c r="Z691" s="137"/>
      <c r="AB691" s="157">
        <f t="shared" si="254"/>
        <v>45</v>
      </c>
      <c r="AC691" s="157">
        <f t="shared" si="255"/>
        <v>132</v>
      </c>
      <c r="AD691" s="184">
        <f t="shared" si="256"/>
        <v>123</v>
      </c>
      <c r="AE691" s="158">
        <f t="shared" si="245"/>
        <v>3.7437603993344428</v>
      </c>
      <c r="AF691" s="159">
        <f t="shared" si="246"/>
        <v>13.707165109034266</v>
      </c>
      <c r="AG691" s="159">
        <f t="shared" si="247"/>
        <v>11.680911680911681</v>
      </c>
      <c r="AH691" s="160"/>
      <c r="AI691" s="160"/>
      <c r="AJ691" s="160"/>
      <c r="AK691" s="160"/>
    </row>
    <row r="692" spans="2:37" ht="14.65" customHeight="1" x14ac:dyDescent="0.15">
      <c r="B692" s="156" t="s">
        <v>475</v>
      </c>
      <c r="C692" s="137"/>
      <c r="D692" s="137"/>
      <c r="F692" s="157">
        <v>432</v>
      </c>
      <c r="G692" s="157">
        <v>151</v>
      </c>
      <c r="H692" s="157">
        <v>281</v>
      </c>
      <c r="I692" s="157">
        <v>290</v>
      </c>
      <c r="J692" s="184">
        <v>271</v>
      </c>
      <c r="K692" s="157">
        <v>170</v>
      </c>
      <c r="L692" s="158">
        <f t="shared" si="248"/>
        <v>21.343873517786559</v>
      </c>
      <c r="M692" s="159">
        <f t="shared" si="249"/>
        <v>14.231856738925542</v>
      </c>
      <c r="N692" s="159">
        <f t="shared" si="250"/>
        <v>29.179646936656283</v>
      </c>
      <c r="O692" s="159">
        <f t="shared" si="251"/>
        <v>24.288107202680067</v>
      </c>
      <c r="P692" s="159">
        <f t="shared" si="252"/>
        <v>25.735992402659068</v>
      </c>
      <c r="Q692" s="159">
        <f t="shared" si="253"/>
        <v>14.143094841930118</v>
      </c>
      <c r="R692" s="160"/>
      <c r="S692" s="160"/>
      <c r="T692" s="160"/>
      <c r="U692" s="160"/>
      <c r="V692" s="160"/>
      <c r="W692" s="160"/>
      <c r="X692" s="156" t="s">
        <v>475</v>
      </c>
      <c r="Y692" s="137"/>
      <c r="Z692" s="137"/>
      <c r="AB692" s="157">
        <f t="shared" si="254"/>
        <v>170</v>
      </c>
      <c r="AC692" s="157">
        <f t="shared" si="255"/>
        <v>281</v>
      </c>
      <c r="AD692" s="184">
        <f t="shared" si="256"/>
        <v>271</v>
      </c>
      <c r="AE692" s="158">
        <f t="shared" si="245"/>
        <v>14.143094841930118</v>
      </c>
      <c r="AF692" s="159">
        <f t="shared" si="246"/>
        <v>29.179646936656283</v>
      </c>
      <c r="AG692" s="159">
        <f t="shared" si="247"/>
        <v>25.735992402659068</v>
      </c>
      <c r="AH692" s="160"/>
      <c r="AI692" s="160"/>
      <c r="AJ692" s="160"/>
      <c r="AK692" s="160"/>
    </row>
    <row r="693" spans="2:37" ht="14.65" customHeight="1" x14ac:dyDescent="0.15">
      <c r="B693" s="156" t="s">
        <v>476</v>
      </c>
      <c r="C693" s="137"/>
      <c r="D693" s="137"/>
      <c r="F693" s="157">
        <v>354</v>
      </c>
      <c r="G693" s="157">
        <v>190</v>
      </c>
      <c r="H693" s="157">
        <v>164</v>
      </c>
      <c r="I693" s="157">
        <v>238</v>
      </c>
      <c r="J693" s="184">
        <v>218</v>
      </c>
      <c r="K693" s="157">
        <v>210</v>
      </c>
      <c r="L693" s="158">
        <f t="shared" si="248"/>
        <v>17.490118577075098</v>
      </c>
      <c r="M693" s="159">
        <f t="shared" si="249"/>
        <v>17.907634307257307</v>
      </c>
      <c r="N693" s="159">
        <f t="shared" si="250"/>
        <v>17.030114226375908</v>
      </c>
      <c r="O693" s="159">
        <f t="shared" si="251"/>
        <v>19.932998324958124</v>
      </c>
      <c r="P693" s="159">
        <f t="shared" si="252"/>
        <v>20.70275403608737</v>
      </c>
      <c r="Q693" s="159">
        <f t="shared" si="253"/>
        <v>17.470881863560734</v>
      </c>
      <c r="R693" s="160"/>
      <c r="S693" s="160"/>
      <c r="T693" s="160"/>
      <c r="U693" s="160"/>
      <c r="V693" s="160"/>
      <c r="W693" s="160"/>
      <c r="X693" s="156" t="s">
        <v>476</v>
      </c>
      <c r="Y693" s="137"/>
      <c r="Z693" s="137"/>
      <c r="AB693" s="157">
        <f t="shared" si="254"/>
        <v>210</v>
      </c>
      <c r="AC693" s="157">
        <f t="shared" si="255"/>
        <v>164</v>
      </c>
      <c r="AD693" s="184">
        <f t="shared" si="256"/>
        <v>218</v>
      </c>
      <c r="AE693" s="158">
        <f t="shared" si="245"/>
        <v>17.470881863560734</v>
      </c>
      <c r="AF693" s="159">
        <f t="shared" si="246"/>
        <v>17.030114226375908</v>
      </c>
      <c r="AG693" s="159">
        <f t="shared" si="247"/>
        <v>20.70275403608737</v>
      </c>
      <c r="AH693" s="160"/>
      <c r="AI693" s="160"/>
      <c r="AJ693" s="160"/>
      <c r="AK693" s="160"/>
    </row>
    <row r="694" spans="2:37" ht="14.65" customHeight="1" x14ac:dyDescent="0.15">
      <c r="B694" s="156" t="s">
        <v>477</v>
      </c>
      <c r="C694" s="137"/>
      <c r="D694" s="137"/>
      <c r="F694" s="157">
        <v>278</v>
      </c>
      <c r="G694" s="157">
        <v>181</v>
      </c>
      <c r="H694" s="157">
        <v>97</v>
      </c>
      <c r="I694" s="157">
        <v>175</v>
      </c>
      <c r="J694" s="184">
        <v>154</v>
      </c>
      <c r="K694" s="157">
        <v>202</v>
      </c>
      <c r="L694" s="158">
        <f t="shared" si="248"/>
        <v>13.73517786561265</v>
      </c>
      <c r="M694" s="159">
        <f t="shared" si="249"/>
        <v>17.059377945334589</v>
      </c>
      <c r="N694" s="159">
        <f t="shared" si="250"/>
        <v>10.072689511941849</v>
      </c>
      <c r="O694" s="159">
        <f t="shared" si="251"/>
        <v>14.656616415410383</v>
      </c>
      <c r="P694" s="159">
        <f t="shared" si="252"/>
        <v>14.624881291547959</v>
      </c>
      <c r="Q694" s="159">
        <f t="shared" si="253"/>
        <v>16.805324459234608</v>
      </c>
      <c r="R694" s="160"/>
      <c r="S694" s="160"/>
      <c r="T694" s="160"/>
      <c r="U694" s="160"/>
      <c r="V694" s="160"/>
      <c r="W694" s="160"/>
      <c r="X694" s="156" t="s">
        <v>477</v>
      </c>
      <c r="Y694" s="137"/>
      <c r="Z694" s="137"/>
      <c r="AB694" s="157">
        <f t="shared" si="254"/>
        <v>202</v>
      </c>
      <c r="AC694" s="157">
        <f t="shared" si="255"/>
        <v>97</v>
      </c>
      <c r="AD694" s="184">
        <f t="shared" si="256"/>
        <v>154</v>
      </c>
      <c r="AE694" s="158">
        <f t="shared" si="245"/>
        <v>16.805324459234608</v>
      </c>
      <c r="AF694" s="159">
        <f t="shared" si="246"/>
        <v>10.072689511941849</v>
      </c>
      <c r="AG694" s="159">
        <f t="shared" si="247"/>
        <v>14.624881291547959</v>
      </c>
      <c r="AH694" s="160"/>
      <c r="AI694" s="160"/>
      <c r="AJ694" s="160"/>
      <c r="AK694" s="160"/>
    </row>
    <row r="695" spans="2:37" ht="14.65" customHeight="1" x14ac:dyDescent="0.15">
      <c r="B695" s="156" t="s">
        <v>478</v>
      </c>
      <c r="C695" s="137"/>
      <c r="D695" s="137"/>
      <c r="F695" s="157">
        <v>202</v>
      </c>
      <c r="G695" s="157">
        <v>151</v>
      </c>
      <c r="H695" s="157">
        <v>51</v>
      </c>
      <c r="I695" s="157">
        <v>97</v>
      </c>
      <c r="J695" s="184">
        <v>80</v>
      </c>
      <c r="K695" s="157">
        <v>168</v>
      </c>
      <c r="L695" s="158">
        <f t="shared" si="248"/>
        <v>9.9802371541501991</v>
      </c>
      <c r="M695" s="159">
        <f t="shared" si="249"/>
        <v>14.231856738925542</v>
      </c>
      <c r="N695" s="159">
        <f t="shared" si="250"/>
        <v>5.29595015576324</v>
      </c>
      <c r="O695" s="159">
        <f t="shared" si="251"/>
        <v>8.1239530988274709</v>
      </c>
      <c r="P695" s="159">
        <f t="shared" si="252"/>
        <v>7.5973409306742639</v>
      </c>
      <c r="Q695" s="159">
        <f t="shared" si="253"/>
        <v>13.976705490848584</v>
      </c>
      <c r="R695" s="160"/>
      <c r="S695" s="160"/>
      <c r="T695" s="160"/>
      <c r="U695" s="160"/>
      <c r="V695" s="160"/>
      <c r="W695" s="160"/>
      <c r="X695" s="156" t="s">
        <v>478</v>
      </c>
      <c r="Y695" s="137"/>
      <c r="Z695" s="137"/>
      <c r="AB695" s="157">
        <f t="shared" si="254"/>
        <v>168</v>
      </c>
      <c r="AC695" s="157">
        <f t="shared" si="255"/>
        <v>51</v>
      </c>
      <c r="AD695" s="184">
        <f t="shared" si="256"/>
        <v>80</v>
      </c>
      <c r="AE695" s="158">
        <f t="shared" si="245"/>
        <v>13.976705490848584</v>
      </c>
      <c r="AF695" s="159">
        <f t="shared" si="246"/>
        <v>5.29595015576324</v>
      </c>
      <c r="AG695" s="159">
        <f t="shared" si="247"/>
        <v>7.5973409306742639</v>
      </c>
      <c r="AH695" s="160"/>
      <c r="AI695" s="160"/>
      <c r="AJ695" s="160"/>
      <c r="AK695" s="160"/>
    </row>
    <row r="696" spans="2:37" ht="14.65" customHeight="1" x14ac:dyDescent="0.15">
      <c r="B696" s="156" t="s">
        <v>479</v>
      </c>
      <c r="C696" s="137"/>
      <c r="D696" s="137"/>
      <c r="F696" s="157">
        <v>264</v>
      </c>
      <c r="G696" s="157">
        <v>212</v>
      </c>
      <c r="H696" s="157">
        <v>52</v>
      </c>
      <c r="I696" s="157">
        <v>99</v>
      </c>
      <c r="J696" s="184">
        <v>63</v>
      </c>
      <c r="K696" s="157">
        <v>248</v>
      </c>
      <c r="L696" s="158">
        <f t="shared" si="248"/>
        <v>13.043478260869565</v>
      </c>
      <c r="M696" s="159">
        <f t="shared" si="249"/>
        <v>19.98114985862394</v>
      </c>
      <c r="N696" s="159">
        <f t="shared" si="250"/>
        <v>5.3997923156801662</v>
      </c>
      <c r="O696" s="159">
        <f t="shared" si="251"/>
        <v>8.291457286432161</v>
      </c>
      <c r="P696" s="159">
        <f t="shared" si="252"/>
        <v>5.982905982905983</v>
      </c>
      <c r="Q696" s="159">
        <f t="shared" si="253"/>
        <v>20.632279534109816</v>
      </c>
      <c r="R696" s="160"/>
      <c r="S696" s="160"/>
      <c r="T696" s="160"/>
      <c r="U696" s="160"/>
      <c r="V696" s="160"/>
      <c r="W696" s="160"/>
      <c r="X696" s="156" t="s">
        <v>479</v>
      </c>
      <c r="Y696" s="137"/>
      <c r="Z696" s="137"/>
      <c r="AB696" s="157">
        <f t="shared" si="254"/>
        <v>248</v>
      </c>
      <c r="AC696" s="157">
        <f t="shared" si="255"/>
        <v>52</v>
      </c>
      <c r="AD696" s="184">
        <f t="shared" si="256"/>
        <v>63</v>
      </c>
      <c r="AE696" s="158">
        <f t="shared" si="245"/>
        <v>20.632279534109816</v>
      </c>
      <c r="AF696" s="159">
        <f t="shared" si="246"/>
        <v>5.3997923156801662</v>
      </c>
      <c r="AG696" s="159">
        <f t="shared" si="247"/>
        <v>5.982905982905983</v>
      </c>
      <c r="AH696" s="160"/>
      <c r="AI696" s="160"/>
      <c r="AJ696" s="160"/>
      <c r="AK696" s="160"/>
    </row>
    <row r="697" spans="2:37" ht="14.65" customHeight="1" x14ac:dyDescent="0.15">
      <c r="B697" s="156" t="s">
        <v>480</v>
      </c>
      <c r="C697" s="137"/>
      <c r="D697" s="137"/>
      <c r="F697" s="157">
        <v>81</v>
      </c>
      <c r="G697" s="157">
        <v>67</v>
      </c>
      <c r="H697" s="157">
        <v>14</v>
      </c>
      <c r="I697" s="157">
        <v>28</v>
      </c>
      <c r="J697" s="184">
        <v>20</v>
      </c>
      <c r="K697" s="157">
        <v>75</v>
      </c>
      <c r="L697" s="158">
        <f t="shared" si="248"/>
        <v>4.0019762845849804</v>
      </c>
      <c r="M697" s="159">
        <f t="shared" si="249"/>
        <v>6.3147973609802079</v>
      </c>
      <c r="N697" s="159">
        <f t="shared" si="250"/>
        <v>1.4537902388369679</v>
      </c>
      <c r="O697" s="159">
        <f t="shared" si="251"/>
        <v>2.3450586264656614</v>
      </c>
      <c r="P697" s="159">
        <f t="shared" si="252"/>
        <v>1.899335232668566</v>
      </c>
      <c r="Q697" s="159">
        <f t="shared" si="253"/>
        <v>6.2396006655574041</v>
      </c>
      <c r="R697" s="160"/>
      <c r="S697" s="160"/>
      <c r="T697" s="160"/>
      <c r="U697" s="160"/>
      <c r="V697" s="160"/>
      <c r="W697" s="160"/>
      <c r="X697" s="156" t="s">
        <v>480</v>
      </c>
      <c r="Y697" s="137"/>
      <c r="Z697" s="137"/>
      <c r="AB697" s="157">
        <f t="shared" si="254"/>
        <v>75</v>
      </c>
      <c r="AC697" s="157">
        <f t="shared" si="255"/>
        <v>14</v>
      </c>
      <c r="AD697" s="184">
        <f t="shared" si="256"/>
        <v>20</v>
      </c>
      <c r="AE697" s="158">
        <f t="shared" si="245"/>
        <v>6.2396006655574041</v>
      </c>
      <c r="AF697" s="159">
        <f t="shared" si="246"/>
        <v>1.4537902388369679</v>
      </c>
      <c r="AG697" s="159">
        <f t="shared" si="247"/>
        <v>1.899335232668566</v>
      </c>
      <c r="AH697" s="160"/>
      <c r="AI697" s="160"/>
      <c r="AJ697" s="160"/>
      <c r="AK697" s="160"/>
    </row>
    <row r="698" spans="2:37" ht="14.65" customHeight="1" x14ac:dyDescent="0.15">
      <c r="B698" s="156" t="s">
        <v>70</v>
      </c>
      <c r="C698" s="137"/>
      <c r="D698" s="137"/>
      <c r="F698" s="157">
        <v>45</v>
      </c>
      <c r="G698" s="157">
        <v>32</v>
      </c>
      <c r="H698" s="157">
        <v>13</v>
      </c>
      <c r="I698" s="157">
        <v>23</v>
      </c>
      <c r="J698" s="184">
        <v>17</v>
      </c>
      <c r="K698" s="157">
        <v>38</v>
      </c>
      <c r="L698" s="158">
        <f t="shared" si="248"/>
        <v>2.2233201581027666</v>
      </c>
      <c r="M698" s="159">
        <f t="shared" si="249"/>
        <v>3.0160226201696512</v>
      </c>
      <c r="N698" s="159">
        <f t="shared" si="250"/>
        <v>1.3499480789200415</v>
      </c>
      <c r="O698" s="159">
        <f t="shared" si="251"/>
        <v>1.9262981574539362</v>
      </c>
      <c r="P698" s="159">
        <f t="shared" si="252"/>
        <v>1.6144349477682813</v>
      </c>
      <c r="Q698" s="159">
        <f t="shared" si="253"/>
        <v>3.1613976705490847</v>
      </c>
      <c r="R698" s="160"/>
      <c r="S698" s="160"/>
      <c r="T698" s="160"/>
      <c r="U698" s="160"/>
      <c r="V698" s="160"/>
      <c r="W698" s="160"/>
      <c r="X698" s="156" t="s">
        <v>70</v>
      </c>
      <c r="Y698" s="137"/>
      <c r="Z698" s="137"/>
      <c r="AB698" s="157">
        <f t="shared" si="254"/>
        <v>38</v>
      </c>
      <c r="AC698" s="157">
        <f t="shared" si="255"/>
        <v>13</v>
      </c>
      <c r="AD698" s="184">
        <f t="shared" si="256"/>
        <v>17</v>
      </c>
      <c r="AE698" s="158">
        <f t="shared" si="245"/>
        <v>3.1613976705490847</v>
      </c>
      <c r="AF698" s="159">
        <f t="shared" si="246"/>
        <v>1.3499480789200415</v>
      </c>
      <c r="AG698" s="159">
        <f t="shared" si="247"/>
        <v>1.6144349477682813</v>
      </c>
      <c r="AH698" s="160"/>
      <c r="AI698" s="160"/>
      <c r="AJ698" s="160"/>
      <c r="AK698" s="160"/>
    </row>
    <row r="699" spans="2:37" ht="14.65" customHeight="1" x14ac:dyDescent="0.15">
      <c r="B699" s="149" t="s">
        <v>128</v>
      </c>
      <c r="C699" s="150"/>
      <c r="D699" s="150"/>
      <c r="E699" s="151"/>
      <c r="F699" s="161">
        <v>53</v>
      </c>
      <c r="G699" s="161">
        <v>21</v>
      </c>
      <c r="H699" s="161">
        <v>32</v>
      </c>
      <c r="I699" s="161">
        <v>19</v>
      </c>
      <c r="J699" s="185">
        <v>13</v>
      </c>
      <c r="K699" s="161">
        <v>27</v>
      </c>
      <c r="L699" s="162">
        <f t="shared" si="248"/>
        <v>2.6185770750988144</v>
      </c>
      <c r="M699" s="163">
        <f t="shared" si="249"/>
        <v>1.9792648444863337</v>
      </c>
      <c r="N699" s="163">
        <f t="shared" si="250"/>
        <v>3.3229491173416408</v>
      </c>
      <c r="O699" s="163">
        <f t="shared" si="251"/>
        <v>1.5912897822445562</v>
      </c>
      <c r="P699" s="163">
        <f t="shared" si="252"/>
        <v>1.2345679012345678</v>
      </c>
      <c r="Q699" s="163">
        <f t="shared" si="253"/>
        <v>2.2462562396006658</v>
      </c>
      <c r="R699" s="164"/>
      <c r="S699" s="164"/>
      <c r="T699" s="164"/>
      <c r="U699" s="164"/>
      <c r="V699" s="164"/>
      <c r="W699" s="160"/>
      <c r="X699" s="149" t="s">
        <v>128</v>
      </c>
      <c r="Y699" s="150"/>
      <c r="Z699" s="150"/>
      <c r="AA699" s="151"/>
      <c r="AB699" s="161">
        <f t="shared" si="254"/>
        <v>27</v>
      </c>
      <c r="AC699" s="161">
        <f t="shared" si="255"/>
        <v>32</v>
      </c>
      <c r="AD699" s="185">
        <f t="shared" si="256"/>
        <v>13</v>
      </c>
      <c r="AE699" s="162">
        <f t="shared" si="245"/>
        <v>2.2462562396006658</v>
      </c>
      <c r="AF699" s="163">
        <f t="shared" si="246"/>
        <v>3.3229491173416408</v>
      </c>
      <c r="AG699" s="163">
        <f t="shared" si="247"/>
        <v>1.2345679012345678</v>
      </c>
      <c r="AH699" s="164"/>
      <c r="AI699" s="164"/>
      <c r="AJ699" s="164"/>
      <c r="AK699" s="164"/>
    </row>
    <row r="700" spans="2:37" ht="15" customHeight="1" x14ac:dyDescent="0.15">
      <c r="B700" s="165" t="s">
        <v>1</v>
      </c>
      <c r="C700" s="166"/>
      <c r="D700" s="166"/>
      <c r="E700" s="167"/>
      <c r="F700" s="168">
        <f t="shared" ref="F700:K700" si="257">SUM(F690:F699)</f>
        <v>2024</v>
      </c>
      <c r="G700" s="168">
        <f t="shared" si="257"/>
        <v>1061</v>
      </c>
      <c r="H700" s="168">
        <f t="shared" si="257"/>
        <v>963</v>
      </c>
      <c r="I700" s="168">
        <f t="shared" si="257"/>
        <v>1194</v>
      </c>
      <c r="J700" s="186">
        <f t="shared" si="257"/>
        <v>1053</v>
      </c>
      <c r="K700" s="168">
        <f t="shared" si="257"/>
        <v>1202</v>
      </c>
      <c r="L700" s="169">
        <f t="shared" ref="L700:Q700" si="258">IF(SUM(L690:L699)&gt;100,"－",SUM(L690:L699))</f>
        <v>100</v>
      </c>
      <c r="M700" s="170">
        <f t="shared" si="258"/>
        <v>100</v>
      </c>
      <c r="N700" s="170">
        <f t="shared" si="258"/>
        <v>99.999999999999986</v>
      </c>
      <c r="O700" s="170">
        <f t="shared" si="258"/>
        <v>100</v>
      </c>
      <c r="P700" s="170">
        <f t="shared" si="258"/>
        <v>100</v>
      </c>
      <c r="Q700" s="170">
        <f t="shared" si="258"/>
        <v>100</v>
      </c>
      <c r="R700" s="164"/>
      <c r="S700" s="164"/>
      <c r="T700" s="164"/>
      <c r="U700" s="164"/>
      <c r="V700" s="164"/>
      <c r="W700" s="160"/>
      <c r="X700" s="165" t="s">
        <v>1</v>
      </c>
      <c r="Y700" s="166"/>
      <c r="Z700" s="166"/>
      <c r="AA700" s="167"/>
      <c r="AB700" s="168">
        <f>SUM(AB690:AB699)</f>
        <v>1202</v>
      </c>
      <c r="AC700" s="168">
        <f>SUM(AC690:AC699)</f>
        <v>963</v>
      </c>
      <c r="AD700" s="186">
        <f>SUM(AD690:AD699)</f>
        <v>1053</v>
      </c>
      <c r="AE700" s="169">
        <f>IF(SUM(AE690:AE699)&gt;100,"－",SUM(AE690:AE699))</f>
        <v>100</v>
      </c>
      <c r="AF700" s="170">
        <f>IF(SUM(AF690:AF699)&gt;100,"－",SUM(AF690:AF699))</f>
        <v>99.999999999999986</v>
      </c>
      <c r="AG700" s="170">
        <f>IF(SUM(AG690:AG699)&gt;100,"－",SUM(AG690:AG699))</f>
        <v>100</v>
      </c>
      <c r="AH700" s="164"/>
      <c r="AI700" s="164"/>
      <c r="AJ700" s="164"/>
      <c r="AK700" s="164"/>
    </row>
    <row r="701" spans="2:37" ht="15" customHeight="1" x14ac:dyDescent="0.15">
      <c r="B701" s="165" t="s">
        <v>404</v>
      </c>
      <c r="C701" s="166"/>
      <c r="D701" s="166"/>
      <c r="E701" s="176"/>
      <c r="F701" s="177">
        <v>6.0116692034500252</v>
      </c>
      <c r="G701" s="178">
        <v>7.7557692307692312</v>
      </c>
      <c r="H701" s="178">
        <v>4.0633727175080558</v>
      </c>
      <c r="I701" s="178">
        <v>5.1412765957446807</v>
      </c>
      <c r="J701" s="178">
        <v>4.7240384615384619</v>
      </c>
      <c r="K701" s="177">
        <v>7.8246808510638299</v>
      </c>
      <c r="L701" s="160"/>
      <c r="M701" s="160"/>
      <c r="N701" s="160"/>
      <c r="O701" s="160"/>
      <c r="P701" s="160"/>
      <c r="Q701" s="160"/>
      <c r="R701" s="160"/>
      <c r="S701" s="160"/>
      <c r="T701" s="160"/>
      <c r="U701" s="160"/>
      <c r="V701" s="160"/>
      <c r="W701" s="160"/>
      <c r="X701" s="165" t="s">
        <v>404</v>
      </c>
      <c r="Y701" s="166"/>
      <c r="Z701" s="166"/>
      <c r="AA701" s="176"/>
      <c r="AB701" s="177">
        <f>K701</f>
        <v>7.8246808510638299</v>
      </c>
      <c r="AC701" s="178">
        <f>H701</f>
        <v>4.0633727175080558</v>
      </c>
      <c r="AD701" s="178">
        <f>J701</f>
        <v>4.7240384615384619</v>
      </c>
      <c r="AE701" s="160"/>
      <c r="AF701" s="160"/>
      <c r="AG701" s="160"/>
      <c r="AH701" s="160"/>
      <c r="AI701" s="160"/>
      <c r="AJ701" s="160"/>
      <c r="AK701" s="160"/>
    </row>
    <row r="702" spans="2:37" ht="15" customHeight="1" x14ac:dyDescent="0.15">
      <c r="B702" s="165" t="s">
        <v>405</v>
      </c>
      <c r="C702" s="166"/>
      <c r="D702" s="166"/>
      <c r="E702" s="167"/>
      <c r="F702" s="178">
        <v>6.4819474835886215</v>
      </c>
      <c r="G702" s="178">
        <v>7.876953125</v>
      </c>
      <c r="H702" s="178">
        <v>4.705223880597015</v>
      </c>
      <c r="I702" s="178">
        <v>5.6038961038961039</v>
      </c>
      <c r="J702" s="178">
        <v>5.1934460887949259</v>
      </c>
      <c r="K702" s="177">
        <v>7.953287197231834</v>
      </c>
      <c r="L702" s="160"/>
      <c r="M702" s="160"/>
      <c r="N702" s="160"/>
      <c r="O702" s="160"/>
      <c r="P702" s="160"/>
      <c r="Q702" s="160"/>
      <c r="R702" s="160"/>
      <c r="S702" s="160"/>
      <c r="T702" s="160"/>
      <c r="U702" s="160"/>
      <c r="V702" s="160"/>
      <c r="W702" s="160"/>
      <c r="X702" s="165" t="s">
        <v>405</v>
      </c>
      <c r="Y702" s="166"/>
      <c r="Z702" s="166"/>
      <c r="AA702" s="176"/>
      <c r="AB702" s="177">
        <f>K702</f>
        <v>7.953287197231834</v>
      </c>
      <c r="AC702" s="178">
        <f>H702</f>
        <v>4.705223880597015</v>
      </c>
      <c r="AD702" s="178">
        <f>J702</f>
        <v>5.1934460887949259</v>
      </c>
      <c r="AE702" s="160"/>
      <c r="AF702" s="160"/>
      <c r="AG702" s="160"/>
      <c r="AH702" s="160"/>
      <c r="AI702" s="160"/>
      <c r="AJ702" s="160"/>
      <c r="AK702" s="160"/>
    </row>
    <row r="703" spans="2:37" ht="15" customHeight="1" x14ac:dyDescent="0.15">
      <c r="B703" s="165" t="s">
        <v>97</v>
      </c>
      <c r="C703" s="166"/>
      <c r="D703" s="166"/>
      <c r="E703" s="167"/>
      <c r="F703" s="168">
        <v>47</v>
      </c>
      <c r="G703" s="168">
        <v>41</v>
      </c>
      <c r="H703" s="168">
        <v>47</v>
      </c>
      <c r="I703" s="168">
        <v>43</v>
      </c>
      <c r="J703" s="168">
        <v>43</v>
      </c>
      <c r="K703" s="168">
        <v>41</v>
      </c>
      <c r="L703" s="160"/>
      <c r="M703" s="160"/>
      <c r="N703" s="160"/>
      <c r="O703" s="160"/>
      <c r="P703" s="160"/>
      <c r="Q703" s="160"/>
      <c r="R703" s="160"/>
      <c r="S703" s="160"/>
      <c r="T703" s="160"/>
      <c r="U703" s="160"/>
      <c r="V703" s="160"/>
      <c r="W703" s="160"/>
      <c r="X703" s="165" t="s">
        <v>97</v>
      </c>
      <c r="Y703" s="166"/>
      <c r="Z703" s="166"/>
      <c r="AA703" s="167"/>
      <c r="AB703" s="168">
        <f>K703</f>
        <v>41</v>
      </c>
      <c r="AC703" s="168">
        <f>H703</f>
        <v>47</v>
      </c>
      <c r="AD703" s="168">
        <f>J703</f>
        <v>43</v>
      </c>
      <c r="AE703" s="160"/>
      <c r="AF703" s="160"/>
      <c r="AG703" s="160"/>
      <c r="AH703" s="160"/>
      <c r="AI703" s="160"/>
      <c r="AJ703" s="160"/>
      <c r="AK703" s="160"/>
    </row>
    <row r="704" spans="2:37" ht="7.9" customHeight="1" x14ac:dyDescent="0.15">
      <c r="B704" s="171"/>
      <c r="C704" s="172"/>
      <c r="D704" s="172"/>
      <c r="E704" s="172"/>
      <c r="F704" s="181"/>
      <c r="G704" s="181"/>
      <c r="H704" s="181"/>
      <c r="I704" s="181"/>
      <c r="J704" s="181"/>
      <c r="K704" s="181"/>
      <c r="W704" s="160"/>
      <c r="X704" s="171"/>
      <c r="Y704" s="172"/>
      <c r="Z704" s="172"/>
      <c r="AA704" s="172"/>
      <c r="AB704" s="181"/>
      <c r="AC704" s="181"/>
      <c r="AD704" s="181"/>
    </row>
    <row r="705" spans="1:39" ht="15" customHeight="1" x14ac:dyDescent="0.15">
      <c r="A705" s="135" t="s">
        <v>746</v>
      </c>
      <c r="B705" s="137"/>
      <c r="C705" s="137"/>
      <c r="D705" s="137"/>
      <c r="W705" s="160"/>
      <c r="X705" s="137"/>
      <c r="Y705" s="137"/>
      <c r="Z705" s="137"/>
    </row>
    <row r="706" spans="1:39" ht="13.7" customHeight="1" x14ac:dyDescent="0.15">
      <c r="B706" s="138"/>
      <c r="C706" s="139"/>
      <c r="D706" s="139"/>
      <c r="E706" s="139"/>
      <c r="F706" s="227"/>
      <c r="G706" s="228"/>
      <c r="H706" s="142" t="s">
        <v>2</v>
      </c>
      <c r="I706" s="142"/>
      <c r="J706" s="228"/>
      <c r="K706" s="228"/>
      <c r="L706" s="229"/>
      <c r="M706" s="228"/>
      <c r="N706" s="142" t="s">
        <v>3</v>
      </c>
      <c r="O706" s="142"/>
      <c r="P706" s="228"/>
      <c r="Q706" s="231"/>
      <c r="W706" s="160"/>
      <c r="X706" s="138"/>
      <c r="Y706" s="139"/>
      <c r="Z706" s="139"/>
      <c r="AA706" s="139"/>
      <c r="AB706" s="140"/>
      <c r="AC706" s="141" t="s">
        <v>2</v>
      </c>
      <c r="AD706" s="142"/>
      <c r="AE706" s="143"/>
      <c r="AF706" s="141" t="s">
        <v>3</v>
      </c>
      <c r="AG706" s="144"/>
    </row>
    <row r="707" spans="1:39" ht="21" x14ac:dyDescent="0.15">
      <c r="B707" s="145"/>
      <c r="F707" s="146" t="s">
        <v>365</v>
      </c>
      <c r="G707" s="146" t="s">
        <v>170</v>
      </c>
      <c r="H707" s="146" t="s">
        <v>171</v>
      </c>
      <c r="I707" s="146" t="s">
        <v>366</v>
      </c>
      <c r="J707" s="182" t="s">
        <v>173</v>
      </c>
      <c r="K707" s="146" t="s">
        <v>529</v>
      </c>
      <c r="L707" s="147" t="s">
        <v>365</v>
      </c>
      <c r="M707" s="146" t="s">
        <v>170</v>
      </c>
      <c r="N707" s="146" t="s">
        <v>171</v>
      </c>
      <c r="O707" s="146" t="s">
        <v>366</v>
      </c>
      <c r="P707" s="146" t="s">
        <v>173</v>
      </c>
      <c r="Q707" s="146" t="s">
        <v>529</v>
      </c>
      <c r="W707" s="160"/>
      <c r="X707" s="145"/>
      <c r="AB707" s="146" t="s">
        <v>496</v>
      </c>
      <c r="AC707" s="146" t="s">
        <v>171</v>
      </c>
      <c r="AD707" s="182" t="s">
        <v>173</v>
      </c>
      <c r="AE707" s="147" t="s">
        <v>495</v>
      </c>
      <c r="AF707" s="146" t="s">
        <v>171</v>
      </c>
      <c r="AG707" s="146" t="s">
        <v>173</v>
      </c>
    </row>
    <row r="708" spans="1:39" ht="12" customHeight="1" x14ac:dyDescent="0.15">
      <c r="B708" s="149"/>
      <c r="C708" s="150"/>
      <c r="D708" s="150"/>
      <c r="E708" s="151"/>
      <c r="F708" s="152"/>
      <c r="G708" s="152"/>
      <c r="H708" s="152"/>
      <c r="I708" s="152"/>
      <c r="J708" s="183"/>
      <c r="K708" s="152"/>
      <c r="L708" s="153">
        <f t="shared" ref="L708:Q708" si="259">F716</f>
        <v>2024</v>
      </c>
      <c r="M708" s="154">
        <f t="shared" si="259"/>
        <v>1061</v>
      </c>
      <c r="N708" s="154">
        <f t="shared" si="259"/>
        <v>963</v>
      </c>
      <c r="O708" s="154">
        <f t="shared" si="259"/>
        <v>1194</v>
      </c>
      <c r="P708" s="154">
        <f t="shared" si="259"/>
        <v>1053</v>
      </c>
      <c r="Q708" s="154">
        <f t="shared" si="259"/>
        <v>1202</v>
      </c>
      <c r="R708" s="155"/>
      <c r="S708" s="155"/>
      <c r="T708" s="155"/>
      <c r="U708" s="155"/>
      <c r="V708" s="155"/>
      <c r="W708" s="160"/>
      <c r="X708" s="149"/>
      <c r="Y708" s="150"/>
      <c r="Z708" s="150"/>
      <c r="AA708" s="151"/>
      <c r="AB708" s="152"/>
      <c r="AC708" s="152"/>
      <c r="AD708" s="183"/>
      <c r="AE708" s="153">
        <f t="shared" ref="AE708:AE715" si="260">Q708</f>
        <v>1202</v>
      </c>
      <c r="AF708" s="154">
        <f t="shared" ref="AF708:AF715" si="261">N708</f>
        <v>963</v>
      </c>
      <c r="AG708" s="154">
        <f t="shared" ref="AG708:AG715" si="262">P708</f>
        <v>1053</v>
      </c>
      <c r="AH708" s="155"/>
      <c r="AI708" s="155"/>
      <c r="AJ708" s="155"/>
      <c r="AK708" s="155"/>
    </row>
    <row r="709" spans="1:39" ht="14.65" customHeight="1" x14ac:dyDescent="0.15">
      <c r="B709" s="156" t="s">
        <v>154</v>
      </c>
      <c r="C709" s="137"/>
      <c r="D709" s="137"/>
      <c r="F709" s="204">
        <v>141</v>
      </c>
      <c r="G709" s="204">
        <v>16</v>
      </c>
      <c r="H709" s="204">
        <v>125</v>
      </c>
      <c r="I709" s="204">
        <v>96</v>
      </c>
      <c r="J709" s="253">
        <v>93</v>
      </c>
      <c r="K709" s="204">
        <v>19</v>
      </c>
      <c r="L709" s="175">
        <f t="shared" ref="L709:Q715" si="263">F709/L$708*100</f>
        <v>6.9664031620553359</v>
      </c>
      <c r="M709" s="205">
        <f t="shared" si="263"/>
        <v>1.5080113100848256</v>
      </c>
      <c r="N709" s="205">
        <f t="shared" si="263"/>
        <v>12.980269989615783</v>
      </c>
      <c r="O709" s="205">
        <f t="shared" si="263"/>
        <v>8.0402010050251249</v>
      </c>
      <c r="P709" s="205">
        <f t="shared" si="263"/>
        <v>8.8319088319088319</v>
      </c>
      <c r="Q709" s="205">
        <f t="shared" si="263"/>
        <v>1.5806988352745424</v>
      </c>
      <c r="R709" s="160"/>
      <c r="S709" s="160"/>
      <c r="T709" s="160"/>
      <c r="U709" s="160"/>
      <c r="V709" s="160"/>
      <c r="W709" s="160"/>
      <c r="X709" s="156" t="s">
        <v>154</v>
      </c>
      <c r="Y709" s="137"/>
      <c r="Z709" s="137"/>
      <c r="AB709" s="204">
        <f t="shared" ref="AB709:AB715" si="264">K709</f>
        <v>19</v>
      </c>
      <c r="AC709" s="204">
        <f t="shared" ref="AC709:AC715" si="265">H709</f>
        <v>125</v>
      </c>
      <c r="AD709" s="253">
        <f t="shared" ref="AD709:AD715" si="266">J709</f>
        <v>93</v>
      </c>
      <c r="AE709" s="175">
        <f t="shared" si="260"/>
        <v>1.5806988352745424</v>
      </c>
      <c r="AF709" s="205">
        <f t="shared" si="261"/>
        <v>12.980269989615783</v>
      </c>
      <c r="AG709" s="205">
        <f t="shared" si="262"/>
        <v>8.8319088319088319</v>
      </c>
      <c r="AH709" s="160"/>
      <c r="AI709" s="160"/>
      <c r="AJ709" s="160"/>
      <c r="AK709" s="160"/>
    </row>
    <row r="710" spans="1:39" ht="14.65" customHeight="1" x14ac:dyDescent="0.15">
      <c r="B710" s="156" t="s">
        <v>76</v>
      </c>
      <c r="C710" s="137"/>
      <c r="D710" s="137"/>
      <c r="F710" s="157">
        <v>520</v>
      </c>
      <c r="G710" s="157">
        <v>287</v>
      </c>
      <c r="H710" s="157">
        <v>233</v>
      </c>
      <c r="I710" s="157">
        <v>365</v>
      </c>
      <c r="J710" s="184">
        <v>332</v>
      </c>
      <c r="K710" s="157">
        <v>320</v>
      </c>
      <c r="L710" s="158">
        <f t="shared" si="263"/>
        <v>25.691699604743086</v>
      </c>
      <c r="M710" s="159">
        <f t="shared" si="263"/>
        <v>27.049952874646561</v>
      </c>
      <c r="N710" s="159">
        <f t="shared" si="263"/>
        <v>24.195223260643822</v>
      </c>
      <c r="O710" s="159">
        <f t="shared" si="263"/>
        <v>30.569514237855945</v>
      </c>
      <c r="P710" s="159">
        <f t="shared" si="263"/>
        <v>31.528964862298199</v>
      </c>
      <c r="Q710" s="159">
        <f t="shared" si="263"/>
        <v>26.622296173044923</v>
      </c>
      <c r="R710" s="160"/>
      <c r="S710" s="160"/>
      <c r="T710" s="160"/>
      <c r="U710" s="160"/>
      <c r="V710" s="160"/>
      <c r="W710" s="160"/>
      <c r="X710" s="156" t="s">
        <v>76</v>
      </c>
      <c r="Y710" s="137"/>
      <c r="Z710" s="137"/>
      <c r="AB710" s="157">
        <f t="shared" si="264"/>
        <v>320</v>
      </c>
      <c r="AC710" s="157">
        <f t="shared" si="265"/>
        <v>233</v>
      </c>
      <c r="AD710" s="184">
        <f t="shared" si="266"/>
        <v>332</v>
      </c>
      <c r="AE710" s="158">
        <f t="shared" si="260"/>
        <v>26.622296173044923</v>
      </c>
      <c r="AF710" s="159">
        <f t="shared" si="261"/>
        <v>24.195223260643822</v>
      </c>
      <c r="AG710" s="159">
        <f t="shared" si="262"/>
        <v>31.528964862298199</v>
      </c>
      <c r="AH710" s="160"/>
      <c r="AI710" s="160"/>
      <c r="AJ710" s="160"/>
      <c r="AK710" s="160"/>
    </row>
    <row r="711" spans="1:39" ht="14.65" customHeight="1" x14ac:dyDescent="0.15">
      <c r="B711" s="156" t="s">
        <v>77</v>
      </c>
      <c r="C711" s="137"/>
      <c r="D711" s="137"/>
      <c r="F711" s="157">
        <v>845</v>
      </c>
      <c r="G711" s="157">
        <v>516</v>
      </c>
      <c r="H711" s="157">
        <v>329</v>
      </c>
      <c r="I711" s="157">
        <v>482</v>
      </c>
      <c r="J711" s="184">
        <v>413</v>
      </c>
      <c r="K711" s="157">
        <v>585</v>
      </c>
      <c r="L711" s="158">
        <f t="shared" si="263"/>
        <v>41.749011857707508</v>
      </c>
      <c r="M711" s="159">
        <f t="shared" si="263"/>
        <v>48.633364750235621</v>
      </c>
      <c r="N711" s="159">
        <f t="shared" si="263"/>
        <v>34.164070612668745</v>
      </c>
      <c r="O711" s="159">
        <f t="shared" si="263"/>
        <v>40.368509212730316</v>
      </c>
      <c r="P711" s="159">
        <f t="shared" si="263"/>
        <v>39.221272554605889</v>
      </c>
      <c r="Q711" s="159">
        <f t="shared" si="263"/>
        <v>48.668885191347755</v>
      </c>
      <c r="R711" s="160"/>
      <c r="S711" s="160"/>
      <c r="T711" s="160"/>
      <c r="U711" s="160"/>
      <c r="V711" s="160"/>
      <c r="W711" s="160"/>
      <c r="X711" s="156" t="s">
        <v>77</v>
      </c>
      <c r="Y711" s="137"/>
      <c r="Z711" s="137"/>
      <c r="AB711" s="157">
        <f t="shared" si="264"/>
        <v>585</v>
      </c>
      <c r="AC711" s="157">
        <f t="shared" si="265"/>
        <v>329</v>
      </c>
      <c r="AD711" s="184">
        <f t="shared" si="266"/>
        <v>413</v>
      </c>
      <c r="AE711" s="158">
        <f t="shared" si="260"/>
        <v>48.668885191347755</v>
      </c>
      <c r="AF711" s="159">
        <f t="shared" si="261"/>
        <v>34.164070612668745</v>
      </c>
      <c r="AG711" s="159">
        <f t="shared" si="262"/>
        <v>39.221272554605889</v>
      </c>
      <c r="AH711" s="160"/>
      <c r="AI711" s="160"/>
      <c r="AJ711" s="160"/>
      <c r="AK711" s="160"/>
    </row>
    <row r="712" spans="1:39" ht="14.65" customHeight="1" x14ac:dyDescent="0.15">
      <c r="B712" s="156" t="s">
        <v>78</v>
      </c>
      <c r="C712" s="137"/>
      <c r="D712" s="137"/>
      <c r="F712" s="157">
        <v>319</v>
      </c>
      <c r="G712" s="157">
        <v>169</v>
      </c>
      <c r="H712" s="157">
        <v>150</v>
      </c>
      <c r="I712" s="157">
        <v>161</v>
      </c>
      <c r="J712" s="184">
        <v>140</v>
      </c>
      <c r="K712" s="157">
        <v>190</v>
      </c>
      <c r="L712" s="158">
        <f t="shared" si="263"/>
        <v>15.760869565217392</v>
      </c>
      <c r="M712" s="159">
        <f t="shared" si="263"/>
        <v>15.928369462770972</v>
      </c>
      <c r="N712" s="159">
        <f t="shared" si="263"/>
        <v>15.57632398753894</v>
      </c>
      <c r="O712" s="159">
        <f t="shared" si="263"/>
        <v>13.484087102177556</v>
      </c>
      <c r="P712" s="159">
        <f t="shared" si="263"/>
        <v>13.295346628679964</v>
      </c>
      <c r="Q712" s="159">
        <f t="shared" si="263"/>
        <v>15.806988352745424</v>
      </c>
      <c r="R712" s="160"/>
      <c r="S712" s="160"/>
      <c r="T712" s="160"/>
      <c r="U712" s="160"/>
      <c r="V712" s="160"/>
      <c r="W712" s="160"/>
      <c r="X712" s="156" t="s">
        <v>78</v>
      </c>
      <c r="Y712" s="137"/>
      <c r="Z712" s="137"/>
      <c r="AB712" s="157">
        <f t="shared" si="264"/>
        <v>190</v>
      </c>
      <c r="AC712" s="157">
        <f t="shared" si="265"/>
        <v>150</v>
      </c>
      <c r="AD712" s="184">
        <f t="shared" si="266"/>
        <v>140</v>
      </c>
      <c r="AE712" s="158">
        <f t="shared" si="260"/>
        <v>15.806988352745424</v>
      </c>
      <c r="AF712" s="159">
        <f t="shared" si="261"/>
        <v>15.57632398753894</v>
      </c>
      <c r="AG712" s="159">
        <f t="shared" si="262"/>
        <v>13.295346628679964</v>
      </c>
      <c r="AH712" s="160"/>
      <c r="AI712" s="160"/>
      <c r="AJ712" s="160"/>
      <c r="AK712" s="160"/>
    </row>
    <row r="713" spans="1:39" ht="14.65" customHeight="1" x14ac:dyDescent="0.15">
      <c r="B713" s="156" t="s">
        <v>150</v>
      </c>
      <c r="C713" s="137"/>
      <c r="D713" s="137"/>
      <c r="F713" s="157">
        <v>119</v>
      </c>
      <c r="G713" s="157">
        <v>48</v>
      </c>
      <c r="H713" s="157">
        <v>71</v>
      </c>
      <c r="I713" s="157">
        <v>41</v>
      </c>
      <c r="J713" s="184">
        <v>34</v>
      </c>
      <c r="K713" s="157">
        <v>55</v>
      </c>
      <c r="L713" s="158">
        <f t="shared" si="263"/>
        <v>5.879446640316206</v>
      </c>
      <c r="M713" s="159">
        <f t="shared" si="263"/>
        <v>4.5240339302544772</v>
      </c>
      <c r="N713" s="159">
        <f t="shared" si="263"/>
        <v>7.3727933541017654</v>
      </c>
      <c r="O713" s="159">
        <f t="shared" si="263"/>
        <v>3.4338358458961471</v>
      </c>
      <c r="P713" s="159">
        <f t="shared" si="263"/>
        <v>3.2288698955365627</v>
      </c>
      <c r="Q713" s="159">
        <f t="shared" si="263"/>
        <v>4.5757071547420969</v>
      </c>
      <c r="R713" s="160"/>
      <c r="S713" s="160"/>
      <c r="T713" s="160"/>
      <c r="U713" s="160"/>
      <c r="V713" s="160"/>
      <c r="W713" s="160"/>
      <c r="X713" s="156" t="s">
        <v>150</v>
      </c>
      <c r="Y713" s="137"/>
      <c r="Z713" s="137"/>
      <c r="AB713" s="157">
        <f t="shared" si="264"/>
        <v>55</v>
      </c>
      <c r="AC713" s="157">
        <f t="shared" si="265"/>
        <v>71</v>
      </c>
      <c r="AD713" s="184">
        <f t="shared" si="266"/>
        <v>34</v>
      </c>
      <c r="AE713" s="158">
        <f t="shared" si="260"/>
        <v>4.5757071547420969</v>
      </c>
      <c r="AF713" s="159">
        <f t="shared" si="261"/>
        <v>7.3727933541017654</v>
      </c>
      <c r="AG713" s="159">
        <f t="shared" si="262"/>
        <v>3.2288698955365627</v>
      </c>
      <c r="AH713" s="160"/>
      <c r="AI713" s="160"/>
      <c r="AJ713" s="160"/>
      <c r="AK713" s="160"/>
    </row>
    <row r="714" spans="1:39" ht="14.65" customHeight="1" x14ac:dyDescent="0.15">
      <c r="B714" s="156" t="s">
        <v>525</v>
      </c>
      <c r="C714" s="137"/>
      <c r="D714" s="137"/>
      <c r="F714" s="157">
        <v>15</v>
      </c>
      <c r="G714" s="157">
        <v>1</v>
      </c>
      <c r="H714" s="157">
        <v>14</v>
      </c>
      <c r="I714" s="157">
        <v>11</v>
      </c>
      <c r="J714" s="184">
        <v>10</v>
      </c>
      <c r="K714" s="157">
        <v>2</v>
      </c>
      <c r="L714" s="158">
        <f t="shared" si="263"/>
        <v>0.74110671936758887</v>
      </c>
      <c r="M714" s="159">
        <f t="shared" si="263"/>
        <v>9.4250706880301599E-2</v>
      </c>
      <c r="N714" s="159">
        <f t="shared" si="263"/>
        <v>1.4537902388369679</v>
      </c>
      <c r="O714" s="159">
        <f t="shared" si="263"/>
        <v>0.92127303182579567</v>
      </c>
      <c r="P714" s="159">
        <f t="shared" si="263"/>
        <v>0.94966761633428298</v>
      </c>
      <c r="Q714" s="159">
        <f t="shared" si="263"/>
        <v>0.16638935108153077</v>
      </c>
      <c r="R714" s="160"/>
      <c r="S714" s="160"/>
      <c r="T714" s="160"/>
      <c r="U714" s="160"/>
      <c r="V714" s="160"/>
      <c r="W714" s="160"/>
      <c r="X714" s="156" t="s">
        <v>525</v>
      </c>
      <c r="Y714" s="137"/>
      <c r="Z714" s="137"/>
      <c r="AB714" s="157">
        <f t="shared" si="264"/>
        <v>2</v>
      </c>
      <c r="AC714" s="157">
        <f t="shared" si="265"/>
        <v>14</v>
      </c>
      <c r="AD714" s="184">
        <f t="shared" si="266"/>
        <v>10</v>
      </c>
      <c r="AE714" s="158">
        <f t="shared" si="260"/>
        <v>0.16638935108153077</v>
      </c>
      <c r="AF714" s="159">
        <f t="shared" si="261"/>
        <v>1.4537902388369679</v>
      </c>
      <c r="AG714" s="159">
        <f t="shared" si="262"/>
        <v>0.94966761633428298</v>
      </c>
      <c r="AH714" s="160"/>
      <c r="AI714" s="160"/>
      <c r="AJ714" s="160"/>
      <c r="AK714" s="160"/>
    </row>
    <row r="715" spans="1:39" ht="14.65" customHeight="1" x14ac:dyDescent="0.15">
      <c r="B715" s="149" t="s">
        <v>128</v>
      </c>
      <c r="C715" s="150"/>
      <c r="D715" s="150"/>
      <c r="E715" s="151"/>
      <c r="F715" s="161">
        <v>65</v>
      </c>
      <c r="G715" s="161">
        <v>24</v>
      </c>
      <c r="H715" s="161">
        <v>41</v>
      </c>
      <c r="I715" s="161">
        <v>38</v>
      </c>
      <c r="J715" s="185">
        <v>31</v>
      </c>
      <c r="K715" s="161">
        <v>31</v>
      </c>
      <c r="L715" s="162">
        <f t="shared" si="263"/>
        <v>3.2114624505928857</v>
      </c>
      <c r="M715" s="163">
        <f t="shared" si="263"/>
        <v>2.2620169651272386</v>
      </c>
      <c r="N715" s="163">
        <f t="shared" si="263"/>
        <v>4.2575285565939769</v>
      </c>
      <c r="O715" s="163">
        <f t="shared" si="263"/>
        <v>3.1825795644891124</v>
      </c>
      <c r="P715" s="163">
        <f t="shared" si="263"/>
        <v>2.9439696106362776</v>
      </c>
      <c r="Q715" s="163">
        <f t="shared" si="263"/>
        <v>2.5790349417637271</v>
      </c>
      <c r="R715" s="164"/>
      <c r="S715" s="164"/>
      <c r="T715" s="164"/>
      <c r="U715" s="164"/>
      <c r="V715" s="164"/>
      <c r="W715" s="160"/>
      <c r="X715" s="149" t="s">
        <v>128</v>
      </c>
      <c r="Y715" s="150"/>
      <c r="Z715" s="150"/>
      <c r="AA715" s="151"/>
      <c r="AB715" s="161">
        <f t="shared" si="264"/>
        <v>31</v>
      </c>
      <c r="AC715" s="161">
        <f t="shared" si="265"/>
        <v>41</v>
      </c>
      <c r="AD715" s="185">
        <f t="shared" si="266"/>
        <v>31</v>
      </c>
      <c r="AE715" s="162">
        <f t="shared" si="260"/>
        <v>2.5790349417637271</v>
      </c>
      <c r="AF715" s="163">
        <f t="shared" si="261"/>
        <v>4.2575285565939769</v>
      </c>
      <c r="AG715" s="163">
        <f t="shared" si="262"/>
        <v>2.9439696106362776</v>
      </c>
      <c r="AH715" s="164"/>
      <c r="AI715" s="164"/>
      <c r="AJ715" s="164"/>
      <c r="AK715" s="164"/>
    </row>
    <row r="716" spans="1:39" ht="15" customHeight="1" x14ac:dyDescent="0.15">
      <c r="B716" s="165" t="s">
        <v>1</v>
      </c>
      <c r="C716" s="166"/>
      <c r="D716" s="166"/>
      <c r="E716" s="167"/>
      <c r="F716" s="168">
        <f t="shared" ref="F716:K716" si="267">SUM(F709:F715)</f>
        <v>2024</v>
      </c>
      <c r="G716" s="168">
        <f t="shared" si="267"/>
        <v>1061</v>
      </c>
      <c r="H716" s="168">
        <f t="shared" si="267"/>
        <v>963</v>
      </c>
      <c r="I716" s="168">
        <f t="shared" si="267"/>
        <v>1194</v>
      </c>
      <c r="J716" s="186">
        <f t="shared" si="267"/>
        <v>1053</v>
      </c>
      <c r="K716" s="168">
        <f t="shared" si="267"/>
        <v>1202</v>
      </c>
      <c r="L716" s="169">
        <f t="shared" ref="L716:Q716" si="268">IF(SUM(L709:L715)&gt;100,"－",SUM(L709:L715))</f>
        <v>100.00000000000001</v>
      </c>
      <c r="M716" s="170">
        <f t="shared" si="268"/>
        <v>100</v>
      </c>
      <c r="N716" s="170">
        <f t="shared" si="268"/>
        <v>100</v>
      </c>
      <c r="O716" s="170">
        <f t="shared" si="268"/>
        <v>99.999999999999986</v>
      </c>
      <c r="P716" s="170">
        <f t="shared" si="268"/>
        <v>100</v>
      </c>
      <c r="Q716" s="170">
        <f t="shared" si="268"/>
        <v>99.999999999999986</v>
      </c>
      <c r="R716" s="164"/>
      <c r="S716" s="164"/>
      <c r="T716" s="164"/>
      <c r="U716" s="164"/>
      <c r="V716" s="164"/>
      <c r="W716" s="160"/>
      <c r="X716" s="165" t="s">
        <v>1</v>
      </c>
      <c r="Y716" s="166"/>
      <c r="Z716" s="166"/>
      <c r="AA716" s="167"/>
      <c r="AB716" s="168">
        <f>SUM(AB709:AB715)</f>
        <v>1202</v>
      </c>
      <c r="AC716" s="168">
        <f>SUM(AC709:AC715)</f>
        <v>963</v>
      </c>
      <c r="AD716" s="186">
        <f>SUM(AD709:AD715)</f>
        <v>1053</v>
      </c>
      <c r="AE716" s="169">
        <f>IF(SUM(AE709:AE715)&gt;100,"－",SUM(AE709:AE715))</f>
        <v>99.999999999999986</v>
      </c>
      <c r="AF716" s="170">
        <f>IF(SUM(AF709:AF715)&gt;100,"－",SUM(AF709:AF715))</f>
        <v>100</v>
      </c>
      <c r="AG716" s="170">
        <f>IF(SUM(AG709:AG715)&gt;100,"－",SUM(AG709:AG715))</f>
        <v>100</v>
      </c>
      <c r="AH716" s="164"/>
      <c r="AI716" s="164"/>
      <c r="AJ716" s="164"/>
      <c r="AK716" s="164"/>
    </row>
    <row r="717" spans="1:39" ht="15" customHeight="1" x14ac:dyDescent="0.15">
      <c r="B717" s="165" t="s">
        <v>840</v>
      </c>
      <c r="C717" s="166"/>
      <c r="D717" s="166"/>
      <c r="E717" s="176"/>
      <c r="F717" s="177">
        <v>14.255382064108716</v>
      </c>
      <c r="G717" s="178">
        <v>14.172619255084843</v>
      </c>
      <c r="H717" s="178">
        <v>14.34846778315184</v>
      </c>
      <c r="I717" s="178">
        <v>12.991933626778286</v>
      </c>
      <c r="J717" s="178">
        <v>12.759956536632282</v>
      </c>
      <c r="K717" s="177">
        <v>14.239970845124244</v>
      </c>
      <c r="Q717" s="160"/>
      <c r="R717" s="160"/>
      <c r="S717" s="160"/>
      <c r="T717" s="160"/>
      <c r="U717" s="160"/>
      <c r="V717" s="160"/>
      <c r="W717" s="160"/>
      <c r="X717" s="165" t="s">
        <v>840</v>
      </c>
      <c r="Y717" s="166"/>
      <c r="Z717" s="166"/>
      <c r="AA717" s="176"/>
      <c r="AB717" s="177">
        <f>K717</f>
        <v>14.239970845124244</v>
      </c>
      <c r="AC717" s="178">
        <f>H717</f>
        <v>14.34846778315184</v>
      </c>
      <c r="AD717" s="178">
        <f>J717</f>
        <v>12.759956536632282</v>
      </c>
      <c r="AJ717" s="160"/>
      <c r="AK717" s="160"/>
      <c r="AL717" s="160"/>
      <c r="AM717" s="160"/>
    </row>
    <row r="718" spans="1:39" ht="15" customHeight="1" x14ac:dyDescent="0.15">
      <c r="B718" s="165" t="s">
        <v>841</v>
      </c>
      <c r="C718" s="166"/>
      <c r="D718" s="166"/>
      <c r="E718" s="176"/>
      <c r="F718" s="177">
        <v>15.360997504724407</v>
      </c>
      <c r="G718" s="178">
        <v>14.394717108249738</v>
      </c>
      <c r="H718" s="178">
        <v>16.598854825678792</v>
      </c>
      <c r="I718" s="178">
        <v>14.168561577882734</v>
      </c>
      <c r="J718" s="178">
        <v>14.037325705530884</v>
      </c>
      <c r="K718" s="177">
        <v>14.474831475382368</v>
      </c>
      <c r="Q718" s="160"/>
      <c r="R718" s="160"/>
      <c r="S718" s="160"/>
      <c r="T718" s="160"/>
      <c r="U718" s="160"/>
      <c r="V718" s="160"/>
      <c r="W718" s="160"/>
      <c r="X718" s="165" t="s">
        <v>841</v>
      </c>
      <c r="Y718" s="166"/>
      <c r="Z718" s="166"/>
      <c r="AA718" s="176"/>
      <c r="AB718" s="177">
        <f>K718</f>
        <v>14.474831475382368</v>
      </c>
      <c r="AC718" s="178">
        <f>H718</f>
        <v>16.598854825678792</v>
      </c>
      <c r="AD718" s="178">
        <f>J718</f>
        <v>14.037325705530884</v>
      </c>
      <c r="AJ718" s="160"/>
      <c r="AK718" s="160"/>
      <c r="AL718" s="160"/>
      <c r="AM718" s="160"/>
    </row>
    <row r="719" spans="1:39" ht="7.9" customHeight="1" x14ac:dyDescent="0.15">
      <c r="B719" s="171"/>
      <c r="C719" s="171"/>
      <c r="D719" s="148"/>
      <c r="E719" s="160"/>
      <c r="F719" s="160"/>
      <c r="G719" s="160"/>
      <c r="H719" s="160"/>
      <c r="I719" s="160"/>
      <c r="J719" s="160"/>
      <c r="W719" s="160"/>
      <c r="X719" s="171"/>
      <c r="Y719" s="171"/>
      <c r="Z719" s="148"/>
      <c r="AA719" s="160"/>
      <c r="AB719" s="160"/>
      <c r="AC719" s="160"/>
      <c r="AD719" s="160"/>
      <c r="AE719" s="160"/>
      <c r="AF719" s="160"/>
    </row>
    <row r="720" spans="1:39" ht="15" customHeight="1" x14ac:dyDescent="0.15">
      <c r="A720" s="136" t="s">
        <v>741</v>
      </c>
      <c r="B720" s="137"/>
      <c r="C720" s="137"/>
      <c r="D720" s="137"/>
      <c r="W720" s="160"/>
      <c r="X720" s="137"/>
      <c r="Y720" s="137"/>
      <c r="Z720" s="137"/>
    </row>
    <row r="721" spans="1:37" ht="15" customHeight="1" x14ac:dyDescent="0.15">
      <c r="A721" s="135" t="s">
        <v>742</v>
      </c>
      <c r="B721" s="137"/>
      <c r="C721" s="137"/>
      <c r="D721" s="137"/>
      <c r="W721" s="160"/>
      <c r="X721" s="137"/>
      <c r="Y721" s="137"/>
      <c r="Z721" s="137"/>
    </row>
    <row r="722" spans="1:37" ht="13.7" customHeight="1" x14ac:dyDescent="0.15">
      <c r="B722" s="138"/>
      <c r="C722" s="139"/>
      <c r="D722" s="139"/>
      <c r="E722" s="227"/>
      <c r="F722" s="228"/>
      <c r="G722" s="142" t="s">
        <v>134</v>
      </c>
      <c r="H722" s="142"/>
      <c r="I722" s="228"/>
      <c r="J722" s="255"/>
      <c r="K722" s="229"/>
      <c r="L722" s="228"/>
      <c r="M722" s="142" t="s">
        <v>3</v>
      </c>
      <c r="N722" s="142"/>
      <c r="O722" s="228"/>
      <c r="P722" s="255"/>
      <c r="Q722" s="228"/>
      <c r="R722" s="228"/>
      <c r="S722" s="230" t="s">
        <v>279</v>
      </c>
      <c r="T722" s="142"/>
      <c r="U722" s="228"/>
      <c r="V722" s="231"/>
      <c r="W722" s="160"/>
      <c r="X722" s="138"/>
      <c r="Y722" s="139"/>
      <c r="Z722" s="139"/>
      <c r="AA722" s="140"/>
      <c r="AB722" s="141" t="s">
        <v>134</v>
      </c>
      <c r="AC722" s="142"/>
      <c r="AD722" s="256"/>
      <c r="AE722" s="141" t="s">
        <v>3</v>
      </c>
      <c r="AF722" s="257"/>
      <c r="AG722" s="142"/>
      <c r="AH722" s="258" t="s">
        <v>279</v>
      </c>
      <c r="AI722" s="144"/>
    </row>
    <row r="723" spans="1:37" ht="21" x14ac:dyDescent="0.15">
      <c r="B723" s="232"/>
      <c r="C723" s="172"/>
      <c r="D723" s="370"/>
      <c r="E723" s="146" t="s">
        <v>365</v>
      </c>
      <c r="F723" s="146" t="s">
        <v>170</v>
      </c>
      <c r="G723" s="146" t="s">
        <v>171</v>
      </c>
      <c r="H723" s="146" t="s">
        <v>367</v>
      </c>
      <c r="I723" s="182" t="s">
        <v>173</v>
      </c>
      <c r="J723" s="146" t="s">
        <v>529</v>
      </c>
      <c r="K723" s="147" t="s">
        <v>365</v>
      </c>
      <c r="L723" s="146" t="s">
        <v>170</v>
      </c>
      <c r="M723" s="146" t="s">
        <v>171</v>
      </c>
      <c r="N723" s="146" t="s">
        <v>367</v>
      </c>
      <c r="O723" s="182" t="s">
        <v>173</v>
      </c>
      <c r="P723" s="259" t="s">
        <v>529</v>
      </c>
      <c r="Q723" s="147" t="s">
        <v>365</v>
      </c>
      <c r="R723" s="146" t="s">
        <v>170</v>
      </c>
      <c r="S723" s="146" t="s">
        <v>171</v>
      </c>
      <c r="T723" s="146" t="s">
        <v>367</v>
      </c>
      <c r="U723" s="233" t="s">
        <v>173</v>
      </c>
      <c r="V723" s="233" t="s">
        <v>529</v>
      </c>
      <c r="W723" s="160"/>
      <c r="X723" s="232"/>
      <c r="Y723" s="172"/>
      <c r="Z723" s="370"/>
      <c r="AA723" s="146" t="s">
        <v>495</v>
      </c>
      <c r="AB723" s="146" t="s">
        <v>171</v>
      </c>
      <c r="AC723" s="182" t="s">
        <v>173</v>
      </c>
      <c r="AD723" s="147" t="s">
        <v>496</v>
      </c>
      <c r="AE723" s="146" t="s">
        <v>171</v>
      </c>
      <c r="AF723" s="260" t="s">
        <v>173</v>
      </c>
      <c r="AG723" s="265" t="s">
        <v>496</v>
      </c>
      <c r="AH723" s="146" t="s">
        <v>171</v>
      </c>
      <c r="AI723" s="233" t="s">
        <v>173</v>
      </c>
    </row>
    <row r="724" spans="1:37" ht="12" customHeight="1" x14ac:dyDescent="0.15">
      <c r="B724" s="234"/>
      <c r="C724" s="151"/>
      <c r="D724" s="220"/>
      <c r="E724" s="152"/>
      <c r="F724" s="152"/>
      <c r="G724" s="152"/>
      <c r="H724" s="152"/>
      <c r="I724" s="183"/>
      <c r="J724" s="152"/>
      <c r="K724" s="235">
        <f t="shared" ref="K724:P724" si="269">E735</f>
        <v>12583</v>
      </c>
      <c r="L724" s="236">
        <f t="shared" si="269"/>
        <v>8648</v>
      </c>
      <c r="M724" s="236">
        <f t="shared" si="269"/>
        <v>3935</v>
      </c>
      <c r="N724" s="236">
        <f t="shared" si="269"/>
        <v>6379</v>
      </c>
      <c r="O724" s="237">
        <f t="shared" si="269"/>
        <v>5266</v>
      </c>
      <c r="P724" s="266">
        <f t="shared" si="269"/>
        <v>9761</v>
      </c>
      <c r="Q724" s="267"/>
      <c r="R724" s="152"/>
      <c r="S724" s="152"/>
      <c r="T724" s="152"/>
      <c r="U724" s="152"/>
      <c r="V724" s="152"/>
      <c r="W724" s="160"/>
      <c r="X724" s="234"/>
      <c r="Y724" s="151"/>
      <c r="Z724" s="220"/>
      <c r="AA724" s="152"/>
      <c r="AB724" s="152"/>
      <c r="AC724" s="183"/>
      <c r="AD724" s="235">
        <f t="shared" ref="AD724:AD734" si="270">P724</f>
        <v>9761</v>
      </c>
      <c r="AE724" s="236">
        <f t="shared" ref="AE724:AE734" si="271">M724</f>
        <v>3935</v>
      </c>
      <c r="AF724" s="266">
        <f t="shared" ref="AF724:AF734" si="272">O724</f>
        <v>5266</v>
      </c>
      <c r="AG724" s="267"/>
      <c r="AH724" s="152"/>
      <c r="AI724" s="152"/>
    </row>
    <row r="725" spans="1:37" ht="25.5" customHeight="1" x14ac:dyDescent="0.15">
      <c r="B725" s="371" t="s">
        <v>460</v>
      </c>
      <c r="C725" s="372"/>
      <c r="D725" s="373"/>
      <c r="E725" s="374">
        <v>4520</v>
      </c>
      <c r="F725" s="345">
        <v>2811</v>
      </c>
      <c r="G725" s="375">
        <v>1709</v>
      </c>
      <c r="H725" s="345">
        <v>1933</v>
      </c>
      <c r="I725" s="375">
        <v>1593</v>
      </c>
      <c r="J725" s="374">
        <v>3151</v>
      </c>
      <c r="K725" s="376">
        <f t="shared" ref="K725:K734" si="273">E725/K$724*100</f>
        <v>35.921481363744732</v>
      </c>
      <c r="L725" s="347">
        <f t="shared" ref="L725:L734" si="274">F725/L$724*100</f>
        <v>32.504625346901015</v>
      </c>
      <c r="M725" s="377">
        <f t="shared" ref="M725:M734" si="275">G725/M$724*100</f>
        <v>43.430749682337996</v>
      </c>
      <c r="N725" s="347">
        <f t="shared" ref="N725:N734" si="276">H725/N$724*100</f>
        <v>30.30255525944505</v>
      </c>
      <c r="O725" s="377">
        <f t="shared" ref="O725:O734" si="277">I725/O$724*100</f>
        <v>30.25066464109381</v>
      </c>
      <c r="P725" s="378">
        <f t="shared" ref="P725:P734" si="278">J725/P$724*100</f>
        <v>32.281528531912713</v>
      </c>
      <c r="Q725" s="379">
        <v>2.4944812362030904</v>
      </c>
      <c r="R725" s="347">
        <v>2.7640117994100293</v>
      </c>
      <c r="S725" s="377">
        <v>2.1496855345911952</v>
      </c>
      <c r="T725" s="347">
        <v>1.7931354359925789</v>
      </c>
      <c r="U725" s="380">
        <v>1.6821541710665258</v>
      </c>
      <c r="V725" s="380">
        <v>2.744773519163763</v>
      </c>
      <c r="W725" s="160"/>
      <c r="X725" s="371" t="s">
        <v>747</v>
      </c>
      <c r="Y725" s="372"/>
      <c r="Z725" s="373"/>
      <c r="AA725" s="374">
        <f t="shared" ref="AA725:AA734" si="279">J725</f>
        <v>3151</v>
      </c>
      <c r="AB725" s="375">
        <f t="shared" ref="AB725:AB734" si="280">G725</f>
        <v>1709</v>
      </c>
      <c r="AC725" s="375">
        <f t="shared" ref="AC725:AC734" si="281">I725</f>
        <v>1593</v>
      </c>
      <c r="AD725" s="376">
        <f t="shared" si="270"/>
        <v>32.281528531912713</v>
      </c>
      <c r="AE725" s="377">
        <f t="shared" si="271"/>
        <v>43.430749682337996</v>
      </c>
      <c r="AF725" s="378">
        <f t="shared" si="272"/>
        <v>30.25066464109381</v>
      </c>
      <c r="AG725" s="379">
        <f t="shared" ref="AG725:AG734" si="282">V725</f>
        <v>2.744773519163763</v>
      </c>
      <c r="AH725" s="377">
        <f t="shared" ref="AH725:AH734" si="283">S725</f>
        <v>2.1496855345911952</v>
      </c>
      <c r="AI725" s="380">
        <f t="shared" ref="AI725:AI734" si="284">U725</f>
        <v>1.6821541710665258</v>
      </c>
      <c r="AK725" s="181"/>
    </row>
    <row r="726" spans="1:37" ht="25.5" customHeight="1" x14ac:dyDescent="0.15">
      <c r="B726" s="381" t="s">
        <v>447</v>
      </c>
      <c r="C726" s="214"/>
      <c r="D726" s="382"/>
      <c r="E726" s="383">
        <v>89</v>
      </c>
      <c r="F726" s="211">
        <v>66</v>
      </c>
      <c r="G726" s="362">
        <v>23</v>
      </c>
      <c r="H726" s="211">
        <v>26</v>
      </c>
      <c r="I726" s="362">
        <v>26</v>
      </c>
      <c r="J726" s="383">
        <v>66</v>
      </c>
      <c r="K726" s="363">
        <f t="shared" si="273"/>
        <v>0.70730350472860204</v>
      </c>
      <c r="L726" s="212">
        <f t="shared" si="274"/>
        <v>0.76318223866790014</v>
      </c>
      <c r="M726" s="364">
        <f t="shared" si="275"/>
        <v>0.58449809402795427</v>
      </c>
      <c r="N726" s="212">
        <f t="shared" si="276"/>
        <v>0.40758739614359618</v>
      </c>
      <c r="O726" s="364">
        <f t="shared" si="277"/>
        <v>0.49373338397265476</v>
      </c>
      <c r="P726" s="365">
        <f t="shared" si="278"/>
        <v>0.67616022948468402</v>
      </c>
      <c r="Q726" s="366">
        <v>4.9116997792494482E-2</v>
      </c>
      <c r="R726" s="212">
        <v>6.4896755162241887E-2</v>
      </c>
      <c r="S726" s="364">
        <v>2.8930817610062894E-2</v>
      </c>
      <c r="T726" s="212">
        <v>2.4118738404452691E-2</v>
      </c>
      <c r="U726" s="367">
        <v>2.7455121436114043E-2</v>
      </c>
      <c r="V726" s="367">
        <v>5.7491289198606271E-2</v>
      </c>
      <c r="W726" s="160"/>
      <c r="X726" s="216" t="s">
        <v>447</v>
      </c>
      <c r="Y726" s="214"/>
      <c r="Z726" s="382"/>
      <c r="AA726" s="383">
        <f t="shared" si="279"/>
        <v>66</v>
      </c>
      <c r="AB726" s="362">
        <f t="shared" si="280"/>
        <v>23</v>
      </c>
      <c r="AC726" s="362">
        <f t="shared" si="281"/>
        <v>26</v>
      </c>
      <c r="AD726" s="363">
        <f t="shared" si="270"/>
        <v>0.67616022948468402</v>
      </c>
      <c r="AE726" s="364">
        <f t="shared" si="271"/>
        <v>0.58449809402795427</v>
      </c>
      <c r="AF726" s="365">
        <f t="shared" si="272"/>
        <v>0.49373338397265476</v>
      </c>
      <c r="AG726" s="366">
        <f t="shared" si="282"/>
        <v>5.7491289198606271E-2</v>
      </c>
      <c r="AH726" s="364">
        <f t="shared" si="283"/>
        <v>2.8930817610062894E-2</v>
      </c>
      <c r="AI726" s="367">
        <f t="shared" si="284"/>
        <v>2.7455121436114043E-2</v>
      </c>
      <c r="AK726" s="181"/>
    </row>
    <row r="727" spans="1:37" ht="25.5" customHeight="1" x14ac:dyDescent="0.15">
      <c r="B727" s="216" t="s">
        <v>390</v>
      </c>
      <c r="C727" s="214"/>
      <c r="D727" s="382"/>
      <c r="E727" s="383">
        <v>46</v>
      </c>
      <c r="F727" s="211">
        <v>26</v>
      </c>
      <c r="G727" s="362">
        <v>20</v>
      </c>
      <c r="H727" s="211">
        <v>29</v>
      </c>
      <c r="I727" s="362">
        <v>24</v>
      </c>
      <c r="J727" s="383">
        <v>31</v>
      </c>
      <c r="K727" s="363">
        <f t="shared" si="273"/>
        <v>0.36557259794961455</v>
      </c>
      <c r="L727" s="212">
        <f t="shared" si="274"/>
        <v>0.30064754856614245</v>
      </c>
      <c r="M727" s="364">
        <f t="shared" si="275"/>
        <v>0.50825921219822112</v>
      </c>
      <c r="N727" s="212">
        <f t="shared" si="276"/>
        <v>0.45461671108324192</v>
      </c>
      <c r="O727" s="364">
        <f t="shared" si="277"/>
        <v>0.45575389289783513</v>
      </c>
      <c r="P727" s="365">
        <f t="shared" si="278"/>
        <v>0.31759041081856371</v>
      </c>
      <c r="Q727" s="366">
        <v>2.5386313465783666E-2</v>
      </c>
      <c r="R727" s="212">
        <v>2.5565388397246803E-2</v>
      </c>
      <c r="S727" s="364">
        <v>2.5157232704402517E-2</v>
      </c>
      <c r="T727" s="212">
        <v>2.6901669758812616E-2</v>
      </c>
      <c r="U727" s="367">
        <v>2.5343189017951427E-2</v>
      </c>
      <c r="V727" s="367">
        <v>2.7003484320557491E-2</v>
      </c>
      <c r="W727" s="160"/>
      <c r="X727" s="216" t="s">
        <v>390</v>
      </c>
      <c r="Y727" s="214"/>
      <c r="Z727" s="382"/>
      <c r="AA727" s="383">
        <f t="shared" si="279"/>
        <v>31</v>
      </c>
      <c r="AB727" s="362">
        <f t="shared" si="280"/>
        <v>20</v>
      </c>
      <c r="AC727" s="362">
        <f t="shared" si="281"/>
        <v>24</v>
      </c>
      <c r="AD727" s="363">
        <f t="shared" si="270"/>
        <v>0.31759041081856371</v>
      </c>
      <c r="AE727" s="364">
        <f t="shared" si="271"/>
        <v>0.50825921219822112</v>
      </c>
      <c r="AF727" s="365">
        <f t="shared" si="272"/>
        <v>0.45575389289783513</v>
      </c>
      <c r="AG727" s="366">
        <f t="shared" si="282"/>
        <v>2.7003484320557491E-2</v>
      </c>
      <c r="AH727" s="364">
        <f t="shared" si="283"/>
        <v>2.5157232704402517E-2</v>
      </c>
      <c r="AI727" s="367">
        <f t="shared" si="284"/>
        <v>2.5343189017951427E-2</v>
      </c>
      <c r="AK727" s="181"/>
    </row>
    <row r="728" spans="1:37" ht="25.5" customHeight="1" x14ac:dyDescent="0.15">
      <c r="B728" s="381" t="s">
        <v>448</v>
      </c>
      <c r="C728" s="214"/>
      <c r="D728" s="382"/>
      <c r="E728" s="383">
        <v>3439</v>
      </c>
      <c r="F728" s="211">
        <v>2363</v>
      </c>
      <c r="G728" s="362">
        <v>1076</v>
      </c>
      <c r="H728" s="211">
        <v>2543</v>
      </c>
      <c r="I728" s="362">
        <v>2143</v>
      </c>
      <c r="J728" s="383">
        <v>2763</v>
      </c>
      <c r="K728" s="363">
        <f t="shared" si="273"/>
        <v>27.330525311928795</v>
      </c>
      <c r="L728" s="212">
        <f t="shared" si="274"/>
        <v>27.324236817761332</v>
      </c>
      <c r="M728" s="364">
        <f t="shared" si="275"/>
        <v>27.344345616264292</v>
      </c>
      <c r="N728" s="212">
        <f t="shared" si="276"/>
        <v>39.865182630506354</v>
      </c>
      <c r="O728" s="364">
        <f t="shared" si="277"/>
        <v>40.6950246866692</v>
      </c>
      <c r="P728" s="365">
        <f t="shared" si="278"/>
        <v>28.306525970699724</v>
      </c>
      <c r="Q728" s="366">
        <v>1.8979028697571745</v>
      </c>
      <c r="R728" s="212">
        <v>2.3235004916420845</v>
      </c>
      <c r="S728" s="364">
        <v>1.3534591194968553</v>
      </c>
      <c r="T728" s="212">
        <v>2.3589981447124306</v>
      </c>
      <c r="U728" s="367">
        <v>2.2629355860612459</v>
      </c>
      <c r="V728" s="367">
        <v>2.4067944250871078</v>
      </c>
      <c r="W728" s="160"/>
      <c r="X728" s="216" t="s">
        <v>448</v>
      </c>
      <c r="Y728" s="214"/>
      <c r="Z728" s="382"/>
      <c r="AA728" s="383">
        <f t="shared" si="279"/>
        <v>2763</v>
      </c>
      <c r="AB728" s="362">
        <f t="shared" si="280"/>
        <v>1076</v>
      </c>
      <c r="AC728" s="362">
        <f t="shared" si="281"/>
        <v>2143</v>
      </c>
      <c r="AD728" s="363">
        <f t="shared" si="270"/>
        <v>28.306525970699724</v>
      </c>
      <c r="AE728" s="364">
        <f t="shared" si="271"/>
        <v>27.344345616264292</v>
      </c>
      <c r="AF728" s="365">
        <f t="shared" si="272"/>
        <v>40.6950246866692</v>
      </c>
      <c r="AG728" s="366">
        <f t="shared" si="282"/>
        <v>2.4067944250871078</v>
      </c>
      <c r="AH728" s="364">
        <f t="shared" si="283"/>
        <v>1.3534591194968553</v>
      </c>
      <c r="AI728" s="367">
        <f t="shared" si="284"/>
        <v>2.2629355860612459</v>
      </c>
      <c r="AK728" s="181"/>
    </row>
    <row r="729" spans="1:37" ht="25.5" customHeight="1" x14ac:dyDescent="0.15">
      <c r="B729" s="216" t="s">
        <v>362</v>
      </c>
      <c r="C729" s="214"/>
      <c r="D729" s="382"/>
      <c r="E729" s="383">
        <v>621</v>
      </c>
      <c r="F729" s="211">
        <v>432</v>
      </c>
      <c r="G729" s="362">
        <v>189</v>
      </c>
      <c r="H729" s="211">
        <v>300</v>
      </c>
      <c r="I729" s="362">
        <v>212</v>
      </c>
      <c r="J729" s="383">
        <v>520</v>
      </c>
      <c r="K729" s="363">
        <f t="shared" si="273"/>
        <v>4.935230072319797</v>
      </c>
      <c r="L729" s="212">
        <f t="shared" si="274"/>
        <v>4.995374653098982</v>
      </c>
      <c r="M729" s="364">
        <f t="shared" si="275"/>
        <v>4.8030495552731898</v>
      </c>
      <c r="N729" s="212">
        <f t="shared" si="276"/>
        <v>4.702931493964571</v>
      </c>
      <c r="O729" s="364">
        <f t="shared" si="277"/>
        <v>4.0258260539308779</v>
      </c>
      <c r="P729" s="365">
        <f t="shared" si="278"/>
        <v>5.3273230201823587</v>
      </c>
      <c r="Q729" s="366">
        <v>0.34271523178807944</v>
      </c>
      <c r="R729" s="212">
        <v>0.4247787610619469</v>
      </c>
      <c r="S729" s="364">
        <v>0.23773584905660378</v>
      </c>
      <c r="T729" s="212">
        <v>0.2782931354359926</v>
      </c>
      <c r="U729" s="367">
        <v>0.2238648363252376</v>
      </c>
      <c r="V729" s="367">
        <v>0.45296167247386759</v>
      </c>
      <c r="W729" s="160"/>
      <c r="X729" s="216" t="s">
        <v>362</v>
      </c>
      <c r="Y729" s="214"/>
      <c r="Z729" s="382"/>
      <c r="AA729" s="383">
        <f t="shared" si="279"/>
        <v>520</v>
      </c>
      <c r="AB729" s="362">
        <f t="shared" si="280"/>
        <v>189</v>
      </c>
      <c r="AC729" s="362">
        <f t="shared" si="281"/>
        <v>212</v>
      </c>
      <c r="AD729" s="363">
        <f t="shared" si="270"/>
        <v>5.3273230201823587</v>
      </c>
      <c r="AE729" s="364">
        <f t="shared" si="271"/>
        <v>4.8030495552731898</v>
      </c>
      <c r="AF729" s="365">
        <f t="shared" si="272"/>
        <v>4.0258260539308779</v>
      </c>
      <c r="AG729" s="366">
        <f t="shared" si="282"/>
        <v>0.45296167247386759</v>
      </c>
      <c r="AH729" s="364">
        <f t="shared" si="283"/>
        <v>0.23773584905660378</v>
      </c>
      <c r="AI729" s="367">
        <f t="shared" si="284"/>
        <v>0.2238648363252376</v>
      </c>
      <c r="AK729" s="181"/>
    </row>
    <row r="730" spans="1:37" ht="25.5" customHeight="1" x14ac:dyDescent="0.15">
      <c r="B730" s="216" t="s">
        <v>449</v>
      </c>
      <c r="C730" s="214"/>
      <c r="D730" s="382"/>
      <c r="E730" s="383">
        <v>76</v>
      </c>
      <c r="F730" s="211">
        <v>53</v>
      </c>
      <c r="G730" s="362">
        <v>23</v>
      </c>
      <c r="H730" s="211">
        <v>46</v>
      </c>
      <c r="I730" s="362">
        <v>36</v>
      </c>
      <c r="J730" s="383">
        <v>63</v>
      </c>
      <c r="K730" s="363">
        <f t="shared" si="273"/>
        <v>0.60398950965588494</v>
      </c>
      <c r="L730" s="212">
        <f t="shared" si="274"/>
        <v>0.61285846438482883</v>
      </c>
      <c r="M730" s="364">
        <f t="shared" si="275"/>
        <v>0.58449809402795427</v>
      </c>
      <c r="N730" s="212">
        <f t="shared" si="276"/>
        <v>0.721116162407901</v>
      </c>
      <c r="O730" s="364">
        <f t="shared" si="277"/>
        <v>0.68363083934675273</v>
      </c>
      <c r="P730" s="365">
        <f t="shared" si="278"/>
        <v>0.64542567359901648</v>
      </c>
      <c r="Q730" s="366">
        <v>4.194260485651214E-2</v>
      </c>
      <c r="R730" s="212">
        <v>5.2114060963618487E-2</v>
      </c>
      <c r="S730" s="364">
        <v>2.8930817610062894E-2</v>
      </c>
      <c r="T730" s="212">
        <v>4.267161410018553E-2</v>
      </c>
      <c r="U730" s="367">
        <v>3.8014783526927137E-2</v>
      </c>
      <c r="V730" s="367">
        <v>5.4878048780487805E-2</v>
      </c>
      <c r="W730" s="160"/>
      <c r="X730" s="216" t="s">
        <v>449</v>
      </c>
      <c r="Y730" s="214"/>
      <c r="Z730" s="382"/>
      <c r="AA730" s="383">
        <f t="shared" si="279"/>
        <v>63</v>
      </c>
      <c r="AB730" s="362">
        <f t="shared" si="280"/>
        <v>23</v>
      </c>
      <c r="AC730" s="362">
        <f t="shared" si="281"/>
        <v>36</v>
      </c>
      <c r="AD730" s="363">
        <f t="shared" si="270"/>
        <v>0.64542567359901648</v>
      </c>
      <c r="AE730" s="364">
        <f t="shared" si="271"/>
        <v>0.58449809402795427</v>
      </c>
      <c r="AF730" s="365">
        <f t="shared" si="272"/>
        <v>0.68363083934675273</v>
      </c>
      <c r="AG730" s="366">
        <f t="shared" si="282"/>
        <v>5.4878048780487805E-2</v>
      </c>
      <c r="AH730" s="364">
        <f t="shared" si="283"/>
        <v>2.8930817610062894E-2</v>
      </c>
      <c r="AI730" s="367">
        <f t="shared" si="284"/>
        <v>3.8014783526927137E-2</v>
      </c>
      <c r="AK730" s="181"/>
    </row>
    <row r="731" spans="1:37" ht="25.5" customHeight="1" x14ac:dyDescent="0.15">
      <c r="B731" s="216" t="s">
        <v>391</v>
      </c>
      <c r="C731" s="214"/>
      <c r="D731" s="382"/>
      <c r="E731" s="383">
        <v>63</v>
      </c>
      <c r="F731" s="211">
        <v>34</v>
      </c>
      <c r="G731" s="362">
        <v>29</v>
      </c>
      <c r="H731" s="211">
        <v>20</v>
      </c>
      <c r="I731" s="362">
        <v>19</v>
      </c>
      <c r="J731" s="383">
        <v>35</v>
      </c>
      <c r="K731" s="363">
        <f t="shared" si="273"/>
        <v>0.50067551458316772</v>
      </c>
      <c r="L731" s="212">
        <f t="shared" si="274"/>
        <v>0.39315448658649399</v>
      </c>
      <c r="M731" s="364">
        <f t="shared" si="275"/>
        <v>0.73697585768742058</v>
      </c>
      <c r="N731" s="212">
        <f t="shared" si="276"/>
        <v>0.31352876626430476</v>
      </c>
      <c r="O731" s="364">
        <f t="shared" si="277"/>
        <v>0.36080516521078621</v>
      </c>
      <c r="P731" s="365">
        <f t="shared" si="278"/>
        <v>0.35856981866612025</v>
      </c>
      <c r="Q731" s="366">
        <v>3.4768211920529798E-2</v>
      </c>
      <c r="R731" s="212">
        <v>3.3431661750245818E-2</v>
      </c>
      <c r="S731" s="364">
        <v>3.6477987421383647E-2</v>
      </c>
      <c r="T731" s="212">
        <v>1.8552875695732839E-2</v>
      </c>
      <c r="U731" s="367">
        <v>2.0063357972544878E-2</v>
      </c>
      <c r="V731" s="367">
        <v>3.048780487804878E-2</v>
      </c>
      <c r="W731" s="160"/>
      <c r="X731" s="216" t="s">
        <v>391</v>
      </c>
      <c r="Y731" s="214"/>
      <c r="Z731" s="382"/>
      <c r="AA731" s="383">
        <f t="shared" si="279"/>
        <v>35</v>
      </c>
      <c r="AB731" s="362">
        <f t="shared" si="280"/>
        <v>29</v>
      </c>
      <c r="AC731" s="362">
        <f t="shared" si="281"/>
        <v>19</v>
      </c>
      <c r="AD731" s="363">
        <f t="shared" si="270"/>
        <v>0.35856981866612025</v>
      </c>
      <c r="AE731" s="364">
        <f t="shared" si="271"/>
        <v>0.73697585768742058</v>
      </c>
      <c r="AF731" s="365">
        <f t="shared" si="272"/>
        <v>0.36080516521078621</v>
      </c>
      <c r="AG731" s="366">
        <f t="shared" si="282"/>
        <v>3.048780487804878E-2</v>
      </c>
      <c r="AH731" s="364">
        <f t="shared" si="283"/>
        <v>3.6477987421383647E-2</v>
      </c>
      <c r="AI731" s="367">
        <f t="shared" si="284"/>
        <v>2.0063357972544878E-2</v>
      </c>
      <c r="AK731" s="181"/>
    </row>
    <row r="732" spans="1:37" ht="40.15" customHeight="1" x14ac:dyDescent="0.15">
      <c r="B732" s="384" t="s">
        <v>450</v>
      </c>
      <c r="C732" s="385"/>
      <c r="D732" s="386"/>
      <c r="E732" s="383">
        <v>449</v>
      </c>
      <c r="F732" s="211">
        <v>356</v>
      </c>
      <c r="G732" s="362">
        <v>93</v>
      </c>
      <c r="H732" s="211">
        <v>144</v>
      </c>
      <c r="I732" s="362">
        <v>101</v>
      </c>
      <c r="J732" s="383">
        <v>399</v>
      </c>
      <c r="K732" s="363">
        <f t="shared" si="273"/>
        <v>3.5683064452038464</v>
      </c>
      <c r="L732" s="212">
        <f t="shared" si="274"/>
        <v>4.1165587419056431</v>
      </c>
      <c r="M732" s="364">
        <f t="shared" si="275"/>
        <v>2.363405336721728</v>
      </c>
      <c r="N732" s="212">
        <f t="shared" si="276"/>
        <v>2.2574071171029941</v>
      </c>
      <c r="O732" s="364">
        <f t="shared" si="277"/>
        <v>1.9179642992783896</v>
      </c>
      <c r="P732" s="365">
        <f t="shared" si="278"/>
        <v>4.0876959327937712</v>
      </c>
      <c r="Q732" s="366">
        <v>0.24779249448123619</v>
      </c>
      <c r="R732" s="212">
        <v>0.35004916420845622</v>
      </c>
      <c r="S732" s="364">
        <v>0.1169811320754717</v>
      </c>
      <c r="T732" s="212">
        <v>0.13358070500927643</v>
      </c>
      <c r="U732" s="367">
        <v>0.10665258711721225</v>
      </c>
      <c r="V732" s="367">
        <v>0.34756097560975607</v>
      </c>
      <c r="W732" s="160"/>
      <c r="X732" s="384" t="s">
        <v>450</v>
      </c>
      <c r="Y732" s="385"/>
      <c r="Z732" s="386"/>
      <c r="AA732" s="383">
        <f t="shared" si="279"/>
        <v>399</v>
      </c>
      <c r="AB732" s="362">
        <f t="shared" si="280"/>
        <v>93</v>
      </c>
      <c r="AC732" s="362">
        <f t="shared" si="281"/>
        <v>101</v>
      </c>
      <c r="AD732" s="363">
        <f t="shared" si="270"/>
        <v>4.0876959327937712</v>
      </c>
      <c r="AE732" s="364">
        <f t="shared" si="271"/>
        <v>2.363405336721728</v>
      </c>
      <c r="AF732" s="365">
        <f t="shared" si="272"/>
        <v>1.9179642992783896</v>
      </c>
      <c r="AG732" s="366">
        <f t="shared" si="282"/>
        <v>0.34756097560975607</v>
      </c>
      <c r="AH732" s="364">
        <f t="shared" si="283"/>
        <v>0.1169811320754717</v>
      </c>
      <c r="AI732" s="367">
        <f t="shared" si="284"/>
        <v>0.10665258711721225</v>
      </c>
      <c r="AK732" s="181"/>
    </row>
    <row r="733" spans="1:37" ht="40.15" customHeight="1" x14ac:dyDescent="0.15">
      <c r="B733" s="384" t="s">
        <v>451</v>
      </c>
      <c r="C733" s="385"/>
      <c r="D733" s="386"/>
      <c r="E733" s="383">
        <v>326</v>
      </c>
      <c r="F733" s="211">
        <v>180</v>
      </c>
      <c r="G733" s="362">
        <v>146</v>
      </c>
      <c r="H733" s="211">
        <v>223</v>
      </c>
      <c r="I733" s="362">
        <v>178</v>
      </c>
      <c r="J733" s="383">
        <v>225</v>
      </c>
      <c r="K733" s="363">
        <f t="shared" si="273"/>
        <v>2.5907971072081382</v>
      </c>
      <c r="L733" s="212">
        <f t="shared" si="274"/>
        <v>2.0814061054579094</v>
      </c>
      <c r="M733" s="364">
        <f t="shared" si="275"/>
        <v>3.710292249047014</v>
      </c>
      <c r="N733" s="212">
        <f t="shared" si="276"/>
        <v>3.4958457438469983</v>
      </c>
      <c r="O733" s="364">
        <f t="shared" si="277"/>
        <v>3.380174705658944</v>
      </c>
      <c r="P733" s="365">
        <f t="shared" si="278"/>
        <v>2.305091691425059</v>
      </c>
      <c r="Q733" s="366">
        <v>0.17991169977924945</v>
      </c>
      <c r="R733" s="212">
        <v>0.17699115044247787</v>
      </c>
      <c r="S733" s="364">
        <v>0.18364779874213835</v>
      </c>
      <c r="T733" s="212">
        <v>0.20686456400742115</v>
      </c>
      <c r="U733" s="367">
        <v>0.18796198521647306</v>
      </c>
      <c r="V733" s="367">
        <v>0.19599303135888502</v>
      </c>
      <c r="W733" s="160"/>
      <c r="X733" s="384" t="s">
        <v>451</v>
      </c>
      <c r="Y733" s="385"/>
      <c r="Z733" s="386"/>
      <c r="AA733" s="383">
        <f t="shared" si="279"/>
        <v>225</v>
      </c>
      <c r="AB733" s="362">
        <f t="shared" si="280"/>
        <v>146</v>
      </c>
      <c r="AC733" s="362">
        <f t="shared" si="281"/>
        <v>178</v>
      </c>
      <c r="AD733" s="363">
        <f t="shared" si="270"/>
        <v>2.305091691425059</v>
      </c>
      <c r="AE733" s="364">
        <f t="shared" si="271"/>
        <v>3.710292249047014</v>
      </c>
      <c r="AF733" s="365">
        <f t="shared" si="272"/>
        <v>3.380174705658944</v>
      </c>
      <c r="AG733" s="366">
        <f t="shared" si="282"/>
        <v>0.19599303135888502</v>
      </c>
      <c r="AH733" s="364">
        <f t="shared" si="283"/>
        <v>0.18364779874213835</v>
      </c>
      <c r="AI733" s="367">
        <f t="shared" si="284"/>
        <v>0.18796198521647306</v>
      </c>
      <c r="AK733" s="181"/>
    </row>
    <row r="734" spans="1:37" ht="25.5" customHeight="1" x14ac:dyDescent="0.15">
      <c r="B734" s="387" t="s">
        <v>452</v>
      </c>
      <c r="C734" s="388"/>
      <c r="D734" s="389"/>
      <c r="E734" s="383">
        <v>2954</v>
      </c>
      <c r="F734" s="211">
        <v>2327</v>
      </c>
      <c r="G734" s="362">
        <v>627</v>
      </c>
      <c r="H734" s="211">
        <v>1115</v>
      </c>
      <c r="I734" s="362">
        <v>934</v>
      </c>
      <c r="J734" s="383">
        <v>2508</v>
      </c>
      <c r="K734" s="363">
        <f t="shared" si="273"/>
        <v>23.476118572677422</v>
      </c>
      <c r="L734" s="212">
        <f t="shared" si="274"/>
        <v>26.907955596669751</v>
      </c>
      <c r="M734" s="364">
        <f t="shared" si="275"/>
        <v>15.93392630241423</v>
      </c>
      <c r="N734" s="212">
        <f t="shared" si="276"/>
        <v>17.479228719234989</v>
      </c>
      <c r="O734" s="364">
        <f t="shared" si="277"/>
        <v>17.736422331940751</v>
      </c>
      <c r="P734" s="365">
        <f t="shared" si="278"/>
        <v>25.694088720417991</v>
      </c>
      <c r="Q734" s="366">
        <v>1.630242825607064</v>
      </c>
      <c r="R734" s="212">
        <v>2.2881022615535889</v>
      </c>
      <c r="S734" s="364">
        <v>0.78867924528301891</v>
      </c>
      <c r="T734" s="212">
        <v>1.0343228200371057</v>
      </c>
      <c r="U734" s="367">
        <v>0.98627243928194297</v>
      </c>
      <c r="V734" s="367">
        <v>2.1846689895470384</v>
      </c>
      <c r="W734" s="160"/>
      <c r="X734" s="387" t="s">
        <v>452</v>
      </c>
      <c r="Y734" s="388"/>
      <c r="Z734" s="389"/>
      <c r="AA734" s="383">
        <f t="shared" si="279"/>
        <v>2508</v>
      </c>
      <c r="AB734" s="362">
        <f t="shared" si="280"/>
        <v>627</v>
      </c>
      <c r="AC734" s="362">
        <f t="shared" si="281"/>
        <v>934</v>
      </c>
      <c r="AD734" s="363">
        <f t="shared" si="270"/>
        <v>25.694088720417991</v>
      </c>
      <c r="AE734" s="364">
        <f t="shared" si="271"/>
        <v>15.93392630241423</v>
      </c>
      <c r="AF734" s="365">
        <f t="shared" si="272"/>
        <v>17.736422331940751</v>
      </c>
      <c r="AG734" s="366">
        <f t="shared" si="282"/>
        <v>2.1846689895470384</v>
      </c>
      <c r="AH734" s="364">
        <f t="shared" si="283"/>
        <v>0.78867924528301891</v>
      </c>
      <c r="AI734" s="367">
        <f t="shared" si="284"/>
        <v>0.98627243928194297</v>
      </c>
      <c r="AK734" s="181"/>
    </row>
    <row r="735" spans="1:37" ht="15" customHeight="1" x14ac:dyDescent="0.15">
      <c r="B735" s="165" t="s">
        <v>1</v>
      </c>
      <c r="C735" s="166"/>
      <c r="D735" s="166"/>
      <c r="E735" s="186">
        <f t="shared" ref="E735:V735" si="285">SUM(E725:E734)</f>
        <v>12583</v>
      </c>
      <c r="F735" s="168">
        <f t="shared" si="285"/>
        <v>8648</v>
      </c>
      <c r="G735" s="186">
        <f t="shared" si="285"/>
        <v>3935</v>
      </c>
      <c r="H735" s="168">
        <f t="shared" si="285"/>
        <v>6379</v>
      </c>
      <c r="I735" s="186">
        <f t="shared" si="285"/>
        <v>5266</v>
      </c>
      <c r="J735" s="186">
        <f t="shared" si="285"/>
        <v>9761</v>
      </c>
      <c r="K735" s="250">
        <f t="shared" si="285"/>
        <v>99.999999999999986</v>
      </c>
      <c r="L735" s="178">
        <f t="shared" si="285"/>
        <v>100.00000000000001</v>
      </c>
      <c r="M735" s="251">
        <f t="shared" si="285"/>
        <v>100.00000000000001</v>
      </c>
      <c r="N735" s="178">
        <f t="shared" si="285"/>
        <v>100</v>
      </c>
      <c r="O735" s="251">
        <f t="shared" si="285"/>
        <v>100</v>
      </c>
      <c r="P735" s="271">
        <f t="shared" si="285"/>
        <v>100.00000000000001</v>
      </c>
      <c r="Q735" s="272">
        <f t="shared" si="285"/>
        <v>6.9442604856512133</v>
      </c>
      <c r="R735" s="178">
        <f t="shared" si="285"/>
        <v>8.5034414945919359</v>
      </c>
      <c r="S735" s="251">
        <f t="shared" si="285"/>
        <v>4.9496855345911959</v>
      </c>
      <c r="T735" s="178">
        <f t="shared" si="285"/>
        <v>5.9174397031539883</v>
      </c>
      <c r="U735" s="178">
        <f t="shared" si="285"/>
        <v>5.560718057022175</v>
      </c>
      <c r="V735" s="178">
        <f t="shared" si="285"/>
        <v>8.5026132404181176</v>
      </c>
      <c r="W735" s="160"/>
      <c r="X735" s="165" t="s">
        <v>1</v>
      </c>
      <c r="Y735" s="166"/>
      <c r="Z735" s="166"/>
      <c r="AA735" s="186">
        <f t="shared" ref="AA735:AI735" si="286">SUM(AA725:AA734)</f>
        <v>9761</v>
      </c>
      <c r="AB735" s="186">
        <f t="shared" si="286"/>
        <v>3935</v>
      </c>
      <c r="AC735" s="186">
        <f t="shared" si="286"/>
        <v>5266</v>
      </c>
      <c r="AD735" s="250">
        <f t="shared" si="286"/>
        <v>100.00000000000001</v>
      </c>
      <c r="AE735" s="251">
        <f t="shared" si="286"/>
        <v>100.00000000000001</v>
      </c>
      <c r="AF735" s="271">
        <f t="shared" si="286"/>
        <v>100</v>
      </c>
      <c r="AG735" s="272">
        <f t="shared" si="286"/>
        <v>8.5026132404181176</v>
      </c>
      <c r="AH735" s="251">
        <f t="shared" si="286"/>
        <v>4.9496855345911959</v>
      </c>
      <c r="AI735" s="178">
        <f t="shared" si="286"/>
        <v>5.560718057022175</v>
      </c>
    </row>
    <row r="736" spans="1:37" ht="7.9" customHeight="1" x14ac:dyDescent="0.15">
      <c r="B736" s="171"/>
      <c r="C736" s="171"/>
      <c r="D736" s="171"/>
      <c r="E736" s="171"/>
      <c r="F736" s="172"/>
      <c r="G736" s="252"/>
      <c r="H736" s="252"/>
      <c r="I736" s="252"/>
      <c r="J736" s="181"/>
      <c r="K736" s="164"/>
      <c r="O736" s="160"/>
      <c r="P736" s="160"/>
      <c r="Q736" s="160"/>
      <c r="R736" s="160"/>
      <c r="S736" s="160"/>
      <c r="T736" s="160"/>
      <c r="U736" s="160"/>
      <c r="V736" s="160"/>
      <c r="W736" s="160"/>
      <c r="X736" s="171"/>
      <c r="Y736" s="171"/>
      <c r="Z736" s="171"/>
      <c r="AA736" s="171"/>
      <c r="AB736" s="252"/>
      <c r="AC736" s="252"/>
      <c r="AD736" s="181"/>
      <c r="AG736" s="160"/>
      <c r="AH736" s="160"/>
      <c r="AI736" s="160"/>
    </row>
    <row r="737" spans="1:35" ht="15" customHeight="1" x14ac:dyDescent="0.15">
      <c r="A737" s="136" t="s">
        <v>743</v>
      </c>
      <c r="B737" s="137"/>
      <c r="C737" s="137"/>
      <c r="D737" s="137"/>
      <c r="E737" s="137"/>
      <c r="W737" s="160"/>
      <c r="X737" s="137"/>
      <c r="Y737" s="137"/>
      <c r="Z737" s="137"/>
      <c r="AA737" s="137"/>
    </row>
    <row r="738" spans="1:35" ht="15" customHeight="1" x14ac:dyDescent="0.15">
      <c r="A738" s="135" t="s">
        <v>744</v>
      </c>
      <c r="W738" s="160"/>
    </row>
    <row r="739" spans="1:35" ht="13.7" customHeight="1" x14ac:dyDescent="0.15">
      <c r="B739" s="138"/>
      <c r="C739" s="139"/>
      <c r="D739" s="139"/>
      <c r="E739" s="227"/>
      <c r="F739" s="228"/>
      <c r="G739" s="142" t="s">
        <v>134</v>
      </c>
      <c r="H739" s="142"/>
      <c r="I739" s="228"/>
      <c r="J739" s="255"/>
      <c r="K739" s="229"/>
      <c r="L739" s="228"/>
      <c r="M739" s="142" t="s">
        <v>3</v>
      </c>
      <c r="N739" s="142"/>
      <c r="O739" s="228"/>
      <c r="P739" s="255"/>
      <c r="Q739" s="228"/>
      <c r="R739" s="228"/>
      <c r="S739" s="230" t="s">
        <v>279</v>
      </c>
      <c r="T739" s="142"/>
      <c r="U739" s="228"/>
      <c r="V739" s="231"/>
      <c r="W739" s="160"/>
      <c r="X739" s="138"/>
      <c r="Y739" s="139"/>
      <c r="Z739" s="139"/>
      <c r="AA739" s="140"/>
      <c r="AB739" s="141" t="s">
        <v>134</v>
      </c>
      <c r="AC739" s="142"/>
      <c r="AD739" s="256"/>
      <c r="AE739" s="141" t="s">
        <v>3</v>
      </c>
      <c r="AF739" s="257"/>
      <c r="AG739" s="142"/>
      <c r="AH739" s="258" t="s">
        <v>279</v>
      </c>
      <c r="AI739" s="144"/>
    </row>
    <row r="740" spans="1:35" ht="21" x14ac:dyDescent="0.15">
      <c r="B740" s="232"/>
      <c r="C740" s="172"/>
      <c r="D740" s="370"/>
      <c r="E740" s="146" t="s">
        <v>365</v>
      </c>
      <c r="F740" s="146" t="s">
        <v>170</v>
      </c>
      <c r="G740" s="146" t="s">
        <v>171</v>
      </c>
      <c r="H740" s="146" t="s">
        <v>367</v>
      </c>
      <c r="I740" s="182" t="s">
        <v>173</v>
      </c>
      <c r="J740" s="146" t="s">
        <v>529</v>
      </c>
      <c r="K740" s="147" t="s">
        <v>365</v>
      </c>
      <c r="L740" s="146" t="s">
        <v>170</v>
      </c>
      <c r="M740" s="146" t="s">
        <v>171</v>
      </c>
      <c r="N740" s="146" t="s">
        <v>367</v>
      </c>
      <c r="O740" s="182" t="s">
        <v>173</v>
      </c>
      <c r="P740" s="259" t="s">
        <v>529</v>
      </c>
      <c r="Q740" s="147" t="s">
        <v>365</v>
      </c>
      <c r="R740" s="146" t="s">
        <v>170</v>
      </c>
      <c r="S740" s="146" t="s">
        <v>171</v>
      </c>
      <c r="T740" s="146" t="s">
        <v>367</v>
      </c>
      <c r="U740" s="233" t="s">
        <v>173</v>
      </c>
      <c r="V740" s="233" t="s">
        <v>529</v>
      </c>
      <c r="W740" s="160"/>
      <c r="X740" s="232"/>
      <c r="Y740" s="172"/>
      <c r="Z740" s="370"/>
      <c r="AA740" s="146" t="s">
        <v>496</v>
      </c>
      <c r="AB740" s="146" t="s">
        <v>171</v>
      </c>
      <c r="AC740" s="182" t="s">
        <v>173</v>
      </c>
      <c r="AD740" s="147" t="s">
        <v>496</v>
      </c>
      <c r="AE740" s="146" t="s">
        <v>171</v>
      </c>
      <c r="AF740" s="260" t="s">
        <v>173</v>
      </c>
      <c r="AG740" s="265" t="s">
        <v>496</v>
      </c>
      <c r="AH740" s="146" t="s">
        <v>171</v>
      </c>
      <c r="AI740" s="233" t="s">
        <v>173</v>
      </c>
    </row>
    <row r="741" spans="1:35" ht="12" customHeight="1" x14ac:dyDescent="0.15">
      <c r="B741" s="234"/>
      <c r="C741" s="151"/>
      <c r="D741" s="220"/>
      <c r="E741" s="152"/>
      <c r="F741" s="152"/>
      <c r="G741" s="152"/>
      <c r="H741" s="152"/>
      <c r="I741" s="183"/>
      <c r="J741" s="152"/>
      <c r="K741" s="235">
        <f t="shared" ref="K741:P741" si="287">E754</f>
        <v>11849</v>
      </c>
      <c r="L741" s="236">
        <f t="shared" si="287"/>
        <v>8066</v>
      </c>
      <c r="M741" s="236">
        <f t="shared" si="287"/>
        <v>3783</v>
      </c>
      <c r="N741" s="236">
        <f t="shared" si="287"/>
        <v>6041</v>
      </c>
      <c r="O741" s="237">
        <f t="shared" si="287"/>
        <v>4913</v>
      </c>
      <c r="P741" s="266">
        <f t="shared" si="287"/>
        <v>9194</v>
      </c>
      <c r="Q741" s="267"/>
      <c r="R741" s="152"/>
      <c r="S741" s="152"/>
      <c r="T741" s="152"/>
      <c r="U741" s="152"/>
      <c r="V741" s="152"/>
      <c r="W741" s="160"/>
      <c r="X741" s="234"/>
      <c r="Y741" s="151"/>
      <c r="Z741" s="220"/>
      <c r="AA741" s="152"/>
      <c r="AB741" s="152"/>
      <c r="AC741" s="183"/>
      <c r="AD741" s="235">
        <f t="shared" ref="AD741:AD753" si="288">P741</f>
        <v>9194</v>
      </c>
      <c r="AE741" s="236">
        <f t="shared" ref="AE741:AE753" si="289">M741</f>
        <v>3783</v>
      </c>
      <c r="AF741" s="266">
        <f t="shared" ref="AF741:AF753" si="290">O741</f>
        <v>4913</v>
      </c>
      <c r="AG741" s="267"/>
      <c r="AH741" s="152"/>
      <c r="AI741" s="152"/>
    </row>
    <row r="742" spans="1:35" ht="25.5" customHeight="1" x14ac:dyDescent="0.15">
      <c r="B742" s="371" t="s">
        <v>453</v>
      </c>
      <c r="C742" s="372"/>
      <c r="D742" s="373"/>
      <c r="E742" s="374">
        <v>6929</v>
      </c>
      <c r="F742" s="345">
        <v>4838</v>
      </c>
      <c r="G742" s="375">
        <v>2091</v>
      </c>
      <c r="H742" s="345">
        <v>2720</v>
      </c>
      <c r="I742" s="375">
        <v>2116</v>
      </c>
      <c r="J742" s="374">
        <v>5442</v>
      </c>
      <c r="K742" s="376">
        <f t="shared" ref="K742:K753" si="291">E742/K$741*100</f>
        <v>58.477508650519027</v>
      </c>
      <c r="L742" s="347">
        <f t="shared" ref="L742:L753" si="292">F742/L$741*100</f>
        <v>59.980163649888418</v>
      </c>
      <c r="M742" s="377">
        <f t="shared" ref="M742:M753" si="293">G742/M$741*100</f>
        <v>55.273592386994451</v>
      </c>
      <c r="N742" s="347">
        <f t="shared" ref="N742:N753" si="294">H742/N$741*100</f>
        <v>45.02565800364178</v>
      </c>
      <c r="O742" s="377">
        <f t="shared" ref="O742:O753" si="295">I742/O$741*100</f>
        <v>43.069407693873394</v>
      </c>
      <c r="P742" s="378">
        <f t="shared" ref="P742:P753" si="296">J742/P$741*100</f>
        <v>59.190776593430492</v>
      </c>
      <c r="Q742" s="379">
        <v>3.7904814004376366</v>
      </c>
      <c r="R742" s="347">
        <v>4.724609375</v>
      </c>
      <c r="S742" s="377">
        <v>2.6007462686567164</v>
      </c>
      <c r="T742" s="347">
        <v>2.5231910946196661</v>
      </c>
      <c r="U742" s="380">
        <v>2.2367864693446089</v>
      </c>
      <c r="V742" s="380">
        <v>4.7076124567474045</v>
      </c>
      <c r="W742" s="160"/>
      <c r="X742" s="371" t="s">
        <v>453</v>
      </c>
      <c r="Y742" s="372"/>
      <c r="Z742" s="373"/>
      <c r="AA742" s="374">
        <f t="shared" ref="AA742:AA753" si="297">J742</f>
        <v>5442</v>
      </c>
      <c r="AB742" s="375">
        <f t="shared" ref="AB742:AB753" si="298">G742</f>
        <v>2091</v>
      </c>
      <c r="AC742" s="375">
        <f t="shared" ref="AC742:AC753" si="299">I742</f>
        <v>2116</v>
      </c>
      <c r="AD742" s="376">
        <f t="shared" si="288"/>
        <v>59.190776593430492</v>
      </c>
      <c r="AE742" s="377">
        <f t="shared" si="289"/>
        <v>55.273592386994451</v>
      </c>
      <c r="AF742" s="378">
        <f t="shared" si="290"/>
        <v>43.069407693873394</v>
      </c>
      <c r="AG742" s="379">
        <f t="shared" ref="AG742:AG753" si="300">V742</f>
        <v>4.7076124567474045</v>
      </c>
      <c r="AH742" s="377">
        <f t="shared" ref="AH742:AH753" si="301">S742</f>
        <v>2.6007462686567164</v>
      </c>
      <c r="AI742" s="380">
        <f t="shared" ref="AI742:AI753" si="302">U742</f>
        <v>2.2367864693446089</v>
      </c>
    </row>
    <row r="743" spans="1:35" ht="25.5" customHeight="1" x14ac:dyDescent="0.15">
      <c r="B743" s="390" t="s">
        <v>460</v>
      </c>
      <c r="C743" s="391"/>
      <c r="D743" s="392"/>
      <c r="E743" s="383">
        <v>1773</v>
      </c>
      <c r="F743" s="211">
        <v>1130</v>
      </c>
      <c r="G743" s="362">
        <v>643</v>
      </c>
      <c r="H743" s="211">
        <v>1036</v>
      </c>
      <c r="I743" s="362">
        <v>864</v>
      </c>
      <c r="J743" s="383">
        <v>1302</v>
      </c>
      <c r="K743" s="363">
        <f t="shared" si="291"/>
        <v>14.96328804118491</v>
      </c>
      <c r="L743" s="212">
        <f t="shared" si="292"/>
        <v>14.009422266303002</v>
      </c>
      <c r="M743" s="364">
        <f t="shared" si="293"/>
        <v>16.997092254824214</v>
      </c>
      <c r="N743" s="212">
        <f t="shared" si="294"/>
        <v>17.149478563151796</v>
      </c>
      <c r="O743" s="364">
        <f t="shared" si="295"/>
        <v>17.585996336250766</v>
      </c>
      <c r="P743" s="365">
        <f t="shared" si="296"/>
        <v>14.161409614966283</v>
      </c>
      <c r="Q743" s="366">
        <v>0.96991247264770242</v>
      </c>
      <c r="R743" s="212">
        <v>1.103515625</v>
      </c>
      <c r="S743" s="364">
        <v>0.79975124378109452</v>
      </c>
      <c r="T743" s="212">
        <v>0.96103896103896103</v>
      </c>
      <c r="U743" s="367">
        <v>0.91331923890063427</v>
      </c>
      <c r="V743" s="367">
        <v>1.1262975778546713</v>
      </c>
      <c r="W743" s="160"/>
      <c r="X743" s="390" t="s">
        <v>747</v>
      </c>
      <c r="Y743" s="391"/>
      <c r="Z743" s="392"/>
      <c r="AA743" s="383">
        <f t="shared" si="297"/>
        <v>1302</v>
      </c>
      <c r="AB743" s="362">
        <f t="shared" si="298"/>
        <v>643</v>
      </c>
      <c r="AC743" s="362">
        <f t="shared" si="299"/>
        <v>864</v>
      </c>
      <c r="AD743" s="363">
        <f t="shared" si="288"/>
        <v>14.161409614966283</v>
      </c>
      <c r="AE743" s="364">
        <f t="shared" si="289"/>
        <v>16.997092254824214</v>
      </c>
      <c r="AF743" s="365">
        <f t="shared" si="290"/>
        <v>17.585996336250766</v>
      </c>
      <c r="AG743" s="366">
        <f t="shared" si="300"/>
        <v>1.1262975778546713</v>
      </c>
      <c r="AH743" s="364">
        <f t="shared" si="301"/>
        <v>0.79975124378109452</v>
      </c>
      <c r="AI743" s="367">
        <f t="shared" si="302"/>
        <v>0.91331923890063427</v>
      </c>
    </row>
    <row r="744" spans="1:35" ht="25.5" customHeight="1" x14ac:dyDescent="0.15">
      <c r="B744" s="381" t="s">
        <v>447</v>
      </c>
      <c r="C744" s="214"/>
      <c r="D744" s="382"/>
      <c r="E744" s="383">
        <v>204</v>
      </c>
      <c r="F744" s="211">
        <v>154</v>
      </c>
      <c r="G744" s="362">
        <v>50</v>
      </c>
      <c r="H744" s="211">
        <v>129</v>
      </c>
      <c r="I744" s="362">
        <v>102</v>
      </c>
      <c r="J744" s="383">
        <v>181</v>
      </c>
      <c r="K744" s="363">
        <f t="shared" si="291"/>
        <v>1.7216642754662841</v>
      </c>
      <c r="L744" s="212">
        <f t="shared" si="292"/>
        <v>1.909248698239524</v>
      </c>
      <c r="M744" s="364">
        <f t="shared" si="293"/>
        <v>1.3217023526301876</v>
      </c>
      <c r="N744" s="212">
        <f t="shared" si="294"/>
        <v>2.1354080450256578</v>
      </c>
      <c r="O744" s="364">
        <f t="shared" si="295"/>
        <v>2.0761245674740483</v>
      </c>
      <c r="P744" s="365">
        <f t="shared" si="296"/>
        <v>1.968675222971503</v>
      </c>
      <c r="Q744" s="366">
        <v>0.11159737417943107</v>
      </c>
      <c r="R744" s="212">
        <v>0.150390625</v>
      </c>
      <c r="S744" s="364">
        <v>6.2189054726368161E-2</v>
      </c>
      <c r="T744" s="212">
        <v>0.11966604823747681</v>
      </c>
      <c r="U744" s="367">
        <v>0.10782241014799154</v>
      </c>
      <c r="V744" s="367">
        <v>0.15657439446366783</v>
      </c>
      <c r="W744" s="160"/>
      <c r="X744" s="381" t="s">
        <v>447</v>
      </c>
      <c r="Y744" s="214"/>
      <c r="Z744" s="382"/>
      <c r="AA744" s="383">
        <f t="shared" si="297"/>
        <v>181</v>
      </c>
      <c r="AB744" s="362">
        <f t="shared" si="298"/>
        <v>50</v>
      </c>
      <c r="AC744" s="362">
        <f t="shared" si="299"/>
        <v>102</v>
      </c>
      <c r="AD744" s="363">
        <f t="shared" si="288"/>
        <v>1.968675222971503</v>
      </c>
      <c r="AE744" s="364">
        <f t="shared" si="289"/>
        <v>1.3217023526301876</v>
      </c>
      <c r="AF744" s="365">
        <f t="shared" si="290"/>
        <v>2.0761245674740483</v>
      </c>
      <c r="AG744" s="366">
        <f t="shared" si="300"/>
        <v>0.15657439446366783</v>
      </c>
      <c r="AH744" s="364">
        <f t="shared" si="301"/>
        <v>6.2189054726368161E-2</v>
      </c>
      <c r="AI744" s="367">
        <f t="shared" si="302"/>
        <v>0.10782241014799154</v>
      </c>
    </row>
    <row r="745" spans="1:35" ht="25.5" customHeight="1" x14ac:dyDescent="0.15">
      <c r="B745" s="216" t="s">
        <v>390</v>
      </c>
      <c r="C745" s="214"/>
      <c r="D745" s="382"/>
      <c r="E745" s="383">
        <v>42</v>
      </c>
      <c r="F745" s="211">
        <v>22</v>
      </c>
      <c r="G745" s="362">
        <v>20</v>
      </c>
      <c r="H745" s="211">
        <v>37</v>
      </c>
      <c r="I745" s="362">
        <v>26</v>
      </c>
      <c r="J745" s="383">
        <v>33</v>
      </c>
      <c r="K745" s="363">
        <f t="shared" si="291"/>
        <v>0.35446029200776441</v>
      </c>
      <c r="L745" s="212">
        <f t="shared" si="292"/>
        <v>0.27274981403421772</v>
      </c>
      <c r="M745" s="364">
        <f t="shared" si="293"/>
        <v>0.52868094105207508</v>
      </c>
      <c r="N745" s="212">
        <f t="shared" si="294"/>
        <v>0.61248137725542129</v>
      </c>
      <c r="O745" s="364">
        <f t="shared" si="295"/>
        <v>0.52920822308162019</v>
      </c>
      <c r="P745" s="365">
        <f t="shared" si="296"/>
        <v>0.35892973678485973</v>
      </c>
      <c r="Q745" s="366">
        <v>2.2975929978118162E-2</v>
      </c>
      <c r="R745" s="212">
        <v>2.1484375E-2</v>
      </c>
      <c r="S745" s="364">
        <v>2.4875621890547265E-2</v>
      </c>
      <c r="T745" s="212">
        <v>3.4322820037105753E-2</v>
      </c>
      <c r="U745" s="367">
        <v>2.748414376321353E-2</v>
      </c>
      <c r="V745" s="367">
        <v>2.8546712802768166E-2</v>
      </c>
      <c r="W745" s="160"/>
      <c r="X745" s="216" t="s">
        <v>390</v>
      </c>
      <c r="Y745" s="214"/>
      <c r="Z745" s="382"/>
      <c r="AA745" s="383">
        <f t="shared" si="297"/>
        <v>33</v>
      </c>
      <c r="AB745" s="362">
        <f t="shared" si="298"/>
        <v>20</v>
      </c>
      <c r="AC745" s="362">
        <f t="shared" si="299"/>
        <v>26</v>
      </c>
      <c r="AD745" s="363">
        <f t="shared" si="288"/>
        <v>0.35892973678485973</v>
      </c>
      <c r="AE745" s="364">
        <f t="shared" si="289"/>
        <v>0.52868094105207508</v>
      </c>
      <c r="AF745" s="365">
        <f t="shared" si="290"/>
        <v>0.52920822308162019</v>
      </c>
      <c r="AG745" s="366">
        <f t="shared" si="300"/>
        <v>2.8546712802768166E-2</v>
      </c>
      <c r="AH745" s="364">
        <f t="shared" si="301"/>
        <v>2.4875621890547265E-2</v>
      </c>
      <c r="AI745" s="367">
        <f t="shared" si="302"/>
        <v>2.748414376321353E-2</v>
      </c>
    </row>
    <row r="746" spans="1:35" ht="25.5" customHeight="1" x14ac:dyDescent="0.15">
      <c r="B746" s="381" t="s">
        <v>448</v>
      </c>
      <c r="C746" s="214"/>
      <c r="D746" s="382"/>
      <c r="E746" s="383">
        <v>495</v>
      </c>
      <c r="F746" s="211">
        <v>332</v>
      </c>
      <c r="G746" s="362">
        <v>163</v>
      </c>
      <c r="H746" s="211">
        <v>347</v>
      </c>
      <c r="I746" s="362">
        <v>302</v>
      </c>
      <c r="J746" s="383">
        <v>377</v>
      </c>
      <c r="K746" s="363">
        <f t="shared" si="291"/>
        <v>4.1775677272343659</v>
      </c>
      <c r="L746" s="212">
        <f t="shared" si="292"/>
        <v>4.1160426481527406</v>
      </c>
      <c r="M746" s="364">
        <f t="shared" si="293"/>
        <v>4.3087496695744116</v>
      </c>
      <c r="N746" s="212">
        <f t="shared" si="294"/>
        <v>5.7440821056116542</v>
      </c>
      <c r="O746" s="364">
        <f t="shared" si="295"/>
        <v>6.1469570527172808</v>
      </c>
      <c r="P746" s="365">
        <f t="shared" si="296"/>
        <v>4.1005003262997608</v>
      </c>
      <c r="Q746" s="366">
        <v>0.27078774617067836</v>
      </c>
      <c r="R746" s="212">
        <v>0.32421875</v>
      </c>
      <c r="S746" s="364">
        <v>0.20273631840796019</v>
      </c>
      <c r="T746" s="212">
        <v>0.32189239332096475</v>
      </c>
      <c r="U746" s="367">
        <v>0.31923890063424948</v>
      </c>
      <c r="V746" s="367">
        <v>0.32612456747404844</v>
      </c>
      <c r="W746" s="160"/>
      <c r="X746" s="381" t="s">
        <v>448</v>
      </c>
      <c r="Y746" s="214"/>
      <c r="Z746" s="382"/>
      <c r="AA746" s="383">
        <f t="shared" si="297"/>
        <v>377</v>
      </c>
      <c r="AB746" s="362">
        <f t="shared" si="298"/>
        <v>163</v>
      </c>
      <c r="AC746" s="362">
        <f t="shared" si="299"/>
        <v>302</v>
      </c>
      <c r="AD746" s="363">
        <f t="shared" si="288"/>
        <v>4.1005003262997608</v>
      </c>
      <c r="AE746" s="364">
        <f t="shared" si="289"/>
        <v>4.3087496695744116</v>
      </c>
      <c r="AF746" s="365">
        <f t="shared" si="290"/>
        <v>6.1469570527172808</v>
      </c>
      <c r="AG746" s="366">
        <f t="shared" si="300"/>
        <v>0.32612456747404844</v>
      </c>
      <c r="AH746" s="364">
        <f t="shared" si="301"/>
        <v>0.20273631840796019</v>
      </c>
      <c r="AI746" s="367">
        <f t="shared" si="302"/>
        <v>0.31923890063424948</v>
      </c>
    </row>
    <row r="747" spans="1:35" ht="25.5" customHeight="1" x14ac:dyDescent="0.15">
      <c r="B747" s="393"/>
      <c r="C747" s="213" t="s">
        <v>454</v>
      </c>
      <c r="D747" s="382"/>
      <c r="E747" s="383">
        <v>160</v>
      </c>
      <c r="F747" s="211">
        <v>100</v>
      </c>
      <c r="G747" s="362">
        <v>60</v>
      </c>
      <c r="H747" s="211">
        <v>90</v>
      </c>
      <c r="I747" s="362">
        <v>79</v>
      </c>
      <c r="J747" s="383">
        <v>111</v>
      </c>
      <c r="K747" s="363">
        <f t="shared" si="291"/>
        <v>1.3503249219343405</v>
      </c>
      <c r="L747" s="212">
        <f t="shared" si="292"/>
        <v>1.2397718819737169</v>
      </c>
      <c r="M747" s="364">
        <f t="shared" si="293"/>
        <v>1.5860428231562251</v>
      </c>
      <c r="N747" s="212">
        <f t="shared" si="294"/>
        <v>1.4898195662969707</v>
      </c>
      <c r="O747" s="364">
        <f t="shared" si="295"/>
        <v>1.6079788316710766</v>
      </c>
      <c r="P747" s="365">
        <f t="shared" si="296"/>
        <v>1.2073091146399826</v>
      </c>
      <c r="Q747" s="366">
        <v>8.7527352297592995E-2</v>
      </c>
      <c r="R747" s="212">
        <v>9.765625E-2</v>
      </c>
      <c r="S747" s="364">
        <v>7.4626865671641784E-2</v>
      </c>
      <c r="T747" s="212">
        <v>8.3487940630797772E-2</v>
      </c>
      <c r="U747" s="367">
        <v>8.3509513742071884E-2</v>
      </c>
      <c r="V747" s="367">
        <v>9.6020761245674741E-2</v>
      </c>
      <c r="W747" s="160"/>
      <c r="X747" s="393"/>
      <c r="Y747" s="213" t="s">
        <v>454</v>
      </c>
      <c r="Z747" s="382"/>
      <c r="AA747" s="383">
        <f t="shared" si="297"/>
        <v>111</v>
      </c>
      <c r="AB747" s="362">
        <f t="shared" si="298"/>
        <v>60</v>
      </c>
      <c r="AC747" s="362">
        <f t="shared" si="299"/>
        <v>79</v>
      </c>
      <c r="AD747" s="363">
        <f t="shared" si="288"/>
        <v>1.2073091146399826</v>
      </c>
      <c r="AE747" s="364">
        <f t="shared" si="289"/>
        <v>1.5860428231562251</v>
      </c>
      <c r="AF747" s="365">
        <f t="shared" si="290"/>
        <v>1.6079788316710766</v>
      </c>
      <c r="AG747" s="366">
        <f t="shared" si="300"/>
        <v>9.6020761245674741E-2</v>
      </c>
      <c r="AH747" s="364">
        <f t="shared" si="301"/>
        <v>7.4626865671641784E-2</v>
      </c>
      <c r="AI747" s="367">
        <f t="shared" si="302"/>
        <v>8.3509513742071884E-2</v>
      </c>
    </row>
    <row r="748" spans="1:35" ht="25.5" customHeight="1" x14ac:dyDescent="0.15">
      <c r="B748" s="216" t="s">
        <v>362</v>
      </c>
      <c r="C748" s="214"/>
      <c r="D748" s="382"/>
      <c r="E748" s="383">
        <v>260</v>
      </c>
      <c r="F748" s="211">
        <v>127</v>
      </c>
      <c r="G748" s="362">
        <v>133</v>
      </c>
      <c r="H748" s="211">
        <v>204</v>
      </c>
      <c r="I748" s="362">
        <v>182</v>
      </c>
      <c r="J748" s="383">
        <v>149</v>
      </c>
      <c r="K748" s="363">
        <f t="shared" si="291"/>
        <v>2.1942779981433032</v>
      </c>
      <c r="L748" s="212">
        <f t="shared" si="292"/>
        <v>1.5745102901066206</v>
      </c>
      <c r="M748" s="364">
        <f t="shared" si="293"/>
        <v>3.5157282579962992</v>
      </c>
      <c r="N748" s="212">
        <f t="shared" si="294"/>
        <v>3.3769243502731334</v>
      </c>
      <c r="O748" s="364">
        <f t="shared" si="295"/>
        <v>3.7044575615713415</v>
      </c>
      <c r="P748" s="365">
        <f t="shared" si="296"/>
        <v>1.6206221448770937</v>
      </c>
      <c r="Q748" s="366">
        <v>0.14223194748358861</v>
      </c>
      <c r="R748" s="212">
        <v>0.1240234375</v>
      </c>
      <c r="S748" s="364">
        <v>0.1654228855721393</v>
      </c>
      <c r="T748" s="212">
        <v>0.18923933209647495</v>
      </c>
      <c r="U748" s="367">
        <v>0.19238900634249473</v>
      </c>
      <c r="V748" s="367">
        <v>0.12889273356401384</v>
      </c>
      <c r="W748" s="160"/>
      <c r="X748" s="216" t="s">
        <v>362</v>
      </c>
      <c r="Y748" s="214"/>
      <c r="Z748" s="382"/>
      <c r="AA748" s="383">
        <f t="shared" si="297"/>
        <v>149</v>
      </c>
      <c r="AB748" s="362">
        <f t="shared" si="298"/>
        <v>133</v>
      </c>
      <c r="AC748" s="362">
        <f t="shared" si="299"/>
        <v>182</v>
      </c>
      <c r="AD748" s="363">
        <f t="shared" si="288"/>
        <v>1.6206221448770937</v>
      </c>
      <c r="AE748" s="364">
        <f t="shared" si="289"/>
        <v>3.5157282579962992</v>
      </c>
      <c r="AF748" s="365">
        <f t="shared" si="290"/>
        <v>3.7044575615713415</v>
      </c>
      <c r="AG748" s="366">
        <f t="shared" si="300"/>
        <v>0.12889273356401384</v>
      </c>
      <c r="AH748" s="364">
        <f t="shared" si="301"/>
        <v>0.1654228855721393</v>
      </c>
      <c r="AI748" s="367">
        <f t="shared" si="302"/>
        <v>0.19238900634249473</v>
      </c>
    </row>
    <row r="749" spans="1:35" ht="25.5" customHeight="1" x14ac:dyDescent="0.15">
      <c r="B749" s="216" t="s">
        <v>449</v>
      </c>
      <c r="C749" s="214"/>
      <c r="D749" s="382"/>
      <c r="E749" s="383">
        <v>653</v>
      </c>
      <c r="F749" s="211">
        <v>367</v>
      </c>
      <c r="G749" s="362">
        <v>286</v>
      </c>
      <c r="H749" s="211">
        <v>468</v>
      </c>
      <c r="I749" s="362">
        <v>405</v>
      </c>
      <c r="J749" s="383">
        <v>430</v>
      </c>
      <c r="K749" s="363">
        <f t="shared" si="291"/>
        <v>5.511013587644527</v>
      </c>
      <c r="L749" s="212">
        <f t="shared" si="292"/>
        <v>4.5499628068435412</v>
      </c>
      <c r="M749" s="364">
        <f t="shared" si="293"/>
        <v>7.5601374570446733</v>
      </c>
      <c r="N749" s="212">
        <f t="shared" si="294"/>
        <v>7.747061744744248</v>
      </c>
      <c r="O749" s="364">
        <f t="shared" si="295"/>
        <v>8.2434357826175439</v>
      </c>
      <c r="P749" s="365">
        <f t="shared" si="296"/>
        <v>4.6769632368936263</v>
      </c>
      <c r="Q749" s="366">
        <v>0.35722100656455141</v>
      </c>
      <c r="R749" s="212">
        <v>0.3583984375</v>
      </c>
      <c r="S749" s="364">
        <v>0.35572139303482586</v>
      </c>
      <c r="T749" s="212">
        <v>0.43413729128014844</v>
      </c>
      <c r="U749" s="367">
        <v>0.42811839323467232</v>
      </c>
      <c r="V749" s="367">
        <v>0.37197231833910033</v>
      </c>
      <c r="W749" s="160"/>
      <c r="X749" s="216" t="s">
        <v>449</v>
      </c>
      <c r="Y749" s="214"/>
      <c r="Z749" s="382"/>
      <c r="AA749" s="383">
        <f t="shared" si="297"/>
        <v>430</v>
      </c>
      <c r="AB749" s="362">
        <f t="shared" si="298"/>
        <v>286</v>
      </c>
      <c r="AC749" s="362">
        <f t="shared" si="299"/>
        <v>405</v>
      </c>
      <c r="AD749" s="363">
        <f t="shared" si="288"/>
        <v>4.6769632368936263</v>
      </c>
      <c r="AE749" s="364">
        <f t="shared" si="289"/>
        <v>7.5601374570446733</v>
      </c>
      <c r="AF749" s="365">
        <f t="shared" si="290"/>
        <v>8.2434357826175439</v>
      </c>
      <c r="AG749" s="366">
        <f t="shared" si="300"/>
        <v>0.37197231833910033</v>
      </c>
      <c r="AH749" s="364">
        <f t="shared" si="301"/>
        <v>0.35572139303482586</v>
      </c>
      <c r="AI749" s="367">
        <f t="shared" si="302"/>
        <v>0.42811839323467232</v>
      </c>
    </row>
    <row r="750" spans="1:35" ht="25.5" customHeight="1" x14ac:dyDescent="0.15">
      <c r="B750" s="216" t="s">
        <v>391</v>
      </c>
      <c r="C750" s="214"/>
      <c r="D750" s="382"/>
      <c r="E750" s="383">
        <v>111</v>
      </c>
      <c r="F750" s="211">
        <v>56</v>
      </c>
      <c r="G750" s="362">
        <v>55</v>
      </c>
      <c r="H750" s="211">
        <v>160</v>
      </c>
      <c r="I750" s="362">
        <v>146</v>
      </c>
      <c r="J750" s="383">
        <v>70</v>
      </c>
      <c r="K750" s="363">
        <f t="shared" si="291"/>
        <v>0.93678791459194877</v>
      </c>
      <c r="L750" s="212">
        <f t="shared" si="292"/>
        <v>0.69427225390528147</v>
      </c>
      <c r="M750" s="364">
        <f t="shared" si="293"/>
        <v>1.4538725878932064</v>
      </c>
      <c r="N750" s="212">
        <f t="shared" si="294"/>
        <v>2.6485681178612812</v>
      </c>
      <c r="O750" s="364">
        <f t="shared" si="295"/>
        <v>2.9717077142275596</v>
      </c>
      <c r="P750" s="365">
        <f t="shared" si="296"/>
        <v>0.76136610833152052</v>
      </c>
      <c r="Q750" s="366">
        <v>6.0722100656455141E-2</v>
      </c>
      <c r="R750" s="212">
        <v>5.46875E-2</v>
      </c>
      <c r="S750" s="364">
        <v>6.8407960199004969E-2</v>
      </c>
      <c r="T750" s="212">
        <v>0.14842300556586271</v>
      </c>
      <c r="U750" s="367">
        <v>0.15433403805496829</v>
      </c>
      <c r="V750" s="367">
        <v>6.0553633217993078E-2</v>
      </c>
      <c r="W750" s="160"/>
      <c r="X750" s="216" t="s">
        <v>391</v>
      </c>
      <c r="Y750" s="214"/>
      <c r="Z750" s="382"/>
      <c r="AA750" s="383">
        <f t="shared" si="297"/>
        <v>70</v>
      </c>
      <c r="AB750" s="362">
        <f t="shared" si="298"/>
        <v>55</v>
      </c>
      <c r="AC750" s="362">
        <f t="shared" si="299"/>
        <v>146</v>
      </c>
      <c r="AD750" s="363">
        <f t="shared" si="288"/>
        <v>0.76136610833152052</v>
      </c>
      <c r="AE750" s="364">
        <f t="shared" si="289"/>
        <v>1.4538725878932064</v>
      </c>
      <c r="AF750" s="365">
        <f t="shared" si="290"/>
        <v>2.9717077142275596</v>
      </c>
      <c r="AG750" s="366">
        <f t="shared" si="300"/>
        <v>6.0553633217993078E-2</v>
      </c>
      <c r="AH750" s="364">
        <f t="shared" si="301"/>
        <v>6.8407960199004969E-2</v>
      </c>
      <c r="AI750" s="367">
        <f t="shared" si="302"/>
        <v>0.15433403805496829</v>
      </c>
    </row>
    <row r="751" spans="1:35" ht="40.15" customHeight="1" x14ac:dyDescent="0.15">
      <c r="B751" s="384" t="s">
        <v>450</v>
      </c>
      <c r="C751" s="385"/>
      <c r="D751" s="386"/>
      <c r="E751" s="383">
        <v>538</v>
      </c>
      <c r="F751" s="211">
        <v>434</v>
      </c>
      <c r="G751" s="362">
        <v>104</v>
      </c>
      <c r="H751" s="211">
        <v>336</v>
      </c>
      <c r="I751" s="362">
        <v>289</v>
      </c>
      <c r="J751" s="383">
        <v>481</v>
      </c>
      <c r="K751" s="363">
        <f t="shared" si="291"/>
        <v>4.5404675500042204</v>
      </c>
      <c r="L751" s="212">
        <f t="shared" si="292"/>
        <v>5.3806099677659311</v>
      </c>
      <c r="M751" s="364">
        <f t="shared" si="293"/>
        <v>2.7491408934707904</v>
      </c>
      <c r="N751" s="212">
        <f t="shared" si="294"/>
        <v>5.5619930475086905</v>
      </c>
      <c r="O751" s="364">
        <f t="shared" si="295"/>
        <v>5.8823529411764701</v>
      </c>
      <c r="P751" s="365">
        <f t="shared" si="296"/>
        <v>5.2316728301065911</v>
      </c>
      <c r="Q751" s="366">
        <v>0.29431072210065645</v>
      </c>
      <c r="R751" s="212">
        <v>0.423828125</v>
      </c>
      <c r="S751" s="364">
        <v>0.12935323383084577</v>
      </c>
      <c r="T751" s="212">
        <v>0.31168831168831168</v>
      </c>
      <c r="U751" s="367">
        <v>0.30549682875264272</v>
      </c>
      <c r="V751" s="367">
        <v>0.41608996539792387</v>
      </c>
      <c r="W751" s="160"/>
      <c r="X751" s="384" t="s">
        <v>450</v>
      </c>
      <c r="Y751" s="385"/>
      <c r="Z751" s="386"/>
      <c r="AA751" s="383">
        <f t="shared" si="297"/>
        <v>481</v>
      </c>
      <c r="AB751" s="362">
        <f t="shared" si="298"/>
        <v>104</v>
      </c>
      <c r="AC751" s="362">
        <f t="shared" si="299"/>
        <v>289</v>
      </c>
      <c r="AD751" s="363">
        <f t="shared" si="288"/>
        <v>5.2316728301065911</v>
      </c>
      <c r="AE751" s="364">
        <f t="shared" si="289"/>
        <v>2.7491408934707904</v>
      </c>
      <c r="AF751" s="365">
        <f t="shared" si="290"/>
        <v>5.8823529411764701</v>
      </c>
      <c r="AG751" s="366">
        <f t="shared" si="300"/>
        <v>0.41608996539792387</v>
      </c>
      <c r="AH751" s="364">
        <f t="shared" si="301"/>
        <v>0.12935323383084577</v>
      </c>
      <c r="AI751" s="367">
        <f t="shared" si="302"/>
        <v>0.30549682875264272</v>
      </c>
    </row>
    <row r="752" spans="1:35" ht="40.15" customHeight="1" x14ac:dyDescent="0.15">
      <c r="B752" s="384" t="s">
        <v>451</v>
      </c>
      <c r="C752" s="385"/>
      <c r="D752" s="386"/>
      <c r="E752" s="383">
        <v>211</v>
      </c>
      <c r="F752" s="211">
        <v>95</v>
      </c>
      <c r="G752" s="362">
        <v>116</v>
      </c>
      <c r="H752" s="211">
        <v>224</v>
      </c>
      <c r="I752" s="362">
        <v>197</v>
      </c>
      <c r="J752" s="383">
        <v>122</v>
      </c>
      <c r="K752" s="363">
        <f t="shared" si="291"/>
        <v>1.7807409908009115</v>
      </c>
      <c r="L752" s="212">
        <f t="shared" si="292"/>
        <v>1.1777832878750312</v>
      </c>
      <c r="M752" s="364">
        <f t="shared" si="293"/>
        <v>3.0663494581020352</v>
      </c>
      <c r="N752" s="212">
        <f t="shared" si="294"/>
        <v>3.7079953650057935</v>
      </c>
      <c r="O752" s="364">
        <f t="shared" si="295"/>
        <v>4.0097699979645833</v>
      </c>
      <c r="P752" s="365">
        <f t="shared" si="296"/>
        <v>1.3269523602349358</v>
      </c>
      <c r="Q752" s="366">
        <v>0.11542669584245077</v>
      </c>
      <c r="R752" s="212">
        <v>9.27734375E-2</v>
      </c>
      <c r="S752" s="364">
        <v>0.14427860696517414</v>
      </c>
      <c r="T752" s="212">
        <v>0.20779220779220781</v>
      </c>
      <c r="U752" s="367">
        <v>0.20824524312896406</v>
      </c>
      <c r="V752" s="367">
        <v>0.10553633217993079</v>
      </c>
      <c r="W752" s="160"/>
      <c r="X752" s="384" t="s">
        <v>451</v>
      </c>
      <c r="Y752" s="385"/>
      <c r="Z752" s="386"/>
      <c r="AA752" s="383">
        <f t="shared" si="297"/>
        <v>122</v>
      </c>
      <c r="AB752" s="362">
        <f t="shared" si="298"/>
        <v>116</v>
      </c>
      <c r="AC752" s="362">
        <f t="shared" si="299"/>
        <v>197</v>
      </c>
      <c r="AD752" s="363">
        <f t="shared" si="288"/>
        <v>1.3269523602349358</v>
      </c>
      <c r="AE752" s="364">
        <f t="shared" si="289"/>
        <v>3.0663494581020352</v>
      </c>
      <c r="AF752" s="365">
        <f t="shared" si="290"/>
        <v>4.0097699979645833</v>
      </c>
      <c r="AG752" s="366">
        <f t="shared" si="300"/>
        <v>0.10553633217993079</v>
      </c>
      <c r="AH752" s="364">
        <f t="shared" si="301"/>
        <v>0.14427860696517414</v>
      </c>
      <c r="AI752" s="367">
        <f t="shared" si="302"/>
        <v>0.20824524312896406</v>
      </c>
    </row>
    <row r="753" spans="1:39" ht="25.5" customHeight="1" x14ac:dyDescent="0.15">
      <c r="B753" s="387" t="s">
        <v>452</v>
      </c>
      <c r="C753" s="388"/>
      <c r="D753" s="389"/>
      <c r="E753" s="383">
        <v>633</v>
      </c>
      <c r="F753" s="211">
        <v>511</v>
      </c>
      <c r="G753" s="362">
        <v>122</v>
      </c>
      <c r="H753" s="211">
        <v>380</v>
      </c>
      <c r="I753" s="362">
        <v>284</v>
      </c>
      <c r="J753" s="383">
        <v>607</v>
      </c>
      <c r="K753" s="363">
        <f t="shared" si="291"/>
        <v>5.3422229724027348</v>
      </c>
      <c r="L753" s="212">
        <f t="shared" si="292"/>
        <v>6.3352343168856935</v>
      </c>
      <c r="M753" s="364">
        <f t="shared" si="293"/>
        <v>3.2249537404176585</v>
      </c>
      <c r="N753" s="212">
        <f t="shared" si="294"/>
        <v>6.2903492799205427</v>
      </c>
      <c r="O753" s="364">
        <f t="shared" si="295"/>
        <v>5.7805821290453894</v>
      </c>
      <c r="P753" s="365">
        <f t="shared" si="296"/>
        <v>6.6021318251033287</v>
      </c>
      <c r="Q753" s="366">
        <v>0.34628008752735229</v>
      </c>
      <c r="R753" s="212">
        <v>0.4990234375</v>
      </c>
      <c r="S753" s="364">
        <v>0.15174129353233831</v>
      </c>
      <c r="T753" s="212">
        <v>0.35250463821892392</v>
      </c>
      <c r="U753" s="367">
        <v>0.30021141649048627</v>
      </c>
      <c r="V753" s="367">
        <v>0.52508650519031141</v>
      </c>
      <c r="W753" s="160"/>
      <c r="X753" s="387" t="s">
        <v>452</v>
      </c>
      <c r="Y753" s="388"/>
      <c r="Z753" s="389"/>
      <c r="AA753" s="383">
        <f t="shared" si="297"/>
        <v>607</v>
      </c>
      <c r="AB753" s="362">
        <f t="shared" si="298"/>
        <v>122</v>
      </c>
      <c r="AC753" s="362">
        <f t="shared" si="299"/>
        <v>284</v>
      </c>
      <c r="AD753" s="363">
        <f t="shared" si="288"/>
        <v>6.6021318251033287</v>
      </c>
      <c r="AE753" s="364">
        <f t="shared" si="289"/>
        <v>3.2249537404176585</v>
      </c>
      <c r="AF753" s="365">
        <f t="shared" si="290"/>
        <v>5.7805821290453894</v>
      </c>
      <c r="AG753" s="366">
        <f t="shared" si="300"/>
        <v>0.52508650519031141</v>
      </c>
      <c r="AH753" s="364">
        <f t="shared" si="301"/>
        <v>0.15174129353233831</v>
      </c>
      <c r="AI753" s="367">
        <f t="shared" si="302"/>
        <v>0.30021141649048627</v>
      </c>
    </row>
    <row r="754" spans="1:39" ht="15" customHeight="1" x14ac:dyDescent="0.15">
      <c r="B754" s="165" t="s">
        <v>1</v>
      </c>
      <c r="C754" s="166"/>
      <c r="D754" s="166"/>
      <c r="E754" s="186">
        <f t="shared" ref="E754:P754" si="303">SUM(E742:E753)-E747</f>
        <v>11849</v>
      </c>
      <c r="F754" s="168">
        <f t="shared" si="303"/>
        <v>8066</v>
      </c>
      <c r="G754" s="186">
        <f t="shared" si="303"/>
        <v>3783</v>
      </c>
      <c r="H754" s="168">
        <f t="shared" si="303"/>
        <v>6041</v>
      </c>
      <c r="I754" s="186">
        <f t="shared" si="303"/>
        <v>4913</v>
      </c>
      <c r="J754" s="186">
        <f t="shared" si="303"/>
        <v>9194</v>
      </c>
      <c r="K754" s="250">
        <f t="shared" si="303"/>
        <v>99.999999999999986</v>
      </c>
      <c r="L754" s="178">
        <f t="shared" si="303"/>
        <v>99.999999999999986</v>
      </c>
      <c r="M754" s="251">
        <f t="shared" si="303"/>
        <v>100</v>
      </c>
      <c r="N754" s="178">
        <f t="shared" si="303"/>
        <v>100.00000000000001</v>
      </c>
      <c r="O754" s="251">
        <f t="shared" si="303"/>
        <v>99.999999999999986</v>
      </c>
      <c r="P754" s="271">
        <f t="shared" si="303"/>
        <v>99.999999999999986</v>
      </c>
      <c r="Q754" s="272">
        <f t="shared" ref="Q754:V754" si="304">SUM(Q742:Q753)</f>
        <v>6.5694748358862141</v>
      </c>
      <c r="R754" s="178">
        <f t="shared" si="304"/>
        <v>7.974609375</v>
      </c>
      <c r="S754" s="251">
        <f t="shared" si="304"/>
        <v>4.7798507462686564</v>
      </c>
      <c r="T754" s="178">
        <f t="shared" si="304"/>
        <v>5.6873840445269019</v>
      </c>
      <c r="U754" s="178">
        <f t="shared" si="304"/>
        <v>5.2769556025369981</v>
      </c>
      <c r="V754" s="178">
        <f t="shared" si="304"/>
        <v>8.0493079584775078</v>
      </c>
      <c r="W754" s="160"/>
      <c r="X754" s="165" t="s">
        <v>1</v>
      </c>
      <c r="Y754" s="166"/>
      <c r="Z754" s="166"/>
      <c r="AA754" s="186">
        <f t="shared" ref="AA754:AF754" si="305">SUM(AA742:AA753)-AA747</f>
        <v>9194</v>
      </c>
      <c r="AB754" s="186">
        <f t="shared" si="305"/>
        <v>3783</v>
      </c>
      <c r="AC754" s="186">
        <f t="shared" si="305"/>
        <v>4913</v>
      </c>
      <c r="AD754" s="250">
        <f t="shared" si="305"/>
        <v>99.999999999999986</v>
      </c>
      <c r="AE754" s="251">
        <f t="shared" si="305"/>
        <v>100</v>
      </c>
      <c r="AF754" s="271">
        <f t="shared" si="305"/>
        <v>99.999999999999986</v>
      </c>
      <c r="AG754" s="272">
        <f>SUM(AG742:AG753)</f>
        <v>8.0493079584775078</v>
      </c>
      <c r="AH754" s="251">
        <f>SUM(AH742:AH753)</f>
        <v>4.7798507462686564</v>
      </c>
      <c r="AI754" s="178">
        <f>SUM(AI742:AI753)</f>
        <v>5.2769556025369981</v>
      </c>
    </row>
    <row r="755" spans="1:39" ht="15" customHeight="1" x14ac:dyDescent="0.15">
      <c r="B755" s="171"/>
      <c r="C755" s="171"/>
      <c r="D755" s="172"/>
      <c r="E755" s="394"/>
      <c r="F755" s="252"/>
      <c r="G755" s="252"/>
      <c r="H755" s="181"/>
      <c r="I755" s="164"/>
      <c r="W755" s="160"/>
      <c r="X755" s="171"/>
      <c r="Y755" s="171"/>
      <c r="Z755" s="172"/>
      <c r="AA755" s="394"/>
      <c r="AB755" s="252"/>
      <c r="AC755" s="164"/>
    </row>
    <row r="756" spans="1:39" ht="15" customHeight="1" x14ac:dyDescent="0.15">
      <c r="A756" s="136" t="s">
        <v>750</v>
      </c>
      <c r="B756" s="171"/>
      <c r="C756" s="171"/>
      <c r="D756" s="172"/>
      <c r="E756" s="252"/>
      <c r="F756" s="252"/>
      <c r="G756" s="252"/>
      <c r="H756" s="181"/>
      <c r="I756" s="164"/>
      <c r="W756" s="160"/>
      <c r="X756" s="171"/>
      <c r="Y756" s="171"/>
      <c r="Z756" s="172"/>
      <c r="AA756" s="252"/>
      <c r="AB756" s="252"/>
      <c r="AC756" s="164"/>
    </row>
    <row r="757" spans="1:39" ht="15" customHeight="1" x14ac:dyDescent="0.15">
      <c r="A757" s="135" t="s">
        <v>751</v>
      </c>
      <c r="B757" s="171"/>
      <c r="C757" s="171"/>
      <c r="D757" s="172"/>
      <c r="E757" s="252"/>
      <c r="F757" s="252"/>
      <c r="G757" s="252"/>
      <c r="H757" s="181"/>
      <c r="I757" s="164"/>
      <c r="W757" s="160"/>
      <c r="X757" s="171"/>
      <c r="Y757" s="171"/>
      <c r="Z757" s="172"/>
      <c r="AA757" s="252"/>
      <c r="AB757" s="252"/>
      <c r="AC757" s="164"/>
    </row>
    <row r="758" spans="1:39" ht="13.7" customHeight="1" x14ac:dyDescent="0.15">
      <c r="B758" s="138"/>
      <c r="C758" s="139"/>
      <c r="D758" s="139"/>
      <c r="E758" s="227"/>
      <c r="F758" s="228"/>
      <c r="G758" s="142" t="s">
        <v>134</v>
      </c>
      <c r="H758" s="142"/>
      <c r="I758" s="228"/>
      <c r="J758" s="255"/>
      <c r="K758" s="229"/>
      <c r="L758" s="228"/>
      <c r="M758" s="142" t="s">
        <v>3</v>
      </c>
      <c r="N758" s="142"/>
      <c r="O758" s="228"/>
      <c r="P758" s="255"/>
      <c r="Q758" s="228"/>
      <c r="R758" s="228"/>
      <c r="S758" s="230" t="s">
        <v>279</v>
      </c>
      <c r="T758" s="142"/>
      <c r="U758" s="228"/>
      <c r="V758" s="231"/>
      <c r="W758" s="160"/>
      <c r="X758" s="138"/>
      <c r="Y758" s="139"/>
      <c r="Z758" s="139"/>
      <c r="AA758" s="140"/>
      <c r="AB758" s="141" t="s">
        <v>134</v>
      </c>
      <c r="AC758" s="142"/>
      <c r="AD758" s="256"/>
      <c r="AE758" s="141" t="s">
        <v>3</v>
      </c>
      <c r="AF758" s="257"/>
      <c r="AG758" s="142"/>
      <c r="AH758" s="258" t="s">
        <v>279</v>
      </c>
      <c r="AI758" s="144"/>
    </row>
    <row r="759" spans="1:39" ht="21" x14ac:dyDescent="0.15">
      <c r="B759" s="232"/>
      <c r="C759" s="172"/>
      <c r="D759" s="172"/>
      <c r="E759" s="146" t="s">
        <v>365</v>
      </c>
      <c r="F759" s="146" t="s">
        <v>170</v>
      </c>
      <c r="G759" s="146" t="s">
        <v>171</v>
      </c>
      <c r="H759" s="146" t="s">
        <v>367</v>
      </c>
      <c r="I759" s="182" t="s">
        <v>173</v>
      </c>
      <c r="J759" s="146" t="s">
        <v>529</v>
      </c>
      <c r="K759" s="147" t="s">
        <v>365</v>
      </c>
      <c r="L759" s="146" t="s">
        <v>170</v>
      </c>
      <c r="M759" s="146" t="s">
        <v>171</v>
      </c>
      <c r="N759" s="146" t="s">
        <v>367</v>
      </c>
      <c r="O759" s="182" t="s">
        <v>173</v>
      </c>
      <c r="P759" s="259" t="s">
        <v>529</v>
      </c>
      <c r="Q759" s="147" t="s">
        <v>365</v>
      </c>
      <c r="R759" s="146" t="s">
        <v>170</v>
      </c>
      <c r="S759" s="146" t="s">
        <v>171</v>
      </c>
      <c r="T759" s="146" t="s">
        <v>367</v>
      </c>
      <c r="U759" s="233" t="s">
        <v>173</v>
      </c>
      <c r="V759" s="233" t="s">
        <v>529</v>
      </c>
      <c r="W759" s="160"/>
      <c r="X759" s="232"/>
      <c r="Y759" s="172"/>
      <c r="Z759" s="172"/>
      <c r="AA759" s="146" t="s">
        <v>496</v>
      </c>
      <c r="AB759" s="146" t="s">
        <v>171</v>
      </c>
      <c r="AC759" s="182" t="s">
        <v>173</v>
      </c>
      <c r="AD759" s="147" t="s">
        <v>496</v>
      </c>
      <c r="AE759" s="146" t="s">
        <v>171</v>
      </c>
      <c r="AF759" s="260" t="s">
        <v>173</v>
      </c>
      <c r="AG759" s="265" t="s">
        <v>496</v>
      </c>
      <c r="AH759" s="146" t="s">
        <v>171</v>
      </c>
      <c r="AI759" s="233" t="s">
        <v>173</v>
      </c>
    </row>
    <row r="760" spans="1:39" ht="12" customHeight="1" x14ac:dyDescent="0.15">
      <c r="B760" s="234"/>
      <c r="C760" s="151"/>
      <c r="D760" s="151"/>
      <c r="E760" s="152"/>
      <c r="F760" s="152"/>
      <c r="G760" s="152"/>
      <c r="H760" s="152"/>
      <c r="I760" s="183"/>
      <c r="J760" s="152"/>
      <c r="K760" s="235">
        <f t="shared" ref="K760:P760" si="306">E766</f>
        <v>6809</v>
      </c>
      <c r="L760" s="236">
        <f t="shared" si="306"/>
        <v>4764</v>
      </c>
      <c r="M760" s="236">
        <f t="shared" si="306"/>
        <v>2045</v>
      </c>
      <c r="N760" s="236">
        <f t="shared" si="306"/>
        <v>2634</v>
      </c>
      <c r="O760" s="237">
        <f t="shared" si="306"/>
        <v>2056</v>
      </c>
      <c r="P760" s="266">
        <f t="shared" si="306"/>
        <v>5342</v>
      </c>
      <c r="Q760" s="267"/>
      <c r="R760" s="152"/>
      <c r="S760" s="152"/>
      <c r="T760" s="152"/>
      <c r="U760" s="152"/>
      <c r="V760" s="152"/>
      <c r="W760" s="160"/>
      <c r="X760" s="234"/>
      <c r="Y760" s="151"/>
      <c r="Z760" s="151"/>
      <c r="AA760" s="152"/>
      <c r="AB760" s="152"/>
      <c r="AC760" s="183"/>
      <c r="AD760" s="235">
        <f t="shared" ref="AD760:AD765" si="307">P760</f>
        <v>5342</v>
      </c>
      <c r="AE760" s="236">
        <f t="shared" ref="AE760:AE765" si="308">M760</f>
        <v>2045</v>
      </c>
      <c r="AF760" s="266">
        <f t="shared" ref="AF760:AF765" si="309">O760</f>
        <v>2056</v>
      </c>
      <c r="AG760" s="267"/>
      <c r="AH760" s="152"/>
      <c r="AI760" s="152"/>
    </row>
    <row r="761" spans="1:39" ht="22.15" customHeight="1" x14ac:dyDescent="0.15">
      <c r="B761" s="395" t="s">
        <v>545</v>
      </c>
      <c r="C761" s="396"/>
      <c r="D761" s="397"/>
      <c r="E761" s="398">
        <v>3595</v>
      </c>
      <c r="F761" s="204">
        <v>2415</v>
      </c>
      <c r="G761" s="241">
        <v>1180</v>
      </c>
      <c r="H761" s="204">
        <v>1108</v>
      </c>
      <c r="I761" s="241">
        <v>838</v>
      </c>
      <c r="J761" s="399">
        <v>2685</v>
      </c>
      <c r="K761" s="242">
        <f t="shared" ref="K761:P765" si="310">E761/K$760*100</f>
        <v>52.797767660449402</v>
      </c>
      <c r="L761" s="205">
        <f t="shared" si="310"/>
        <v>50.692695214105797</v>
      </c>
      <c r="M761" s="243">
        <f t="shared" si="310"/>
        <v>57.701711491442545</v>
      </c>
      <c r="N761" s="205">
        <f t="shared" si="310"/>
        <v>42.065299924069855</v>
      </c>
      <c r="O761" s="243">
        <f t="shared" si="310"/>
        <v>40.75875486381323</v>
      </c>
      <c r="P761" s="268">
        <f t="shared" si="310"/>
        <v>50.262074129539499</v>
      </c>
      <c r="Q761" s="160">
        <v>3.0491942324003394</v>
      </c>
      <c r="R761" s="205">
        <v>3.1527415143603132</v>
      </c>
      <c r="S761" s="243">
        <v>2.8571428571428572</v>
      </c>
      <c r="T761" s="205">
        <v>2.4034707158351409</v>
      </c>
      <c r="U761" s="244">
        <v>2.2587601078167117</v>
      </c>
      <c r="V761" s="244">
        <v>3.1366822429906542</v>
      </c>
      <c r="W761" s="160"/>
      <c r="X761" s="395" t="s">
        <v>545</v>
      </c>
      <c r="Y761" s="396"/>
      <c r="Z761" s="397"/>
      <c r="AA761" s="398">
        <f>J761</f>
        <v>2685</v>
      </c>
      <c r="AB761" s="241">
        <f>G761</f>
        <v>1180</v>
      </c>
      <c r="AC761" s="241">
        <f>O761</f>
        <v>40.75875486381323</v>
      </c>
      <c r="AD761" s="400">
        <f t="shared" si="307"/>
        <v>50.262074129539499</v>
      </c>
      <c r="AE761" s="243">
        <f t="shared" si="308"/>
        <v>57.701711491442545</v>
      </c>
      <c r="AF761" s="268">
        <f t="shared" si="309"/>
        <v>40.75875486381323</v>
      </c>
      <c r="AG761" s="401">
        <f>V761</f>
        <v>3.1366822429906542</v>
      </c>
      <c r="AH761" s="243">
        <f>S761</f>
        <v>2.8571428571428572</v>
      </c>
      <c r="AI761" s="244">
        <f>U761</f>
        <v>2.2587601078167117</v>
      </c>
      <c r="AJ761" s="160"/>
      <c r="AK761" s="160"/>
      <c r="AL761" s="160"/>
      <c r="AM761" s="160"/>
    </row>
    <row r="762" spans="1:39" ht="22.15" customHeight="1" x14ac:dyDescent="0.15">
      <c r="B762" s="216" t="s">
        <v>546</v>
      </c>
      <c r="C762" s="214"/>
      <c r="D762" s="382"/>
      <c r="E762" s="402">
        <v>640</v>
      </c>
      <c r="F762" s="211">
        <v>530</v>
      </c>
      <c r="G762" s="362">
        <v>110</v>
      </c>
      <c r="H762" s="211">
        <v>143</v>
      </c>
      <c r="I762" s="362">
        <v>108</v>
      </c>
      <c r="J762" s="403">
        <v>565</v>
      </c>
      <c r="K762" s="363">
        <f t="shared" si="310"/>
        <v>9.3993244235570561</v>
      </c>
      <c r="L762" s="212">
        <f t="shared" si="310"/>
        <v>11.125104953820319</v>
      </c>
      <c r="M762" s="364">
        <f t="shared" si="310"/>
        <v>5.3789731051344738</v>
      </c>
      <c r="N762" s="212">
        <f t="shared" si="310"/>
        <v>5.4290053151100981</v>
      </c>
      <c r="O762" s="364">
        <f t="shared" si="310"/>
        <v>5.2529182879377432</v>
      </c>
      <c r="P762" s="365">
        <f t="shared" si="310"/>
        <v>10.576563084986896</v>
      </c>
      <c r="Q762" s="366">
        <v>0.42953020134228187</v>
      </c>
      <c r="R762" s="212">
        <v>0.58563535911602205</v>
      </c>
      <c r="S762" s="364">
        <v>0.18803418803418803</v>
      </c>
      <c r="T762" s="212">
        <v>0.18865435356200527</v>
      </c>
      <c r="U762" s="367">
        <v>0.16718266253869968</v>
      </c>
      <c r="V762" s="367">
        <v>0.55555555555555558</v>
      </c>
      <c r="W762" s="160"/>
      <c r="X762" s="404" t="s">
        <v>546</v>
      </c>
      <c r="Y762" s="405"/>
      <c r="Z762" s="406"/>
      <c r="AA762" s="407">
        <f>J762</f>
        <v>565</v>
      </c>
      <c r="AB762" s="245">
        <f>G762</f>
        <v>110</v>
      </c>
      <c r="AC762" s="245">
        <f>O762</f>
        <v>5.2529182879377432</v>
      </c>
      <c r="AD762" s="242">
        <f t="shared" si="307"/>
        <v>10.576563084986896</v>
      </c>
      <c r="AE762" s="246">
        <f t="shared" si="308"/>
        <v>5.3789731051344738</v>
      </c>
      <c r="AF762" s="269">
        <f t="shared" si="309"/>
        <v>5.2529182879377432</v>
      </c>
      <c r="AG762" s="160">
        <f>V762</f>
        <v>0.55555555555555558</v>
      </c>
      <c r="AH762" s="246">
        <f>S762</f>
        <v>0.18803418803418803</v>
      </c>
      <c r="AI762" s="247">
        <f>U762</f>
        <v>0.16718266253869968</v>
      </c>
      <c r="AJ762" s="160"/>
      <c r="AK762" s="160"/>
      <c r="AL762" s="160"/>
      <c r="AM762" s="160"/>
    </row>
    <row r="763" spans="1:39" ht="22.15" customHeight="1" x14ac:dyDescent="0.15">
      <c r="B763" s="216" t="s">
        <v>565</v>
      </c>
      <c r="C763" s="214"/>
      <c r="D763" s="382"/>
      <c r="E763" s="402">
        <v>195</v>
      </c>
      <c r="F763" s="211">
        <v>117</v>
      </c>
      <c r="G763" s="362">
        <v>78</v>
      </c>
      <c r="H763" s="211">
        <v>119</v>
      </c>
      <c r="I763" s="362">
        <v>97</v>
      </c>
      <c r="J763" s="403">
        <v>139</v>
      </c>
      <c r="K763" s="363">
        <f t="shared" si="310"/>
        <v>2.8638566603025408</v>
      </c>
      <c r="L763" s="212">
        <f t="shared" si="310"/>
        <v>2.4559193954659948</v>
      </c>
      <c r="M763" s="364">
        <f t="shared" si="310"/>
        <v>3.8141809290953543</v>
      </c>
      <c r="N763" s="212">
        <f t="shared" si="310"/>
        <v>4.5178435839028097</v>
      </c>
      <c r="O763" s="364">
        <f t="shared" si="310"/>
        <v>4.717898832684825</v>
      </c>
      <c r="P763" s="365">
        <f t="shared" si="310"/>
        <v>2.6020217147135907</v>
      </c>
      <c r="Q763" s="366">
        <v>3.0952380952380953</v>
      </c>
      <c r="R763" s="212">
        <v>4.0344827586206895</v>
      </c>
      <c r="S763" s="364">
        <v>2.2941176470588234</v>
      </c>
      <c r="T763" s="212">
        <v>2.3333333333333335</v>
      </c>
      <c r="U763" s="367">
        <v>2.1555555555555554</v>
      </c>
      <c r="V763" s="367">
        <v>3.9714285714285715</v>
      </c>
      <c r="W763" s="160"/>
      <c r="X763" s="404" t="s">
        <v>547</v>
      </c>
      <c r="Y763" s="405"/>
      <c r="Z763" s="406"/>
      <c r="AA763" s="407">
        <f>J763</f>
        <v>139</v>
      </c>
      <c r="AB763" s="245">
        <f>G763</f>
        <v>78</v>
      </c>
      <c r="AC763" s="245">
        <f>O763</f>
        <v>4.717898832684825</v>
      </c>
      <c r="AD763" s="242">
        <f t="shared" si="307"/>
        <v>2.6020217147135907</v>
      </c>
      <c r="AE763" s="246">
        <f t="shared" si="308"/>
        <v>3.8141809290953543</v>
      </c>
      <c r="AF763" s="269">
        <f t="shared" si="309"/>
        <v>4.717898832684825</v>
      </c>
      <c r="AG763" s="160">
        <f>V763</f>
        <v>3.9714285714285715</v>
      </c>
      <c r="AH763" s="246">
        <f>S763</f>
        <v>2.2941176470588234</v>
      </c>
      <c r="AI763" s="247">
        <f>U763</f>
        <v>2.1555555555555554</v>
      </c>
      <c r="AJ763" s="160"/>
      <c r="AK763" s="160"/>
      <c r="AL763" s="160"/>
      <c r="AM763" s="160"/>
    </row>
    <row r="764" spans="1:39" ht="22.15" customHeight="1" x14ac:dyDescent="0.15">
      <c r="B764" s="331" t="s">
        <v>548</v>
      </c>
      <c r="C764" s="408"/>
      <c r="D764" s="409"/>
      <c r="E764" s="402">
        <v>2333</v>
      </c>
      <c r="F764" s="211">
        <v>1685</v>
      </c>
      <c r="G764" s="362">
        <v>648</v>
      </c>
      <c r="H764" s="211">
        <v>1213</v>
      </c>
      <c r="I764" s="362">
        <v>976</v>
      </c>
      <c r="J764" s="403">
        <v>1922</v>
      </c>
      <c r="K764" s="363">
        <f t="shared" si="310"/>
        <v>34.263474812747837</v>
      </c>
      <c r="L764" s="212">
        <f t="shared" si="310"/>
        <v>35.36943744752309</v>
      </c>
      <c r="M764" s="364">
        <f t="shared" si="310"/>
        <v>31.687041564792175</v>
      </c>
      <c r="N764" s="212">
        <f t="shared" si="310"/>
        <v>46.051632498101746</v>
      </c>
      <c r="O764" s="364">
        <f t="shared" si="310"/>
        <v>47.470817120622563</v>
      </c>
      <c r="P764" s="365">
        <f t="shared" si="310"/>
        <v>35.979034069636839</v>
      </c>
      <c r="Q764" s="366">
        <v>1.5022537025112686</v>
      </c>
      <c r="R764" s="212">
        <v>1.8040685224839401</v>
      </c>
      <c r="S764" s="364">
        <v>1.0468497576736673</v>
      </c>
      <c r="T764" s="212">
        <v>1.4993819530284302</v>
      </c>
      <c r="U764" s="367">
        <v>1.4124457308248914</v>
      </c>
      <c r="V764" s="367">
        <v>1.8269961977186311</v>
      </c>
      <c r="W764" s="160"/>
      <c r="X764" s="174" t="s">
        <v>548</v>
      </c>
      <c r="Y764" s="410"/>
      <c r="Z764" s="411"/>
      <c r="AA764" s="407">
        <f>J764</f>
        <v>1922</v>
      </c>
      <c r="AB764" s="245">
        <f>G764</f>
        <v>648</v>
      </c>
      <c r="AC764" s="245">
        <f>O764</f>
        <v>47.470817120622563</v>
      </c>
      <c r="AD764" s="242">
        <f t="shared" si="307"/>
        <v>35.979034069636839</v>
      </c>
      <c r="AE764" s="246">
        <f t="shared" si="308"/>
        <v>31.687041564792175</v>
      </c>
      <c r="AF764" s="269">
        <f t="shared" si="309"/>
        <v>47.470817120622563</v>
      </c>
      <c r="AG764" s="160">
        <f>V764</f>
        <v>1.8269961977186311</v>
      </c>
      <c r="AH764" s="246">
        <f>S764</f>
        <v>1.0468497576736673</v>
      </c>
      <c r="AI764" s="247">
        <f>U764</f>
        <v>1.4124457308248914</v>
      </c>
      <c r="AJ764" s="160"/>
      <c r="AK764" s="160"/>
      <c r="AL764" s="160"/>
      <c r="AM764" s="160"/>
    </row>
    <row r="765" spans="1:39" ht="22.15" customHeight="1" x14ac:dyDescent="0.15">
      <c r="B765" s="412" t="s">
        <v>549</v>
      </c>
      <c r="C765" s="413"/>
      <c r="D765" s="414"/>
      <c r="E765" s="415">
        <v>46</v>
      </c>
      <c r="F765" s="157">
        <v>17</v>
      </c>
      <c r="G765" s="184">
        <v>29</v>
      </c>
      <c r="H765" s="157">
        <v>51</v>
      </c>
      <c r="I765" s="184">
        <v>37</v>
      </c>
      <c r="J765" s="416">
        <v>31</v>
      </c>
      <c r="K765" s="242">
        <f t="shared" si="310"/>
        <v>0.67557644294316344</v>
      </c>
      <c r="L765" s="159">
        <f t="shared" si="310"/>
        <v>0.35684298908480272</v>
      </c>
      <c r="M765" s="248">
        <f t="shared" si="310"/>
        <v>1.4180929095354522</v>
      </c>
      <c r="N765" s="159">
        <f t="shared" si="310"/>
        <v>1.9362186788154898</v>
      </c>
      <c r="O765" s="248">
        <f t="shared" si="310"/>
        <v>1.7996108949416341</v>
      </c>
      <c r="P765" s="270">
        <f t="shared" si="310"/>
        <v>0.5803070011231749</v>
      </c>
      <c r="Q765" s="160">
        <v>2.962009014810045E-2</v>
      </c>
      <c r="R765" s="159">
        <v>1.8201284796573874E-2</v>
      </c>
      <c r="S765" s="248">
        <v>4.6849757673667204E-2</v>
      </c>
      <c r="T765" s="159">
        <v>6.3040791100123603E-2</v>
      </c>
      <c r="U765" s="159">
        <v>5.3545586107091175E-2</v>
      </c>
      <c r="V765" s="159">
        <v>2.9467680608365018E-2</v>
      </c>
      <c r="W765" s="160"/>
      <c r="X765" s="412" t="s">
        <v>549</v>
      </c>
      <c r="Y765" s="413"/>
      <c r="Z765" s="414"/>
      <c r="AA765" s="415">
        <f>J765</f>
        <v>31</v>
      </c>
      <c r="AB765" s="184">
        <f>G765</f>
        <v>29</v>
      </c>
      <c r="AC765" s="184">
        <f>O765</f>
        <v>1.7996108949416341</v>
      </c>
      <c r="AD765" s="242">
        <f t="shared" si="307"/>
        <v>0.5803070011231749</v>
      </c>
      <c r="AE765" s="248">
        <f t="shared" si="308"/>
        <v>1.4180929095354522</v>
      </c>
      <c r="AF765" s="270">
        <f t="shared" si="309"/>
        <v>1.7996108949416341</v>
      </c>
      <c r="AG765" s="160">
        <f>V765</f>
        <v>2.9467680608365018E-2</v>
      </c>
      <c r="AH765" s="248">
        <f>S765</f>
        <v>4.6849757673667204E-2</v>
      </c>
      <c r="AI765" s="159">
        <f>U765</f>
        <v>5.3545586107091175E-2</v>
      </c>
      <c r="AJ765" s="160"/>
      <c r="AK765" s="160"/>
      <c r="AL765" s="160"/>
      <c r="AM765" s="160"/>
    </row>
    <row r="766" spans="1:39" ht="15" customHeight="1" x14ac:dyDescent="0.15">
      <c r="B766" s="417" t="s">
        <v>1</v>
      </c>
      <c r="C766" s="418"/>
      <c r="D766" s="419"/>
      <c r="E766" s="168">
        <f t="shared" ref="E766:V766" si="311">SUM(E761:E765)</f>
        <v>6809</v>
      </c>
      <c r="F766" s="168">
        <f t="shared" si="311"/>
        <v>4764</v>
      </c>
      <c r="G766" s="186">
        <f t="shared" si="311"/>
        <v>2045</v>
      </c>
      <c r="H766" s="168">
        <f t="shared" si="311"/>
        <v>2634</v>
      </c>
      <c r="I766" s="186">
        <f t="shared" si="311"/>
        <v>2056</v>
      </c>
      <c r="J766" s="168">
        <f t="shared" si="311"/>
        <v>5342</v>
      </c>
      <c r="K766" s="250">
        <f t="shared" si="311"/>
        <v>100</v>
      </c>
      <c r="L766" s="178">
        <f t="shared" si="311"/>
        <v>99.999999999999986</v>
      </c>
      <c r="M766" s="251">
        <f t="shared" si="311"/>
        <v>99.999999999999986</v>
      </c>
      <c r="N766" s="178">
        <f t="shared" si="311"/>
        <v>100</v>
      </c>
      <c r="O766" s="251">
        <f t="shared" si="311"/>
        <v>100</v>
      </c>
      <c r="P766" s="271">
        <f t="shared" si="311"/>
        <v>100</v>
      </c>
      <c r="Q766" s="272">
        <f t="shared" si="311"/>
        <v>8.1058363216400853</v>
      </c>
      <c r="R766" s="178">
        <f t="shared" si="311"/>
        <v>9.5951294393775388</v>
      </c>
      <c r="S766" s="251">
        <f t="shared" si="311"/>
        <v>6.4329942075832021</v>
      </c>
      <c r="T766" s="178">
        <f t="shared" si="311"/>
        <v>6.4878811468590323</v>
      </c>
      <c r="U766" s="178">
        <f t="shared" si="311"/>
        <v>6.0474896428429501</v>
      </c>
      <c r="V766" s="178">
        <f t="shared" si="311"/>
        <v>9.5201302483017773</v>
      </c>
      <c r="W766" s="160"/>
      <c r="X766" s="417" t="s">
        <v>1</v>
      </c>
      <c r="Y766" s="418"/>
      <c r="Z766" s="419"/>
      <c r="AA766" s="168">
        <f t="shared" ref="AA766:AI766" si="312">SUM(AA761:AA765)</f>
        <v>5342</v>
      </c>
      <c r="AB766" s="186">
        <f t="shared" si="312"/>
        <v>2045</v>
      </c>
      <c r="AC766" s="186">
        <f t="shared" si="312"/>
        <v>100</v>
      </c>
      <c r="AD766" s="250">
        <f t="shared" si="312"/>
        <v>100</v>
      </c>
      <c r="AE766" s="251">
        <f t="shared" si="312"/>
        <v>99.999999999999986</v>
      </c>
      <c r="AF766" s="271">
        <f t="shared" si="312"/>
        <v>100</v>
      </c>
      <c r="AG766" s="272">
        <f t="shared" si="312"/>
        <v>9.5201302483017773</v>
      </c>
      <c r="AH766" s="251">
        <f t="shared" si="312"/>
        <v>6.4329942075832021</v>
      </c>
      <c r="AI766" s="178">
        <f t="shared" si="312"/>
        <v>6.0474896428429501</v>
      </c>
    </row>
    <row r="767" spans="1:39" ht="15" customHeight="1" x14ac:dyDescent="0.15">
      <c r="B767" s="420"/>
      <c r="C767" s="420"/>
      <c r="D767" s="420"/>
      <c r="E767" s="181"/>
      <c r="F767" s="181"/>
      <c r="G767" s="181"/>
      <c r="H767" s="181"/>
      <c r="I767" s="181"/>
      <c r="J767" s="160"/>
      <c r="K767" s="160"/>
      <c r="L767" s="160"/>
      <c r="M767" s="160"/>
      <c r="N767" s="160"/>
      <c r="O767" s="160"/>
      <c r="P767" s="160"/>
      <c r="Q767" s="160"/>
      <c r="R767" s="160"/>
      <c r="S767" s="160"/>
      <c r="T767" s="160"/>
      <c r="U767" s="160"/>
      <c r="V767" s="160"/>
      <c r="W767" s="160"/>
      <c r="X767" s="420"/>
      <c r="Y767" s="420"/>
      <c r="Z767" s="420"/>
      <c r="AA767" s="181"/>
      <c r="AB767" s="181"/>
      <c r="AC767" s="181"/>
      <c r="AD767" s="160"/>
      <c r="AE767" s="160"/>
      <c r="AF767" s="160"/>
      <c r="AG767" s="160"/>
      <c r="AH767" s="160"/>
      <c r="AI767" s="160"/>
    </row>
    <row r="768" spans="1:39" ht="15" customHeight="1" x14ac:dyDescent="0.15">
      <c r="A768" s="136" t="s">
        <v>748</v>
      </c>
      <c r="B768" s="273"/>
      <c r="C768" s="273"/>
      <c r="D768" s="273"/>
      <c r="E768" s="136"/>
      <c r="F768" s="136"/>
      <c r="G768" s="136"/>
      <c r="H768" s="136"/>
      <c r="I768" s="136"/>
      <c r="J768" s="136"/>
      <c r="K768" s="136"/>
      <c r="L768" s="136"/>
      <c r="M768" s="136"/>
      <c r="N768" s="136"/>
      <c r="O768" s="136"/>
      <c r="P768" s="136"/>
      <c r="Q768" s="136"/>
      <c r="R768" s="136"/>
      <c r="S768" s="160"/>
      <c r="T768" s="160"/>
      <c r="U768" s="160"/>
      <c r="V768" s="160"/>
      <c r="W768" s="160"/>
      <c r="X768" s="273"/>
      <c r="Y768" s="273"/>
      <c r="Z768" s="273"/>
      <c r="AA768" s="136"/>
      <c r="AB768" s="136"/>
      <c r="AC768" s="136"/>
      <c r="AD768" s="136"/>
      <c r="AE768" s="136"/>
      <c r="AF768" s="136"/>
      <c r="AG768" s="136"/>
      <c r="AH768" s="136"/>
      <c r="AI768" s="160"/>
    </row>
    <row r="769" spans="1:35" ht="15" customHeight="1" x14ac:dyDescent="0.15">
      <c r="A769" s="135" t="s">
        <v>752</v>
      </c>
      <c r="K769" s="421"/>
      <c r="S769" s="160"/>
      <c r="T769" s="160"/>
      <c r="U769" s="160"/>
      <c r="V769" s="160"/>
      <c r="W769" s="160"/>
      <c r="AI769" s="160"/>
    </row>
    <row r="770" spans="1:35" ht="15" customHeight="1" x14ac:dyDescent="0.15">
      <c r="B770" s="138"/>
      <c r="C770" s="139"/>
      <c r="D770" s="139"/>
      <c r="E770" s="227"/>
      <c r="F770" s="228"/>
      <c r="G770" s="142" t="s">
        <v>134</v>
      </c>
      <c r="H770" s="142"/>
      <c r="I770" s="228"/>
      <c r="J770" s="255"/>
      <c r="K770" s="229"/>
      <c r="L770" s="228"/>
      <c r="M770" s="142" t="s">
        <v>3</v>
      </c>
      <c r="N770" s="142"/>
      <c r="O770" s="228"/>
      <c r="P770" s="255"/>
      <c r="Q770" s="228"/>
      <c r="R770" s="228"/>
      <c r="S770" s="230" t="s">
        <v>279</v>
      </c>
      <c r="T770" s="142"/>
      <c r="U770" s="228"/>
      <c r="V770" s="231"/>
      <c r="W770" s="160"/>
      <c r="X770" s="138"/>
      <c r="Y770" s="139"/>
      <c r="Z770" s="139"/>
      <c r="AA770" s="422"/>
      <c r="AB770" s="258" t="s">
        <v>134</v>
      </c>
      <c r="AC770" s="230"/>
      <c r="AD770" s="423"/>
      <c r="AE770" s="258" t="s">
        <v>3</v>
      </c>
      <c r="AF770" s="424"/>
      <c r="AG770" s="230"/>
      <c r="AH770" s="258" t="s">
        <v>279</v>
      </c>
      <c r="AI770" s="425"/>
    </row>
    <row r="771" spans="1:35" ht="21" x14ac:dyDescent="0.15">
      <c r="B771" s="232" t="s">
        <v>539</v>
      </c>
      <c r="C771" s="172"/>
      <c r="D771" s="172"/>
      <c r="E771" s="146" t="s">
        <v>365</v>
      </c>
      <c r="F771" s="146" t="s">
        <v>170</v>
      </c>
      <c r="G771" s="146" t="s">
        <v>171</v>
      </c>
      <c r="H771" s="146" t="s">
        <v>367</v>
      </c>
      <c r="I771" s="182" t="s">
        <v>173</v>
      </c>
      <c r="J771" s="146" t="s">
        <v>529</v>
      </c>
      <c r="K771" s="147" t="s">
        <v>365</v>
      </c>
      <c r="L771" s="146" t="s">
        <v>170</v>
      </c>
      <c r="M771" s="146" t="s">
        <v>171</v>
      </c>
      <c r="N771" s="146" t="s">
        <v>367</v>
      </c>
      <c r="O771" s="182" t="s">
        <v>173</v>
      </c>
      <c r="P771" s="259" t="s">
        <v>529</v>
      </c>
      <c r="Q771" s="147" t="s">
        <v>365</v>
      </c>
      <c r="R771" s="146" t="s">
        <v>170</v>
      </c>
      <c r="S771" s="146" t="s">
        <v>171</v>
      </c>
      <c r="T771" s="146" t="s">
        <v>367</v>
      </c>
      <c r="U771" s="233" t="s">
        <v>173</v>
      </c>
      <c r="V771" s="233" t="s">
        <v>529</v>
      </c>
      <c r="W771" s="160"/>
      <c r="X771" s="232" t="s">
        <v>455</v>
      </c>
      <c r="Y771" s="172"/>
      <c r="Z771" s="172"/>
      <c r="AA771" s="146" t="s">
        <v>496</v>
      </c>
      <c r="AB771" s="146" t="s">
        <v>171</v>
      </c>
      <c r="AC771" s="182" t="s">
        <v>173</v>
      </c>
      <c r="AD771" s="147" t="s">
        <v>496</v>
      </c>
      <c r="AE771" s="146" t="s">
        <v>171</v>
      </c>
      <c r="AF771" s="260" t="s">
        <v>173</v>
      </c>
      <c r="AG771" s="265" t="s">
        <v>496</v>
      </c>
      <c r="AH771" s="146" t="s">
        <v>171</v>
      </c>
      <c r="AI771" s="233" t="s">
        <v>173</v>
      </c>
    </row>
    <row r="772" spans="1:35" ht="12" customHeight="1" x14ac:dyDescent="0.15">
      <c r="B772" s="234"/>
      <c r="C772" s="151"/>
      <c r="D772" s="151"/>
      <c r="E772" s="152"/>
      <c r="F772" s="152"/>
      <c r="G772" s="152"/>
      <c r="H772" s="152"/>
      <c r="I772" s="183"/>
      <c r="J772" s="152"/>
      <c r="K772" s="235">
        <f t="shared" ref="K772:P772" si="313">K760</f>
        <v>6809</v>
      </c>
      <c r="L772" s="236">
        <f t="shared" si="313"/>
        <v>4764</v>
      </c>
      <c r="M772" s="236">
        <f t="shared" si="313"/>
        <v>2045</v>
      </c>
      <c r="N772" s="236">
        <f t="shared" si="313"/>
        <v>2634</v>
      </c>
      <c r="O772" s="237">
        <f t="shared" si="313"/>
        <v>2056</v>
      </c>
      <c r="P772" s="266">
        <f t="shared" si="313"/>
        <v>5342</v>
      </c>
      <c r="Q772" s="267"/>
      <c r="R772" s="152"/>
      <c r="S772" s="152"/>
      <c r="T772" s="152"/>
      <c r="U772" s="152"/>
      <c r="V772" s="152"/>
      <c r="W772" s="160"/>
      <c r="X772" s="234"/>
      <c r="Y772" s="151"/>
      <c r="Z772" s="151"/>
      <c r="AA772" s="152"/>
      <c r="AB772" s="152"/>
      <c r="AC772" s="183"/>
      <c r="AD772" s="235">
        <f>P772</f>
        <v>5342</v>
      </c>
      <c r="AE772" s="236">
        <f>M772</f>
        <v>2045</v>
      </c>
      <c r="AF772" s="266">
        <f>O772</f>
        <v>2056</v>
      </c>
      <c r="AG772" s="267"/>
      <c r="AH772" s="152"/>
      <c r="AI772" s="152"/>
    </row>
    <row r="773" spans="1:35" ht="15" customHeight="1" x14ac:dyDescent="0.15">
      <c r="B773" s="156" t="s">
        <v>569</v>
      </c>
      <c r="C773" s="426"/>
      <c r="D773" s="426"/>
      <c r="E773" s="204">
        <v>1459</v>
      </c>
      <c r="F773" s="204">
        <v>1459</v>
      </c>
      <c r="G773" s="241">
        <v>0</v>
      </c>
      <c r="H773" s="204">
        <v>157</v>
      </c>
      <c r="I773" s="241">
        <v>0</v>
      </c>
      <c r="J773" s="204">
        <v>1616</v>
      </c>
      <c r="K773" s="242">
        <f t="shared" ref="K773:P775" si="314">E773/K$772*100</f>
        <v>21.42752239682773</v>
      </c>
      <c r="L773" s="205">
        <f t="shared" si="314"/>
        <v>30.625524769101599</v>
      </c>
      <c r="M773" s="243">
        <f t="shared" si="314"/>
        <v>0</v>
      </c>
      <c r="N773" s="205">
        <f t="shared" si="314"/>
        <v>5.9605163249810174</v>
      </c>
      <c r="O773" s="243">
        <f t="shared" si="314"/>
        <v>0</v>
      </c>
      <c r="P773" s="268">
        <f t="shared" si="314"/>
        <v>30.25084238113066</v>
      </c>
      <c r="Q773" s="160">
        <v>0.31315732989911998</v>
      </c>
      <c r="R773" s="205">
        <v>0.52069950035688795</v>
      </c>
      <c r="S773" s="243" t="s">
        <v>566</v>
      </c>
      <c r="T773" s="243">
        <v>6.4688916357643178E-2</v>
      </c>
      <c r="U773" s="244" t="s">
        <v>566</v>
      </c>
      <c r="V773" s="244">
        <v>0.5120405576679341</v>
      </c>
      <c r="W773" s="160"/>
      <c r="X773" s="156" t="s">
        <v>569</v>
      </c>
      <c r="Y773" s="426"/>
      <c r="Z773" s="426"/>
      <c r="AA773" s="204">
        <f>J773</f>
        <v>1616</v>
      </c>
      <c r="AB773" s="241">
        <f>G773</f>
        <v>0</v>
      </c>
      <c r="AC773" s="241">
        <f>I773</f>
        <v>0</v>
      </c>
      <c r="AD773" s="427">
        <f>P773</f>
        <v>30.25084238113066</v>
      </c>
      <c r="AE773" s="243">
        <f>M773</f>
        <v>0</v>
      </c>
      <c r="AF773" s="268">
        <f>O773</f>
        <v>0</v>
      </c>
      <c r="AG773" s="160">
        <f>V773</f>
        <v>0.5120405576679341</v>
      </c>
      <c r="AH773" s="243" t="str">
        <f>S773</f>
        <v>－</v>
      </c>
      <c r="AI773" s="244" t="str">
        <f>U773</f>
        <v>－</v>
      </c>
    </row>
    <row r="774" spans="1:35" ht="15" customHeight="1" x14ac:dyDescent="0.15">
      <c r="B774" s="156" t="s">
        <v>570</v>
      </c>
      <c r="C774" s="426"/>
      <c r="D774" s="426"/>
      <c r="E774" s="157">
        <v>2369</v>
      </c>
      <c r="F774" s="157">
        <v>1119</v>
      </c>
      <c r="G774" s="245">
        <v>1250</v>
      </c>
      <c r="H774" s="157">
        <v>1026</v>
      </c>
      <c r="I774" s="245">
        <v>901</v>
      </c>
      <c r="J774" s="157">
        <v>1244</v>
      </c>
      <c r="K774" s="242">
        <f t="shared" si="314"/>
        <v>34.792186811572918</v>
      </c>
      <c r="L774" s="159">
        <f t="shared" si="314"/>
        <v>23.488664987405542</v>
      </c>
      <c r="M774" s="246">
        <f t="shared" si="314"/>
        <v>61.124694376528119</v>
      </c>
      <c r="N774" s="159">
        <f t="shared" si="314"/>
        <v>38.95216400911162</v>
      </c>
      <c r="O774" s="246">
        <f t="shared" si="314"/>
        <v>43.822957198443582</v>
      </c>
      <c r="P774" s="269">
        <f t="shared" si="314"/>
        <v>23.287158367652562</v>
      </c>
      <c r="Q774" s="160">
        <v>0.5084782142090577</v>
      </c>
      <c r="R774" s="159">
        <v>0.39935760171306212</v>
      </c>
      <c r="S774" s="246">
        <v>0.67312870220786214</v>
      </c>
      <c r="T774" s="159">
        <v>0.42274412855377008</v>
      </c>
      <c r="U774" s="247">
        <v>0.43463579353593823</v>
      </c>
      <c r="V774" s="247">
        <v>0.39416983523447402</v>
      </c>
      <c r="W774" s="160"/>
      <c r="X774" s="156" t="s">
        <v>570</v>
      </c>
      <c r="Y774" s="426"/>
      <c r="Z774" s="426"/>
      <c r="AA774" s="157">
        <f>J774</f>
        <v>1244</v>
      </c>
      <c r="AB774" s="245">
        <f>G774</f>
        <v>1250</v>
      </c>
      <c r="AC774" s="428">
        <f>I774</f>
        <v>901</v>
      </c>
      <c r="AD774" s="427">
        <f>P774</f>
        <v>23.287158367652562</v>
      </c>
      <c r="AE774" s="429">
        <f>M774</f>
        <v>61.124694376528119</v>
      </c>
      <c r="AF774" s="430">
        <f>O774</f>
        <v>43.822957198443582</v>
      </c>
      <c r="AG774" s="160">
        <f>V774</f>
        <v>0.39416983523447402</v>
      </c>
      <c r="AH774" s="246">
        <f>S774</f>
        <v>0.67312870220786214</v>
      </c>
      <c r="AI774" s="247">
        <f>U774</f>
        <v>0.43463579353593823</v>
      </c>
    </row>
    <row r="775" spans="1:35" ht="15" customHeight="1" x14ac:dyDescent="0.15">
      <c r="B775" s="156" t="s">
        <v>456</v>
      </c>
      <c r="C775" s="426"/>
      <c r="D775" s="426"/>
      <c r="E775" s="157">
        <v>2981</v>
      </c>
      <c r="F775" s="157">
        <v>2186</v>
      </c>
      <c r="G775" s="245">
        <v>795</v>
      </c>
      <c r="H775" s="157">
        <v>1451</v>
      </c>
      <c r="I775" s="245">
        <v>1155</v>
      </c>
      <c r="J775" s="157">
        <v>2482</v>
      </c>
      <c r="K775" s="242">
        <f t="shared" si="314"/>
        <v>43.780290791599356</v>
      </c>
      <c r="L775" s="159">
        <f t="shared" si="314"/>
        <v>45.885810243492863</v>
      </c>
      <c r="M775" s="246">
        <f t="shared" si="314"/>
        <v>38.875305623471881</v>
      </c>
      <c r="N775" s="159">
        <f t="shared" si="314"/>
        <v>55.087319665907366</v>
      </c>
      <c r="O775" s="246">
        <f t="shared" si="314"/>
        <v>56.177042801556418</v>
      </c>
      <c r="P775" s="269">
        <f t="shared" si="314"/>
        <v>46.461999251216774</v>
      </c>
      <c r="Q775" s="160">
        <v>0.63983687486585106</v>
      </c>
      <c r="R775" s="159">
        <v>0.78015703069236264</v>
      </c>
      <c r="S775" s="246">
        <v>0.42810985460420031</v>
      </c>
      <c r="T775" s="159">
        <v>0.59785743716522455</v>
      </c>
      <c r="U775" s="247">
        <v>0.55716353111432704</v>
      </c>
      <c r="V775" s="247">
        <v>0.78643852978453743</v>
      </c>
      <c r="W775" s="160"/>
      <c r="X775" s="156" t="s">
        <v>456</v>
      </c>
      <c r="Y775" s="426"/>
      <c r="Z775" s="426"/>
      <c r="AA775" s="157">
        <f>J775</f>
        <v>2482</v>
      </c>
      <c r="AB775" s="245">
        <f>G775</f>
        <v>795</v>
      </c>
      <c r="AC775" s="245">
        <f>I775</f>
        <v>1155</v>
      </c>
      <c r="AD775" s="427">
        <f>P775</f>
        <v>46.461999251216774</v>
      </c>
      <c r="AE775" s="429">
        <f>M775</f>
        <v>38.875305623471881</v>
      </c>
      <c r="AF775" s="430">
        <f>O775</f>
        <v>56.177042801556418</v>
      </c>
      <c r="AG775" s="160">
        <f>V775</f>
        <v>0.78643852978453743</v>
      </c>
      <c r="AH775" s="246">
        <f>S775</f>
        <v>0.42810985460420031</v>
      </c>
      <c r="AI775" s="247">
        <f>U775</f>
        <v>0.55716353111432704</v>
      </c>
    </row>
    <row r="776" spans="1:35" ht="15" customHeight="1" x14ac:dyDescent="0.15">
      <c r="B776" s="431" t="s">
        <v>1</v>
      </c>
      <c r="C776" s="432"/>
      <c r="D776" s="433"/>
      <c r="E776" s="434">
        <f t="shared" ref="E776:V776" si="315">SUM(E773,E774:E775)</f>
        <v>6809</v>
      </c>
      <c r="F776" s="168">
        <f t="shared" si="315"/>
        <v>4764</v>
      </c>
      <c r="G776" s="186">
        <f t="shared" si="315"/>
        <v>2045</v>
      </c>
      <c r="H776" s="168">
        <f t="shared" si="315"/>
        <v>2634</v>
      </c>
      <c r="I776" s="186">
        <f t="shared" si="315"/>
        <v>2056</v>
      </c>
      <c r="J776" s="435">
        <f t="shared" si="315"/>
        <v>5342</v>
      </c>
      <c r="K776" s="250">
        <f t="shared" si="315"/>
        <v>100</v>
      </c>
      <c r="L776" s="178">
        <f t="shared" si="315"/>
        <v>100</v>
      </c>
      <c r="M776" s="251">
        <f t="shared" si="315"/>
        <v>100</v>
      </c>
      <c r="N776" s="178">
        <f t="shared" si="315"/>
        <v>100</v>
      </c>
      <c r="O776" s="251">
        <f t="shared" si="315"/>
        <v>100</v>
      </c>
      <c r="P776" s="271">
        <f t="shared" si="315"/>
        <v>100</v>
      </c>
      <c r="Q776" s="272">
        <f t="shared" si="315"/>
        <v>1.4614724189740289</v>
      </c>
      <c r="R776" s="178">
        <f t="shared" si="315"/>
        <v>1.7002141327623126</v>
      </c>
      <c r="S776" s="178">
        <f t="shared" si="315"/>
        <v>1.1012385568120624</v>
      </c>
      <c r="T776" s="178">
        <f t="shared" si="315"/>
        <v>1.0852904820766378</v>
      </c>
      <c r="U776" s="178">
        <f t="shared" si="315"/>
        <v>0.99179932465026521</v>
      </c>
      <c r="V776" s="178">
        <f t="shared" si="315"/>
        <v>1.6926489226869457</v>
      </c>
      <c r="W776" s="160"/>
      <c r="X776" s="431" t="s">
        <v>1</v>
      </c>
      <c r="Y776" s="432"/>
      <c r="Z776" s="433"/>
      <c r="AA776" s="434">
        <f t="shared" ref="AA776:AI776" si="316">SUM(AA773,AA774:AA775)</f>
        <v>5342</v>
      </c>
      <c r="AB776" s="186">
        <f t="shared" si="316"/>
        <v>2045</v>
      </c>
      <c r="AC776" s="186">
        <f t="shared" si="316"/>
        <v>2056</v>
      </c>
      <c r="AD776" s="250">
        <f t="shared" si="316"/>
        <v>100</v>
      </c>
      <c r="AE776" s="251">
        <f t="shared" si="316"/>
        <v>100</v>
      </c>
      <c r="AF776" s="271">
        <f t="shared" si="316"/>
        <v>100</v>
      </c>
      <c r="AG776" s="272">
        <f t="shared" si="316"/>
        <v>1.6926489226869457</v>
      </c>
      <c r="AH776" s="178">
        <f t="shared" si="316"/>
        <v>1.1012385568120624</v>
      </c>
      <c r="AI776" s="178">
        <f t="shared" si="316"/>
        <v>0.99179932465026521</v>
      </c>
    </row>
    <row r="777" spans="1:35" ht="15" customHeight="1" x14ac:dyDescent="0.15">
      <c r="B777" s="420"/>
      <c r="C777" s="420"/>
      <c r="D777" s="420"/>
      <c r="E777" s="181"/>
      <c r="F777" s="181"/>
      <c r="G777" s="181"/>
      <c r="H777" s="181"/>
      <c r="I777" s="181"/>
      <c r="J777" s="181"/>
      <c r="K777" s="160"/>
      <c r="L777" s="160"/>
      <c r="M777" s="160"/>
      <c r="N777" s="160"/>
      <c r="O777" s="160"/>
      <c r="P777" s="160"/>
      <c r="Q777" s="160"/>
      <c r="R777" s="160"/>
      <c r="S777" s="160"/>
      <c r="T777" s="160"/>
      <c r="U777" s="160"/>
      <c r="V777" s="160"/>
      <c r="W777" s="160"/>
      <c r="X777" s="420"/>
      <c r="Y777" s="420"/>
      <c r="Z777" s="420"/>
      <c r="AA777" s="181"/>
      <c r="AB777" s="181"/>
      <c r="AC777" s="181"/>
      <c r="AD777" s="160"/>
      <c r="AE777" s="160"/>
      <c r="AF777" s="160"/>
      <c r="AG777" s="160"/>
      <c r="AH777" s="160"/>
      <c r="AI777" s="160"/>
    </row>
    <row r="778" spans="1:35" ht="15" customHeight="1" x14ac:dyDescent="0.15">
      <c r="A778" s="135" t="s">
        <v>753</v>
      </c>
      <c r="K778" s="421"/>
      <c r="S778" s="160"/>
      <c r="T778" s="160"/>
      <c r="U778" s="160"/>
      <c r="V778" s="160"/>
      <c r="W778" s="160"/>
      <c r="AI778" s="160"/>
    </row>
    <row r="779" spans="1:35" ht="15" customHeight="1" x14ac:dyDescent="0.15">
      <c r="B779" s="138"/>
      <c r="C779" s="139"/>
      <c r="D779" s="139"/>
      <c r="E779" s="227"/>
      <c r="F779" s="228"/>
      <c r="G779" s="142" t="s">
        <v>134</v>
      </c>
      <c r="H779" s="142"/>
      <c r="I779" s="228"/>
      <c r="J779" s="255"/>
      <c r="K779" s="229"/>
      <c r="L779" s="228"/>
      <c r="M779" s="142" t="s">
        <v>3</v>
      </c>
      <c r="N779" s="142"/>
      <c r="O779" s="228"/>
      <c r="P779" s="255"/>
      <c r="Q779" s="228"/>
      <c r="R779" s="228"/>
      <c r="S779" s="230" t="s">
        <v>279</v>
      </c>
      <c r="T779" s="142"/>
      <c r="U779" s="228"/>
      <c r="V779" s="231"/>
      <c r="W779" s="160"/>
      <c r="X779" s="138"/>
      <c r="Y779" s="139"/>
      <c r="Z779" s="139"/>
      <c r="AA779" s="422"/>
      <c r="AB779" s="258" t="s">
        <v>134</v>
      </c>
      <c r="AC779" s="230"/>
      <c r="AD779" s="423"/>
      <c r="AE779" s="258" t="s">
        <v>3</v>
      </c>
      <c r="AF779" s="424"/>
      <c r="AG779" s="230"/>
      <c r="AH779" s="258" t="s">
        <v>279</v>
      </c>
      <c r="AI779" s="425"/>
    </row>
    <row r="780" spans="1:35" ht="21" x14ac:dyDescent="0.15">
      <c r="B780" s="232"/>
      <c r="C780" s="172"/>
      <c r="D780" s="172"/>
      <c r="E780" s="146" t="s">
        <v>365</v>
      </c>
      <c r="F780" s="146" t="s">
        <v>170</v>
      </c>
      <c r="G780" s="146" t="s">
        <v>171</v>
      </c>
      <c r="H780" s="146" t="s">
        <v>367</v>
      </c>
      <c r="I780" s="182" t="s">
        <v>173</v>
      </c>
      <c r="J780" s="146" t="s">
        <v>529</v>
      </c>
      <c r="K780" s="147" t="s">
        <v>365</v>
      </c>
      <c r="L780" s="146" t="s">
        <v>170</v>
      </c>
      <c r="M780" s="146" t="s">
        <v>171</v>
      </c>
      <c r="N780" s="146" t="s">
        <v>367</v>
      </c>
      <c r="O780" s="182" t="s">
        <v>173</v>
      </c>
      <c r="P780" s="259" t="s">
        <v>529</v>
      </c>
      <c r="Q780" s="147" t="s">
        <v>365</v>
      </c>
      <c r="R780" s="146" t="s">
        <v>170</v>
      </c>
      <c r="S780" s="146" t="s">
        <v>171</v>
      </c>
      <c r="T780" s="146" t="s">
        <v>367</v>
      </c>
      <c r="U780" s="233" t="s">
        <v>173</v>
      </c>
      <c r="V780" s="233" t="s">
        <v>529</v>
      </c>
      <c r="W780" s="160"/>
      <c r="X780" s="232" t="s">
        <v>455</v>
      </c>
      <c r="Y780" s="172"/>
      <c r="Z780" s="172"/>
      <c r="AA780" s="146" t="s">
        <v>495</v>
      </c>
      <c r="AB780" s="146" t="s">
        <v>171</v>
      </c>
      <c r="AC780" s="182" t="s">
        <v>173</v>
      </c>
      <c r="AD780" s="147" t="s">
        <v>495</v>
      </c>
      <c r="AE780" s="146" t="s">
        <v>171</v>
      </c>
      <c r="AF780" s="260" t="s">
        <v>173</v>
      </c>
      <c r="AG780" s="265" t="s">
        <v>495</v>
      </c>
      <c r="AH780" s="146" t="s">
        <v>171</v>
      </c>
      <c r="AI780" s="233" t="s">
        <v>173</v>
      </c>
    </row>
    <row r="781" spans="1:35" ht="12" customHeight="1" x14ac:dyDescent="0.15">
      <c r="B781" s="234"/>
      <c r="C781" s="151"/>
      <c r="D781" s="151"/>
      <c r="E781" s="152"/>
      <c r="F781" s="152"/>
      <c r="G781" s="152"/>
      <c r="H781" s="152"/>
      <c r="I781" s="183"/>
      <c r="J781" s="152"/>
      <c r="K781" s="235">
        <f t="shared" ref="K781:P781" si="317">E785</f>
        <v>4430</v>
      </c>
      <c r="L781" s="236">
        <f t="shared" si="317"/>
        <v>3062</v>
      </c>
      <c r="M781" s="236">
        <f t="shared" si="317"/>
        <v>1368</v>
      </c>
      <c r="N781" s="236">
        <f t="shared" si="317"/>
        <v>1370</v>
      </c>
      <c r="O781" s="237">
        <f t="shared" si="317"/>
        <v>1043</v>
      </c>
      <c r="P781" s="266">
        <f t="shared" si="317"/>
        <v>3389</v>
      </c>
      <c r="Q781" s="267"/>
      <c r="R781" s="152"/>
      <c r="S781" s="152"/>
      <c r="T781" s="152"/>
      <c r="U781" s="152"/>
      <c r="V781" s="152"/>
      <c r="W781" s="160"/>
      <c r="X781" s="234"/>
      <c r="Y781" s="151"/>
      <c r="Z781" s="151"/>
      <c r="AA781" s="152"/>
      <c r="AB781" s="152"/>
      <c r="AC781" s="183"/>
      <c r="AD781" s="235">
        <f>P781</f>
        <v>3389</v>
      </c>
      <c r="AE781" s="236">
        <f>M781</f>
        <v>1368</v>
      </c>
      <c r="AF781" s="266">
        <f>O781</f>
        <v>1043</v>
      </c>
      <c r="AG781" s="267"/>
      <c r="AH781" s="152"/>
      <c r="AI781" s="152"/>
    </row>
    <row r="782" spans="1:35" ht="15" customHeight="1" x14ac:dyDescent="0.15">
      <c r="B782" s="189" t="s">
        <v>571</v>
      </c>
      <c r="C782" s="426"/>
      <c r="D782" s="426"/>
      <c r="E782" s="204">
        <v>1364</v>
      </c>
      <c r="F782" s="204">
        <v>1364</v>
      </c>
      <c r="G782" s="241">
        <v>0</v>
      </c>
      <c r="H782" s="204">
        <v>154</v>
      </c>
      <c r="I782" s="241">
        <v>0</v>
      </c>
      <c r="J782" s="204">
        <v>1518</v>
      </c>
      <c r="K782" s="242">
        <f t="shared" ref="K782:P784" si="318">E782/K$781*100</f>
        <v>30.790067720090292</v>
      </c>
      <c r="L782" s="205">
        <f t="shared" si="318"/>
        <v>44.546048334421947</v>
      </c>
      <c r="M782" s="243">
        <f t="shared" si="318"/>
        <v>0</v>
      </c>
      <c r="N782" s="205">
        <f t="shared" si="318"/>
        <v>11.240875912408759</v>
      </c>
      <c r="O782" s="243">
        <f t="shared" si="318"/>
        <v>0</v>
      </c>
      <c r="P782" s="268">
        <f t="shared" si="318"/>
        <v>44.79197403363824</v>
      </c>
      <c r="Q782" s="160">
        <v>0.87830006439150032</v>
      </c>
      <c r="R782" s="205">
        <v>1.4603854389721627</v>
      </c>
      <c r="S782" s="243" t="s">
        <v>566</v>
      </c>
      <c r="T782" s="243">
        <v>0.19035846724351049</v>
      </c>
      <c r="U782" s="244" t="s">
        <v>566</v>
      </c>
      <c r="V782" s="244">
        <v>1.4429657794676807</v>
      </c>
      <c r="W782" s="160"/>
      <c r="X782" s="189" t="s">
        <v>571</v>
      </c>
      <c r="Y782" s="426"/>
      <c r="Z782" s="426"/>
      <c r="AA782" s="204">
        <f>J782</f>
        <v>1518</v>
      </c>
      <c r="AB782" s="241">
        <f>G782</f>
        <v>0</v>
      </c>
      <c r="AC782" s="241">
        <f>I782</f>
        <v>0</v>
      </c>
      <c r="AD782" s="427">
        <f>P782</f>
        <v>44.79197403363824</v>
      </c>
      <c r="AE782" s="243">
        <f>M782</f>
        <v>0</v>
      </c>
      <c r="AF782" s="268">
        <f>O782</f>
        <v>0</v>
      </c>
      <c r="AG782" s="160">
        <f>V782</f>
        <v>1.4429657794676807</v>
      </c>
      <c r="AH782" s="243" t="str">
        <f>S782</f>
        <v>－</v>
      </c>
      <c r="AI782" s="244" t="str">
        <f>U782</f>
        <v>－</v>
      </c>
    </row>
    <row r="783" spans="1:35" ht="15" customHeight="1" x14ac:dyDescent="0.15">
      <c r="B783" s="189" t="s">
        <v>572</v>
      </c>
      <c r="C783" s="426"/>
      <c r="D783" s="426"/>
      <c r="E783" s="157">
        <v>2231</v>
      </c>
      <c r="F783" s="157">
        <v>1051</v>
      </c>
      <c r="G783" s="245">
        <v>1180</v>
      </c>
      <c r="H783" s="157">
        <v>954</v>
      </c>
      <c r="I783" s="245">
        <v>838</v>
      </c>
      <c r="J783" s="157">
        <v>1167</v>
      </c>
      <c r="K783" s="242">
        <f t="shared" si="318"/>
        <v>50.361173814898422</v>
      </c>
      <c r="L783" s="159">
        <f t="shared" si="318"/>
        <v>34.32397126061398</v>
      </c>
      <c r="M783" s="246">
        <f t="shared" si="318"/>
        <v>86.257309941520461</v>
      </c>
      <c r="N783" s="159">
        <f t="shared" si="318"/>
        <v>69.635036496350367</v>
      </c>
      <c r="O783" s="246">
        <f t="shared" si="318"/>
        <v>80.345158197507189</v>
      </c>
      <c r="P783" s="269">
        <f t="shared" si="318"/>
        <v>34.434936559457071</v>
      </c>
      <c r="Q783" s="160">
        <v>1.4365743721828719</v>
      </c>
      <c r="R783" s="159">
        <v>1.1252676659528908</v>
      </c>
      <c r="S783" s="246">
        <v>1.9063004846526657</v>
      </c>
      <c r="T783" s="159">
        <v>1.1792336217552535</v>
      </c>
      <c r="U783" s="247">
        <v>1.2127351664254704</v>
      </c>
      <c r="V783" s="247">
        <v>1.1093155893536122</v>
      </c>
      <c r="W783" s="160"/>
      <c r="X783" s="189" t="s">
        <v>572</v>
      </c>
      <c r="Y783" s="426"/>
      <c r="Z783" s="426"/>
      <c r="AA783" s="157">
        <f>J783</f>
        <v>1167</v>
      </c>
      <c r="AB783" s="245">
        <f>G783</f>
        <v>1180</v>
      </c>
      <c r="AC783" s="428">
        <f>I783</f>
        <v>838</v>
      </c>
      <c r="AD783" s="427">
        <f>P783</f>
        <v>34.434936559457071</v>
      </c>
      <c r="AE783" s="429">
        <f>M783</f>
        <v>86.257309941520461</v>
      </c>
      <c r="AF783" s="430">
        <f>O783</f>
        <v>80.345158197507189</v>
      </c>
      <c r="AG783" s="160">
        <f>V783</f>
        <v>1.1093155893536122</v>
      </c>
      <c r="AH783" s="246">
        <f>S783</f>
        <v>1.9063004846526657</v>
      </c>
      <c r="AI783" s="247">
        <f>U783</f>
        <v>1.2127351664254704</v>
      </c>
    </row>
    <row r="784" spans="1:35" ht="15" customHeight="1" x14ac:dyDescent="0.15">
      <c r="B784" s="189" t="s">
        <v>573</v>
      </c>
      <c r="C784" s="426"/>
      <c r="D784" s="426"/>
      <c r="E784" s="157">
        <v>835</v>
      </c>
      <c r="F784" s="157">
        <v>647</v>
      </c>
      <c r="G784" s="245">
        <v>188</v>
      </c>
      <c r="H784" s="157">
        <v>262</v>
      </c>
      <c r="I784" s="245">
        <v>205</v>
      </c>
      <c r="J784" s="157">
        <v>704</v>
      </c>
      <c r="K784" s="242">
        <f t="shared" si="318"/>
        <v>18.848758465011286</v>
      </c>
      <c r="L784" s="159">
        <f t="shared" si="318"/>
        <v>21.129980404964076</v>
      </c>
      <c r="M784" s="246">
        <f t="shared" si="318"/>
        <v>13.742690058479532</v>
      </c>
      <c r="N784" s="159">
        <f t="shared" si="318"/>
        <v>19.124087591240876</v>
      </c>
      <c r="O784" s="246">
        <f t="shared" si="318"/>
        <v>19.654841802492808</v>
      </c>
      <c r="P784" s="269">
        <f t="shared" si="318"/>
        <v>20.773089406904692</v>
      </c>
      <c r="Q784" s="160">
        <v>0.53766902768834512</v>
      </c>
      <c r="R784" s="159">
        <v>0.69271948608137046</v>
      </c>
      <c r="S784" s="246">
        <v>0.30371567043618741</v>
      </c>
      <c r="T784" s="159">
        <v>0.32385661310259578</v>
      </c>
      <c r="U784" s="247">
        <v>0.29667149059334297</v>
      </c>
      <c r="V784" s="247">
        <v>0.66920152091254748</v>
      </c>
      <c r="W784" s="160"/>
      <c r="X784" s="189" t="s">
        <v>573</v>
      </c>
      <c r="Y784" s="426"/>
      <c r="Z784" s="426"/>
      <c r="AA784" s="157">
        <f>J784</f>
        <v>704</v>
      </c>
      <c r="AB784" s="245">
        <f>G784</f>
        <v>188</v>
      </c>
      <c r="AC784" s="245">
        <f>I784</f>
        <v>205</v>
      </c>
      <c r="AD784" s="427">
        <f>P784</f>
        <v>20.773089406904692</v>
      </c>
      <c r="AE784" s="429">
        <f>M784</f>
        <v>13.742690058479532</v>
      </c>
      <c r="AF784" s="430">
        <f>O784</f>
        <v>19.654841802492808</v>
      </c>
      <c r="AG784" s="160">
        <f>V784</f>
        <v>0.66920152091254748</v>
      </c>
      <c r="AH784" s="246">
        <f>S784</f>
        <v>0.30371567043618741</v>
      </c>
      <c r="AI784" s="247">
        <f>U784</f>
        <v>0.29667149059334297</v>
      </c>
    </row>
    <row r="785" spans="1:36" ht="15" customHeight="1" x14ac:dyDescent="0.15">
      <c r="B785" s="431" t="s">
        <v>1</v>
      </c>
      <c r="C785" s="432"/>
      <c r="D785" s="433"/>
      <c r="E785" s="434">
        <f>SUM(E782,E783:E784)</f>
        <v>4430</v>
      </c>
      <c r="F785" s="168">
        <f>SUM(F782,F783:F784)</f>
        <v>3062</v>
      </c>
      <c r="G785" s="168">
        <f>SUM(G782,G783:G784)</f>
        <v>1368</v>
      </c>
      <c r="H785" s="168">
        <f t="shared" ref="H785:V785" si="319">SUM(H782,H783:H784)</f>
        <v>1370</v>
      </c>
      <c r="I785" s="186">
        <f t="shared" si="319"/>
        <v>1043</v>
      </c>
      <c r="J785" s="435">
        <f t="shared" si="319"/>
        <v>3389</v>
      </c>
      <c r="K785" s="250">
        <f t="shared" si="319"/>
        <v>100</v>
      </c>
      <c r="L785" s="178">
        <f t="shared" si="319"/>
        <v>100</v>
      </c>
      <c r="M785" s="251">
        <f t="shared" si="319"/>
        <v>100</v>
      </c>
      <c r="N785" s="178">
        <f t="shared" si="319"/>
        <v>100</v>
      </c>
      <c r="O785" s="251">
        <f t="shared" si="319"/>
        <v>100</v>
      </c>
      <c r="P785" s="271">
        <f t="shared" si="319"/>
        <v>100</v>
      </c>
      <c r="Q785" s="272">
        <f t="shared" si="319"/>
        <v>2.8525434642627174</v>
      </c>
      <c r="R785" s="178">
        <f t="shared" si="319"/>
        <v>3.2783725910064239</v>
      </c>
      <c r="S785" s="178">
        <f t="shared" si="319"/>
        <v>2.2100161550888533</v>
      </c>
      <c r="T785" s="178">
        <f t="shared" si="319"/>
        <v>1.6934487021013598</v>
      </c>
      <c r="U785" s="178">
        <f t="shared" si="319"/>
        <v>1.5094066570188134</v>
      </c>
      <c r="V785" s="178">
        <f t="shared" si="319"/>
        <v>3.2214828897338403</v>
      </c>
      <c r="W785" s="160"/>
      <c r="X785" s="431" t="s">
        <v>1</v>
      </c>
      <c r="Y785" s="432"/>
      <c r="Z785" s="433"/>
      <c r="AA785" s="434">
        <f t="shared" ref="AA785:AI785" si="320">SUM(AA782,AA783:AA784)</f>
        <v>3389</v>
      </c>
      <c r="AB785" s="186">
        <f t="shared" si="320"/>
        <v>1368</v>
      </c>
      <c r="AC785" s="186">
        <f t="shared" si="320"/>
        <v>1043</v>
      </c>
      <c r="AD785" s="250">
        <f t="shared" si="320"/>
        <v>100</v>
      </c>
      <c r="AE785" s="251">
        <f t="shared" si="320"/>
        <v>100</v>
      </c>
      <c r="AF785" s="271">
        <f t="shared" si="320"/>
        <v>100</v>
      </c>
      <c r="AG785" s="272">
        <f t="shared" si="320"/>
        <v>3.2214828897338403</v>
      </c>
      <c r="AH785" s="178">
        <f t="shared" si="320"/>
        <v>2.2100161550888533</v>
      </c>
      <c r="AI785" s="178">
        <f t="shared" si="320"/>
        <v>1.5094066570188134</v>
      </c>
    </row>
    <row r="786" spans="1:36" ht="15" customHeight="1" x14ac:dyDescent="0.15">
      <c r="B786" s="420"/>
      <c r="C786" s="420"/>
      <c r="D786" s="420"/>
      <c r="E786" s="181"/>
      <c r="F786" s="181"/>
      <c r="G786" s="181"/>
      <c r="H786" s="181"/>
      <c r="I786" s="181"/>
      <c r="J786" s="181"/>
      <c r="K786" s="160"/>
      <c r="L786" s="160"/>
      <c r="M786" s="160"/>
      <c r="N786" s="160"/>
      <c r="O786" s="160"/>
      <c r="P786" s="160"/>
      <c r="Q786" s="160"/>
      <c r="R786" s="160"/>
      <c r="S786" s="160"/>
      <c r="T786" s="160"/>
      <c r="U786" s="160"/>
      <c r="V786" s="160"/>
      <c r="W786" s="160"/>
      <c r="X786" s="420"/>
      <c r="Y786" s="420"/>
      <c r="Z786" s="420"/>
      <c r="AA786" s="181"/>
      <c r="AB786" s="181"/>
      <c r="AC786" s="181"/>
      <c r="AD786" s="160"/>
      <c r="AE786" s="160"/>
      <c r="AF786" s="160"/>
      <c r="AG786" s="160"/>
      <c r="AH786" s="160"/>
      <c r="AI786" s="160"/>
    </row>
    <row r="787" spans="1:36" ht="15" customHeight="1" x14ac:dyDescent="0.15">
      <c r="A787" s="135" t="s">
        <v>754</v>
      </c>
      <c r="E787" s="181"/>
      <c r="F787" s="181"/>
      <c r="G787" s="181"/>
      <c r="H787" s="181"/>
      <c r="I787" s="181"/>
      <c r="J787" s="181"/>
      <c r="V787" s="160"/>
    </row>
    <row r="788" spans="1:36" ht="13.7" customHeight="1" x14ac:dyDescent="0.15">
      <c r="B788" s="138"/>
      <c r="C788" s="139"/>
      <c r="D788" s="139"/>
      <c r="E788" s="139"/>
      <c r="F788" s="227"/>
      <c r="G788" s="228"/>
      <c r="H788" s="142" t="s">
        <v>2</v>
      </c>
      <c r="I788" s="142"/>
      <c r="J788" s="228"/>
      <c r="K788" s="228"/>
      <c r="L788" s="229"/>
      <c r="M788" s="228"/>
      <c r="N788" s="142" t="s">
        <v>3</v>
      </c>
      <c r="O788" s="142"/>
      <c r="P788" s="228"/>
      <c r="Q788" s="231"/>
      <c r="X788" s="138"/>
      <c r="Y788" s="139"/>
      <c r="Z788" s="139"/>
      <c r="AA788" s="139"/>
      <c r="AB788" s="140"/>
      <c r="AC788" s="141" t="s">
        <v>2</v>
      </c>
      <c r="AD788" s="142"/>
      <c r="AE788" s="143"/>
      <c r="AF788" s="141" t="s">
        <v>3</v>
      </c>
      <c r="AG788" s="144"/>
    </row>
    <row r="789" spans="1:36" ht="21" x14ac:dyDescent="0.15">
      <c r="B789" s="145"/>
      <c r="F789" s="146" t="s">
        <v>365</v>
      </c>
      <c r="G789" s="146" t="s">
        <v>170</v>
      </c>
      <c r="H789" s="146" t="s">
        <v>171</v>
      </c>
      <c r="I789" s="146" t="s">
        <v>366</v>
      </c>
      <c r="J789" s="182" t="s">
        <v>173</v>
      </c>
      <c r="K789" s="146" t="s">
        <v>529</v>
      </c>
      <c r="L789" s="147" t="s">
        <v>365</v>
      </c>
      <c r="M789" s="146" t="s">
        <v>170</v>
      </c>
      <c r="N789" s="146" t="s">
        <v>171</v>
      </c>
      <c r="O789" s="146" t="s">
        <v>366</v>
      </c>
      <c r="P789" s="146" t="s">
        <v>173</v>
      </c>
      <c r="Q789" s="146" t="s">
        <v>529</v>
      </c>
      <c r="X789" s="145"/>
      <c r="AB789" s="146" t="s">
        <v>468</v>
      </c>
      <c r="AC789" s="146" t="s">
        <v>171</v>
      </c>
      <c r="AD789" s="182" t="s">
        <v>173</v>
      </c>
      <c r="AE789" s="147" t="s">
        <v>468</v>
      </c>
      <c r="AF789" s="146" t="s">
        <v>171</v>
      </c>
      <c r="AG789" s="146" t="s">
        <v>173</v>
      </c>
    </row>
    <row r="790" spans="1:36" ht="12" customHeight="1" x14ac:dyDescent="0.15">
      <c r="B790" s="149"/>
      <c r="C790" s="150"/>
      <c r="D790" s="150"/>
      <c r="E790" s="150"/>
      <c r="F790" s="152"/>
      <c r="G790" s="152"/>
      <c r="H790" s="152"/>
      <c r="I790" s="152"/>
      <c r="J790" s="183"/>
      <c r="K790" s="152"/>
      <c r="L790" s="153">
        <f t="shared" ref="L790:Q790" si="321">F794</f>
        <v>2024</v>
      </c>
      <c r="M790" s="154">
        <f t="shared" si="321"/>
        <v>1061</v>
      </c>
      <c r="N790" s="154">
        <f t="shared" si="321"/>
        <v>963</v>
      </c>
      <c r="O790" s="154">
        <f t="shared" si="321"/>
        <v>1194</v>
      </c>
      <c r="P790" s="154">
        <f t="shared" si="321"/>
        <v>1053</v>
      </c>
      <c r="Q790" s="154">
        <f t="shared" si="321"/>
        <v>1202</v>
      </c>
      <c r="R790" s="155"/>
      <c r="S790" s="155"/>
      <c r="T790" s="155"/>
      <c r="U790" s="155"/>
      <c r="V790" s="155"/>
      <c r="X790" s="149"/>
      <c r="Y790" s="150"/>
      <c r="Z790" s="150"/>
      <c r="AA790" s="151"/>
      <c r="AB790" s="152"/>
      <c r="AC790" s="152"/>
      <c r="AD790" s="183"/>
      <c r="AE790" s="153">
        <f>Q790</f>
        <v>1202</v>
      </c>
      <c r="AF790" s="154">
        <f>N790</f>
        <v>963</v>
      </c>
      <c r="AG790" s="154">
        <f>P790</f>
        <v>1053</v>
      </c>
      <c r="AH790" s="155"/>
      <c r="AI790" s="155"/>
      <c r="AJ790" s="155"/>
    </row>
    <row r="791" spans="1:36" ht="15" customHeight="1" x14ac:dyDescent="0.15">
      <c r="B791" s="395" t="s">
        <v>458</v>
      </c>
      <c r="C791" s="240"/>
      <c r="D791" s="240"/>
      <c r="E791" s="240"/>
      <c r="F791" s="204">
        <v>464</v>
      </c>
      <c r="G791" s="204">
        <v>464</v>
      </c>
      <c r="H791" s="204">
        <v>0</v>
      </c>
      <c r="I791" s="204">
        <v>50</v>
      </c>
      <c r="J791" s="253">
        <v>0</v>
      </c>
      <c r="K791" s="204">
        <v>514</v>
      </c>
      <c r="L791" s="175">
        <f t="shared" ref="L791:Q793" si="322">F791/L$790*100</f>
        <v>22.92490118577075</v>
      </c>
      <c r="M791" s="205">
        <f t="shared" si="322"/>
        <v>43.732327992459943</v>
      </c>
      <c r="N791" s="205">
        <f t="shared" si="322"/>
        <v>0</v>
      </c>
      <c r="O791" s="205">
        <f t="shared" si="322"/>
        <v>4.1876046901172534</v>
      </c>
      <c r="P791" s="205">
        <f t="shared" si="322"/>
        <v>0</v>
      </c>
      <c r="Q791" s="205">
        <f t="shared" si="322"/>
        <v>42.762063227953412</v>
      </c>
      <c r="R791" s="160"/>
      <c r="S791" s="160"/>
      <c r="T791" s="160"/>
      <c r="U791" s="160"/>
      <c r="V791" s="160"/>
      <c r="X791" s="156" t="s">
        <v>458</v>
      </c>
      <c r="Y791" s="137"/>
      <c r="Z791" s="137"/>
      <c r="AB791" s="157">
        <f>K791</f>
        <v>514</v>
      </c>
      <c r="AC791" s="157">
        <f>H791</f>
        <v>0</v>
      </c>
      <c r="AD791" s="184">
        <f>J791</f>
        <v>0</v>
      </c>
      <c r="AE791" s="242">
        <f>Q791</f>
        <v>42.762063227953412</v>
      </c>
      <c r="AF791" s="205">
        <f>N791</f>
        <v>0</v>
      </c>
      <c r="AG791" s="436">
        <f>P791</f>
        <v>0</v>
      </c>
      <c r="AH791" s="160"/>
      <c r="AI791" s="160"/>
      <c r="AJ791" s="160"/>
    </row>
    <row r="792" spans="1:36" ht="15" customHeight="1" x14ac:dyDescent="0.15">
      <c r="B792" s="174" t="s">
        <v>459</v>
      </c>
      <c r="C792" s="137"/>
      <c r="D792" s="137"/>
      <c r="E792" s="137"/>
      <c r="F792" s="157">
        <v>628</v>
      </c>
      <c r="G792" s="157">
        <v>241</v>
      </c>
      <c r="H792" s="157">
        <v>387</v>
      </c>
      <c r="I792" s="157">
        <v>373</v>
      </c>
      <c r="J792" s="184">
        <v>341</v>
      </c>
      <c r="K792" s="157">
        <v>273</v>
      </c>
      <c r="L792" s="158">
        <f t="shared" si="322"/>
        <v>31.027667984189723</v>
      </c>
      <c r="M792" s="159">
        <f t="shared" si="322"/>
        <v>22.714420358152687</v>
      </c>
      <c r="N792" s="159">
        <f t="shared" si="322"/>
        <v>40.186915887850468</v>
      </c>
      <c r="O792" s="159">
        <f t="shared" si="322"/>
        <v>31.239530988274705</v>
      </c>
      <c r="P792" s="159">
        <f t="shared" si="322"/>
        <v>32.383665716999047</v>
      </c>
      <c r="Q792" s="159">
        <f t="shared" si="322"/>
        <v>22.712146422628951</v>
      </c>
      <c r="R792" s="160"/>
      <c r="S792" s="160"/>
      <c r="T792" s="160"/>
      <c r="U792" s="160"/>
      <c r="V792" s="160"/>
      <c r="X792" s="156" t="s">
        <v>459</v>
      </c>
      <c r="Y792" s="137"/>
      <c r="Z792" s="137"/>
      <c r="AB792" s="157">
        <f>K792</f>
        <v>273</v>
      </c>
      <c r="AC792" s="157">
        <f>H792</f>
        <v>387</v>
      </c>
      <c r="AD792" s="184">
        <f>J792</f>
        <v>341</v>
      </c>
      <c r="AE792" s="242">
        <f>Q792</f>
        <v>22.712146422628951</v>
      </c>
      <c r="AF792" s="159">
        <f>N792</f>
        <v>40.186915887850468</v>
      </c>
      <c r="AG792" s="436">
        <f>P792</f>
        <v>32.383665716999047</v>
      </c>
      <c r="AH792" s="160"/>
      <c r="AI792" s="160"/>
      <c r="AJ792" s="160"/>
    </row>
    <row r="793" spans="1:36" ht="15" customHeight="1" x14ac:dyDescent="0.15">
      <c r="B793" s="156" t="s">
        <v>457</v>
      </c>
      <c r="C793" s="137"/>
      <c r="D793" s="137"/>
      <c r="E793" s="137"/>
      <c r="F793" s="157">
        <v>932</v>
      </c>
      <c r="G793" s="157">
        <v>356</v>
      </c>
      <c r="H793" s="157">
        <v>576</v>
      </c>
      <c r="I793" s="157">
        <v>771</v>
      </c>
      <c r="J793" s="184">
        <v>712</v>
      </c>
      <c r="K793" s="157">
        <v>415</v>
      </c>
      <c r="L793" s="158">
        <f t="shared" si="322"/>
        <v>46.047430830039524</v>
      </c>
      <c r="M793" s="159">
        <f t="shared" si="322"/>
        <v>33.55325164938737</v>
      </c>
      <c r="N793" s="159">
        <f t="shared" si="322"/>
        <v>59.813084112149525</v>
      </c>
      <c r="O793" s="159">
        <f t="shared" si="322"/>
        <v>64.572864321608037</v>
      </c>
      <c r="P793" s="159">
        <f t="shared" si="322"/>
        <v>67.616334283000938</v>
      </c>
      <c r="Q793" s="159">
        <f t="shared" si="322"/>
        <v>34.52579034941764</v>
      </c>
      <c r="R793" s="160"/>
      <c r="S793" s="160"/>
      <c r="T793" s="160"/>
      <c r="U793" s="160"/>
      <c r="V793" s="160"/>
      <c r="X793" s="156" t="s">
        <v>457</v>
      </c>
      <c r="Y793" s="137"/>
      <c r="Z793" s="137"/>
      <c r="AB793" s="157">
        <f>K793</f>
        <v>415</v>
      </c>
      <c r="AC793" s="157">
        <f>H793</f>
        <v>576</v>
      </c>
      <c r="AD793" s="184">
        <f>J793</f>
        <v>712</v>
      </c>
      <c r="AE793" s="242">
        <f>Q793</f>
        <v>34.52579034941764</v>
      </c>
      <c r="AF793" s="163">
        <f>N793</f>
        <v>59.813084112149525</v>
      </c>
      <c r="AG793" s="436">
        <f>P793</f>
        <v>67.616334283000938</v>
      </c>
      <c r="AH793" s="160"/>
      <c r="AI793" s="160"/>
      <c r="AJ793" s="160"/>
    </row>
    <row r="794" spans="1:36" ht="15" customHeight="1" x14ac:dyDescent="0.15">
      <c r="B794" s="165" t="s">
        <v>1</v>
      </c>
      <c r="C794" s="166"/>
      <c r="D794" s="166"/>
      <c r="E794" s="166"/>
      <c r="F794" s="168">
        <f t="shared" ref="F794:K794" si="323">SUM(F791:F793)</f>
        <v>2024</v>
      </c>
      <c r="G794" s="168">
        <f t="shared" si="323"/>
        <v>1061</v>
      </c>
      <c r="H794" s="168">
        <f t="shared" si="323"/>
        <v>963</v>
      </c>
      <c r="I794" s="168">
        <f t="shared" si="323"/>
        <v>1194</v>
      </c>
      <c r="J794" s="186">
        <f t="shared" si="323"/>
        <v>1053</v>
      </c>
      <c r="K794" s="168">
        <f t="shared" si="323"/>
        <v>1202</v>
      </c>
      <c r="L794" s="169">
        <f t="shared" ref="L794:Q794" si="324">IF(SUM(L791:L793)&gt;100,"－",SUM(L791:L793))</f>
        <v>100</v>
      </c>
      <c r="M794" s="170">
        <f t="shared" si="324"/>
        <v>100</v>
      </c>
      <c r="N794" s="170">
        <f t="shared" si="324"/>
        <v>100</v>
      </c>
      <c r="O794" s="170">
        <f t="shared" si="324"/>
        <v>100</v>
      </c>
      <c r="P794" s="170">
        <f t="shared" si="324"/>
        <v>99.999999999999986</v>
      </c>
      <c r="Q794" s="170">
        <f t="shared" si="324"/>
        <v>100</v>
      </c>
      <c r="R794" s="164"/>
      <c r="S794" s="164"/>
      <c r="T794" s="164"/>
      <c r="U794" s="164"/>
      <c r="V794" s="164"/>
      <c r="X794" s="165" t="s">
        <v>1</v>
      </c>
      <c r="Y794" s="166"/>
      <c r="Z794" s="166"/>
      <c r="AA794" s="167"/>
      <c r="AB794" s="168">
        <f>SUM(AB791:AB793)</f>
        <v>1202</v>
      </c>
      <c r="AC794" s="168">
        <f>SUM(AC791:AC793)</f>
        <v>963</v>
      </c>
      <c r="AD794" s="186">
        <f>SUM(AD791:AD793)</f>
        <v>1053</v>
      </c>
      <c r="AE794" s="169">
        <f>IF(SUM(AE791:AE793)&gt;100,"－",SUM(AE791:AE793))</f>
        <v>100</v>
      </c>
      <c r="AF794" s="170">
        <f>IF(SUM(AF791:AF793)&gt;100,"－",SUM(AF791:AF793))</f>
        <v>100</v>
      </c>
      <c r="AG794" s="170">
        <f>IF(SUM(AG791:AG793)&gt;100,"－",SUM(AG791:AG793))</f>
        <v>99.999999999999986</v>
      </c>
      <c r="AH794" s="164"/>
      <c r="AI794" s="164"/>
      <c r="AJ794" s="164"/>
    </row>
    <row r="795" spans="1:36" ht="15" customHeight="1" x14ac:dyDescent="0.15">
      <c r="W795" s="160"/>
    </row>
    <row r="796" spans="1:36" ht="15" customHeight="1" x14ac:dyDescent="0.15">
      <c r="A796" s="135" t="s">
        <v>749</v>
      </c>
      <c r="W796" s="160"/>
    </row>
    <row r="797" spans="1:36" ht="15" customHeight="1" x14ac:dyDescent="0.15">
      <c r="B797" s="138" t="s">
        <v>365</v>
      </c>
      <c r="C797" s="139"/>
      <c r="D797" s="139"/>
      <c r="E797" s="437">
        <v>1653</v>
      </c>
      <c r="F797" s="438">
        <v>8948</v>
      </c>
      <c r="G797" s="205">
        <v>40.176575771122039</v>
      </c>
      <c r="W797" s="160"/>
      <c r="X797" s="138" t="s">
        <v>474</v>
      </c>
      <c r="Y797" s="139"/>
      <c r="Z797" s="139"/>
      <c r="AA797" s="437">
        <f>E802</f>
        <v>1077</v>
      </c>
      <c r="AB797" s="438">
        <f>F802</f>
        <v>6958</v>
      </c>
      <c r="AC797" s="205">
        <f>G802</f>
        <v>38.588674906582348</v>
      </c>
    </row>
    <row r="798" spans="1:36" ht="15" customHeight="1" x14ac:dyDescent="0.15">
      <c r="B798" s="145" t="s">
        <v>170</v>
      </c>
      <c r="E798" s="439">
        <v>957</v>
      </c>
      <c r="F798" s="440">
        <v>6144</v>
      </c>
      <c r="G798" s="159">
        <v>39.306640625</v>
      </c>
      <c r="W798" s="160"/>
      <c r="X798" s="145" t="s">
        <v>171</v>
      </c>
      <c r="AA798" s="439">
        <f>E799</f>
        <v>696</v>
      </c>
      <c r="AB798" s="440">
        <f>F799</f>
        <v>2804</v>
      </c>
      <c r="AC798" s="159">
        <f>G799</f>
        <v>42.082738944365197</v>
      </c>
    </row>
    <row r="799" spans="1:36" ht="15" customHeight="1" x14ac:dyDescent="0.15">
      <c r="B799" s="145" t="s">
        <v>171</v>
      </c>
      <c r="E799" s="439">
        <v>696</v>
      </c>
      <c r="F799" s="440">
        <v>2804</v>
      </c>
      <c r="G799" s="159">
        <v>42.082738944365197</v>
      </c>
      <c r="W799" s="160"/>
      <c r="X799" s="234" t="s">
        <v>173</v>
      </c>
      <c r="Y799" s="151"/>
      <c r="Z799" s="151"/>
      <c r="AA799" s="441">
        <f>E801</f>
        <v>794</v>
      </c>
      <c r="AB799" s="442">
        <f>F801</f>
        <v>3108</v>
      </c>
      <c r="AC799" s="163">
        <f>G801</f>
        <v>26.962676962676962</v>
      </c>
    </row>
    <row r="800" spans="1:36" ht="15" customHeight="1" x14ac:dyDescent="0.15">
      <c r="B800" s="145" t="s">
        <v>366</v>
      </c>
      <c r="E800" s="439">
        <v>914</v>
      </c>
      <c r="F800" s="440">
        <v>3922</v>
      </c>
      <c r="G800" s="159">
        <v>28.250892401835799</v>
      </c>
      <c r="W800" s="160"/>
    </row>
    <row r="801" spans="2:24" ht="15" customHeight="1" x14ac:dyDescent="0.15">
      <c r="B801" s="145" t="s">
        <v>173</v>
      </c>
      <c r="E801" s="439">
        <v>794</v>
      </c>
      <c r="F801" s="440">
        <v>3108</v>
      </c>
      <c r="G801" s="159">
        <v>26.962676962676962</v>
      </c>
      <c r="W801" s="160"/>
    </row>
    <row r="802" spans="2:24" ht="15" customHeight="1" x14ac:dyDescent="0.15">
      <c r="B802" s="234" t="s">
        <v>529</v>
      </c>
      <c r="C802" s="151"/>
      <c r="D802" s="151"/>
      <c r="E802" s="441">
        <v>1077</v>
      </c>
      <c r="F802" s="442">
        <v>6958</v>
      </c>
      <c r="G802" s="163">
        <v>38.588674906582348</v>
      </c>
      <c r="W802" s="160"/>
    </row>
    <row r="803" spans="2:24" ht="15" customHeight="1" x14ac:dyDescent="0.15">
      <c r="B803" s="171"/>
      <c r="C803" s="172"/>
      <c r="D803" s="172"/>
      <c r="E803" s="172"/>
      <c r="F803" s="181"/>
      <c r="G803" s="181"/>
      <c r="H803" s="181"/>
      <c r="I803" s="181"/>
      <c r="J803" s="181"/>
      <c r="X803" s="137"/>
    </row>
    <row r="804" spans="2:24" ht="15" customHeight="1" x14ac:dyDescent="0.15">
      <c r="X804" s="137"/>
    </row>
    <row r="805" spans="2:24" ht="15" customHeight="1" x14ac:dyDescent="0.15">
      <c r="X805" s="137"/>
    </row>
    <row r="806" spans="2:24" ht="15" customHeight="1" x14ac:dyDescent="0.15">
      <c r="X806" s="137"/>
    </row>
  </sheetData>
  <mergeCells count="92">
    <mergeCell ref="X606:Z606"/>
    <mergeCell ref="C184:G184"/>
    <mergeCell ref="C199:G199"/>
    <mergeCell ref="C216:G216"/>
    <mergeCell ref="C231:G231"/>
    <mergeCell ref="C249:G249"/>
    <mergeCell ref="C264:G264"/>
    <mergeCell ref="E380:J380"/>
    <mergeCell ref="E382:J382"/>
    <mergeCell ref="E384:J384"/>
    <mergeCell ref="E386:J386"/>
    <mergeCell ref="E374:J374"/>
    <mergeCell ref="E376:J376"/>
    <mergeCell ref="E378:J378"/>
    <mergeCell ref="C282:G282"/>
    <mergeCell ref="C297:G297"/>
    <mergeCell ref="C347:G347"/>
    <mergeCell ref="C362:G362"/>
    <mergeCell ref="E368:J368"/>
    <mergeCell ref="C315:G315"/>
    <mergeCell ref="C330:G330"/>
    <mergeCell ref="E370:J370"/>
    <mergeCell ref="E372:J372"/>
    <mergeCell ref="B749:D749"/>
    <mergeCell ref="B750:D750"/>
    <mergeCell ref="B727:D727"/>
    <mergeCell ref="B730:D730"/>
    <mergeCell ref="B742:D742"/>
    <mergeCell ref="B743:D743"/>
    <mergeCell ref="B728:D728"/>
    <mergeCell ref="B729:D729"/>
    <mergeCell ref="E388:J388"/>
    <mergeCell ref="E390:J390"/>
    <mergeCell ref="B748:D748"/>
    <mergeCell ref="C747:D747"/>
    <mergeCell ref="B606:D606"/>
    <mergeCell ref="B744:D744"/>
    <mergeCell ref="B746:D746"/>
    <mergeCell ref="B745:D745"/>
    <mergeCell ref="X725:Z725"/>
    <mergeCell ref="X726:Z726"/>
    <mergeCell ref="X727:Z727"/>
    <mergeCell ref="X728:Z728"/>
    <mergeCell ref="X729:Z729"/>
    <mergeCell ref="X730:Z730"/>
    <mergeCell ref="X731:Z731"/>
    <mergeCell ref="B734:D734"/>
    <mergeCell ref="B725:D725"/>
    <mergeCell ref="B726:D726"/>
    <mergeCell ref="B731:D731"/>
    <mergeCell ref="B732:D732"/>
    <mergeCell ref="B733:D733"/>
    <mergeCell ref="X750:Z750"/>
    <mergeCell ref="X732:Z732"/>
    <mergeCell ref="X733:Z733"/>
    <mergeCell ref="X734:Z734"/>
    <mergeCell ref="X742:Z742"/>
    <mergeCell ref="X743:Z743"/>
    <mergeCell ref="X744:Z744"/>
    <mergeCell ref="X745:Z745"/>
    <mergeCell ref="X746:Z746"/>
    <mergeCell ref="Y747:Z747"/>
    <mergeCell ref="X748:Z748"/>
    <mergeCell ref="X749:Z749"/>
    <mergeCell ref="X751:Z751"/>
    <mergeCell ref="B751:D751"/>
    <mergeCell ref="B785:D785"/>
    <mergeCell ref="X785:Z785"/>
    <mergeCell ref="X766:Z766"/>
    <mergeCell ref="X776:Z776"/>
    <mergeCell ref="X752:Z752"/>
    <mergeCell ref="X753:Z753"/>
    <mergeCell ref="X762:Z762"/>
    <mergeCell ref="X763:Z763"/>
    <mergeCell ref="B776:D776"/>
    <mergeCell ref="B766:D766"/>
    <mergeCell ref="B753:D753"/>
    <mergeCell ref="B752:D752"/>
    <mergeCell ref="B762:D762"/>
    <mergeCell ref="B763:D763"/>
    <mergeCell ref="C408:G408"/>
    <mergeCell ref="C423:G423"/>
    <mergeCell ref="C440:G440"/>
    <mergeCell ref="C455:G455"/>
    <mergeCell ref="C473:G473"/>
    <mergeCell ref="C571:G571"/>
    <mergeCell ref="C586:G586"/>
    <mergeCell ref="C488:G488"/>
    <mergeCell ref="C506:G506"/>
    <mergeCell ref="C521:G521"/>
    <mergeCell ref="C539:G539"/>
    <mergeCell ref="C554:G554"/>
  </mergeCells>
  <phoneticPr fontId="1"/>
  <printOptions horizontalCentered="1"/>
  <pageMargins left="0.19685039370078741" right="0.19685039370078741" top="0.47244094488188981" bottom="0.27559055118110237" header="0.23622047244094491" footer="0.19685039370078741"/>
  <pageSetup paperSize="9" scale="60" orientation="portrait" r:id="rId1"/>
  <headerFooter scaleWithDoc="0" alignWithMargins="0">
    <oddHeader>&amp;C&amp;"+,標準"&amp;8【2024年度　厚生労働省　老人保健健康増進等事業】
高齢者向け住まいに関するアンケート調査&amp;R&amp;"+,標準"&amp;9&amp;A</oddHeader>
    <oddFooter>&amp;L&amp;"ＭＳ ゴシック,標準"&amp;8&amp;F&amp;R&amp;"+,標準"&amp;9&amp;P/&amp;N</oddFooter>
  </headerFooter>
  <rowBreaks count="11" manualBreakCount="11">
    <brk id="85" max="16383" man="1"/>
    <brk id="167" max="16383" man="1"/>
    <brk id="232" max="16383" man="1"/>
    <brk id="298" max="16383" man="1"/>
    <brk id="363" max="16383" man="1"/>
    <brk id="391" max="21" man="1"/>
    <brk id="456" max="21" man="1"/>
    <brk id="522" max="21" man="1"/>
    <brk id="587" max="21" man="1"/>
    <brk id="650" max="16383" man="1"/>
    <brk id="736" max="16383" man="1"/>
  </rowBreaks>
  <ignoredErrors>
    <ignoredError sqref="F101:K101 F120:K120"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875"/>
  <sheetViews>
    <sheetView showGridLines="0" view="pageBreakPreview" zoomScaleNormal="100" zoomScaleSheetLayoutView="100" workbookViewId="0"/>
  </sheetViews>
  <sheetFormatPr defaultColWidth="9.140625" defaultRowHeight="15" customHeight="1" x14ac:dyDescent="0.15"/>
  <cols>
    <col min="1" max="1" width="0.85546875" style="135" customWidth="1"/>
    <col min="2" max="2" width="5.7109375" style="135" customWidth="1"/>
    <col min="3" max="20" width="8.7109375" style="135" customWidth="1"/>
    <col min="21" max="22" width="9.7109375" style="135" customWidth="1"/>
    <col min="23" max="23" width="2.7109375" style="135" customWidth="1"/>
    <col min="24" max="24" width="5.7109375" style="135" customWidth="1"/>
    <col min="25" max="41" width="8.7109375" style="135" customWidth="1"/>
    <col min="42" max="44" width="9.28515625" style="135" customWidth="1"/>
    <col min="45" max="45" width="5.7109375" style="135" customWidth="1"/>
    <col min="46" max="16384" width="9.140625" style="135"/>
  </cols>
  <sheetData>
    <row r="1" spans="1:42" ht="15" customHeight="1" x14ac:dyDescent="0.15">
      <c r="A1" s="134" t="s">
        <v>755</v>
      </c>
    </row>
    <row r="2" spans="1:42" ht="14.45" customHeight="1" x14ac:dyDescent="0.15">
      <c r="A2" s="136" t="s">
        <v>763</v>
      </c>
    </row>
    <row r="3" spans="1:42" ht="14.45" customHeight="1" x14ac:dyDescent="0.15">
      <c r="A3" s="135" t="s">
        <v>756</v>
      </c>
      <c r="B3" s="137"/>
    </row>
    <row r="4" spans="1:42" ht="13.7" customHeight="1" x14ac:dyDescent="0.15">
      <c r="B4" s="138"/>
      <c r="C4" s="139"/>
      <c r="D4" s="139"/>
      <c r="E4" s="139"/>
      <c r="F4" s="139"/>
      <c r="G4" s="139"/>
      <c r="H4" s="139"/>
      <c r="I4" s="140"/>
      <c r="J4" s="141" t="s">
        <v>2</v>
      </c>
      <c r="K4" s="142"/>
      <c r="L4" s="143"/>
      <c r="M4" s="141" t="s">
        <v>3</v>
      </c>
      <c r="N4" s="144"/>
    </row>
    <row r="5" spans="1:42" ht="21" x14ac:dyDescent="0.15">
      <c r="B5" s="145"/>
      <c r="I5" s="146" t="s">
        <v>4</v>
      </c>
      <c r="J5" s="146" t="s">
        <v>170</v>
      </c>
      <c r="K5" s="146" t="s">
        <v>172</v>
      </c>
      <c r="L5" s="147" t="s">
        <v>4</v>
      </c>
      <c r="M5" s="146" t="s">
        <v>170</v>
      </c>
      <c r="N5" s="146" t="s">
        <v>172</v>
      </c>
      <c r="P5" s="148"/>
    </row>
    <row r="6" spans="1:42" ht="12" customHeight="1" x14ac:dyDescent="0.15">
      <c r="B6" s="149"/>
      <c r="C6" s="150"/>
      <c r="D6" s="150"/>
      <c r="E6" s="150"/>
      <c r="F6" s="150"/>
      <c r="G6" s="150"/>
      <c r="H6" s="151"/>
      <c r="I6" s="152"/>
      <c r="J6" s="152"/>
      <c r="K6" s="152"/>
      <c r="L6" s="153">
        <f>'問5～9'!$F$213</f>
        <v>1202</v>
      </c>
      <c r="M6" s="154">
        <f>'問5～9'!$G$213</f>
        <v>1061</v>
      </c>
      <c r="N6" s="154">
        <f>'問5～9'!$H$213</f>
        <v>141</v>
      </c>
      <c r="O6" s="155"/>
      <c r="P6" s="155"/>
      <c r="Q6" s="155"/>
      <c r="AM6" s="155"/>
      <c r="AN6" s="155"/>
    </row>
    <row r="7" spans="1:42" ht="14.65" customHeight="1" x14ac:dyDescent="0.15">
      <c r="B7" s="156" t="s">
        <v>757</v>
      </c>
      <c r="C7" s="137"/>
      <c r="D7" s="137"/>
      <c r="E7" s="137"/>
      <c r="F7" s="137"/>
      <c r="G7" s="137"/>
      <c r="I7" s="157">
        <v>261</v>
      </c>
      <c r="J7" s="157">
        <v>248</v>
      </c>
      <c r="K7" s="157">
        <v>13</v>
      </c>
      <c r="L7" s="158">
        <f>I7/L$6*100</f>
        <v>21.713810316139767</v>
      </c>
      <c r="M7" s="159">
        <f t="shared" ref="M7:N7" si="0">J7/M$6*100</f>
        <v>23.374175306314797</v>
      </c>
      <c r="N7" s="159">
        <f t="shared" si="0"/>
        <v>9.2198581560283674</v>
      </c>
      <c r="O7" s="160"/>
      <c r="P7" s="160"/>
      <c r="Q7" s="160"/>
      <c r="AM7" s="160"/>
      <c r="AN7" s="160"/>
    </row>
    <row r="8" spans="1:42" ht="14.65" customHeight="1" x14ac:dyDescent="0.15">
      <c r="B8" s="156" t="s">
        <v>758</v>
      </c>
      <c r="C8" s="137"/>
      <c r="D8" s="137"/>
      <c r="E8" s="137"/>
      <c r="F8" s="137"/>
      <c r="G8" s="137"/>
      <c r="I8" s="157">
        <v>707</v>
      </c>
      <c r="J8" s="157">
        <v>638</v>
      </c>
      <c r="K8" s="157">
        <v>69</v>
      </c>
      <c r="L8" s="158">
        <f t="shared" ref="L8:L13" si="1">I8/L$6*100</f>
        <v>58.818635607321134</v>
      </c>
      <c r="M8" s="159">
        <f t="shared" ref="M8:M13" si="2">J8/M$6*100</f>
        <v>60.131950989632422</v>
      </c>
      <c r="N8" s="159">
        <f t="shared" ref="N8:N13" si="3">K8/N$6*100</f>
        <v>48.936170212765958</v>
      </c>
      <c r="O8" s="160"/>
      <c r="P8" s="160"/>
      <c r="Q8" s="160"/>
      <c r="AM8" s="160"/>
      <c r="AN8" s="160"/>
    </row>
    <row r="9" spans="1:42" ht="14.65" customHeight="1" x14ac:dyDescent="0.15">
      <c r="B9" s="156" t="s">
        <v>759</v>
      </c>
      <c r="C9" s="137"/>
      <c r="D9" s="137"/>
      <c r="E9" s="137"/>
      <c r="F9" s="137"/>
      <c r="G9" s="137"/>
      <c r="I9" s="157">
        <v>439</v>
      </c>
      <c r="J9" s="157">
        <v>405</v>
      </c>
      <c r="K9" s="157">
        <v>34</v>
      </c>
      <c r="L9" s="158">
        <f t="shared" si="1"/>
        <v>36.522462562396008</v>
      </c>
      <c r="M9" s="159">
        <f t="shared" si="2"/>
        <v>38.171536286522148</v>
      </c>
      <c r="N9" s="159">
        <f t="shared" si="3"/>
        <v>24.113475177304963</v>
      </c>
      <c r="O9" s="160"/>
      <c r="P9" s="160"/>
      <c r="Q9" s="160"/>
      <c r="AM9" s="160"/>
      <c r="AN9" s="160"/>
    </row>
    <row r="10" spans="1:42" ht="14.65" customHeight="1" x14ac:dyDescent="0.15">
      <c r="B10" s="156" t="s">
        <v>760</v>
      </c>
      <c r="C10" s="137"/>
      <c r="D10" s="137"/>
      <c r="E10" s="137"/>
      <c r="F10" s="137"/>
      <c r="G10" s="137"/>
      <c r="I10" s="157">
        <v>381</v>
      </c>
      <c r="J10" s="157">
        <v>355</v>
      </c>
      <c r="K10" s="157">
        <v>26</v>
      </c>
      <c r="L10" s="158">
        <f t="shared" si="1"/>
        <v>31.697171381031612</v>
      </c>
      <c r="M10" s="159">
        <f t="shared" si="2"/>
        <v>33.459000942507068</v>
      </c>
      <c r="N10" s="159">
        <f t="shared" si="3"/>
        <v>18.439716312056735</v>
      </c>
      <c r="O10" s="160"/>
      <c r="P10" s="160"/>
      <c r="Q10" s="160"/>
      <c r="R10" s="160"/>
      <c r="S10" s="160"/>
      <c r="T10" s="160"/>
      <c r="U10" s="160"/>
      <c r="AM10" s="160"/>
      <c r="AN10" s="160"/>
      <c r="AO10" s="160"/>
      <c r="AP10" s="160"/>
    </row>
    <row r="11" spans="1:42" ht="14.65" customHeight="1" x14ac:dyDescent="0.15">
      <c r="B11" s="156" t="s">
        <v>761</v>
      </c>
      <c r="C11" s="137"/>
      <c r="D11" s="137"/>
      <c r="E11" s="137"/>
      <c r="F11" s="137"/>
      <c r="G11" s="137"/>
      <c r="I11" s="157">
        <v>352</v>
      </c>
      <c r="J11" s="157">
        <v>333</v>
      </c>
      <c r="K11" s="157">
        <v>19</v>
      </c>
      <c r="L11" s="158">
        <f t="shared" si="1"/>
        <v>29.28452579034942</v>
      </c>
      <c r="M11" s="159">
        <f t="shared" si="2"/>
        <v>31.385485391140435</v>
      </c>
      <c r="N11" s="159">
        <f t="shared" si="3"/>
        <v>13.475177304964539</v>
      </c>
      <c r="O11" s="160"/>
      <c r="P11" s="160"/>
      <c r="Q11" s="160"/>
      <c r="R11" s="160"/>
      <c r="S11" s="160"/>
      <c r="T11" s="160"/>
      <c r="U11" s="160"/>
      <c r="AM11" s="160"/>
      <c r="AN11" s="160"/>
      <c r="AO11" s="160"/>
      <c r="AP11" s="160"/>
    </row>
    <row r="12" spans="1:42" ht="14.65" customHeight="1" x14ac:dyDescent="0.15">
      <c r="B12" s="156" t="s">
        <v>762</v>
      </c>
      <c r="C12" s="137"/>
      <c r="D12" s="137"/>
      <c r="E12" s="137"/>
      <c r="F12" s="137"/>
      <c r="G12" s="137"/>
      <c r="I12" s="157">
        <v>405</v>
      </c>
      <c r="J12" s="157">
        <v>377</v>
      </c>
      <c r="K12" s="157">
        <v>28</v>
      </c>
      <c r="L12" s="158">
        <f t="shared" si="1"/>
        <v>33.693843594009984</v>
      </c>
      <c r="M12" s="159">
        <f t="shared" si="2"/>
        <v>35.532516493873707</v>
      </c>
      <c r="N12" s="159">
        <f t="shared" si="3"/>
        <v>19.858156028368796</v>
      </c>
      <c r="O12" s="160"/>
      <c r="P12" s="160"/>
      <c r="Q12" s="160"/>
      <c r="R12" s="160"/>
      <c r="S12" s="160"/>
      <c r="T12" s="160"/>
      <c r="U12" s="160"/>
      <c r="AM12" s="160"/>
      <c r="AN12" s="160"/>
      <c r="AO12" s="160"/>
      <c r="AP12" s="160"/>
    </row>
    <row r="13" spans="1:42" ht="14.65" customHeight="1" x14ac:dyDescent="0.15">
      <c r="B13" s="149" t="s">
        <v>0</v>
      </c>
      <c r="C13" s="150"/>
      <c r="D13" s="150"/>
      <c r="E13" s="150"/>
      <c r="F13" s="150"/>
      <c r="G13" s="150"/>
      <c r="H13" s="151"/>
      <c r="I13" s="161">
        <v>353</v>
      </c>
      <c r="J13" s="161">
        <v>305</v>
      </c>
      <c r="K13" s="161">
        <v>48</v>
      </c>
      <c r="L13" s="162">
        <f t="shared" si="1"/>
        <v>29.367720465890184</v>
      </c>
      <c r="M13" s="163">
        <f t="shared" si="2"/>
        <v>28.746465598491987</v>
      </c>
      <c r="N13" s="163">
        <f t="shared" si="3"/>
        <v>34.042553191489361</v>
      </c>
      <c r="O13" s="164"/>
      <c r="P13" s="164"/>
      <c r="Q13" s="164"/>
      <c r="R13" s="164"/>
      <c r="S13" s="164"/>
      <c r="T13" s="164"/>
      <c r="U13" s="164"/>
      <c r="AM13" s="164"/>
      <c r="AN13" s="164"/>
      <c r="AO13" s="164"/>
      <c r="AP13" s="164"/>
    </row>
    <row r="14" spans="1:42" ht="15" customHeight="1" x14ac:dyDescent="0.15">
      <c r="B14" s="165" t="s">
        <v>1</v>
      </c>
      <c r="C14" s="166"/>
      <c r="D14" s="166"/>
      <c r="E14" s="166"/>
      <c r="F14" s="166"/>
      <c r="G14" s="166"/>
      <c r="H14" s="167"/>
      <c r="I14" s="168">
        <f>SUM(I7:I13)</f>
        <v>2898</v>
      </c>
      <c r="J14" s="168">
        <f>SUM(J7:J13)</f>
        <v>2661</v>
      </c>
      <c r="K14" s="168">
        <f>SUM(K7:K13)</f>
        <v>237</v>
      </c>
      <c r="L14" s="169" t="str">
        <f>IF(SUM(L7:L13)&gt;100,"－",SUM(L7:L13))</f>
        <v>－</v>
      </c>
      <c r="M14" s="170" t="str">
        <f>IF(SUM(M7:M13)&gt;100,"－",SUM(M7:M13))</f>
        <v>－</v>
      </c>
      <c r="N14" s="170" t="str">
        <f>IF(SUM(N7:N13)&gt;100,"－",SUM(N7:N13))</f>
        <v>－</v>
      </c>
      <c r="O14" s="164"/>
      <c r="P14" s="164"/>
      <c r="Q14" s="164"/>
      <c r="R14" s="164"/>
      <c r="S14" s="164"/>
      <c r="T14" s="164"/>
      <c r="U14" s="164"/>
      <c r="AM14" s="164"/>
      <c r="AN14" s="164"/>
      <c r="AO14" s="164"/>
      <c r="AP14" s="164"/>
    </row>
    <row r="15" spans="1:42" ht="13.15" customHeight="1" x14ac:dyDescent="0.15">
      <c r="B15" s="171"/>
      <c r="C15" s="171"/>
      <c r="D15" s="172"/>
      <c r="E15" s="172"/>
      <c r="F15" s="172"/>
      <c r="G15" s="172"/>
      <c r="H15" s="173"/>
      <c r="I15" s="148"/>
    </row>
    <row r="16" spans="1:42" ht="14.45" customHeight="1" x14ac:dyDescent="0.15">
      <c r="A16" s="135" t="s">
        <v>765</v>
      </c>
      <c r="B16" s="137"/>
    </row>
    <row r="17" spans="1:42" ht="13.7" customHeight="1" x14ac:dyDescent="0.15">
      <c r="B17" s="138"/>
      <c r="C17" s="139"/>
      <c r="D17" s="139"/>
      <c r="E17" s="139"/>
      <c r="F17" s="139"/>
      <c r="G17" s="139"/>
      <c r="H17" s="139"/>
      <c r="I17" s="140"/>
      <c r="J17" s="141" t="s">
        <v>2</v>
      </c>
      <c r="K17" s="142"/>
      <c r="L17" s="143"/>
      <c r="M17" s="141" t="s">
        <v>3</v>
      </c>
      <c r="N17" s="144"/>
    </row>
    <row r="18" spans="1:42" ht="21" x14ac:dyDescent="0.15">
      <c r="B18" s="145"/>
      <c r="I18" s="146" t="s">
        <v>4</v>
      </c>
      <c r="J18" s="146" t="s">
        <v>170</v>
      </c>
      <c r="K18" s="146" t="s">
        <v>172</v>
      </c>
      <c r="L18" s="147" t="s">
        <v>4</v>
      </c>
      <c r="M18" s="146" t="s">
        <v>170</v>
      </c>
      <c r="N18" s="146" t="s">
        <v>172</v>
      </c>
      <c r="P18" s="148"/>
    </row>
    <row r="19" spans="1:42" ht="12" customHeight="1" x14ac:dyDescent="0.15">
      <c r="B19" s="149"/>
      <c r="C19" s="150"/>
      <c r="D19" s="150"/>
      <c r="E19" s="150"/>
      <c r="F19" s="150"/>
      <c r="G19" s="150"/>
      <c r="H19" s="151"/>
      <c r="I19" s="152"/>
      <c r="J19" s="152"/>
      <c r="K19" s="152"/>
      <c r="L19" s="153">
        <f>'問5～9'!$F$213</f>
        <v>1202</v>
      </c>
      <c r="M19" s="154">
        <f>'問5～9'!$G$213</f>
        <v>1061</v>
      </c>
      <c r="N19" s="154">
        <f>'問5～9'!$H$213</f>
        <v>141</v>
      </c>
      <c r="O19" s="155"/>
      <c r="P19" s="155"/>
      <c r="Q19" s="155"/>
      <c r="AM19" s="155"/>
      <c r="AN19" s="155"/>
    </row>
    <row r="20" spans="1:42" ht="14.65" customHeight="1" x14ac:dyDescent="0.15">
      <c r="B20" s="174" t="s">
        <v>766</v>
      </c>
      <c r="C20" s="137"/>
      <c r="D20" s="137"/>
      <c r="E20" s="137"/>
      <c r="F20" s="137"/>
      <c r="G20" s="137"/>
      <c r="I20" s="157">
        <v>544</v>
      </c>
      <c r="J20" s="157">
        <v>474</v>
      </c>
      <c r="K20" s="157">
        <v>70</v>
      </c>
      <c r="L20" s="158">
        <f>I20/L$19*100</f>
        <v>45.257903494176368</v>
      </c>
      <c r="M20" s="159">
        <f t="shared" ref="M20:N20" si="4">J20/M$19*100</f>
        <v>44.674835061262961</v>
      </c>
      <c r="N20" s="159">
        <f t="shared" si="4"/>
        <v>49.645390070921984</v>
      </c>
      <c r="O20" s="160"/>
      <c r="P20" s="160"/>
      <c r="Q20" s="160"/>
      <c r="AM20" s="160"/>
      <c r="AN20" s="160"/>
    </row>
    <row r="21" spans="1:42" ht="14.65" customHeight="1" x14ac:dyDescent="0.15">
      <c r="B21" s="174" t="s">
        <v>767</v>
      </c>
      <c r="C21" s="137"/>
      <c r="D21" s="137"/>
      <c r="E21" s="137"/>
      <c r="F21" s="137"/>
      <c r="G21" s="137"/>
      <c r="I21" s="157">
        <v>953</v>
      </c>
      <c r="J21" s="157">
        <v>853</v>
      </c>
      <c r="K21" s="157">
        <v>100</v>
      </c>
      <c r="L21" s="158">
        <f t="shared" ref="L21:L23" si="5">I21/L$19*100</f>
        <v>79.28452579034942</v>
      </c>
      <c r="M21" s="159">
        <f t="shared" ref="M21:M23" si="6">J21/M$19*100</f>
        <v>80.395852968897259</v>
      </c>
      <c r="N21" s="159">
        <f t="shared" ref="N21:N23" si="7">K21/N$19*100</f>
        <v>70.921985815602838</v>
      </c>
      <c r="O21" s="160"/>
      <c r="P21" s="160"/>
      <c r="Q21" s="160"/>
      <c r="AM21" s="160"/>
      <c r="AN21" s="160"/>
    </row>
    <row r="22" spans="1:42" ht="14.65" customHeight="1" x14ac:dyDescent="0.15">
      <c r="B22" s="174" t="s">
        <v>768</v>
      </c>
      <c r="C22" s="137"/>
      <c r="D22" s="137"/>
      <c r="E22" s="137"/>
      <c r="F22" s="137"/>
      <c r="G22" s="137"/>
      <c r="I22" s="157">
        <v>917</v>
      </c>
      <c r="J22" s="157">
        <v>824</v>
      </c>
      <c r="K22" s="157">
        <v>93</v>
      </c>
      <c r="L22" s="158">
        <f t="shared" si="5"/>
        <v>76.289517470881862</v>
      </c>
      <c r="M22" s="159">
        <f t="shared" si="6"/>
        <v>77.66258246936853</v>
      </c>
      <c r="N22" s="159">
        <f t="shared" si="7"/>
        <v>65.957446808510639</v>
      </c>
      <c r="O22" s="160"/>
      <c r="P22" s="160"/>
      <c r="Q22" s="160"/>
      <c r="AM22" s="160"/>
      <c r="AN22" s="160"/>
    </row>
    <row r="23" spans="1:42" ht="14.65" customHeight="1" x14ac:dyDescent="0.15">
      <c r="B23" s="149" t="s">
        <v>0</v>
      </c>
      <c r="C23" s="150"/>
      <c r="D23" s="150"/>
      <c r="E23" s="150"/>
      <c r="F23" s="150"/>
      <c r="G23" s="150"/>
      <c r="H23" s="151"/>
      <c r="I23" s="161">
        <v>65</v>
      </c>
      <c r="J23" s="161">
        <v>55</v>
      </c>
      <c r="K23" s="161">
        <v>10</v>
      </c>
      <c r="L23" s="162">
        <f t="shared" si="5"/>
        <v>5.4076539101497501</v>
      </c>
      <c r="M23" s="163">
        <f t="shared" si="6"/>
        <v>5.1837888784165882</v>
      </c>
      <c r="N23" s="163">
        <f t="shared" si="7"/>
        <v>7.0921985815602842</v>
      </c>
      <c r="O23" s="164"/>
      <c r="P23" s="164"/>
      <c r="Q23" s="164"/>
      <c r="R23" s="164"/>
      <c r="S23" s="164"/>
      <c r="T23" s="164"/>
      <c r="U23" s="164"/>
      <c r="AM23" s="164"/>
      <c r="AN23" s="164"/>
      <c r="AO23" s="164"/>
      <c r="AP23" s="164"/>
    </row>
    <row r="24" spans="1:42" ht="15" customHeight="1" x14ac:dyDescent="0.15">
      <c r="B24" s="165" t="s">
        <v>1</v>
      </c>
      <c r="C24" s="166"/>
      <c r="D24" s="166"/>
      <c r="E24" s="166"/>
      <c r="F24" s="166"/>
      <c r="G24" s="166"/>
      <c r="H24" s="167"/>
      <c r="I24" s="168">
        <f>SUM(I20:I23)</f>
        <v>2479</v>
      </c>
      <c r="J24" s="168">
        <f>SUM(J20:J23)</f>
        <v>2206</v>
      </c>
      <c r="K24" s="168">
        <f>SUM(K20:K23)</f>
        <v>273</v>
      </c>
      <c r="L24" s="169" t="str">
        <f>IF(SUM(L20:L23)&gt;100,"－",SUM(L20:L23))</f>
        <v>－</v>
      </c>
      <c r="M24" s="170" t="str">
        <f>IF(SUM(M20:M23)&gt;100,"－",SUM(M20:M23))</f>
        <v>－</v>
      </c>
      <c r="N24" s="170" t="str">
        <f>IF(SUM(N20:N23)&gt;100,"－",SUM(N20:N23))</f>
        <v>－</v>
      </c>
      <c r="O24" s="164"/>
      <c r="P24" s="164"/>
      <c r="Q24" s="164"/>
      <c r="R24" s="164"/>
      <c r="S24" s="164"/>
      <c r="T24" s="164"/>
      <c r="U24" s="164"/>
      <c r="AM24" s="164"/>
      <c r="AN24" s="164"/>
      <c r="AO24" s="164"/>
      <c r="AP24" s="164"/>
    </row>
    <row r="25" spans="1:42" ht="13.15" customHeight="1" x14ac:dyDescent="0.15">
      <c r="B25" s="171"/>
      <c r="C25" s="171"/>
      <c r="D25" s="172"/>
      <c r="E25" s="172"/>
      <c r="F25" s="172"/>
      <c r="G25" s="172"/>
      <c r="H25" s="173"/>
      <c r="I25" s="148"/>
    </row>
    <row r="26" spans="1:42" ht="14.45" customHeight="1" x14ac:dyDescent="0.15">
      <c r="A26" s="135" t="s">
        <v>942</v>
      </c>
      <c r="B26" s="137"/>
      <c r="C26" s="137"/>
      <c r="D26" s="137"/>
      <c r="X26" s="137"/>
      <c r="Y26" s="137"/>
      <c r="Z26" s="137"/>
    </row>
    <row r="27" spans="1:42" ht="13.7" customHeight="1" x14ac:dyDescent="0.15">
      <c r="B27" s="138"/>
      <c r="C27" s="139"/>
      <c r="D27" s="139"/>
      <c r="E27" s="139"/>
      <c r="F27" s="139"/>
      <c r="G27" s="139"/>
      <c r="H27" s="139"/>
      <c r="I27" s="140"/>
      <c r="J27" s="141" t="s">
        <v>2</v>
      </c>
      <c r="K27" s="142"/>
      <c r="L27" s="143"/>
      <c r="M27" s="141" t="s">
        <v>3</v>
      </c>
      <c r="N27" s="144"/>
      <c r="O27" s="160"/>
      <c r="P27" s="160"/>
      <c r="Q27" s="160"/>
      <c r="X27" s="137"/>
      <c r="Y27" s="137"/>
      <c r="Z27" s="137"/>
    </row>
    <row r="28" spans="1:42" ht="21" x14ac:dyDescent="0.15">
      <c r="B28" s="145"/>
      <c r="I28" s="146" t="s">
        <v>4</v>
      </c>
      <c r="J28" s="146" t="s">
        <v>170</v>
      </c>
      <c r="K28" s="146" t="s">
        <v>172</v>
      </c>
      <c r="L28" s="147" t="s">
        <v>4</v>
      </c>
      <c r="M28" s="146" t="s">
        <v>170</v>
      </c>
      <c r="N28" s="146" t="s">
        <v>172</v>
      </c>
      <c r="O28" s="160"/>
      <c r="P28" s="160"/>
      <c r="Q28" s="160"/>
      <c r="X28" s="137"/>
      <c r="Y28" s="137"/>
      <c r="Z28" s="137"/>
    </row>
    <row r="29" spans="1:42" ht="12" customHeight="1" x14ac:dyDescent="0.15">
      <c r="B29" s="149"/>
      <c r="C29" s="150"/>
      <c r="D29" s="150"/>
      <c r="E29" s="150"/>
      <c r="F29" s="150"/>
      <c r="G29" s="150"/>
      <c r="H29" s="151"/>
      <c r="I29" s="152"/>
      <c r="J29" s="152"/>
      <c r="K29" s="152"/>
      <c r="L29" s="153">
        <f>'問5～9'!$F$213</f>
        <v>1202</v>
      </c>
      <c r="M29" s="154">
        <f>'問5～9'!$G$213</f>
        <v>1061</v>
      </c>
      <c r="N29" s="154">
        <f>'問5～9'!$H$213</f>
        <v>141</v>
      </c>
      <c r="R29" s="155"/>
      <c r="S29" s="155"/>
      <c r="T29" s="155"/>
      <c r="U29" s="155"/>
      <c r="V29" s="155"/>
      <c r="X29" s="137"/>
      <c r="Y29" s="137"/>
      <c r="Z29" s="137"/>
      <c r="AH29" s="155"/>
      <c r="AI29" s="155"/>
      <c r="AJ29" s="155"/>
      <c r="AK29" s="155"/>
    </row>
    <row r="30" spans="1:42" ht="14.65" customHeight="1" x14ac:dyDescent="0.15">
      <c r="B30" s="156" t="s">
        <v>154</v>
      </c>
      <c r="C30" s="137"/>
      <c r="D30" s="137"/>
      <c r="E30" s="137"/>
      <c r="F30" s="137"/>
      <c r="G30" s="137"/>
      <c r="I30" s="157">
        <v>28</v>
      </c>
      <c r="J30" s="157">
        <v>24</v>
      </c>
      <c r="K30" s="157">
        <v>4</v>
      </c>
      <c r="L30" s="175">
        <f>I30/L$29*100</f>
        <v>2.3294509151414311</v>
      </c>
      <c r="M30" s="159">
        <f t="shared" ref="M30:N35" si="8">J30/M$29*100</f>
        <v>2.2620169651272386</v>
      </c>
      <c r="N30" s="159">
        <f t="shared" si="8"/>
        <v>2.8368794326241136</v>
      </c>
      <c r="R30" s="160"/>
      <c r="S30" s="160"/>
      <c r="T30" s="160"/>
      <c r="U30" s="160"/>
      <c r="V30" s="160"/>
      <c r="X30" s="137"/>
      <c r="Y30" s="137"/>
      <c r="Z30" s="137"/>
      <c r="AH30" s="160"/>
      <c r="AI30" s="160"/>
      <c r="AJ30" s="160"/>
      <c r="AK30" s="160"/>
    </row>
    <row r="31" spans="1:42" ht="14.65" customHeight="1" x14ac:dyDescent="0.15">
      <c r="B31" s="156" t="s">
        <v>118</v>
      </c>
      <c r="C31" s="137"/>
      <c r="D31" s="137"/>
      <c r="E31" s="137"/>
      <c r="F31" s="137"/>
      <c r="G31" s="137"/>
      <c r="I31" s="157">
        <v>321</v>
      </c>
      <c r="J31" s="157">
        <v>282</v>
      </c>
      <c r="K31" s="157">
        <v>39</v>
      </c>
      <c r="L31" s="158">
        <f t="shared" ref="L31:L35" si="9">I31/L$29*100</f>
        <v>26.70549084858569</v>
      </c>
      <c r="M31" s="159">
        <f t="shared" si="8"/>
        <v>26.578699340245056</v>
      </c>
      <c r="N31" s="159">
        <f t="shared" si="8"/>
        <v>27.659574468085108</v>
      </c>
      <c r="R31" s="160"/>
      <c r="S31" s="160"/>
      <c r="T31" s="160"/>
      <c r="U31" s="160"/>
      <c r="V31" s="160"/>
      <c r="X31" s="137"/>
      <c r="Y31" s="137"/>
      <c r="Z31" s="137"/>
      <c r="AH31" s="160"/>
      <c r="AI31" s="160"/>
      <c r="AJ31" s="160"/>
      <c r="AK31" s="160"/>
    </row>
    <row r="32" spans="1:42" ht="14.65" customHeight="1" x14ac:dyDescent="0.15">
      <c r="B32" s="156" t="s">
        <v>163</v>
      </c>
      <c r="C32" s="137"/>
      <c r="D32" s="137"/>
      <c r="E32" s="137"/>
      <c r="F32" s="137"/>
      <c r="G32" s="137"/>
      <c r="I32" s="157">
        <v>366</v>
      </c>
      <c r="J32" s="157">
        <v>319</v>
      </c>
      <c r="K32" s="157">
        <v>47</v>
      </c>
      <c r="L32" s="158">
        <f t="shared" si="9"/>
        <v>30.449251247920134</v>
      </c>
      <c r="M32" s="159">
        <f t="shared" si="8"/>
        <v>30.065975494816211</v>
      </c>
      <c r="N32" s="159">
        <f t="shared" si="8"/>
        <v>33.333333333333329</v>
      </c>
      <c r="O32" s="155"/>
      <c r="R32" s="160"/>
      <c r="S32" s="160"/>
      <c r="T32" s="160"/>
      <c r="U32" s="160"/>
      <c r="V32" s="160"/>
      <c r="X32" s="137"/>
      <c r="Y32" s="137"/>
      <c r="Z32" s="137"/>
      <c r="AH32" s="160"/>
      <c r="AI32" s="160"/>
      <c r="AJ32" s="160"/>
      <c r="AK32" s="160"/>
    </row>
    <row r="33" spans="1:39" ht="14.65" customHeight="1" x14ac:dyDescent="0.15">
      <c r="B33" s="156" t="s">
        <v>164</v>
      </c>
      <c r="C33" s="137"/>
      <c r="D33" s="137"/>
      <c r="E33" s="137"/>
      <c r="F33" s="137"/>
      <c r="G33" s="137"/>
      <c r="I33" s="157">
        <v>230</v>
      </c>
      <c r="J33" s="157">
        <v>207</v>
      </c>
      <c r="K33" s="157">
        <v>23</v>
      </c>
      <c r="L33" s="158">
        <f t="shared" si="9"/>
        <v>19.134775374376041</v>
      </c>
      <c r="M33" s="159">
        <f t="shared" si="8"/>
        <v>19.509896324222431</v>
      </c>
      <c r="N33" s="159">
        <f t="shared" si="8"/>
        <v>16.312056737588655</v>
      </c>
      <c r="O33" s="155"/>
      <c r="R33" s="160"/>
      <c r="S33" s="160"/>
      <c r="T33" s="160"/>
      <c r="U33" s="160"/>
      <c r="V33" s="160"/>
      <c r="X33" s="137"/>
      <c r="Y33" s="137"/>
      <c r="Z33" s="137"/>
      <c r="AH33" s="160"/>
      <c r="AI33" s="160"/>
      <c r="AJ33" s="160"/>
      <c r="AK33" s="160"/>
    </row>
    <row r="34" spans="1:39" ht="14.65" customHeight="1" x14ac:dyDescent="0.15">
      <c r="B34" s="156" t="s">
        <v>127</v>
      </c>
      <c r="C34" s="137"/>
      <c r="D34" s="137"/>
      <c r="E34" s="137"/>
      <c r="F34" s="137"/>
      <c r="G34" s="137"/>
      <c r="I34" s="157">
        <v>152</v>
      </c>
      <c r="J34" s="157">
        <v>137</v>
      </c>
      <c r="K34" s="157">
        <v>15</v>
      </c>
      <c r="L34" s="158">
        <f t="shared" si="9"/>
        <v>12.645590682196339</v>
      </c>
      <c r="M34" s="159">
        <f t="shared" si="8"/>
        <v>12.91234684260132</v>
      </c>
      <c r="N34" s="159">
        <f t="shared" si="8"/>
        <v>10.638297872340425</v>
      </c>
      <c r="O34" s="155"/>
      <c r="R34" s="160"/>
      <c r="S34" s="160"/>
      <c r="T34" s="160"/>
      <c r="U34" s="160"/>
      <c r="V34" s="160"/>
      <c r="X34" s="137"/>
      <c r="Y34" s="137"/>
      <c r="Z34" s="137"/>
      <c r="AH34" s="160"/>
      <c r="AI34" s="160"/>
      <c r="AJ34" s="160"/>
      <c r="AK34" s="160"/>
    </row>
    <row r="35" spans="1:39" ht="14.65" customHeight="1" x14ac:dyDescent="0.15">
      <c r="B35" s="149" t="s">
        <v>0</v>
      </c>
      <c r="C35" s="150"/>
      <c r="D35" s="150"/>
      <c r="E35" s="150"/>
      <c r="F35" s="150"/>
      <c r="G35" s="150"/>
      <c r="H35" s="151"/>
      <c r="I35" s="161">
        <v>105</v>
      </c>
      <c r="J35" s="157">
        <v>92</v>
      </c>
      <c r="K35" s="157">
        <v>13</v>
      </c>
      <c r="L35" s="162">
        <f t="shared" si="9"/>
        <v>8.7354409317803672</v>
      </c>
      <c r="M35" s="163">
        <f t="shared" si="8"/>
        <v>8.6710650329877481</v>
      </c>
      <c r="N35" s="163">
        <f t="shared" si="8"/>
        <v>9.2198581560283674</v>
      </c>
      <c r="O35" s="155"/>
      <c r="R35" s="164"/>
      <c r="S35" s="164"/>
      <c r="T35" s="164"/>
      <c r="U35" s="164"/>
      <c r="V35" s="164"/>
      <c r="X35" s="137"/>
      <c r="Y35" s="137"/>
      <c r="Z35" s="137"/>
      <c r="AH35" s="164"/>
      <c r="AI35" s="160"/>
      <c r="AJ35" s="164"/>
      <c r="AK35" s="164"/>
    </row>
    <row r="36" spans="1:39" ht="15" customHeight="1" x14ac:dyDescent="0.15">
      <c r="B36" s="165" t="s">
        <v>1</v>
      </c>
      <c r="C36" s="166"/>
      <c r="D36" s="166"/>
      <c r="E36" s="166"/>
      <c r="F36" s="166"/>
      <c r="G36" s="166"/>
      <c r="H36" s="167"/>
      <c r="I36" s="168">
        <f t="shared" ref="I36:K36" si="10">SUM(I30:I35)</f>
        <v>1202</v>
      </c>
      <c r="J36" s="168">
        <f t="shared" si="10"/>
        <v>1061</v>
      </c>
      <c r="K36" s="168">
        <f t="shared" si="10"/>
        <v>141</v>
      </c>
      <c r="L36" s="169">
        <f t="shared" ref="L36:N36" si="11">IF(SUM(L30:L35)&gt;100,"－",SUM(L30:L35))</f>
        <v>100</v>
      </c>
      <c r="M36" s="170">
        <f t="shared" si="11"/>
        <v>100</v>
      </c>
      <c r="N36" s="170">
        <f t="shared" si="11"/>
        <v>100</v>
      </c>
      <c r="O36" s="155"/>
      <c r="P36" s="155"/>
      <c r="R36" s="164"/>
      <c r="S36" s="164"/>
      <c r="T36" s="164"/>
      <c r="U36" s="164"/>
      <c r="V36" s="164"/>
      <c r="X36" s="137"/>
      <c r="Y36" s="137"/>
      <c r="Z36" s="137"/>
      <c r="AH36" s="164"/>
      <c r="AI36" s="164"/>
      <c r="AJ36" s="164"/>
      <c r="AK36" s="164"/>
    </row>
    <row r="37" spans="1:39" ht="15" customHeight="1" x14ac:dyDescent="0.15">
      <c r="B37" s="165" t="s">
        <v>840</v>
      </c>
      <c r="C37" s="166"/>
      <c r="D37" s="166"/>
      <c r="E37" s="166"/>
      <c r="F37" s="166"/>
      <c r="G37" s="166"/>
      <c r="H37" s="176"/>
      <c r="I37" s="177">
        <v>40.145828243585939</v>
      </c>
      <c r="J37" s="178">
        <v>40.617890980872396</v>
      </c>
      <c r="K37" s="178">
        <v>36.572165802721955</v>
      </c>
      <c r="L37" s="160"/>
      <c r="M37" s="160"/>
      <c r="N37" s="160"/>
      <c r="O37" s="160"/>
      <c r="P37" s="160"/>
      <c r="R37" s="160"/>
      <c r="S37" s="160"/>
      <c r="T37" s="160"/>
      <c r="U37" s="160"/>
      <c r="V37" s="160"/>
      <c r="X37" s="137"/>
      <c r="Y37" s="137"/>
      <c r="Z37" s="137"/>
      <c r="AH37" s="160"/>
      <c r="AI37" s="160"/>
      <c r="AJ37" s="160"/>
      <c r="AK37" s="160"/>
    </row>
    <row r="38" spans="1:39" ht="15" customHeight="1" x14ac:dyDescent="0.15">
      <c r="B38" s="165" t="s">
        <v>841</v>
      </c>
      <c r="C38" s="166"/>
      <c r="D38" s="166"/>
      <c r="E38" s="166"/>
      <c r="F38" s="166"/>
      <c r="G38" s="166"/>
      <c r="H38" s="176"/>
      <c r="I38" s="177">
        <v>41.197356017973597</v>
      </c>
      <c r="J38" s="178">
        <v>41.649456466100901</v>
      </c>
      <c r="K38" s="178">
        <v>37.75191308668073</v>
      </c>
      <c r="L38" s="160"/>
      <c r="M38" s="160"/>
      <c r="N38" s="160"/>
      <c r="O38" s="160"/>
      <c r="P38" s="160"/>
      <c r="R38" s="160"/>
      <c r="S38" s="160"/>
      <c r="T38" s="160"/>
      <c r="U38" s="160"/>
      <c r="V38" s="160"/>
      <c r="X38" s="137"/>
      <c r="Y38" s="137"/>
      <c r="Z38" s="137"/>
      <c r="AH38" s="160"/>
      <c r="AI38" s="160"/>
      <c r="AJ38" s="160"/>
      <c r="AK38" s="160"/>
    </row>
    <row r="39" spans="1:39" ht="13.15" customHeight="1" x14ac:dyDescent="0.15">
      <c r="B39" s="171"/>
      <c r="C39" s="171"/>
      <c r="D39" s="171"/>
      <c r="E39" s="172"/>
      <c r="F39" s="160"/>
      <c r="G39" s="160"/>
      <c r="H39" s="160"/>
      <c r="I39" s="160"/>
      <c r="J39" s="160"/>
      <c r="K39" s="160"/>
      <c r="L39" s="160"/>
      <c r="M39" s="160"/>
      <c r="N39" s="160"/>
      <c r="O39" s="160"/>
      <c r="P39" s="160"/>
      <c r="R39" s="160"/>
      <c r="S39" s="160"/>
      <c r="T39" s="160"/>
      <c r="U39" s="160"/>
      <c r="V39" s="160"/>
      <c r="X39" s="137"/>
      <c r="Y39" s="137"/>
      <c r="Z39" s="137"/>
      <c r="AH39" s="160"/>
      <c r="AI39" s="160"/>
      <c r="AJ39" s="160"/>
      <c r="AK39" s="160"/>
    </row>
    <row r="40" spans="1:39" ht="14.45" customHeight="1" x14ac:dyDescent="0.15">
      <c r="A40" s="135" t="s">
        <v>769</v>
      </c>
      <c r="B40" s="137"/>
      <c r="C40" s="137"/>
    </row>
    <row r="41" spans="1:39" ht="13.7" customHeight="1" x14ac:dyDescent="0.15">
      <c r="B41" s="138"/>
      <c r="C41" s="139"/>
      <c r="D41" s="139"/>
      <c r="E41" s="139"/>
      <c r="F41" s="140"/>
      <c r="G41" s="141" t="s">
        <v>2</v>
      </c>
      <c r="H41" s="142"/>
      <c r="I41" s="143"/>
      <c r="J41" s="141" t="s">
        <v>3</v>
      </c>
      <c r="K41" s="144"/>
    </row>
    <row r="42" spans="1:39" ht="21" x14ac:dyDescent="0.15">
      <c r="B42" s="145"/>
      <c r="F42" s="146" t="s">
        <v>4</v>
      </c>
      <c r="G42" s="146" t="s">
        <v>170</v>
      </c>
      <c r="H42" s="146" t="s">
        <v>172</v>
      </c>
      <c r="I42" s="147" t="s">
        <v>4</v>
      </c>
      <c r="J42" s="146" t="s">
        <v>170</v>
      </c>
      <c r="K42" s="146" t="s">
        <v>172</v>
      </c>
    </row>
    <row r="43" spans="1:39" ht="12" customHeight="1" x14ac:dyDescent="0.15">
      <c r="B43" s="149"/>
      <c r="C43" s="150"/>
      <c r="D43" s="150"/>
      <c r="E43" s="151"/>
      <c r="F43" s="152"/>
      <c r="G43" s="152"/>
      <c r="H43" s="152"/>
      <c r="I43" s="153">
        <f>F$51</f>
        <v>1202</v>
      </c>
      <c r="J43" s="154">
        <f t="shared" ref="J43:K43" si="12">G$51</f>
        <v>1061</v>
      </c>
      <c r="K43" s="154">
        <f t="shared" si="12"/>
        <v>141</v>
      </c>
      <c r="L43" s="155"/>
      <c r="M43" s="155"/>
      <c r="N43" s="155"/>
      <c r="O43" s="155"/>
      <c r="P43" s="155"/>
      <c r="AJ43" s="155"/>
      <c r="AK43" s="155"/>
      <c r="AL43" s="155"/>
      <c r="AM43" s="155"/>
    </row>
    <row r="44" spans="1:39" ht="14.65" customHeight="1" x14ac:dyDescent="0.15">
      <c r="B44" s="156" t="s">
        <v>867</v>
      </c>
      <c r="C44" s="137"/>
      <c r="D44" s="137"/>
      <c r="F44" s="157">
        <v>647</v>
      </c>
      <c r="G44" s="157">
        <v>574</v>
      </c>
      <c r="H44" s="157">
        <v>73</v>
      </c>
      <c r="I44" s="158">
        <f>F44/I$43*100</f>
        <v>53.826955074875201</v>
      </c>
      <c r="J44" s="159">
        <f t="shared" ref="J44:K44" si="13">G44/J$43*100</f>
        <v>54.099905749293121</v>
      </c>
      <c r="K44" s="159">
        <f t="shared" si="13"/>
        <v>51.773049645390067</v>
      </c>
      <c r="L44" s="160"/>
      <c r="M44" s="160"/>
      <c r="N44" s="155"/>
      <c r="O44" s="155"/>
      <c r="P44" s="155"/>
      <c r="AJ44" s="160"/>
      <c r="AK44" s="155"/>
      <c r="AL44" s="155"/>
      <c r="AM44" s="155"/>
    </row>
    <row r="45" spans="1:39" ht="14.65" customHeight="1" x14ac:dyDescent="0.15">
      <c r="B45" s="156" t="s">
        <v>948</v>
      </c>
      <c r="C45" s="137"/>
      <c r="D45" s="137"/>
      <c r="F45" s="157">
        <v>257</v>
      </c>
      <c r="G45" s="157">
        <v>236</v>
      </c>
      <c r="H45" s="157">
        <v>21</v>
      </c>
      <c r="I45" s="158">
        <f t="shared" ref="I45:I50" si="14">F45/I$43*100</f>
        <v>21.381031613976706</v>
      </c>
      <c r="J45" s="159">
        <f t="shared" ref="J45:J50" si="15">G45/J$43*100</f>
        <v>22.243166823751178</v>
      </c>
      <c r="K45" s="159">
        <f t="shared" ref="K45:K50" si="16">H45/K$43*100</f>
        <v>14.893617021276595</v>
      </c>
      <c r="L45" s="160"/>
      <c r="M45" s="160"/>
      <c r="N45" s="155"/>
      <c r="O45" s="155"/>
      <c r="P45" s="155"/>
      <c r="AJ45" s="160"/>
      <c r="AK45" s="155"/>
      <c r="AL45" s="155"/>
      <c r="AM45" s="155"/>
    </row>
    <row r="46" spans="1:39" ht="14.65" customHeight="1" x14ac:dyDescent="0.15">
      <c r="B46" s="156" t="s">
        <v>949</v>
      </c>
      <c r="C46" s="137"/>
      <c r="D46" s="137"/>
      <c r="F46" s="157">
        <v>50</v>
      </c>
      <c r="G46" s="157">
        <v>41</v>
      </c>
      <c r="H46" s="157">
        <v>9</v>
      </c>
      <c r="I46" s="158">
        <f t="shared" si="14"/>
        <v>4.1597337770382694</v>
      </c>
      <c r="J46" s="159">
        <f t="shared" si="15"/>
        <v>3.8642789820923658</v>
      </c>
      <c r="K46" s="159">
        <f t="shared" si="16"/>
        <v>6.3829787234042552</v>
      </c>
      <c r="L46" s="160"/>
      <c r="M46" s="160"/>
      <c r="N46" s="155"/>
      <c r="O46" s="155"/>
      <c r="P46" s="155"/>
      <c r="AJ46" s="160"/>
      <c r="AK46" s="155"/>
      <c r="AL46" s="155"/>
      <c r="AM46" s="155"/>
    </row>
    <row r="47" spans="1:39" ht="14.65" customHeight="1" x14ac:dyDescent="0.15">
      <c r="B47" s="156" t="s">
        <v>950</v>
      </c>
      <c r="C47" s="137"/>
      <c r="D47" s="137"/>
      <c r="F47" s="157">
        <v>14</v>
      </c>
      <c r="G47" s="157">
        <v>13</v>
      </c>
      <c r="H47" s="157">
        <v>1</v>
      </c>
      <c r="I47" s="158">
        <f t="shared" si="14"/>
        <v>1.1647254575707155</v>
      </c>
      <c r="J47" s="159">
        <f t="shared" si="15"/>
        <v>1.2252591894439209</v>
      </c>
      <c r="K47" s="159">
        <f t="shared" si="16"/>
        <v>0.70921985815602839</v>
      </c>
      <c r="L47" s="160"/>
      <c r="M47" s="160"/>
      <c r="N47" s="155"/>
      <c r="O47" s="155"/>
      <c r="P47" s="155"/>
      <c r="AJ47" s="160"/>
      <c r="AK47" s="155"/>
      <c r="AL47" s="155"/>
      <c r="AM47" s="155"/>
    </row>
    <row r="48" spans="1:39" ht="14.65" customHeight="1" x14ac:dyDescent="0.15">
      <c r="B48" s="156" t="s">
        <v>951</v>
      </c>
      <c r="C48" s="137"/>
      <c r="D48" s="137"/>
      <c r="F48" s="157">
        <v>7</v>
      </c>
      <c r="G48" s="157">
        <v>6</v>
      </c>
      <c r="H48" s="157">
        <v>1</v>
      </c>
      <c r="I48" s="158">
        <f t="shared" si="14"/>
        <v>0.58236272878535777</v>
      </c>
      <c r="J48" s="159">
        <f t="shared" si="15"/>
        <v>0.56550424128180965</v>
      </c>
      <c r="K48" s="159">
        <f t="shared" si="16"/>
        <v>0.70921985815602839</v>
      </c>
      <c r="L48" s="160"/>
      <c r="M48" s="160"/>
      <c r="N48" s="160"/>
      <c r="O48" s="160"/>
      <c r="P48" s="160"/>
      <c r="AJ48" s="160"/>
      <c r="AK48" s="160"/>
      <c r="AL48" s="160"/>
      <c r="AM48" s="160"/>
    </row>
    <row r="49" spans="1:39" ht="14.65" customHeight="1" x14ac:dyDescent="0.15">
      <c r="B49" s="156" t="s">
        <v>936</v>
      </c>
      <c r="C49" s="137"/>
      <c r="D49" s="137"/>
      <c r="F49" s="157">
        <v>11</v>
      </c>
      <c r="G49" s="157">
        <v>9</v>
      </c>
      <c r="H49" s="157">
        <v>2</v>
      </c>
      <c r="I49" s="158">
        <f t="shared" si="14"/>
        <v>0.91514143094841938</v>
      </c>
      <c r="J49" s="159">
        <f t="shared" si="15"/>
        <v>0.84825636192271436</v>
      </c>
      <c r="K49" s="159">
        <f t="shared" si="16"/>
        <v>1.4184397163120568</v>
      </c>
      <c r="L49" s="160"/>
      <c r="M49" s="160"/>
      <c r="N49" s="160"/>
      <c r="O49" s="160"/>
      <c r="P49" s="160"/>
      <c r="AJ49" s="160"/>
      <c r="AK49" s="160"/>
      <c r="AL49" s="160"/>
      <c r="AM49" s="160"/>
    </row>
    <row r="50" spans="1:39" ht="14.65" customHeight="1" x14ac:dyDescent="0.15">
      <c r="B50" s="149" t="s">
        <v>0</v>
      </c>
      <c r="C50" s="150"/>
      <c r="D50" s="150"/>
      <c r="E50" s="151"/>
      <c r="F50" s="161">
        <v>216</v>
      </c>
      <c r="G50" s="161">
        <v>182</v>
      </c>
      <c r="H50" s="161">
        <v>34</v>
      </c>
      <c r="I50" s="162">
        <f t="shared" si="14"/>
        <v>17.970049916805326</v>
      </c>
      <c r="J50" s="163">
        <f t="shared" si="15"/>
        <v>17.153628652214891</v>
      </c>
      <c r="K50" s="163">
        <f t="shared" si="16"/>
        <v>24.113475177304963</v>
      </c>
      <c r="L50" s="164"/>
      <c r="M50" s="164"/>
      <c r="N50" s="164"/>
      <c r="O50" s="164"/>
      <c r="P50" s="164"/>
      <c r="AJ50" s="164"/>
      <c r="AK50" s="164"/>
      <c r="AL50" s="164"/>
      <c r="AM50" s="164"/>
    </row>
    <row r="51" spans="1:39" ht="15" customHeight="1" x14ac:dyDescent="0.15">
      <c r="B51" s="165" t="s">
        <v>1</v>
      </c>
      <c r="C51" s="166"/>
      <c r="D51" s="166"/>
      <c r="E51" s="167"/>
      <c r="F51" s="168">
        <f>SUM(F44:F50)</f>
        <v>1202</v>
      </c>
      <c r="G51" s="168">
        <f>SUM(G44:G50)</f>
        <v>1061</v>
      </c>
      <c r="H51" s="168">
        <f>SUM(H44:H50)</f>
        <v>141</v>
      </c>
      <c r="I51" s="169">
        <f>IF(SUM(I44:I50)&gt;100,"－",SUM(I44:I50))</f>
        <v>99.999999999999986</v>
      </c>
      <c r="J51" s="170">
        <f>IF(SUM(J44:J50)&gt;100,"－",SUM(J44:J50))</f>
        <v>100</v>
      </c>
      <c r="K51" s="170">
        <f>IF(SUM(K44:K50)&gt;100,"－",SUM(K44:K50))</f>
        <v>99.999999999999986</v>
      </c>
      <c r="L51" s="164"/>
      <c r="M51" s="164"/>
      <c r="N51" s="164"/>
      <c r="O51" s="164"/>
      <c r="P51" s="164"/>
      <c r="AJ51" s="164"/>
      <c r="AK51" s="164"/>
      <c r="AL51" s="164"/>
      <c r="AM51" s="164"/>
    </row>
    <row r="52" spans="1:39" ht="15" customHeight="1" x14ac:dyDescent="0.15">
      <c r="B52" s="165" t="s">
        <v>840</v>
      </c>
      <c r="C52" s="166"/>
      <c r="D52" s="166"/>
      <c r="E52" s="176"/>
      <c r="F52" s="177">
        <v>6.7032325296677771</v>
      </c>
      <c r="G52" s="178">
        <v>6.5441878360409875</v>
      </c>
      <c r="H52" s="178">
        <v>8.009777255816859</v>
      </c>
      <c r="I52" s="164"/>
      <c r="J52" s="164"/>
      <c r="K52" s="164"/>
      <c r="L52" s="164"/>
      <c r="M52" s="164"/>
      <c r="N52" s="164"/>
      <c r="O52" s="164"/>
      <c r="P52" s="164"/>
      <c r="AJ52" s="164"/>
      <c r="AK52" s="164"/>
      <c r="AL52" s="164"/>
      <c r="AM52" s="164"/>
    </row>
    <row r="53" spans="1:39" ht="15" customHeight="1" x14ac:dyDescent="0.15">
      <c r="B53" s="165" t="s">
        <v>841</v>
      </c>
      <c r="C53" s="166"/>
      <c r="D53" s="166"/>
      <c r="E53" s="176"/>
      <c r="F53" s="177">
        <v>19.496717623163505</v>
      </c>
      <c r="G53" s="178">
        <v>18.860134779934519</v>
      </c>
      <c r="H53" s="178">
        <v>25.207240187423647</v>
      </c>
      <c r="I53" s="164"/>
      <c r="J53" s="164"/>
      <c r="K53" s="164"/>
      <c r="L53" s="164"/>
      <c r="M53" s="164"/>
      <c r="N53" s="164"/>
      <c r="O53" s="164"/>
      <c r="P53" s="164"/>
      <c r="AJ53" s="164"/>
      <c r="AK53" s="164"/>
      <c r="AL53" s="164"/>
      <c r="AM53" s="164"/>
    </row>
    <row r="54" spans="1:39" ht="13.15" customHeight="1" x14ac:dyDescent="0.15">
      <c r="B54" s="171"/>
      <c r="C54" s="171"/>
      <c r="D54" s="172"/>
      <c r="E54" s="172"/>
      <c r="F54" s="172"/>
      <c r="G54" s="172"/>
      <c r="H54" s="173"/>
      <c r="I54" s="148"/>
      <c r="J54" s="179"/>
      <c r="K54" s="179"/>
      <c r="L54" s="179"/>
    </row>
    <row r="55" spans="1:39" ht="14.45" customHeight="1" x14ac:dyDescent="0.15">
      <c r="A55" s="136" t="s">
        <v>988</v>
      </c>
      <c r="B55" s="171"/>
      <c r="C55" s="171"/>
      <c r="D55" s="172"/>
      <c r="E55" s="172"/>
      <c r="F55" s="172"/>
      <c r="G55" s="172"/>
      <c r="H55" s="173"/>
      <c r="I55" s="148"/>
      <c r="J55" s="179"/>
      <c r="K55" s="179"/>
      <c r="L55" s="179"/>
    </row>
    <row r="56" spans="1:39" ht="14.45" customHeight="1" x14ac:dyDescent="0.15">
      <c r="A56" s="135" t="s">
        <v>938</v>
      </c>
      <c r="B56" s="137"/>
      <c r="C56" s="137"/>
    </row>
    <row r="57" spans="1:39" ht="13.7" customHeight="1" x14ac:dyDescent="0.15">
      <c r="B57" s="138"/>
      <c r="C57" s="139"/>
      <c r="D57" s="139"/>
      <c r="E57" s="139"/>
      <c r="F57" s="140"/>
      <c r="G57" s="141" t="s">
        <v>2</v>
      </c>
      <c r="H57" s="142"/>
      <c r="I57" s="143"/>
      <c r="J57" s="141" t="s">
        <v>3</v>
      </c>
      <c r="K57" s="144"/>
    </row>
    <row r="58" spans="1:39" ht="21" x14ac:dyDescent="0.15">
      <c r="B58" s="145"/>
      <c r="F58" s="146" t="s">
        <v>4</v>
      </c>
      <c r="G58" s="146" t="s">
        <v>170</v>
      </c>
      <c r="H58" s="146" t="s">
        <v>172</v>
      </c>
      <c r="I58" s="147" t="s">
        <v>4</v>
      </c>
      <c r="J58" s="146" t="s">
        <v>170</v>
      </c>
      <c r="K58" s="146" t="s">
        <v>172</v>
      </c>
    </row>
    <row r="59" spans="1:39" ht="12" customHeight="1" x14ac:dyDescent="0.15">
      <c r="B59" s="149"/>
      <c r="C59" s="150"/>
      <c r="D59" s="150"/>
      <c r="E59" s="151"/>
      <c r="F59" s="152"/>
      <c r="G59" s="152"/>
      <c r="H59" s="152"/>
      <c r="I59" s="153">
        <f>$I$43-$F$44-$F$50</f>
        <v>339</v>
      </c>
      <c r="J59" s="154">
        <f>$J$43-$G$44-$G$50</f>
        <v>305</v>
      </c>
      <c r="K59" s="154">
        <f>$K$43-$H$44-$H$50</f>
        <v>34</v>
      </c>
      <c r="L59" s="155"/>
      <c r="M59" s="155"/>
      <c r="N59" s="155"/>
      <c r="O59" s="155"/>
      <c r="P59" s="155"/>
      <c r="AJ59" s="155"/>
      <c r="AK59" s="155"/>
      <c r="AL59" s="155"/>
      <c r="AM59" s="155"/>
    </row>
    <row r="60" spans="1:39" ht="14.65" customHeight="1" x14ac:dyDescent="0.15">
      <c r="B60" s="156" t="s">
        <v>154</v>
      </c>
      <c r="C60" s="137"/>
      <c r="D60" s="137"/>
      <c r="F60" s="157">
        <v>69</v>
      </c>
      <c r="G60" s="157">
        <v>59</v>
      </c>
      <c r="H60" s="157">
        <v>10</v>
      </c>
      <c r="I60" s="158">
        <f>F60/I$59*100</f>
        <v>20.353982300884958</v>
      </c>
      <c r="J60" s="159">
        <f t="shared" ref="J60:K66" si="17">G60/J$59*100</f>
        <v>19.344262295081968</v>
      </c>
      <c r="K60" s="159">
        <f t="shared" si="17"/>
        <v>29.411764705882355</v>
      </c>
      <c r="L60" s="160"/>
      <c r="M60" s="160"/>
      <c r="N60" s="155"/>
      <c r="O60" s="155"/>
      <c r="P60" s="155"/>
      <c r="AJ60" s="160"/>
      <c r="AK60" s="155"/>
      <c r="AL60" s="155"/>
      <c r="AM60" s="155"/>
    </row>
    <row r="61" spans="1:39" ht="14.65" customHeight="1" x14ac:dyDescent="0.15">
      <c r="B61" s="156" t="s">
        <v>948</v>
      </c>
      <c r="C61" s="137"/>
      <c r="D61" s="137"/>
      <c r="F61" s="157">
        <v>35</v>
      </c>
      <c r="G61" s="157">
        <v>32</v>
      </c>
      <c r="H61" s="157">
        <v>3</v>
      </c>
      <c r="I61" s="158">
        <f t="shared" ref="I61:I66" si="18">F61/I$59*100</f>
        <v>10.32448377581121</v>
      </c>
      <c r="J61" s="159">
        <f t="shared" si="17"/>
        <v>10.491803278688524</v>
      </c>
      <c r="K61" s="159">
        <f t="shared" si="17"/>
        <v>8.8235294117647065</v>
      </c>
      <c r="L61" s="160"/>
      <c r="M61" s="160"/>
      <c r="N61" s="155"/>
      <c r="O61" s="155"/>
      <c r="P61" s="155"/>
      <c r="AJ61" s="160"/>
      <c r="AK61" s="155"/>
      <c r="AL61" s="155"/>
      <c r="AM61" s="155"/>
    </row>
    <row r="62" spans="1:39" ht="14.65" customHeight="1" x14ac:dyDescent="0.15">
      <c r="B62" s="156" t="s">
        <v>949</v>
      </c>
      <c r="C62" s="137"/>
      <c r="D62" s="137"/>
      <c r="F62" s="157">
        <v>45</v>
      </c>
      <c r="G62" s="157">
        <v>43</v>
      </c>
      <c r="H62" s="157">
        <v>2</v>
      </c>
      <c r="I62" s="158">
        <f t="shared" si="18"/>
        <v>13.274336283185843</v>
      </c>
      <c r="J62" s="159">
        <f t="shared" si="17"/>
        <v>14.098360655737704</v>
      </c>
      <c r="K62" s="159">
        <f t="shared" si="17"/>
        <v>5.8823529411764701</v>
      </c>
      <c r="L62" s="160"/>
      <c r="M62" s="160"/>
      <c r="N62" s="155"/>
      <c r="O62" s="155"/>
      <c r="P62" s="155"/>
      <c r="AJ62" s="160"/>
      <c r="AK62" s="155"/>
      <c r="AL62" s="155"/>
      <c r="AM62" s="155"/>
    </row>
    <row r="63" spans="1:39" ht="14.65" customHeight="1" x14ac:dyDescent="0.15">
      <c r="B63" s="156" t="s">
        <v>950</v>
      </c>
      <c r="C63" s="137"/>
      <c r="D63" s="137"/>
      <c r="F63" s="157">
        <v>68</v>
      </c>
      <c r="G63" s="157">
        <v>62</v>
      </c>
      <c r="H63" s="157">
        <v>6</v>
      </c>
      <c r="I63" s="158">
        <f t="shared" si="18"/>
        <v>20.058997050147493</v>
      </c>
      <c r="J63" s="159">
        <f t="shared" si="17"/>
        <v>20.327868852459016</v>
      </c>
      <c r="K63" s="159">
        <f t="shared" si="17"/>
        <v>17.647058823529413</v>
      </c>
      <c r="L63" s="160"/>
      <c r="M63" s="160"/>
      <c r="N63" s="155"/>
      <c r="O63" s="155"/>
      <c r="P63" s="155"/>
      <c r="AJ63" s="160"/>
      <c r="AK63" s="155"/>
      <c r="AL63" s="155"/>
      <c r="AM63" s="155"/>
    </row>
    <row r="64" spans="1:39" ht="14.65" customHeight="1" x14ac:dyDescent="0.15">
      <c r="B64" s="156" t="s">
        <v>951</v>
      </c>
      <c r="C64" s="137"/>
      <c r="D64" s="137"/>
      <c r="F64" s="157">
        <v>28</v>
      </c>
      <c r="G64" s="157">
        <v>23</v>
      </c>
      <c r="H64" s="157">
        <v>5</v>
      </c>
      <c r="I64" s="158">
        <f t="shared" si="18"/>
        <v>8.2595870206489668</v>
      </c>
      <c r="J64" s="159">
        <f t="shared" si="17"/>
        <v>7.5409836065573774</v>
      </c>
      <c r="K64" s="159">
        <f t="shared" si="17"/>
        <v>14.705882352941178</v>
      </c>
      <c r="L64" s="160"/>
      <c r="M64" s="160"/>
      <c r="N64" s="155"/>
      <c r="O64" s="155"/>
      <c r="P64" s="155"/>
      <c r="AJ64" s="160"/>
      <c r="AK64" s="155"/>
      <c r="AL64" s="155"/>
      <c r="AM64" s="155"/>
    </row>
    <row r="65" spans="1:39" ht="14.65" customHeight="1" x14ac:dyDescent="0.15">
      <c r="B65" s="156" t="s">
        <v>140</v>
      </c>
      <c r="C65" s="137"/>
      <c r="D65" s="137"/>
      <c r="F65" s="157">
        <v>85</v>
      </c>
      <c r="G65" s="157">
        <v>78</v>
      </c>
      <c r="H65" s="157">
        <v>7</v>
      </c>
      <c r="I65" s="158">
        <f t="shared" si="18"/>
        <v>25.073746312684364</v>
      </c>
      <c r="J65" s="159">
        <f t="shared" si="17"/>
        <v>25.573770491803277</v>
      </c>
      <c r="K65" s="159">
        <f t="shared" si="17"/>
        <v>20.588235294117645</v>
      </c>
      <c r="L65" s="160"/>
      <c r="M65" s="160"/>
      <c r="N65" s="155"/>
      <c r="O65" s="155"/>
      <c r="P65" s="155"/>
      <c r="AJ65" s="160"/>
      <c r="AK65" s="155"/>
      <c r="AL65" s="155"/>
      <c r="AM65" s="155"/>
    </row>
    <row r="66" spans="1:39" ht="14.65" customHeight="1" x14ac:dyDescent="0.15">
      <c r="B66" s="149" t="s">
        <v>128</v>
      </c>
      <c r="C66" s="150"/>
      <c r="D66" s="150"/>
      <c r="E66" s="151"/>
      <c r="F66" s="161">
        <v>9</v>
      </c>
      <c r="G66" s="161">
        <v>8</v>
      </c>
      <c r="H66" s="161">
        <v>1</v>
      </c>
      <c r="I66" s="162">
        <f t="shared" si="18"/>
        <v>2.6548672566371683</v>
      </c>
      <c r="J66" s="163">
        <f t="shared" si="17"/>
        <v>2.622950819672131</v>
      </c>
      <c r="K66" s="163">
        <f t="shared" si="17"/>
        <v>2.9411764705882351</v>
      </c>
      <c r="L66" s="164"/>
      <c r="M66" s="164"/>
      <c r="N66" s="164"/>
      <c r="O66" s="164"/>
      <c r="P66" s="164"/>
      <c r="AJ66" s="164"/>
      <c r="AK66" s="164"/>
      <c r="AL66" s="164"/>
      <c r="AM66" s="164"/>
    </row>
    <row r="67" spans="1:39" ht="15" customHeight="1" x14ac:dyDescent="0.15">
      <c r="B67" s="165" t="s">
        <v>1</v>
      </c>
      <c r="C67" s="166"/>
      <c r="D67" s="166"/>
      <c r="E67" s="167"/>
      <c r="F67" s="168">
        <f>SUM(F60:F66)</f>
        <v>339</v>
      </c>
      <c r="G67" s="168">
        <f>SUM(G60:G66)</f>
        <v>305</v>
      </c>
      <c r="H67" s="168">
        <f>SUM(H60:H66)</f>
        <v>34</v>
      </c>
      <c r="I67" s="169">
        <f>IF(SUM(I60:I66)&gt;100,"－",SUM(I60:I66))</f>
        <v>100.00000000000001</v>
      </c>
      <c r="J67" s="170">
        <f>IF(SUM(J60:J66)&gt;100,"－",SUM(J60:J66))</f>
        <v>99.999999999999986</v>
      </c>
      <c r="K67" s="170">
        <f>IF(SUM(K60:K66)&gt;100,"－",SUM(K60:K66))</f>
        <v>100</v>
      </c>
      <c r="L67" s="164"/>
      <c r="M67" s="164"/>
      <c r="N67" s="164"/>
      <c r="O67" s="164"/>
      <c r="P67" s="164"/>
      <c r="AJ67" s="164"/>
      <c r="AK67" s="164"/>
      <c r="AL67" s="164"/>
      <c r="AM67" s="164"/>
    </row>
    <row r="68" spans="1:39" ht="15" customHeight="1" x14ac:dyDescent="0.15">
      <c r="B68" s="165" t="s">
        <v>840</v>
      </c>
      <c r="C68" s="166"/>
      <c r="D68" s="166"/>
      <c r="E68" s="176"/>
      <c r="F68" s="177">
        <v>50.852653936391782</v>
      </c>
      <c r="G68" s="178">
        <v>51.198300604473978</v>
      </c>
      <c r="H68" s="178">
        <v>47.741833923652102</v>
      </c>
      <c r="I68" s="164"/>
      <c r="J68" s="164"/>
      <c r="K68" s="164"/>
      <c r="L68" s="164"/>
      <c r="M68" s="164"/>
      <c r="N68" s="164"/>
      <c r="O68" s="164"/>
      <c r="P68" s="164"/>
      <c r="AJ68" s="164"/>
      <c r="AK68" s="164"/>
      <c r="AL68" s="164"/>
      <c r="AM68" s="164"/>
    </row>
    <row r="69" spans="1:39" ht="15" customHeight="1" x14ac:dyDescent="0.15">
      <c r="B69" s="165" t="s">
        <v>841</v>
      </c>
      <c r="C69" s="166"/>
      <c r="D69" s="166"/>
      <c r="E69" s="176"/>
      <c r="F69" s="177">
        <v>64.296459000035597</v>
      </c>
      <c r="G69" s="178">
        <v>63.890316300541059</v>
      </c>
      <c r="H69" s="178">
        <v>68.499153020892152</v>
      </c>
      <c r="I69" s="148"/>
      <c r="J69" s="179"/>
      <c r="K69" s="179"/>
      <c r="L69" s="179"/>
    </row>
    <row r="70" spans="1:39" ht="13.15" customHeight="1" x14ac:dyDescent="0.15">
      <c r="B70" s="171"/>
      <c r="C70" s="171"/>
      <c r="D70" s="171"/>
      <c r="E70" s="172"/>
      <c r="F70" s="160"/>
      <c r="G70" s="160"/>
      <c r="H70" s="160"/>
      <c r="I70" s="148"/>
      <c r="J70" s="179"/>
      <c r="K70" s="179"/>
      <c r="L70" s="179"/>
    </row>
    <row r="71" spans="1:39" ht="14.45" customHeight="1" x14ac:dyDescent="0.15">
      <c r="A71" s="136" t="s">
        <v>988</v>
      </c>
      <c r="B71" s="171"/>
      <c r="C71" s="171"/>
      <c r="D71" s="172"/>
      <c r="E71" s="172"/>
      <c r="F71" s="172"/>
      <c r="G71" s="172"/>
      <c r="H71" s="173"/>
      <c r="I71" s="148"/>
      <c r="J71" s="179"/>
      <c r="K71" s="179"/>
      <c r="L71" s="179"/>
    </row>
    <row r="72" spans="1:39" ht="14.45" customHeight="1" x14ac:dyDescent="0.15">
      <c r="A72" s="135" t="s">
        <v>939</v>
      </c>
      <c r="B72" s="137"/>
      <c r="C72" s="137"/>
    </row>
    <row r="73" spans="1:39" ht="13.7" customHeight="1" x14ac:dyDescent="0.15">
      <c r="B73" s="138"/>
      <c r="C73" s="139"/>
      <c r="D73" s="139"/>
      <c r="E73" s="139"/>
      <c r="F73" s="140"/>
      <c r="G73" s="141" t="s">
        <v>2</v>
      </c>
      <c r="H73" s="142"/>
      <c r="I73" s="143"/>
      <c r="J73" s="141" t="s">
        <v>3</v>
      </c>
      <c r="K73" s="144"/>
    </row>
    <row r="74" spans="1:39" ht="21" x14ac:dyDescent="0.15">
      <c r="B74" s="145"/>
      <c r="F74" s="146" t="s">
        <v>4</v>
      </c>
      <c r="G74" s="146" t="s">
        <v>170</v>
      </c>
      <c r="H74" s="146" t="s">
        <v>172</v>
      </c>
      <c r="I74" s="147" t="s">
        <v>4</v>
      </c>
      <c r="J74" s="146" t="s">
        <v>170</v>
      </c>
      <c r="K74" s="146" t="s">
        <v>172</v>
      </c>
    </row>
    <row r="75" spans="1:39" ht="12" customHeight="1" x14ac:dyDescent="0.15">
      <c r="B75" s="149"/>
      <c r="C75" s="150"/>
      <c r="D75" s="150"/>
      <c r="E75" s="151"/>
      <c r="F75" s="152"/>
      <c r="G75" s="152"/>
      <c r="H75" s="152"/>
      <c r="I75" s="153">
        <f>$I$43-$F$44-$F$50</f>
        <v>339</v>
      </c>
      <c r="J75" s="154">
        <f>$J$43-$G$44-$G$50</f>
        <v>305</v>
      </c>
      <c r="K75" s="154">
        <f>$K$43-$H$44-$H$50</f>
        <v>34</v>
      </c>
      <c r="L75" s="155"/>
      <c r="M75" s="155"/>
      <c r="N75" s="155"/>
      <c r="O75" s="155"/>
      <c r="P75" s="155"/>
      <c r="AJ75" s="155"/>
      <c r="AK75" s="155"/>
      <c r="AL75" s="155"/>
      <c r="AM75" s="155"/>
    </row>
    <row r="76" spans="1:39" ht="14.65" customHeight="1" x14ac:dyDescent="0.15">
      <c r="B76" s="156" t="s">
        <v>154</v>
      </c>
      <c r="C76" s="137"/>
      <c r="D76" s="137"/>
      <c r="F76" s="157">
        <v>208</v>
      </c>
      <c r="G76" s="157">
        <v>187</v>
      </c>
      <c r="H76" s="157">
        <v>21</v>
      </c>
      <c r="I76" s="158">
        <f>F76/I$75*100</f>
        <v>61.356932153392329</v>
      </c>
      <c r="J76" s="159">
        <f t="shared" ref="J76:K82" si="19">G76/J$75*100</f>
        <v>61.311475409836071</v>
      </c>
      <c r="K76" s="159">
        <f t="shared" si="19"/>
        <v>61.764705882352942</v>
      </c>
      <c r="L76" s="160"/>
      <c r="M76" s="160"/>
      <c r="N76" s="155"/>
      <c r="O76" s="155"/>
      <c r="P76" s="155"/>
      <c r="AJ76" s="160"/>
      <c r="AK76" s="155"/>
      <c r="AL76" s="155"/>
      <c r="AM76" s="155"/>
    </row>
    <row r="77" spans="1:39" ht="14.65" customHeight="1" x14ac:dyDescent="0.15">
      <c r="B77" s="156" t="s">
        <v>948</v>
      </c>
      <c r="C77" s="137"/>
      <c r="D77" s="137"/>
      <c r="F77" s="157">
        <v>50</v>
      </c>
      <c r="G77" s="157">
        <v>44</v>
      </c>
      <c r="H77" s="157">
        <v>6</v>
      </c>
      <c r="I77" s="158">
        <f t="shared" ref="I77:I82" si="20">F77/I$75*100</f>
        <v>14.749262536873156</v>
      </c>
      <c r="J77" s="159">
        <f t="shared" si="19"/>
        <v>14.426229508196723</v>
      </c>
      <c r="K77" s="159">
        <f t="shared" si="19"/>
        <v>17.647058823529413</v>
      </c>
      <c r="L77" s="160"/>
      <c r="M77" s="160"/>
      <c r="N77" s="155"/>
      <c r="O77" s="155"/>
      <c r="P77" s="155"/>
      <c r="AJ77" s="160"/>
      <c r="AK77" s="155"/>
      <c r="AL77" s="155"/>
      <c r="AM77" s="155"/>
    </row>
    <row r="78" spans="1:39" ht="14.65" customHeight="1" x14ac:dyDescent="0.15">
      <c r="B78" s="156" t="s">
        <v>949</v>
      </c>
      <c r="C78" s="137"/>
      <c r="D78" s="137"/>
      <c r="F78" s="157">
        <v>32</v>
      </c>
      <c r="G78" s="157">
        <v>32</v>
      </c>
      <c r="H78" s="157">
        <v>0</v>
      </c>
      <c r="I78" s="158">
        <f t="shared" si="20"/>
        <v>9.4395280235988199</v>
      </c>
      <c r="J78" s="159">
        <f t="shared" si="19"/>
        <v>10.491803278688524</v>
      </c>
      <c r="K78" s="159">
        <f t="shared" si="19"/>
        <v>0</v>
      </c>
      <c r="L78" s="160"/>
      <c r="M78" s="160"/>
      <c r="N78" s="155"/>
      <c r="O78" s="155"/>
      <c r="P78" s="155"/>
      <c r="AJ78" s="160"/>
      <c r="AK78" s="155"/>
      <c r="AL78" s="155"/>
      <c r="AM78" s="155"/>
    </row>
    <row r="79" spans="1:39" ht="14.65" customHeight="1" x14ac:dyDescent="0.15">
      <c r="B79" s="156" t="s">
        <v>950</v>
      </c>
      <c r="C79" s="137"/>
      <c r="D79" s="137"/>
      <c r="F79" s="157">
        <v>19</v>
      </c>
      <c r="G79" s="157">
        <v>17</v>
      </c>
      <c r="H79" s="157">
        <v>2</v>
      </c>
      <c r="I79" s="158">
        <f t="shared" si="20"/>
        <v>5.6047197640117989</v>
      </c>
      <c r="J79" s="159">
        <f t="shared" si="19"/>
        <v>5.5737704918032787</v>
      </c>
      <c r="K79" s="159">
        <f t="shared" si="19"/>
        <v>5.8823529411764701</v>
      </c>
      <c r="L79" s="160"/>
      <c r="M79" s="160"/>
      <c r="N79" s="155"/>
      <c r="O79" s="155"/>
      <c r="P79" s="155"/>
      <c r="AJ79" s="160"/>
      <c r="AK79" s="155"/>
      <c r="AL79" s="155"/>
      <c r="AM79" s="155"/>
    </row>
    <row r="80" spans="1:39" ht="14.65" customHeight="1" x14ac:dyDescent="0.15">
      <c r="B80" s="156" t="s">
        <v>951</v>
      </c>
      <c r="C80" s="137"/>
      <c r="D80" s="137"/>
      <c r="F80" s="157">
        <v>0</v>
      </c>
      <c r="G80" s="157">
        <v>0</v>
      </c>
      <c r="H80" s="157">
        <v>0</v>
      </c>
      <c r="I80" s="158">
        <f t="shared" si="20"/>
        <v>0</v>
      </c>
      <c r="J80" s="159">
        <f t="shared" si="19"/>
        <v>0</v>
      </c>
      <c r="K80" s="159">
        <f t="shared" si="19"/>
        <v>0</v>
      </c>
      <c r="L80" s="160"/>
      <c r="M80" s="160"/>
      <c r="N80" s="155"/>
      <c r="O80" s="155"/>
      <c r="P80" s="155"/>
      <c r="AJ80" s="160"/>
      <c r="AK80" s="155"/>
      <c r="AL80" s="155"/>
      <c r="AM80" s="155"/>
    </row>
    <row r="81" spans="1:39" ht="14.65" customHeight="1" x14ac:dyDescent="0.15">
      <c r="B81" s="156" t="s">
        <v>140</v>
      </c>
      <c r="C81" s="137"/>
      <c r="D81" s="137"/>
      <c r="F81" s="157">
        <v>18</v>
      </c>
      <c r="G81" s="157">
        <v>17</v>
      </c>
      <c r="H81" s="157">
        <v>1</v>
      </c>
      <c r="I81" s="158">
        <f t="shared" si="20"/>
        <v>5.3097345132743365</v>
      </c>
      <c r="J81" s="159">
        <f t="shared" si="19"/>
        <v>5.5737704918032787</v>
      </c>
      <c r="K81" s="159">
        <f t="shared" si="19"/>
        <v>2.9411764705882351</v>
      </c>
      <c r="L81" s="160"/>
      <c r="M81" s="160"/>
      <c r="N81" s="155"/>
      <c r="O81" s="155"/>
      <c r="P81" s="155"/>
      <c r="AJ81" s="160"/>
      <c r="AK81" s="155"/>
      <c r="AL81" s="155"/>
      <c r="AM81" s="155"/>
    </row>
    <row r="82" spans="1:39" ht="14.65" customHeight="1" x14ac:dyDescent="0.15">
      <c r="B82" s="149" t="s">
        <v>128</v>
      </c>
      <c r="C82" s="150"/>
      <c r="D82" s="150"/>
      <c r="E82" s="151"/>
      <c r="F82" s="161">
        <v>12</v>
      </c>
      <c r="G82" s="161">
        <v>8</v>
      </c>
      <c r="H82" s="161">
        <v>4</v>
      </c>
      <c r="I82" s="162">
        <f t="shared" si="20"/>
        <v>3.5398230088495577</v>
      </c>
      <c r="J82" s="163">
        <f t="shared" si="19"/>
        <v>2.622950819672131</v>
      </c>
      <c r="K82" s="163">
        <f t="shared" si="19"/>
        <v>11.76470588235294</v>
      </c>
      <c r="L82" s="164"/>
      <c r="M82" s="164"/>
      <c r="N82" s="164"/>
      <c r="O82" s="164"/>
      <c r="P82" s="164"/>
      <c r="AJ82" s="164"/>
      <c r="AK82" s="164"/>
      <c r="AL82" s="164"/>
      <c r="AM82" s="164"/>
    </row>
    <row r="83" spans="1:39" ht="15" customHeight="1" x14ac:dyDescent="0.15">
      <c r="B83" s="165" t="s">
        <v>1</v>
      </c>
      <c r="C83" s="166"/>
      <c r="D83" s="166"/>
      <c r="E83" s="167"/>
      <c r="F83" s="168">
        <f>SUM(F76:F82)</f>
        <v>339</v>
      </c>
      <c r="G83" s="168">
        <f>SUM(G76:G82)</f>
        <v>305</v>
      </c>
      <c r="H83" s="168">
        <f>SUM(H76:H82)</f>
        <v>34</v>
      </c>
      <c r="I83" s="169">
        <f>IF(SUM(I76:I82)&gt;100,"－",SUM(I76:I82))</f>
        <v>100</v>
      </c>
      <c r="J83" s="170">
        <f>IF(SUM(J76:J82)&gt;100,"－",SUM(J76:J82))</f>
        <v>99.999999999999986</v>
      </c>
      <c r="K83" s="170">
        <f>IF(SUM(K76:K82)&gt;100,"－",SUM(K76:K82))</f>
        <v>99.999999999999986</v>
      </c>
      <c r="L83" s="164"/>
      <c r="M83" s="164"/>
      <c r="N83" s="164"/>
      <c r="O83" s="164"/>
      <c r="P83" s="164"/>
      <c r="AJ83" s="164"/>
      <c r="AK83" s="164"/>
      <c r="AL83" s="164"/>
      <c r="AM83" s="164"/>
    </row>
    <row r="84" spans="1:39" ht="15" customHeight="1" x14ac:dyDescent="0.15">
      <c r="B84" s="165" t="s">
        <v>840</v>
      </c>
      <c r="C84" s="166"/>
      <c r="D84" s="166"/>
      <c r="E84" s="176"/>
      <c r="F84" s="177">
        <v>13.763088119726376</v>
      </c>
      <c r="G84" s="178">
        <v>14.1980320856439</v>
      </c>
      <c r="H84" s="178">
        <v>9.4571428571428555</v>
      </c>
      <c r="I84" s="164"/>
      <c r="J84" s="164"/>
      <c r="K84" s="164"/>
      <c r="L84" s="164"/>
      <c r="M84" s="164"/>
      <c r="N84" s="164"/>
      <c r="O84" s="164"/>
      <c r="P84" s="164"/>
      <c r="AJ84" s="164"/>
      <c r="AK84" s="164"/>
      <c r="AL84" s="164"/>
      <c r="AM84" s="164"/>
    </row>
    <row r="85" spans="1:39" ht="15" customHeight="1" x14ac:dyDescent="0.15">
      <c r="B85" s="165" t="s">
        <v>841</v>
      </c>
      <c r="C85" s="166"/>
      <c r="D85" s="166"/>
      <c r="E85" s="176"/>
      <c r="F85" s="177">
        <v>37.81957827857584</v>
      </c>
      <c r="G85" s="178">
        <v>38.334686631238533</v>
      </c>
      <c r="H85" s="178">
        <v>31.523809523809518</v>
      </c>
      <c r="I85" s="164"/>
      <c r="J85" s="164"/>
      <c r="K85" s="164"/>
      <c r="L85" s="164"/>
      <c r="M85" s="164"/>
      <c r="N85" s="164"/>
      <c r="O85" s="164"/>
      <c r="P85" s="164"/>
      <c r="AJ85" s="164"/>
      <c r="AK85" s="164"/>
      <c r="AL85" s="164"/>
      <c r="AM85" s="164"/>
    </row>
    <row r="86" spans="1:39" ht="10.15" customHeight="1" x14ac:dyDescent="0.15">
      <c r="B86" s="171"/>
      <c r="C86" s="171"/>
      <c r="D86" s="172"/>
      <c r="E86" s="172"/>
      <c r="F86" s="172"/>
      <c r="G86" s="172"/>
      <c r="H86" s="173"/>
      <c r="I86" s="148"/>
      <c r="J86" s="179"/>
      <c r="K86" s="179"/>
      <c r="L86" s="179"/>
    </row>
    <row r="87" spans="1:39" ht="15" customHeight="1" x14ac:dyDescent="0.15">
      <c r="A87" s="136" t="s">
        <v>770</v>
      </c>
      <c r="B87" s="180"/>
      <c r="C87" s="180"/>
      <c r="W87" s="172"/>
      <c r="X87" s="172"/>
      <c r="Y87" s="172"/>
      <c r="Z87" s="172"/>
      <c r="AA87" s="172"/>
      <c r="AB87" s="172"/>
      <c r="AC87" s="181"/>
      <c r="AD87" s="181"/>
      <c r="AE87" s="181"/>
      <c r="AF87" s="181"/>
      <c r="AG87" s="181"/>
    </row>
    <row r="88" spans="1:39" ht="15" customHeight="1" x14ac:dyDescent="0.15">
      <c r="A88" s="135" t="s">
        <v>771</v>
      </c>
      <c r="B88" s="137"/>
      <c r="W88" s="172"/>
      <c r="X88" s="172"/>
      <c r="Y88" s="172"/>
      <c r="Z88" s="172"/>
      <c r="AA88" s="172"/>
      <c r="AB88" s="172"/>
      <c r="AC88" s="181"/>
      <c r="AD88" s="181"/>
      <c r="AE88" s="181"/>
      <c r="AF88" s="181"/>
      <c r="AG88" s="181"/>
    </row>
    <row r="89" spans="1:39" ht="15" customHeight="1" x14ac:dyDescent="0.15">
      <c r="B89" s="138"/>
      <c r="C89" s="139"/>
      <c r="D89" s="139"/>
      <c r="E89" s="139"/>
      <c r="F89" s="139"/>
      <c r="G89" s="139"/>
      <c r="H89" s="139"/>
      <c r="I89" s="139"/>
      <c r="J89" s="140"/>
      <c r="K89" s="141" t="s">
        <v>2</v>
      </c>
      <c r="L89" s="142"/>
      <c r="M89" s="143"/>
      <c r="N89" s="141" t="s">
        <v>3</v>
      </c>
      <c r="O89" s="144"/>
      <c r="Z89" s="171"/>
      <c r="AA89" s="172"/>
      <c r="AB89" s="172"/>
      <c r="AC89" s="172"/>
      <c r="AD89" s="172"/>
      <c r="AE89" s="172"/>
      <c r="AF89" s="172"/>
      <c r="AG89" s="181"/>
      <c r="AH89" s="181"/>
      <c r="AI89" s="181"/>
      <c r="AJ89" s="181"/>
      <c r="AK89" s="181"/>
    </row>
    <row r="90" spans="1:39" ht="21" x14ac:dyDescent="0.15">
      <c r="B90" s="145"/>
      <c r="J90" s="146" t="s">
        <v>4</v>
      </c>
      <c r="K90" s="146" t="s">
        <v>171</v>
      </c>
      <c r="L90" s="182" t="s">
        <v>173</v>
      </c>
      <c r="M90" s="147" t="s">
        <v>4</v>
      </c>
      <c r="N90" s="146" t="s">
        <v>171</v>
      </c>
      <c r="O90" s="146" t="s">
        <v>173</v>
      </c>
      <c r="Z90" s="171"/>
      <c r="AA90" s="172"/>
      <c r="AB90" s="172"/>
      <c r="AC90" s="172"/>
      <c r="AD90" s="172"/>
      <c r="AE90" s="172"/>
      <c r="AF90" s="172"/>
      <c r="AG90" s="181"/>
      <c r="AH90" s="181"/>
      <c r="AI90" s="181"/>
      <c r="AJ90" s="181"/>
      <c r="AK90" s="181"/>
    </row>
    <row r="91" spans="1:39" ht="15" customHeight="1" x14ac:dyDescent="0.15">
      <c r="B91" s="149"/>
      <c r="C91" s="150"/>
      <c r="D91" s="150"/>
      <c r="E91" s="150"/>
      <c r="F91" s="150"/>
      <c r="G91" s="150"/>
      <c r="H91" s="150"/>
      <c r="I91" s="150"/>
      <c r="J91" s="152"/>
      <c r="K91" s="152"/>
      <c r="L91" s="183"/>
      <c r="M91" s="153">
        <f>'問5～9'!$J$14</f>
        <v>2016</v>
      </c>
      <c r="N91" s="154">
        <f>'問5～9'!$K$14</f>
        <v>963</v>
      </c>
      <c r="O91" s="154">
        <f>'問5～9'!$L$14</f>
        <v>1053</v>
      </c>
      <c r="P91" s="155"/>
      <c r="Z91" s="171"/>
      <c r="AA91" s="172"/>
      <c r="AB91" s="172"/>
      <c r="AC91" s="172"/>
      <c r="AD91" s="172"/>
      <c r="AE91" s="172"/>
      <c r="AF91" s="172"/>
      <c r="AG91" s="181"/>
      <c r="AH91" s="181"/>
      <c r="AI91" s="181"/>
      <c r="AJ91" s="181"/>
      <c r="AK91" s="181"/>
    </row>
    <row r="92" spans="1:39" ht="15" customHeight="1" x14ac:dyDescent="0.15">
      <c r="B92" s="156" t="s">
        <v>772</v>
      </c>
      <c r="C92" s="137"/>
      <c r="D92" s="137"/>
      <c r="E92" s="137"/>
      <c r="F92" s="137"/>
      <c r="G92" s="137"/>
      <c r="H92" s="137"/>
      <c r="I92" s="137"/>
      <c r="J92" s="157">
        <v>83</v>
      </c>
      <c r="K92" s="157">
        <v>40</v>
      </c>
      <c r="L92" s="184">
        <v>43</v>
      </c>
      <c r="M92" s="158">
        <f>J92/M$91*100</f>
        <v>4.1170634920634921</v>
      </c>
      <c r="N92" s="159">
        <f t="shared" ref="N92:O92" si="21">K92/N$91*100</f>
        <v>4.1536863966770508</v>
      </c>
      <c r="O92" s="159">
        <f t="shared" si="21"/>
        <v>4.083570750237417</v>
      </c>
      <c r="P92" s="160"/>
      <c r="Z92" s="171"/>
      <c r="AA92" s="172"/>
      <c r="AB92" s="172"/>
      <c r="AC92" s="172"/>
      <c r="AD92" s="172"/>
      <c r="AE92" s="172"/>
      <c r="AF92" s="172"/>
      <c r="AG92" s="181"/>
      <c r="AH92" s="181"/>
      <c r="AI92" s="181"/>
      <c r="AJ92" s="181"/>
      <c r="AK92" s="181"/>
    </row>
    <row r="93" spans="1:39" ht="15" customHeight="1" x14ac:dyDescent="0.15">
      <c r="B93" s="156" t="s">
        <v>773</v>
      </c>
      <c r="C93" s="137"/>
      <c r="D93" s="137"/>
      <c r="E93" s="137"/>
      <c r="F93" s="137"/>
      <c r="G93" s="137"/>
      <c r="H93" s="137"/>
      <c r="I93" s="137"/>
      <c r="J93" s="157">
        <v>142</v>
      </c>
      <c r="K93" s="157">
        <v>86</v>
      </c>
      <c r="L93" s="184">
        <v>56</v>
      </c>
      <c r="M93" s="158">
        <f t="shared" ref="M93:M97" si="22">J93/M$91*100</f>
        <v>7.0436507936507935</v>
      </c>
      <c r="N93" s="159">
        <f t="shared" ref="N93:N97" si="23">K93/N$91*100</f>
        <v>8.9304257528556601</v>
      </c>
      <c r="O93" s="159">
        <f t="shared" ref="O93:O97" si="24">L93/O$91*100</f>
        <v>5.3181386514719851</v>
      </c>
      <c r="P93" s="160"/>
      <c r="Z93" s="171"/>
      <c r="AA93" s="172"/>
      <c r="AB93" s="172"/>
      <c r="AC93" s="172"/>
      <c r="AD93" s="172"/>
      <c r="AE93" s="172"/>
      <c r="AF93" s="172"/>
      <c r="AG93" s="181"/>
      <c r="AH93" s="181"/>
      <c r="AI93" s="181"/>
      <c r="AJ93" s="181"/>
      <c r="AK93" s="181"/>
    </row>
    <row r="94" spans="1:39" ht="15" customHeight="1" x14ac:dyDescent="0.15">
      <c r="B94" s="174" t="s">
        <v>774</v>
      </c>
      <c r="C94" s="137"/>
      <c r="D94" s="137"/>
      <c r="E94" s="137"/>
      <c r="F94" s="137"/>
      <c r="G94" s="137"/>
      <c r="H94" s="137"/>
      <c r="I94" s="137"/>
      <c r="J94" s="157">
        <v>116</v>
      </c>
      <c r="K94" s="157">
        <v>67</v>
      </c>
      <c r="L94" s="184">
        <v>49</v>
      </c>
      <c r="M94" s="158">
        <f t="shared" si="22"/>
        <v>5.753968253968254</v>
      </c>
      <c r="N94" s="159">
        <f t="shared" si="23"/>
        <v>6.95742471443406</v>
      </c>
      <c r="O94" s="159">
        <f t="shared" si="24"/>
        <v>4.6533713200379871</v>
      </c>
      <c r="P94" s="160"/>
      <c r="Z94" s="171"/>
      <c r="AA94" s="172"/>
      <c r="AB94" s="172"/>
      <c r="AC94" s="172"/>
      <c r="AD94" s="172"/>
      <c r="AE94" s="172"/>
      <c r="AF94" s="172"/>
      <c r="AG94" s="181"/>
      <c r="AH94" s="181"/>
      <c r="AI94" s="181"/>
      <c r="AJ94" s="181"/>
      <c r="AK94" s="181"/>
    </row>
    <row r="95" spans="1:39" ht="15" customHeight="1" x14ac:dyDescent="0.15">
      <c r="B95" s="156" t="s">
        <v>392</v>
      </c>
      <c r="C95" s="137"/>
      <c r="D95" s="137"/>
      <c r="E95" s="137"/>
      <c r="F95" s="137"/>
      <c r="G95" s="137"/>
      <c r="H95" s="137"/>
      <c r="I95" s="137"/>
      <c r="J95" s="157">
        <v>192</v>
      </c>
      <c r="K95" s="157">
        <v>87</v>
      </c>
      <c r="L95" s="184">
        <v>105</v>
      </c>
      <c r="M95" s="158">
        <f t="shared" si="22"/>
        <v>9.5238095238095237</v>
      </c>
      <c r="N95" s="159">
        <f t="shared" si="23"/>
        <v>9.0342679127725845</v>
      </c>
      <c r="O95" s="159">
        <f t="shared" si="24"/>
        <v>9.9715099715099722</v>
      </c>
      <c r="P95" s="160"/>
      <c r="Z95" s="171"/>
      <c r="AA95" s="172"/>
      <c r="AB95" s="172"/>
      <c r="AC95" s="172"/>
      <c r="AD95" s="172"/>
      <c r="AE95" s="172"/>
      <c r="AF95" s="172"/>
      <c r="AG95" s="181"/>
      <c r="AH95" s="181"/>
      <c r="AI95" s="181"/>
      <c r="AJ95" s="181"/>
      <c r="AK95" s="181"/>
    </row>
    <row r="96" spans="1:39" ht="15" customHeight="1" x14ac:dyDescent="0.15">
      <c r="B96" s="156" t="s">
        <v>775</v>
      </c>
      <c r="C96" s="137"/>
      <c r="D96" s="137"/>
      <c r="E96" s="137"/>
      <c r="F96" s="137"/>
      <c r="G96" s="137"/>
      <c r="H96" s="137"/>
      <c r="I96" s="137"/>
      <c r="J96" s="157">
        <v>1353</v>
      </c>
      <c r="K96" s="157">
        <v>609</v>
      </c>
      <c r="L96" s="184">
        <v>744</v>
      </c>
      <c r="M96" s="158">
        <f t="shared" si="22"/>
        <v>67.113095238095227</v>
      </c>
      <c r="N96" s="159">
        <f t="shared" si="23"/>
        <v>63.239875389408098</v>
      </c>
      <c r="O96" s="159">
        <f t="shared" si="24"/>
        <v>70.655270655270655</v>
      </c>
      <c r="P96" s="160"/>
      <c r="Z96" s="171"/>
      <c r="AA96" s="172"/>
      <c r="AB96" s="172"/>
      <c r="AC96" s="172"/>
      <c r="AD96" s="172"/>
      <c r="AE96" s="172"/>
      <c r="AF96" s="172"/>
      <c r="AG96" s="181"/>
      <c r="AH96" s="181"/>
      <c r="AI96" s="181"/>
      <c r="AJ96" s="181"/>
      <c r="AK96" s="181"/>
    </row>
    <row r="97" spans="1:41" ht="15" customHeight="1" x14ac:dyDescent="0.15">
      <c r="B97" s="149" t="s">
        <v>0</v>
      </c>
      <c r="C97" s="150"/>
      <c r="D97" s="150"/>
      <c r="E97" s="150"/>
      <c r="F97" s="150"/>
      <c r="G97" s="150"/>
      <c r="H97" s="150"/>
      <c r="I97" s="150"/>
      <c r="J97" s="161">
        <v>218</v>
      </c>
      <c r="K97" s="161">
        <v>123</v>
      </c>
      <c r="L97" s="185">
        <v>95</v>
      </c>
      <c r="M97" s="162">
        <f t="shared" si="22"/>
        <v>10.813492063492063</v>
      </c>
      <c r="N97" s="163">
        <f t="shared" si="23"/>
        <v>12.772585669781931</v>
      </c>
      <c r="O97" s="163">
        <f t="shared" si="24"/>
        <v>9.0218423551756874</v>
      </c>
      <c r="P97" s="164"/>
      <c r="Z97" s="171"/>
      <c r="AA97" s="172"/>
      <c r="AB97" s="172"/>
      <c r="AC97" s="172"/>
      <c r="AD97" s="172"/>
      <c r="AE97" s="172"/>
      <c r="AF97" s="172"/>
      <c r="AG97" s="181"/>
      <c r="AH97" s="181"/>
      <c r="AI97" s="181"/>
      <c r="AJ97" s="181"/>
      <c r="AK97" s="181"/>
    </row>
    <row r="98" spans="1:41" ht="15" customHeight="1" x14ac:dyDescent="0.15">
      <c r="B98" s="165" t="s">
        <v>1</v>
      </c>
      <c r="C98" s="166"/>
      <c r="D98" s="166"/>
      <c r="E98" s="166"/>
      <c r="F98" s="166"/>
      <c r="G98" s="166"/>
      <c r="H98" s="166"/>
      <c r="I98" s="166"/>
      <c r="J98" s="168">
        <f>SUM(J92:J97)</f>
        <v>2104</v>
      </c>
      <c r="K98" s="168">
        <f>SUM(K92:K97)</f>
        <v>1012</v>
      </c>
      <c r="L98" s="186">
        <f>SUM(L92:L97)</f>
        <v>1092</v>
      </c>
      <c r="M98" s="169" t="str">
        <f>IF(SUM(M92:M97)&gt;100,"－",SUM(M92:M97))</f>
        <v>－</v>
      </c>
      <c r="N98" s="170" t="str">
        <f>IF(SUM(N92:N97)&gt;100,"－",SUM(N92:N97))</f>
        <v>－</v>
      </c>
      <c r="O98" s="170" t="str">
        <f>IF(SUM(O92:O97)&gt;100,"－",SUM(O92:O97))</f>
        <v>－</v>
      </c>
      <c r="P98" s="164"/>
      <c r="Z98" s="171"/>
      <c r="AA98" s="172"/>
      <c r="AB98" s="172"/>
      <c r="AC98" s="172"/>
      <c r="AD98" s="172"/>
      <c r="AE98" s="172"/>
      <c r="AF98" s="172"/>
      <c r="AG98" s="181"/>
      <c r="AH98" s="181"/>
      <c r="AI98" s="181"/>
      <c r="AJ98" s="181"/>
      <c r="AK98" s="181"/>
    </row>
    <row r="99" spans="1:41" ht="15" customHeight="1" x14ac:dyDescent="0.15">
      <c r="B99" s="171"/>
      <c r="C99" s="172"/>
      <c r="D99" s="172"/>
      <c r="E99" s="172"/>
      <c r="F99" s="181"/>
      <c r="G99" s="181"/>
      <c r="H99" s="181"/>
      <c r="I99" s="181"/>
      <c r="J99" s="181"/>
      <c r="W99" s="172"/>
      <c r="X99" s="172"/>
      <c r="Y99" s="172"/>
      <c r="Z99" s="172"/>
      <c r="AA99" s="172"/>
      <c r="AB99" s="172"/>
      <c r="AC99" s="181"/>
      <c r="AD99" s="181"/>
      <c r="AE99" s="181"/>
      <c r="AF99" s="181"/>
      <c r="AG99" s="181"/>
    </row>
    <row r="100" spans="1:41" ht="15" customHeight="1" x14ac:dyDescent="0.15">
      <c r="A100" s="135" t="s">
        <v>781</v>
      </c>
      <c r="B100" s="137"/>
      <c r="W100" s="172"/>
      <c r="X100" s="172"/>
      <c r="Y100" s="172"/>
      <c r="Z100" s="172"/>
      <c r="AA100" s="172"/>
      <c r="AB100" s="172"/>
      <c r="AC100" s="181"/>
      <c r="AD100" s="181"/>
      <c r="AE100" s="181"/>
      <c r="AF100" s="181"/>
      <c r="AG100" s="181"/>
    </row>
    <row r="101" spans="1:41" ht="15" customHeight="1" x14ac:dyDescent="0.15">
      <c r="B101" s="138"/>
      <c r="C101" s="139"/>
      <c r="D101" s="139"/>
      <c r="E101" s="139"/>
      <c r="F101" s="139"/>
      <c r="G101" s="139"/>
      <c r="H101" s="139"/>
      <c r="I101" s="139"/>
      <c r="J101" s="139"/>
      <c r="K101" s="139"/>
      <c r="L101" s="139"/>
      <c r="M101" s="139"/>
      <c r="N101" s="140"/>
      <c r="O101" s="141" t="s">
        <v>2</v>
      </c>
      <c r="P101" s="142"/>
      <c r="Q101" s="143"/>
      <c r="R101" s="141" t="s">
        <v>3</v>
      </c>
      <c r="S101" s="144"/>
      <c r="T101" s="187"/>
      <c r="U101" s="187"/>
      <c r="AD101" s="171"/>
      <c r="AE101" s="172"/>
      <c r="AF101" s="172"/>
      <c r="AG101" s="172"/>
      <c r="AH101" s="172"/>
      <c r="AI101" s="172"/>
      <c r="AJ101" s="172"/>
      <c r="AK101" s="181"/>
      <c r="AL101" s="181"/>
      <c r="AM101" s="181"/>
      <c r="AN101" s="181"/>
      <c r="AO101" s="181"/>
    </row>
    <row r="102" spans="1:41" ht="21" x14ac:dyDescent="0.15">
      <c r="B102" s="145"/>
      <c r="N102" s="146" t="s">
        <v>4</v>
      </c>
      <c r="O102" s="146" t="s">
        <v>171</v>
      </c>
      <c r="P102" s="182" t="s">
        <v>173</v>
      </c>
      <c r="Q102" s="147" t="s">
        <v>4</v>
      </c>
      <c r="R102" s="146" t="s">
        <v>171</v>
      </c>
      <c r="S102" s="146" t="s">
        <v>173</v>
      </c>
      <c r="T102" s="188"/>
      <c r="U102" s="188"/>
      <c r="AD102" s="171"/>
      <c r="AE102" s="172"/>
      <c r="AF102" s="172"/>
      <c r="AG102" s="172"/>
      <c r="AH102" s="172"/>
      <c r="AI102" s="172"/>
      <c r="AJ102" s="172"/>
      <c r="AK102" s="181"/>
      <c r="AL102" s="181"/>
      <c r="AM102" s="181"/>
      <c r="AN102" s="181"/>
      <c r="AO102" s="181"/>
    </row>
    <row r="103" spans="1:41" ht="15" customHeight="1" x14ac:dyDescent="0.15">
      <c r="B103" s="149"/>
      <c r="C103" s="150"/>
      <c r="D103" s="150"/>
      <c r="E103" s="150"/>
      <c r="F103" s="150"/>
      <c r="G103" s="150"/>
      <c r="H103" s="150"/>
      <c r="I103" s="150"/>
      <c r="J103" s="150"/>
      <c r="K103" s="150"/>
      <c r="L103" s="150"/>
      <c r="M103" s="150"/>
      <c r="N103" s="152"/>
      <c r="O103" s="152"/>
      <c r="P103" s="183"/>
      <c r="Q103" s="153">
        <f>'問5～9'!$J$14</f>
        <v>2016</v>
      </c>
      <c r="R103" s="154">
        <f>'問5～9'!$K$14</f>
        <v>963</v>
      </c>
      <c r="S103" s="154">
        <f>'問5～9'!$L$14</f>
        <v>1053</v>
      </c>
      <c r="T103" s="155"/>
      <c r="U103" s="155"/>
      <c r="V103" s="155"/>
      <c r="AD103" s="171"/>
      <c r="AE103" s="172"/>
      <c r="AF103" s="172"/>
      <c r="AG103" s="172"/>
      <c r="AH103" s="172"/>
      <c r="AI103" s="172"/>
      <c r="AJ103" s="172"/>
      <c r="AK103" s="181"/>
      <c r="AL103" s="181"/>
      <c r="AM103" s="181"/>
      <c r="AN103" s="181"/>
      <c r="AO103" s="181"/>
    </row>
    <row r="104" spans="1:41" ht="15" customHeight="1" x14ac:dyDescent="0.15">
      <c r="B104" s="156" t="s">
        <v>776</v>
      </c>
      <c r="C104" s="137"/>
      <c r="D104" s="137"/>
      <c r="E104" s="137"/>
      <c r="F104" s="137"/>
      <c r="G104" s="137"/>
      <c r="H104" s="137"/>
      <c r="I104" s="137"/>
      <c r="J104" s="137"/>
      <c r="K104" s="137"/>
      <c r="L104" s="137"/>
      <c r="M104" s="137"/>
      <c r="N104" s="157">
        <v>685</v>
      </c>
      <c r="O104" s="157">
        <v>445</v>
      </c>
      <c r="P104" s="184">
        <v>240</v>
      </c>
      <c r="Q104" s="158">
        <f>N104/Q$103*100</f>
        <v>33.978174603174608</v>
      </c>
      <c r="R104" s="159">
        <f t="shared" ref="R104:S104" si="25">O104/R$103*100</f>
        <v>46.209761163032191</v>
      </c>
      <c r="S104" s="159">
        <f t="shared" si="25"/>
        <v>22.792022792022792</v>
      </c>
      <c r="T104" s="160"/>
      <c r="U104" s="160"/>
      <c r="V104" s="160"/>
      <c r="AD104" s="171"/>
      <c r="AE104" s="172"/>
      <c r="AF104" s="172"/>
      <c r="AG104" s="172"/>
      <c r="AH104" s="172"/>
      <c r="AI104" s="172"/>
      <c r="AJ104" s="172"/>
      <c r="AK104" s="181"/>
      <c r="AL104" s="181"/>
      <c r="AM104" s="181"/>
      <c r="AN104" s="181"/>
      <c r="AO104" s="181"/>
    </row>
    <row r="105" spans="1:41" ht="15" customHeight="1" x14ac:dyDescent="0.15">
      <c r="B105" s="156" t="s">
        <v>777</v>
      </c>
      <c r="C105" s="137"/>
      <c r="D105" s="137"/>
      <c r="E105" s="137"/>
      <c r="F105" s="137"/>
      <c r="G105" s="137"/>
      <c r="H105" s="137"/>
      <c r="I105" s="137"/>
      <c r="J105" s="137"/>
      <c r="K105" s="137"/>
      <c r="L105" s="137"/>
      <c r="M105" s="137"/>
      <c r="N105" s="157">
        <v>62</v>
      </c>
      <c r="O105" s="157">
        <v>37</v>
      </c>
      <c r="P105" s="184">
        <v>25</v>
      </c>
      <c r="Q105" s="158">
        <f t="shared" ref="Q105:Q109" si="26">N105/Q$103*100</f>
        <v>3.0753968253968251</v>
      </c>
      <c r="R105" s="159">
        <f t="shared" ref="R105:R109" si="27">O105/R$103*100</f>
        <v>3.8421599169262723</v>
      </c>
      <c r="S105" s="159">
        <f t="shared" ref="S105:S109" si="28">P105/S$103*100</f>
        <v>2.3741690408357075</v>
      </c>
      <c r="T105" s="160"/>
      <c r="U105" s="160"/>
      <c r="V105" s="160"/>
      <c r="AD105" s="171"/>
      <c r="AE105" s="172"/>
      <c r="AF105" s="172"/>
      <c r="AG105" s="172"/>
      <c r="AH105" s="172"/>
      <c r="AI105" s="172"/>
      <c r="AJ105" s="172"/>
      <c r="AK105" s="181"/>
      <c r="AL105" s="181"/>
      <c r="AM105" s="181"/>
      <c r="AN105" s="181"/>
      <c r="AO105" s="181"/>
    </row>
    <row r="106" spans="1:41" ht="15" customHeight="1" x14ac:dyDescent="0.15">
      <c r="B106" s="189" t="s">
        <v>778</v>
      </c>
      <c r="C106" s="137"/>
      <c r="D106" s="137"/>
      <c r="E106" s="137"/>
      <c r="F106" s="137"/>
      <c r="G106" s="137"/>
      <c r="H106" s="137"/>
      <c r="I106" s="137"/>
      <c r="J106" s="137"/>
      <c r="K106" s="137"/>
      <c r="L106" s="137"/>
      <c r="M106" s="137"/>
      <c r="N106" s="157">
        <v>212</v>
      </c>
      <c r="O106" s="157">
        <v>113</v>
      </c>
      <c r="P106" s="184">
        <v>99</v>
      </c>
      <c r="Q106" s="158">
        <f t="shared" si="26"/>
        <v>10.515873015873016</v>
      </c>
      <c r="R106" s="159">
        <f t="shared" si="27"/>
        <v>11.734164070612668</v>
      </c>
      <c r="S106" s="159">
        <f t="shared" si="28"/>
        <v>9.4017094017094021</v>
      </c>
      <c r="T106" s="160"/>
      <c r="U106" s="160"/>
      <c r="V106" s="160"/>
      <c r="AD106" s="171"/>
      <c r="AE106" s="172"/>
      <c r="AF106" s="172"/>
      <c r="AG106" s="172"/>
      <c r="AH106" s="172"/>
      <c r="AI106" s="172"/>
      <c r="AJ106" s="172"/>
      <c r="AK106" s="181"/>
      <c r="AL106" s="181"/>
      <c r="AM106" s="181"/>
      <c r="AN106" s="181"/>
      <c r="AO106" s="181"/>
    </row>
    <row r="107" spans="1:41" ht="15" customHeight="1" x14ac:dyDescent="0.15">
      <c r="B107" s="189" t="s">
        <v>779</v>
      </c>
      <c r="C107" s="137"/>
      <c r="D107" s="137"/>
      <c r="E107" s="137"/>
      <c r="F107" s="137"/>
      <c r="G107" s="137"/>
      <c r="H107" s="137"/>
      <c r="I107" s="137"/>
      <c r="J107" s="137"/>
      <c r="K107" s="137"/>
      <c r="L107" s="137"/>
      <c r="M107" s="137"/>
      <c r="N107" s="157">
        <v>58</v>
      </c>
      <c r="O107" s="157">
        <v>29</v>
      </c>
      <c r="P107" s="184">
        <v>29</v>
      </c>
      <c r="Q107" s="158">
        <f t="shared" si="26"/>
        <v>2.876984126984127</v>
      </c>
      <c r="R107" s="159">
        <f t="shared" si="27"/>
        <v>3.0114226375908619</v>
      </c>
      <c r="S107" s="159">
        <f t="shared" si="28"/>
        <v>2.7540360873694207</v>
      </c>
      <c r="T107" s="160"/>
      <c r="U107" s="160"/>
      <c r="V107" s="160"/>
      <c r="AD107" s="171"/>
      <c r="AE107" s="172"/>
      <c r="AF107" s="172"/>
      <c r="AG107" s="172"/>
      <c r="AH107" s="172"/>
      <c r="AI107" s="172"/>
      <c r="AJ107" s="172"/>
      <c r="AK107" s="181"/>
      <c r="AL107" s="181"/>
      <c r="AM107" s="181"/>
      <c r="AN107" s="181"/>
      <c r="AO107" s="181"/>
    </row>
    <row r="108" spans="1:41" ht="15" customHeight="1" x14ac:dyDescent="0.15">
      <c r="B108" s="189" t="s">
        <v>780</v>
      </c>
      <c r="C108" s="137"/>
      <c r="D108" s="137"/>
      <c r="E108" s="137"/>
      <c r="F108" s="137"/>
      <c r="G108" s="137"/>
      <c r="H108" s="137"/>
      <c r="I108" s="137"/>
      <c r="J108" s="137"/>
      <c r="K108" s="137"/>
      <c r="L108" s="137"/>
      <c r="M108" s="137"/>
      <c r="N108" s="157">
        <v>404</v>
      </c>
      <c r="O108" s="157">
        <v>262</v>
      </c>
      <c r="P108" s="184">
        <v>142</v>
      </c>
      <c r="Q108" s="158">
        <f t="shared" si="26"/>
        <v>20.039682539682541</v>
      </c>
      <c r="R108" s="159">
        <f t="shared" si="27"/>
        <v>27.206645898234683</v>
      </c>
      <c r="S108" s="159">
        <f t="shared" si="28"/>
        <v>13.485280151946819</v>
      </c>
      <c r="T108" s="160"/>
      <c r="U108" s="160"/>
      <c r="V108" s="160"/>
      <c r="AD108" s="171"/>
      <c r="AE108" s="172"/>
      <c r="AF108" s="172"/>
      <c r="AG108" s="172"/>
      <c r="AH108" s="172"/>
      <c r="AI108" s="172"/>
      <c r="AJ108" s="172"/>
      <c r="AK108" s="181"/>
      <c r="AL108" s="181"/>
      <c r="AM108" s="181"/>
      <c r="AN108" s="181"/>
      <c r="AO108" s="181"/>
    </row>
    <row r="109" spans="1:41" ht="15" customHeight="1" x14ac:dyDescent="0.15">
      <c r="B109" s="149" t="s">
        <v>0</v>
      </c>
      <c r="C109" s="150"/>
      <c r="D109" s="150"/>
      <c r="E109" s="150"/>
      <c r="F109" s="150"/>
      <c r="G109" s="150"/>
      <c r="H109" s="150"/>
      <c r="I109" s="150"/>
      <c r="J109" s="150"/>
      <c r="K109" s="150"/>
      <c r="L109" s="150"/>
      <c r="M109" s="150"/>
      <c r="N109" s="161">
        <v>1000</v>
      </c>
      <c r="O109" s="161">
        <v>329</v>
      </c>
      <c r="P109" s="185">
        <v>671</v>
      </c>
      <c r="Q109" s="162">
        <f t="shared" si="26"/>
        <v>49.603174603174608</v>
      </c>
      <c r="R109" s="163">
        <f t="shared" si="27"/>
        <v>34.164070612668745</v>
      </c>
      <c r="S109" s="163">
        <f t="shared" si="28"/>
        <v>63.722697056030384</v>
      </c>
      <c r="T109" s="160"/>
      <c r="U109" s="160"/>
      <c r="V109" s="164"/>
      <c r="AD109" s="171"/>
      <c r="AE109" s="172"/>
      <c r="AF109" s="172"/>
      <c r="AG109" s="172"/>
      <c r="AH109" s="172"/>
      <c r="AI109" s="172"/>
      <c r="AJ109" s="172"/>
      <c r="AK109" s="181"/>
      <c r="AL109" s="181"/>
      <c r="AM109" s="181"/>
      <c r="AN109" s="181"/>
      <c r="AO109" s="181"/>
    </row>
    <row r="110" spans="1:41" ht="15" customHeight="1" x14ac:dyDescent="0.15">
      <c r="B110" s="165" t="s">
        <v>1</v>
      </c>
      <c r="C110" s="166"/>
      <c r="D110" s="166"/>
      <c r="E110" s="166"/>
      <c r="F110" s="166"/>
      <c r="G110" s="166"/>
      <c r="H110" s="166"/>
      <c r="I110" s="166"/>
      <c r="J110" s="166"/>
      <c r="K110" s="166"/>
      <c r="L110" s="166"/>
      <c r="M110" s="166"/>
      <c r="N110" s="168">
        <f>SUM(N104:N109)</f>
        <v>2421</v>
      </c>
      <c r="O110" s="168">
        <f>SUM(O104:O109)</f>
        <v>1215</v>
      </c>
      <c r="P110" s="186">
        <f>SUM(P104:P109)</f>
        <v>1206</v>
      </c>
      <c r="Q110" s="169" t="str">
        <f>IF(SUM(Q104:Q109)&gt;100,"－",SUM(Q104:Q109))</f>
        <v>－</v>
      </c>
      <c r="R110" s="170" t="str">
        <f>IF(SUM(R104:R109)&gt;100,"－",SUM(R104:R109))</f>
        <v>－</v>
      </c>
      <c r="S110" s="170" t="str">
        <f>IF(SUM(S104:S109)&gt;100,"－",SUM(S104:S109))</f>
        <v>－</v>
      </c>
      <c r="T110" s="164"/>
      <c r="U110" s="164"/>
      <c r="V110" s="164"/>
      <c r="AD110" s="171"/>
      <c r="AE110" s="172"/>
      <c r="AF110" s="172"/>
      <c r="AG110" s="172"/>
      <c r="AH110" s="172"/>
      <c r="AI110" s="172"/>
      <c r="AJ110" s="172"/>
      <c r="AK110" s="181"/>
      <c r="AL110" s="181"/>
      <c r="AM110" s="181"/>
      <c r="AN110" s="181"/>
      <c r="AO110" s="181"/>
    </row>
    <row r="111" spans="1:41" ht="15" customHeight="1" x14ac:dyDescent="0.15">
      <c r="B111" s="171"/>
      <c r="C111" s="172"/>
      <c r="D111" s="172"/>
      <c r="E111" s="172"/>
      <c r="F111" s="181"/>
      <c r="G111" s="181"/>
      <c r="H111" s="181"/>
      <c r="I111" s="181"/>
      <c r="J111" s="181"/>
      <c r="W111" s="172"/>
      <c r="X111" s="172"/>
      <c r="Y111" s="172"/>
      <c r="Z111" s="172"/>
      <c r="AA111" s="172"/>
      <c r="AB111" s="172"/>
      <c r="AC111" s="181"/>
      <c r="AD111" s="181"/>
      <c r="AE111" s="181"/>
      <c r="AF111" s="181"/>
      <c r="AG111" s="181"/>
    </row>
    <row r="112" spans="1:41" ht="15" customHeight="1" x14ac:dyDescent="0.15">
      <c r="A112" s="135" t="s">
        <v>782</v>
      </c>
      <c r="B112" s="137"/>
      <c r="W112" s="172"/>
      <c r="X112" s="172"/>
      <c r="Y112" s="172"/>
      <c r="Z112" s="172"/>
      <c r="AA112" s="172"/>
      <c r="AB112" s="172"/>
      <c r="AC112" s="181"/>
      <c r="AD112" s="181"/>
      <c r="AE112" s="181"/>
      <c r="AF112" s="181"/>
      <c r="AG112" s="181"/>
    </row>
    <row r="113" spans="1:41" ht="15" customHeight="1" x14ac:dyDescent="0.15">
      <c r="B113" s="138"/>
      <c r="C113" s="139"/>
      <c r="D113" s="139"/>
      <c r="E113" s="139"/>
      <c r="F113" s="139"/>
      <c r="G113" s="139"/>
      <c r="H113" s="139"/>
      <c r="I113" s="139"/>
      <c r="J113" s="139"/>
      <c r="K113" s="139"/>
      <c r="L113" s="139"/>
      <c r="M113" s="139"/>
      <c r="N113" s="140"/>
      <c r="O113" s="141" t="s">
        <v>2</v>
      </c>
      <c r="P113" s="142"/>
      <c r="Q113" s="143"/>
      <c r="R113" s="141" t="s">
        <v>3</v>
      </c>
      <c r="S113" s="144"/>
      <c r="T113" s="187"/>
      <c r="U113" s="187"/>
      <c r="AD113" s="171"/>
      <c r="AE113" s="172"/>
      <c r="AF113" s="172"/>
      <c r="AG113" s="172"/>
      <c r="AH113" s="172"/>
      <c r="AI113" s="172"/>
      <c r="AJ113" s="172"/>
      <c r="AK113" s="181"/>
      <c r="AL113" s="181"/>
      <c r="AM113" s="181"/>
      <c r="AN113" s="181"/>
      <c r="AO113" s="181"/>
    </row>
    <row r="114" spans="1:41" ht="21" x14ac:dyDescent="0.15">
      <c r="B114" s="145"/>
      <c r="N114" s="146" t="s">
        <v>4</v>
      </c>
      <c r="O114" s="146" t="s">
        <v>171</v>
      </c>
      <c r="P114" s="182" t="s">
        <v>173</v>
      </c>
      <c r="Q114" s="147" t="s">
        <v>4</v>
      </c>
      <c r="R114" s="146" t="s">
        <v>171</v>
      </c>
      <c r="S114" s="146" t="s">
        <v>173</v>
      </c>
      <c r="T114" s="188"/>
      <c r="U114" s="188"/>
      <c r="AD114" s="171"/>
      <c r="AE114" s="172"/>
      <c r="AF114" s="172"/>
      <c r="AG114" s="172"/>
      <c r="AH114" s="172"/>
      <c r="AI114" s="172"/>
      <c r="AJ114" s="172"/>
      <c r="AK114" s="181"/>
      <c r="AL114" s="181"/>
      <c r="AM114" s="181"/>
      <c r="AN114" s="181"/>
      <c r="AO114" s="181"/>
    </row>
    <row r="115" spans="1:41" ht="15" customHeight="1" x14ac:dyDescent="0.15">
      <c r="B115" s="149"/>
      <c r="C115" s="150"/>
      <c r="D115" s="150"/>
      <c r="E115" s="150"/>
      <c r="F115" s="150"/>
      <c r="G115" s="150"/>
      <c r="H115" s="150"/>
      <c r="I115" s="150"/>
      <c r="J115" s="150"/>
      <c r="K115" s="150"/>
      <c r="L115" s="150"/>
      <c r="M115" s="150"/>
      <c r="N115" s="152"/>
      <c r="O115" s="152"/>
      <c r="P115" s="183"/>
      <c r="Q115" s="153">
        <f>'問5～9'!$J$14</f>
        <v>2016</v>
      </c>
      <c r="R115" s="154">
        <f>'問5～9'!$K$14</f>
        <v>963</v>
      </c>
      <c r="S115" s="154">
        <f>'問5～9'!$L$14</f>
        <v>1053</v>
      </c>
      <c r="T115" s="155"/>
      <c r="U115" s="155"/>
      <c r="V115" s="155"/>
      <c r="AD115" s="171"/>
      <c r="AE115" s="172"/>
      <c r="AF115" s="172"/>
      <c r="AG115" s="172"/>
      <c r="AH115" s="172"/>
      <c r="AI115" s="172"/>
      <c r="AJ115" s="172"/>
      <c r="AK115" s="181"/>
      <c r="AL115" s="181"/>
      <c r="AM115" s="181"/>
      <c r="AN115" s="181"/>
      <c r="AO115" s="181"/>
    </row>
    <row r="116" spans="1:41" ht="15" customHeight="1" x14ac:dyDescent="0.15">
      <c r="B116" s="156" t="s">
        <v>783</v>
      </c>
      <c r="C116" s="137"/>
      <c r="D116" s="137"/>
      <c r="E116" s="137"/>
      <c r="F116" s="137"/>
      <c r="G116" s="137"/>
      <c r="H116" s="137"/>
      <c r="I116" s="137"/>
      <c r="J116" s="137"/>
      <c r="K116" s="137"/>
      <c r="L116" s="137"/>
      <c r="M116" s="137"/>
      <c r="N116" s="157">
        <v>668</v>
      </c>
      <c r="O116" s="157">
        <v>232</v>
      </c>
      <c r="P116" s="184">
        <v>436</v>
      </c>
      <c r="Q116" s="158">
        <f>N116/Q$115*100</f>
        <v>33.134920634920633</v>
      </c>
      <c r="R116" s="159">
        <f t="shared" ref="R116:S116" si="29">O116/R$115*100</f>
        <v>24.091381100726895</v>
      </c>
      <c r="S116" s="159">
        <f t="shared" si="29"/>
        <v>41.40550807217474</v>
      </c>
      <c r="T116" s="160"/>
      <c r="U116" s="160"/>
      <c r="V116" s="160"/>
      <c r="AD116" s="171"/>
      <c r="AE116" s="172"/>
      <c r="AF116" s="172"/>
      <c r="AG116" s="172"/>
      <c r="AH116" s="172"/>
      <c r="AI116" s="172"/>
      <c r="AJ116" s="172"/>
      <c r="AK116" s="181"/>
      <c r="AL116" s="181"/>
      <c r="AM116" s="181"/>
      <c r="AN116" s="181"/>
      <c r="AO116" s="181"/>
    </row>
    <row r="117" spans="1:41" ht="15" customHeight="1" x14ac:dyDescent="0.15">
      <c r="B117" s="156" t="s">
        <v>784</v>
      </c>
      <c r="C117" s="137"/>
      <c r="D117" s="137"/>
      <c r="E117" s="137"/>
      <c r="F117" s="137"/>
      <c r="G117" s="137"/>
      <c r="H117" s="137"/>
      <c r="I117" s="137"/>
      <c r="J117" s="137"/>
      <c r="K117" s="137"/>
      <c r="L117" s="137"/>
      <c r="M117" s="137"/>
      <c r="N117" s="157">
        <v>1428</v>
      </c>
      <c r="O117" s="157">
        <v>640</v>
      </c>
      <c r="P117" s="184">
        <v>788</v>
      </c>
      <c r="Q117" s="158">
        <f t="shared" ref="Q117:Q123" si="30">N117/Q$115*100</f>
        <v>70.833333333333343</v>
      </c>
      <c r="R117" s="159">
        <f t="shared" ref="R117:R123" si="31">O117/R$115*100</f>
        <v>66.458982346832812</v>
      </c>
      <c r="S117" s="159">
        <f t="shared" ref="S117:S123" si="32">P117/S$115*100</f>
        <v>74.833808167141498</v>
      </c>
      <c r="T117" s="160"/>
      <c r="U117" s="160"/>
      <c r="V117" s="160"/>
      <c r="AD117" s="171"/>
      <c r="AE117" s="172"/>
      <c r="AF117" s="172"/>
      <c r="AG117" s="172"/>
      <c r="AH117" s="172"/>
      <c r="AI117" s="172"/>
      <c r="AJ117" s="172"/>
      <c r="AK117" s="181"/>
      <c r="AL117" s="181"/>
      <c r="AM117" s="181"/>
      <c r="AN117" s="181"/>
      <c r="AO117" s="181"/>
    </row>
    <row r="118" spans="1:41" ht="15" customHeight="1" x14ac:dyDescent="0.15">
      <c r="B118" s="156" t="s">
        <v>785</v>
      </c>
      <c r="C118" s="137"/>
      <c r="D118" s="137"/>
      <c r="E118" s="137"/>
      <c r="F118" s="137"/>
      <c r="G118" s="137"/>
      <c r="H118" s="137"/>
      <c r="I118" s="137"/>
      <c r="J118" s="137"/>
      <c r="K118" s="137"/>
      <c r="L118" s="137"/>
      <c r="M118" s="137"/>
      <c r="N118" s="157">
        <v>1389</v>
      </c>
      <c r="O118" s="157">
        <v>600</v>
      </c>
      <c r="P118" s="184">
        <v>789</v>
      </c>
      <c r="Q118" s="158">
        <f t="shared" si="30"/>
        <v>68.898809523809518</v>
      </c>
      <c r="R118" s="159">
        <f t="shared" si="31"/>
        <v>62.305295950155759</v>
      </c>
      <c r="S118" s="159">
        <f t="shared" si="32"/>
        <v>74.928774928774928</v>
      </c>
      <c r="T118" s="160"/>
      <c r="U118" s="160"/>
      <c r="V118" s="160"/>
      <c r="AD118" s="171"/>
      <c r="AE118" s="172"/>
      <c r="AF118" s="172"/>
      <c r="AG118" s="172"/>
      <c r="AH118" s="172"/>
      <c r="AI118" s="172"/>
      <c r="AJ118" s="172"/>
      <c r="AK118" s="181"/>
      <c r="AL118" s="181"/>
      <c r="AM118" s="181"/>
      <c r="AN118" s="181"/>
      <c r="AO118" s="181"/>
    </row>
    <row r="119" spans="1:41" ht="15" customHeight="1" x14ac:dyDescent="0.15">
      <c r="B119" s="190" t="s">
        <v>786</v>
      </c>
      <c r="C119" s="137"/>
      <c r="D119" s="137"/>
      <c r="E119" s="137"/>
      <c r="F119" s="137"/>
      <c r="G119" s="137"/>
      <c r="H119" s="137"/>
      <c r="I119" s="137"/>
      <c r="J119" s="137"/>
      <c r="K119" s="137"/>
      <c r="L119" s="137"/>
      <c r="M119" s="137"/>
      <c r="N119" s="157">
        <v>1502</v>
      </c>
      <c r="O119" s="157">
        <v>685</v>
      </c>
      <c r="P119" s="184">
        <v>817</v>
      </c>
      <c r="Q119" s="158">
        <f t="shared" si="30"/>
        <v>74.503968253968253</v>
      </c>
      <c r="R119" s="159">
        <f t="shared" si="31"/>
        <v>71.131879543094499</v>
      </c>
      <c r="S119" s="159">
        <f t="shared" si="32"/>
        <v>77.587844254510912</v>
      </c>
      <c r="T119" s="160"/>
      <c r="U119" s="160"/>
      <c r="V119" s="160"/>
      <c r="AD119" s="171"/>
      <c r="AE119" s="172"/>
      <c r="AF119" s="172"/>
      <c r="AG119" s="172"/>
      <c r="AH119" s="172"/>
      <c r="AI119" s="172"/>
      <c r="AJ119" s="172"/>
      <c r="AK119" s="181"/>
      <c r="AL119" s="181"/>
      <c r="AM119" s="181"/>
      <c r="AN119" s="181"/>
      <c r="AO119" s="181"/>
    </row>
    <row r="120" spans="1:41" ht="15" customHeight="1" x14ac:dyDescent="0.15">
      <c r="B120" s="156" t="s">
        <v>787</v>
      </c>
      <c r="C120" s="137"/>
      <c r="D120" s="137"/>
      <c r="E120" s="137"/>
      <c r="F120" s="137"/>
      <c r="G120" s="137"/>
      <c r="H120" s="137"/>
      <c r="I120" s="137"/>
      <c r="J120" s="137"/>
      <c r="K120" s="137"/>
      <c r="L120" s="137"/>
      <c r="M120" s="137"/>
      <c r="N120" s="157">
        <v>1354</v>
      </c>
      <c r="O120" s="157">
        <v>580</v>
      </c>
      <c r="P120" s="184">
        <v>774</v>
      </c>
      <c r="Q120" s="158">
        <f t="shared" si="30"/>
        <v>67.162698412698404</v>
      </c>
      <c r="R120" s="159">
        <f t="shared" si="31"/>
        <v>60.228452751817244</v>
      </c>
      <c r="S120" s="159">
        <f t="shared" si="32"/>
        <v>73.504273504273513</v>
      </c>
      <c r="T120" s="160"/>
      <c r="U120" s="160"/>
      <c r="V120" s="160"/>
      <c r="AD120" s="171"/>
      <c r="AE120" s="172"/>
      <c r="AF120" s="172"/>
      <c r="AG120" s="172"/>
      <c r="AH120" s="172"/>
      <c r="AI120" s="172"/>
      <c r="AJ120" s="172"/>
      <c r="AK120" s="181"/>
      <c r="AL120" s="181"/>
      <c r="AM120" s="181"/>
      <c r="AN120" s="181"/>
      <c r="AO120" s="181"/>
    </row>
    <row r="121" spans="1:41" ht="15" customHeight="1" x14ac:dyDescent="0.15">
      <c r="B121" s="156" t="s">
        <v>788</v>
      </c>
      <c r="C121" s="137"/>
      <c r="D121" s="137"/>
      <c r="E121" s="137"/>
      <c r="F121" s="137"/>
      <c r="G121" s="137"/>
      <c r="H121" s="137"/>
      <c r="I121" s="137"/>
      <c r="J121" s="137"/>
      <c r="K121" s="137"/>
      <c r="L121" s="137"/>
      <c r="M121" s="137"/>
      <c r="N121" s="157">
        <v>1443</v>
      </c>
      <c r="O121" s="157">
        <v>674</v>
      </c>
      <c r="P121" s="184">
        <v>769</v>
      </c>
      <c r="Q121" s="158">
        <f t="shared" si="30"/>
        <v>71.577380952380949</v>
      </c>
      <c r="R121" s="159">
        <f t="shared" si="31"/>
        <v>69.989615784008308</v>
      </c>
      <c r="S121" s="159">
        <f t="shared" si="32"/>
        <v>73.029439696106351</v>
      </c>
      <c r="T121" s="160"/>
      <c r="U121" s="160"/>
      <c r="V121" s="160"/>
      <c r="AD121" s="171"/>
      <c r="AE121" s="172"/>
      <c r="AF121" s="172"/>
      <c r="AG121" s="172"/>
      <c r="AH121" s="172"/>
      <c r="AI121" s="172"/>
      <c r="AJ121" s="172"/>
      <c r="AK121" s="181"/>
      <c r="AL121" s="181"/>
      <c r="AM121" s="181"/>
      <c r="AN121" s="181"/>
      <c r="AO121" s="181"/>
    </row>
    <row r="122" spans="1:41" ht="15" customHeight="1" x14ac:dyDescent="0.15">
      <c r="B122" s="156" t="s">
        <v>392</v>
      </c>
      <c r="C122" s="137"/>
      <c r="D122" s="137"/>
      <c r="E122" s="137"/>
      <c r="F122" s="137"/>
      <c r="G122" s="137"/>
      <c r="H122" s="137"/>
      <c r="I122" s="137"/>
      <c r="J122" s="137"/>
      <c r="K122" s="137"/>
      <c r="L122" s="137"/>
      <c r="M122" s="137"/>
      <c r="N122" s="157">
        <v>47</v>
      </c>
      <c r="O122" s="157">
        <v>18</v>
      </c>
      <c r="P122" s="184">
        <v>29</v>
      </c>
      <c r="Q122" s="158">
        <f t="shared" si="30"/>
        <v>2.3313492063492065</v>
      </c>
      <c r="R122" s="159">
        <f t="shared" si="31"/>
        <v>1.8691588785046727</v>
      </c>
      <c r="S122" s="159">
        <f t="shared" si="32"/>
        <v>2.7540360873694207</v>
      </c>
      <c r="T122" s="160"/>
      <c r="U122" s="160"/>
      <c r="V122" s="160"/>
      <c r="AD122" s="171"/>
      <c r="AE122" s="172"/>
      <c r="AF122" s="172"/>
      <c r="AG122" s="172"/>
      <c r="AH122" s="172"/>
      <c r="AI122" s="172"/>
      <c r="AJ122" s="172"/>
      <c r="AK122" s="181"/>
      <c r="AL122" s="181"/>
      <c r="AM122" s="181"/>
      <c r="AN122" s="181"/>
      <c r="AO122" s="181"/>
    </row>
    <row r="123" spans="1:41" ht="15" customHeight="1" x14ac:dyDescent="0.15">
      <c r="B123" s="149" t="s">
        <v>0</v>
      </c>
      <c r="C123" s="150"/>
      <c r="D123" s="150"/>
      <c r="E123" s="150"/>
      <c r="F123" s="150"/>
      <c r="G123" s="150"/>
      <c r="H123" s="150"/>
      <c r="I123" s="150"/>
      <c r="J123" s="150"/>
      <c r="K123" s="150"/>
      <c r="L123" s="150"/>
      <c r="M123" s="150"/>
      <c r="N123" s="161">
        <v>193</v>
      </c>
      <c r="O123" s="161">
        <v>103</v>
      </c>
      <c r="P123" s="185">
        <v>90</v>
      </c>
      <c r="Q123" s="162">
        <f t="shared" si="30"/>
        <v>9.5734126984126995</v>
      </c>
      <c r="R123" s="163">
        <f t="shared" si="31"/>
        <v>10.695742471443406</v>
      </c>
      <c r="S123" s="163">
        <f t="shared" si="32"/>
        <v>8.5470085470085468</v>
      </c>
      <c r="T123" s="160"/>
      <c r="U123" s="160"/>
      <c r="V123" s="164"/>
      <c r="AD123" s="171"/>
      <c r="AE123" s="172"/>
      <c r="AF123" s="172"/>
      <c r="AG123" s="172"/>
      <c r="AH123" s="172"/>
      <c r="AI123" s="172"/>
      <c r="AJ123" s="172"/>
      <c r="AK123" s="181"/>
      <c r="AL123" s="181"/>
      <c r="AM123" s="181"/>
      <c r="AN123" s="181"/>
      <c r="AO123" s="181"/>
    </row>
    <row r="124" spans="1:41" ht="15" customHeight="1" x14ac:dyDescent="0.15">
      <c r="B124" s="165" t="s">
        <v>1</v>
      </c>
      <c r="C124" s="166"/>
      <c r="D124" s="166"/>
      <c r="E124" s="166"/>
      <c r="F124" s="166"/>
      <c r="G124" s="166"/>
      <c r="H124" s="166"/>
      <c r="I124" s="166"/>
      <c r="J124" s="166"/>
      <c r="K124" s="166"/>
      <c r="L124" s="166"/>
      <c r="M124" s="166"/>
      <c r="N124" s="168">
        <f>SUM(N116:N123)</f>
        <v>8024</v>
      </c>
      <c r="O124" s="168">
        <f>SUM(O116:O123)</f>
        <v>3532</v>
      </c>
      <c r="P124" s="186">
        <f>SUM(P116:P123)</f>
        <v>4492</v>
      </c>
      <c r="Q124" s="169" t="str">
        <f>IF(SUM(Q116:Q123)&gt;100,"－",SUM(Q116:Q123))</f>
        <v>－</v>
      </c>
      <c r="R124" s="170" t="str">
        <f>IF(SUM(R116:R123)&gt;100,"－",SUM(R116:R123))</f>
        <v>－</v>
      </c>
      <c r="S124" s="170" t="str">
        <f>IF(SUM(S116:S123)&gt;100,"－",SUM(S116:S123))</f>
        <v>－</v>
      </c>
      <c r="T124" s="164"/>
      <c r="U124" s="164"/>
      <c r="V124" s="164"/>
      <c r="AD124" s="171"/>
      <c r="AE124" s="172"/>
      <c r="AF124" s="172"/>
      <c r="AG124" s="172"/>
      <c r="AH124" s="172"/>
      <c r="AI124" s="172"/>
      <c r="AJ124" s="172"/>
      <c r="AK124" s="181"/>
      <c r="AL124" s="181"/>
      <c r="AM124" s="181"/>
      <c r="AN124" s="181"/>
      <c r="AO124" s="181"/>
    </row>
    <row r="125" spans="1:41" ht="15" customHeight="1" x14ac:dyDescent="0.15">
      <c r="B125" s="171"/>
      <c r="C125" s="172"/>
      <c r="D125" s="172"/>
      <c r="E125" s="172"/>
      <c r="F125" s="181"/>
      <c r="G125" s="181"/>
      <c r="H125" s="181"/>
      <c r="I125" s="181"/>
      <c r="J125" s="181"/>
      <c r="W125" s="172"/>
      <c r="X125" s="172"/>
      <c r="Y125" s="172"/>
      <c r="Z125" s="172"/>
      <c r="AA125" s="172"/>
      <c r="AB125" s="172"/>
      <c r="AC125" s="181"/>
      <c r="AD125" s="181"/>
      <c r="AE125" s="181"/>
      <c r="AF125" s="181"/>
      <c r="AG125" s="181"/>
    </row>
    <row r="126" spans="1:41" ht="15" customHeight="1" x14ac:dyDescent="0.15">
      <c r="A126" s="136" t="s">
        <v>789</v>
      </c>
      <c r="B126" s="180"/>
      <c r="C126" s="180"/>
      <c r="W126" s="172"/>
      <c r="X126" s="172"/>
      <c r="Y126" s="172"/>
      <c r="Z126" s="172"/>
      <c r="AA126" s="172"/>
      <c r="AB126" s="172"/>
      <c r="AC126" s="181"/>
      <c r="AD126" s="181"/>
      <c r="AE126" s="181"/>
      <c r="AF126" s="181"/>
      <c r="AG126" s="181"/>
    </row>
    <row r="127" spans="1:41" ht="15" customHeight="1" x14ac:dyDescent="0.15">
      <c r="A127" s="135" t="s">
        <v>790</v>
      </c>
      <c r="B127" s="137"/>
      <c r="W127" s="172"/>
      <c r="X127" s="172"/>
      <c r="Y127" s="172"/>
      <c r="Z127" s="172"/>
      <c r="AA127" s="172"/>
      <c r="AB127" s="172"/>
      <c r="AC127" s="181"/>
      <c r="AD127" s="181"/>
      <c r="AE127" s="181"/>
      <c r="AF127" s="181"/>
      <c r="AG127" s="181"/>
    </row>
    <row r="128" spans="1:41" ht="15" customHeight="1" x14ac:dyDescent="0.15">
      <c r="B128" s="138"/>
      <c r="C128" s="139"/>
      <c r="D128" s="139"/>
      <c r="E128" s="139"/>
      <c r="F128" s="139"/>
      <c r="G128" s="139"/>
      <c r="H128" s="139"/>
      <c r="I128" s="139"/>
      <c r="J128" s="140"/>
      <c r="K128" s="141" t="s">
        <v>2</v>
      </c>
      <c r="L128" s="142"/>
      <c r="M128" s="143"/>
      <c r="N128" s="141" t="s">
        <v>3</v>
      </c>
      <c r="O128" s="144"/>
      <c r="Z128" s="171"/>
      <c r="AA128" s="172"/>
      <c r="AB128" s="172"/>
      <c r="AC128" s="172"/>
      <c r="AD128" s="172"/>
      <c r="AE128" s="172"/>
      <c r="AF128" s="172"/>
      <c r="AG128" s="181"/>
      <c r="AH128" s="181"/>
      <c r="AI128" s="181"/>
      <c r="AJ128" s="181"/>
      <c r="AK128" s="181"/>
    </row>
    <row r="129" spans="1:37" ht="21" x14ac:dyDescent="0.15">
      <c r="B129" s="145"/>
      <c r="J129" s="146" t="s">
        <v>4</v>
      </c>
      <c r="K129" s="146" t="s">
        <v>171</v>
      </c>
      <c r="L129" s="182" t="s">
        <v>173</v>
      </c>
      <c r="M129" s="147" t="s">
        <v>4</v>
      </c>
      <c r="N129" s="146" t="s">
        <v>171</v>
      </c>
      <c r="O129" s="146" t="s">
        <v>173</v>
      </c>
      <c r="Z129" s="171"/>
      <c r="AA129" s="172"/>
      <c r="AB129" s="172"/>
      <c r="AC129" s="172"/>
      <c r="AD129" s="172"/>
      <c r="AE129" s="172"/>
      <c r="AF129" s="172"/>
      <c r="AG129" s="181"/>
      <c r="AH129" s="181"/>
      <c r="AI129" s="181"/>
      <c r="AJ129" s="181"/>
      <c r="AK129" s="181"/>
    </row>
    <row r="130" spans="1:37" ht="15" customHeight="1" x14ac:dyDescent="0.15">
      <c r="B130" s="149"/>
      <c r="C130" s="150"/>
      <c r="D130" s="150"/>
      <c r="E130" s="150"/>
      <c r="F130" s="150"/>
      <c r="G130" s="150"/>
      <c r="H130" s="150"/>
      <c r="I130" s="150"/>
      <c r="J130" s="152"/>
      <c r="K130" s="152"/>
      <c r="L130" s="183"/>
      <c r="M130" s="153">
        <f>N118</f>
        <v>1389</v>
      </c>
      <c r="N130" s="154">
        <f t="shared" ref="N130:O130" si="33">O118</f>
        <v>600</v>
      </c>
      <c r="O130" s="154">
        <f t="shared" si="33"/>
        <v>789</v>
      </c>
      <c r="P130" s="155"/>
      <c r="Z130" s="171"/>
      <c r="AA130" s="172"/>
      <c r="AB130" s="172"/>
      <c r="AC130" s="172"/>
      <c r="AD130" s="172"/>
      <c r="AE130" s="172"/>
      <c r="AF130" s="172"/>
      <c r="AG130" s="181"/>
      <c r="AH130" s="181"/>
      <c r="AI130" s="181"/>
      <c r="AJ130" s="181"/>
      <c r="AK130" s="181"/>
    </row>
    <row r="131" spans="1:37" ht="15" customHeight="1" x14ac:dyDescent="0.15">
      <c r="B131" s="156" t="s">
        <v>791</v>
      </c>
      <c r="C131" s="137"/>
      <c r="D131" s="137"/>
      <c r="E131" s="137"/>
      <c r="F131" s="137"/>
      <c r="G131" s="137"/>
      <c r="H131" s="137"/>
      <c r="I131" s="137"/>
      <c r="J131" s="157">
        <v>543</v>
      </c>
      <c r="K131" s="157">
        <v>231</v>
      </c>
      <c r="L131" s="184">
        <v>312</v>
      </c>
      <c r="M131" s="158">
        <f>J131/M$130*100</f>
        <v>39.092872570194388</v>
      </c>
      <c r="N131" s="159">
        <f t="shared" ref="N131:O131" si="34">K131/N$130*100</f>
        <v>38.5</v>
      </c>
      <c r="O131" s="159">
        <f t="shared" si="34"/>
        <v>39.543726235741445</v>
      </c>
      <c r="P131" s="160"/>
      <c r="Z131" s="171"/>
      <c r="AA131" s="172"/>
      <c r="AB131" s="172"/>
      <c r="AC131" s="172"/>
      <c r="AD131" s="172"/>
      <c r="AE131" s="172"/>
      <c r="AF131" s="172"/>
      <c r="AG131" s="181"/>
      <c r="AH131" s="181"/>
      <c r="AI131" s="181"/>
      <c r="AJ131" s="181"/>
      <c r="AK131" s="181"/>
    </row>
    <row r="132" spans="1:37" ht="15" customHeight="1" x14ac:dyDescent="0.15">
      <c r="B132" s="156" t="s">
        <v>792</v>
      </c>
      <c r="C132" s="137"/>
      <c r="D132" s="137"/>
      <c r="E132" s="137"/>
      <c r="F132" s="137"/>
      <c r="G132" s="137"/>
      <c r="H132" s="137"/>
      <c r="I132" s="137"/>
      <c r="J132" s="157">
        <v>234</v>
      </c>
      <c r="K132" s="157">
        <v>98</v>
      </c>
      <c r="L132" s="184">
        <v>136</v>
      </c>
      <c r="M132" s="158">
        <f t="shared" ref="M132:M135" si="35">J132/M$130*100</f>
        <v>16.846652267818573</v>
      </c>
      <c r="N132" s="159">
        <f t="shared" ref="N132:N135" si="36">K132/N$130*100</f>
        <v>16.333333333333332</v>
      </c>
      <c r="O132" s="159">
        <f t="shared" ref="O132:O135" si="37">L132/O$130*100</f>
        <v>17.237008871989861</v>
      </c>
      <c r="P132" s="160"/>
      <c r="Z132" s="171"/>
      <c r="AA132" s="172"/>
      <c r="AB132" s="172"/>
      <c r="AC132" s="172"/>
      <c r="AD132" s="172"/>
      <c r="AE132" s="172"/>
      <c r="AF132" s="172"/>
      <c r="AG132" s="181"/>
      <c r="AH132" s="181"/>
      <c r="AI132" s="181"/>
      <c r="AJ132" s="181"/>
      <c r="AK132" s="181"/>
    </row>
    <row r="133" spans="1:37" ht="15" customHeight="1" x14ac:dyDescent="0.15">
      <c r="B133" s="174" t="s">
        <v>793</v>
      </c>
      <c r="C133" s="137"/>
      <c r="D133" s="137"/>
      <c r="E133" s="137"/>
      <c r="F133" s="137"/>
      <c r="G133" s="137"/>
      <c r="H133" s="137"/>
      <c r="I133" s="137"/>
      <c r="J133" s="157">
        <v>691</v>
      </c>
      <c r="K133" s="157">
        <v>282</v>
      </c>
      <c r="L133" s="184">
        <v>409</v>
      </c>
      <c r="M133" s="158">
        <f t="shared" si="35"/>
        <v>49.748020158387327</v>
      </c>
      <c r="N133" s="159">
        <f t="shared" si="36"/>
        <v>47</v>
      </c>
      <c r="O133" s="159">
        <f t="shared" si="37"/>
        <v>51.837769328263626</v>
      </c>
      <c r="P133" s="160"/>
      <c r="Z133" s="171"/>
      <c r="AA133" s="172"/>
      <c r="AB133" s="172"/>
      <c r="AC133" s="172"/>
      <c r="AD133" s="172"/>
      <c r="AE133" s="172"/>
      <c r="AF133" s="172"/>
      <c r="AG133" s="181"/>
      <c r="AH133" s="181"/>
      <c r="AI133" s="181"/>
      <c r="AJ133" s="181"/>
      <c r="AK133" s="181"/>
    </row>
    <row r="134" spans="1:37" ht="15" customHeight="1" x14ac:dyDescent="0.15">
      <c r="B134" s="156" t="s">
        <v>799</v>
      </c>
      <c r="C134" s="137"/>
      <c r="D134" s="137"/>
      <c r="E134" s="137"/>
      <c r="F134" s="137"/>
      <c r="G134" s="137"/>
      <c r="H134" s="137"/>
      <c r="I134" s="137"/>
      <c r="J134" s="157">
        <v>69</v>
      </c>
      <c r="K134" s="157">
        <v>35</v>
      </c>
      <c r="L134" s="184">
        <v>34</v>
      </c>
      <c r="M134" s="158">
        <f t="shared" si="35"/>
        <v>4.967602591792657</v>
      </c>
      <c r="N134" s="159">
        <f t="shared" si="36"/>
        <v>5.833333333333333</v>
      </c>
      <c r="O134" s="159">
        <f t="shared" si="37"/>
        <v>4.3092522179974653</v>
      </c>
      <c r="P134" s="160"/>
      <c r="Z134" s="171"/>
      <c r="AA134" s="172"/>
      <c r="AB134" s="172"/>
      <c r="AC134" s="172"/>
      <c r="AD134" s="172"/>
      <c r="AE134" s="172"/>
      <c r="AF134" s="172"/>
      <c r="AG134" s="181"/>
      <c r="AH134" s="181"/>
      <c r="AI134" s="181"/>
      <c r="AJ134" s="181"/>
      <c r="AK134" s="181"/>
    </row>
    <row r="135" spans="1:37" ht="15" customHeight="1" x14ac:dyDescent="0.15">
      <c r="B135" s="149" t="s">
        <v>0</v>
      </c>
      <c r="C135" s="150"/>
      <c r="D135" s="150"/>
      <c r="E135" s="150"/>
      <c r="F135" s="150"/>
      <c r="G135" s="150"/>
      <c r="H135" s="150"/>
      <c r="I135" s="150"/>
      <c r="J135" s="161">
        <v>15</v>
      </c>
      <c r="K135" s="161">
        <v>11</v>
      </c>
      <c r="L135" s="185">
        <v>4</v>
      </c>
      <c r="M135" s="162">
        <f t="shared" si="35"/>
        <v>1.079913606911447</v>
      </c>
      <c r="N135" s="163">
        <f t="shared" si="36"/>
        <v>1.8333333333333333</v>
      </c>
      <c r="O135" s="163">
        <f t="shared" si="37"/>
        <v>0.5069708491761723</v>
      </c>
      <c r="P135" s="164"/>
      <c r="Z135" s="171"/>
      <c r="AA135" s="172"/>
      <c r="AB135" s="172"/>
      <c r="AC135" s="172"/>
      <c r="AD135" s="172"/>
      <c r="AE135" s="172"/>
      <c r="AF135" s="172"/>
      <c r="AG135" s="181"/>
      <c r="AH135" s="181"/>
      <c r="AI135" s="181"/>
      <c r="AJ135" s="181"/>
      <c r="AK135" s="181"/>
    </row>
    <row r="136" spans="1:37" ht="15" customHeight="1" x14ac:dyDescent="0.15">
      <c r="B136" s="165" t="s">
        <v>1</v>
      </c>
      <c r="C136" s="166"/>
      <c r="D136" s="166"/>
      <c r="E136" s="166"/>
      <c r="F136" s="166"/>
      <c r="G136" s="166"/>
      <c r="H136" s="166"/>
      <c r="I136" s="166"/>
      <c r="J136" s="168">
        <f>SUM(J131:J135)</f>
        <v>1552</v>
      </c>
      <c r="K136" s="168">
        <f>SUM(K131:K135)</f>
        <v>657</v>
      </c>
      <c r="L136" s="186">
        <f>SUM(L131:L135)</f>
        <v>895</v>
      </c>
      <c r="M136" s="169" t="str">
        <f>IF(SUM(M131:M135)&gt;100,"－",SUM(M131:M135))</f>
        <v>－</v>
      </c>
      <c r="N136" s="170" t="str">
        <f>IF(SUM(N131:N135)&gt;100,"－",SUM(N131:N135))</f>
        <v>－</v>
      </c>
      <c r="O136" s="170" t="str">
        <f>IF(SUM(O131:O135)&gt;100,"－",SUM(O131:O135))</f>
        <v>－</v>
      </c>
      <c r="P136" s="164"/>
      <c r="Z136" s="171"/>
      <c r="AA136" s="172"/>
      <c r="AB136" s="172"/>
      <c r="AC136" s="172"/>
      <c r="AD136" s="172"/>
      <c r="AE136" s="172"/>
      <c r="AF136" s="172"/>
      <c r="AG136" s="181"/>
      <c r="AH136" s="181"/>
      <c r="AI136" s="181"/>
      <c r="AJ136" s="181"/>
      <c r="AK136" s="181"/>
    </row>
    <row r="137" spans="1:37" ht="15" customHeight="1" x14ac:dyDescent="0.15">
      <c r="B137" s="171"/>
      <c r="C137" s="172"/>
      <c r="D137" s="172"/>
      <c r="E137" s="172"/>
      <c r="F137" s="181"/>
      <c r="G137" s="181"/>
      <c r="H137" s="181"/>
      <c r="I137" s="181"/>
      <c r="J137" s="181"/>
      <c r="W137" s="172"/>
      <c r="X137" s="172"/>
      <c r="Y137" s="172"/>
      <c r="Z137" s="172"/>
      <c r="AA137" s="172"/>
      <c r="AB137" s="172"/>
      <c r="AC137" s="181"/>
      <c r="AD137" s="181"/>
      <c r="AE137" s="181"/>
      <c r="AF137" s="181"/>
      <c r="AG137" s="181"/>
    </row>
    <row r="138" spans="1:37" ht="15" customHeight="1" x14ac:dyDescent="0.15">
      <c r="A138" s="136" t="s">
        <v>800</v>
      </c>
      <c r="B138" s="180"/>
      <c r="C138" s="180"/>
      <c r="W138" s="172"/>
      <c r="X138" s="172"/>
      <c r="Y138" s="172"/>
      <c r="Z138" s="172"/>
      <c r="AA138" s="172"/>
      <c r="AB138" s="172"/>
      <c r="AC138" s="181"/>
      <c r="AD138" s="181"/>
      <c r="AE138" s="181"/>
      <c r="AF138" s="181"/>
      <c r="AG138" s="181"/>
    </row>
    <row r="139" spans="1:37" ht="15" customHeight="1" x14ac:dyDescent="0.15">
      <c r="A139" s="135" t="s">
        <v>801</v>
      </c>
      <c r="B139" s="137"/>
      <c r="W139" s="172"/>
      <c r="X139" s="172"/>
      <c r="Y139" s="172"/>
      <c r="Z139" s="172"/>
      <c r="AA139" s="172"/>
      <c r="AB139" s="172"/>
      <c r="AC139" s="181"/>
      <c r="AD139" s="181"/>
      <c r="AE139" s="181"/>
      <c r="AF139" s="181"/>
      <c r="AG139" s="181"/>
    </row>
    <row r="140" spans="1:37" ht="15" customHeight="1" x14ac:dyDescent="0.15">
      <c r="B140" s="138"/>
      <c r="C140" s="139"/>
      <c r="D140" s="139"/>
      <c r="E140" s="139"/>
      <c r="F140" s="140"/>
      <c r="G140" s="141" t="s">
        <v>2</v>
      </c>
      <c r="H140" s="142"/>
      <c r="I140" s="143"/>
      <c r="J140" s="141" t="s">
        <v>3</v>
      </c>
      <c r="K140" s="144"/>
      <c r="W140" s="172"/>
      <c r="X140" s="172"/>
      <c r="Y140" s="172"/>
      <c r="Z140" s="172"/>
      <c r="AA140" s="172"/>
      <c r="AB140" s="172"/>
      <c r="AC140" s="181"/>
      <c r="AD140" s="181"/>
      <c r="AE140" s="181"/>
      <c r="AF140" s="181"/>
      <c r="AG140" s="181"/>
    </row>
    <row r="141" spans="1:37" ht="21" x14ac:dyDescent="0.15">
      <c r="B141" s="145"/>
      <c r="F141" s="146" t="s">
        <v>4</v>
      </c>
      <c r="G141" s="146" t="s">
        <v>171</v>
      </c>
      <c r="H141" s="182" t="s">
        <v>173</v>
      </c>
      <c r="I141" s="147" t="s">
        <v>4</v>
      </c>
      <c r="J141" s="146" t="s">
        <v>171</v>
      </c>
      <c r="K141" s="146" t="s">
        <v>173</v>
      </c>
      <c r="W141" s="172"/>
      <c r="X141" s="172"/>
      <c r="Y141" s="172"/>
      <c r="Z141" s="172"/>
      <c r="AA141" s="172"/>
      <c r="AB141" s="172"/>
      <c r="AC141" s="181"/>
      <c r="AD141" s="181"/>
      <c r="AE141" s="181"/>
      <c r="AF141" s="181"/>
      <c r="AG141" s="181"/>
    </row>
    <row r="142" spans="1:37" ht="15" customHeight="1" x14ac:dyDescent="0.15">
      <c r="B142" s="149"/>
      <c r="C142" s="150"/>
      <c r="D142" s="150"/>
      <c r="E142" s="151"/>
      <c r="F142" s="152"/>
      <c r="G142" s="152"/>
      <c r="H142" s="183"/>
      <c r="I142" s="153">
        <f>J134</f>
        <v>69</v>
      </c>
      <c r="J142" s="154">
        <f t="shared" ref="J142:K142" si="38">K134</f>
        <v>35</v>
      </c>
      <c r="K142" s="154">
        <f t="shared" si="38"/>
        <v>34</v>
      </c>
      <c r="L142" s="155"/>
      <c r="W142" s="172"/>
      <c r="X142" s="172"/>
      <c r="Y142" s="172"/>
      <c r="Z142" s="172"/>
      <c r="AA142" s="172"/>
      <c r="AB142" s="172"/>
      <c r="AC142" s="181"/>
      <c r="AD142" s="181"/>
      <c r="AE142" s="181"/>
      <c r="AF142" s="181"/>
      <c r="AG142" s="181"/>
    </row>
    <row r="143" spans="1:37" ht="15" customHeight="1" x14ac:dyDescent="0.15">
      <c r="B143" s="156" t="s">
        <v>802</v>
      </c>
      <c r="C143" s="137"/>
      <c r="D143" s="137"/>
      <c r="F143" s="157">
        <v>29</v>
      </c>
      <c r="G143" s="157">
        <v>17</v>
      </c>
      <c r="H143" s="184">
        <v>12</v>
      </c>
      <c r="I143" s="158">
        <f>F143/I$142*100</f>
        <v>42.028985507246375</v>
      </c>
      <c r="J143" s="159">
        <f t="shared" ref="J143:K143" si="39">G143/J$142*100</f>
        <v>48.571428571428569</v>
      </c>
      <c r="K143" s="159">
        <f t="shared" si="39"/>
        <v>35.294117647058826</v>
      </c>
      <c r="L143" s="160"/>
      <c r="W143" s="172"/>
      <c r="X143" s="172"/>
      <c r="Y143" s="172"/>
      <c r="Z143" s="172"/>
      <c r="AA143" s="172"/>
      <c r="AB143" s="172"/>
      <c r="AC143" s="181"/>
      <c r="AD143" s="181"/>
      <c r="AE143" s="181"/>
      <c r="AF143" s="181"/>
      <c r="AG143" s="181"/>
    </row>
    <row r="144" spans="1:37" ht="15" customHeight="1" x14ac:dyDescent="0.15">
      <c r="B144" s="156" t="s">
        <v>803</v>
      </c>
      <c r="C144" s="137"/>
      <c r="D144" s="137"/>
      <c r="F144" s="157">
        <v>12</v>
      </c>
      <c r="G144" s="157">
        <v>8</v>
      </c>
      <c r="H144" s="184">
        <v>4</v>
      </c>
      <c r="I144" s="158">
        <f t="shared" ref="I144:I147" si="40">F144/I$142*100</f>
        <v>17.391304347826086</v>
      </c>
      <c r="J144" s="159">
        <f t="shared" ref="J144:J147" si="41">G144/J$142*100</f>
        <v>22.857142857142858</v>
      </c>
      <c r="K144" s="159">
        <f t="shared" ref="K144:K147" si="42">H144/K$142*100</f>
        <v>11.76470588235294</v>
      </c>
      <c r="L144" s="160"/>
      <c r="W144" s="172"/>
      <c r="X144" s="172"/>
      <c r="Y144" s="172"/>
      <c r="Z144" s="172"/>
      <c r="AA144" s="172"/>
      <c r="AB144" s="172"/>
      <c r="AC144" s="181"/>
      <c r="AD144" s="181"/>
      <c r="AE144" s="181"/>
      <c r="AF144" s="181"/>
      <c r="AG144" s="181"/>
    </row>
    <row r="145" spans="1:37" ht="15" customHeight="1" x14ac:dyDescent="0.15">
      <c r="B145" s="156" t="s">
        <v>804</v>
      </c>
      <c r="C145" s="137"/>
      <c r="D145" s="137"/>
      <c r="F145" s="157">
        <v>11</v>
      </c>
      <c r="G145" s="157">
        <v>2</v>
      </c>
      <c r="H145" s="184">
        <v>9</v>
      </c>
      <c r="I145" s="158">
        <f t="shared" si="40"/>
        <v>15.942028985507244</v>
      </c>
      <c r="J145" s="159">
        <f t="shared" si="41"/>
        <v>5.7142857142857144</v>
      </c>
      <c r="K145" s="159">
        <f t="shared" si="42"/>
        <v>26.47058823529412</v>
      </c>
      <c r="L145" s="160"/>
      <c r="W145" s="172"/>
      <c r="X145" s="172"/>
      <c r="Y145" s="172"/>
      <c r="Z145" s="172"/>
      <c r="AA145" s="172"/>
      <c r="AB145" s="172"/>
      <c r="AC145" s="181"/>
      <c r="AD145" s="181"/>
      <c r="AE145" s="181"/>
      <c r="AF145" s="181"/>
      <c r="AG145" s="181"/>
    </row>
    <row r="146" spans="1:37" ht="15" customHeight="1" x14ac:dyDescent="0.15">
      <c r="B146" s="156" t="s">
        <v>868</v>
      </c>
      <c r="C146" s="137"/>
      <c r="D146" s="137"/>
      <c r="F146" s="157">
        <v>7</v>
      </c>
      <c r="G146" s="157">
        <v>3</v>
      </c>
      <c r="H146" s="184">
        <v>4</v>
      </c>
      <c r="I146" s="158">
        <f t="shared" si="40"/>
        <v>10.144927536231885</v>
      </c>
      <c r="J146" s="159">
        <f t="shared" si="41"/>
        <v>8.5714285714285712</v>
      </c>
      <c r="K146" s="159">
        <f t="shared" si="42"/>
        <v>11.76470588235294</v>
      </c>
      <c r="L146" s="160"/>
      <c r="W146" s="172"/>
      <c r="X146" s="172"/>
      <c r="Y146" s="172"/>
      <c r="Z146" s="172"/>
      <c r="AA146" s="172"/>
      <c r="AB146" s="172"/>
      <c r="AC146" s="181"/>
      <c r="AD146" s="181"/>
      <c r="AE146" s="181"/>
      <c r="AF146" s="181"/>
      <c r="AG146" s="181"/>
    </row>
    <row r="147" spans="1:37" ht="15" customHeight="1" x14ac:dyDescent="0.15">
      <c r="B147" s="149" t="s">
        <v>0</v>
      </c>
      <c r="C147" s="150"/>
      <c r="D147" s="150"/>
      <c r="E147" s="151"/>
      <c r="F147" s="161">
        <v>10</v>
      </c>
      <c r="G147" s="161">
        <v>5</v>
      </c>
      <c r="H147" s="185">
        <v>5</v>
      </c>
      <c r="I147" s="162">
        <f t="shared" si="40"/>
        <v>14.492753623188406</v>
      </c>
      <c r="J147" s="163">
        <f t="shared" si="41"/>
        <v>14.285714285714285</v>
      </c>
      <c r="K147" s="163">
        <f t="shared" si="42"/>
        <v>14.705882352941178</v>
      </c>
      <c r="L147" s="164"/>
      <c r="W147" s="172"/>
      <c r="X147" s="172"/>
      <c r="Y147" s="172"/>
      <c r="Z147" s="172"/>
      <c r="AA147" s="172"/>
      <c r="AB147" s="172"/>
      <c r="AC147" s="181"/>
      <c r="AD147" s="181"/>
      <c r="AE147" s="181"/>
      <c r="AF147" s="181"/>
      <c r="AG147" s="181"/>
    </row>
    <row r="148" spans="1:37" ht="15" customHeight="1" x14ac:dyDescent="0.15">
      <c r="B148" s="165" t="s">
        <v>1</v>
      </c>
      <c r="C148" s="166"/>
      <c r="D148" s="166"/>
      <c r="E148" s="167"/>
      <c r="F148" s="168">
        <f>SUM(F143:F147)</f>
        <v>69</v>
      </c>
      <c r="G148" s="168">
        <f>SUM(G143:G147)</f>
        <v>35</v>
      </c>
      <c r="H148" s="186">
        <f>SUM(H143:H147)</f>
        <v>34</v>
      </c>
      <c r="I148" s="169">
        <f>IF(SUM(I143:I147)&gt;100,"－",SUM(I143:I147))</f>
        <v>100</v>
      </c>
      <c r="J148" s="170">
        <f>IF(SUM(J143:J147)&gt;100,"－",SUM(J143:J147))</f>
        <v>100</v>
      </c>
      <c r="K148" s="170">
        <f>IF(SUM(K143:K147)&gt;100,"－",SUM(K143:K147))</f>
        <v>100</v>
      </c>
      <c r="L148" s="164"/>
      <c r="W148" s="172"/>
      <c r="X148" s="172"/>
      <c r="Y148" s="172"/>
      <c r="Z148" s="172"/>
      <c r="AA148" s="172"/>
      <c r="AB148" s="172"/>
      <c r="AC148" s="181"/>
      <c r="AD148" s="181"/>
      <c r="AE148" s="181"/>
      <c r="AF148" s="181"/>
      <c r="AG148" s="181"/>
    </row>
    <row r="149" spans="1:37" ht="15" customHeight="1" x14ac:dyDescent="0.15">
      <c r="B149" s="165" t="s">
        <v>805</v>
      </c>
      <c r="C149" s="166"/>
      <c r="D149" s="167"/>
      <c r="E149" s="176"/>
      <c r="F149" s="177">
        <v>2.7203389830508473</v>
      </c>
      <c r="G149" s="178">
        <v>2.2166666666666668</v>
      </c>
      <c r="H149" s="178">
        <v>3.2413793103448274</v>
      </c>
      <c r="I149" s="148"/>
      <c r="W149" s="172"/>
      <c r="X149" s="172"/>
      <c r="Y149" s="172"/>
      <c r="Z149" s="172"/>
      <c r="AA149" s="172"/>
      <c r="AB149" s="172"/>
      <c r="AC149" s="181"/>
      <c r="AD149" s="181"/>
      <c r="AE149" s="181"/>
      <c r="AF149" s="181"/>
      <c r="AG149" s="181"/>
    </row>
    <row r="150" spans="1:37" ht="15" customHeight="1" x14ac:dyDescent="0.15">
      <c r="A150" s="191"/>
      <c r="B150" s="191"/>
      <c r="C150" s="191"/>
      <c r="D150" s="191"/>
      <c r="E150" s="191"/>
      <c r="W150" s="172"/>
      <c r="X150" s="172"/>
      <c r="Y150" s="172"/>
      <c r="Z150" s="172"/>
      <c r="AA150" s="172"/>
      <c r="AB150" s="172"/>
      <c r="AC150" s="181"/>
      <c r="AD150" s="181"/>
      <c r="AE150" s="181"/>
      <c r="AF150" s="181"/>
      <c r="AG150" s="181"/>
    </row>
    <row r="151" spans="1:37" ht="15" customHeight="1" x14ac:dyDescent="0.15">
      <c r="A151" s="135" t="s">
        <v>794</v>
      </c>
      <c r="B151" s="137"/>
      <c r="W151" s="172"/>
      <c r="X151" s="172"/>
      <c r="Y151" s="172"/>
      <c r="Z151" s="172"/>
      <c r="AA151" s="172"/>
      <c r="AB151" s="172"/>
      <c r="AC151" s="181"/>
      <c r="AD151" s="181"/>
      <c r="AE151" s="181"/>
      <c r="AF151" s="181"/>
      <c r="AG151" s="181"/>
    </row>
    <row r="152" spans="1:37" ht="15" customHeight="1" x14ac:dyDescent="0.15">
      <c r="B152" s="138"/>
      <c r="C152" s="139"/>
      <c r="D152" s="139"/>
      <c r="E152" s="139"/>
      <c r="F152" s="139"/>
      <c r="G152" s="139"/>
      <c r="H152" s="139"/>
      <c r="I152" s="139"/>
      <c r="J152" s="140"/>
      <c r="K152" s="141" t="s">
        <v>2</v>
      </c>
      <c r="L152" s="142"/>
      <c r="M152" s="143"/>
      <c r="N152" s="141" t="s">
        <v>3</v>
      </c>
      <c r="O152" s="144"/>
      <c r="Z152" s="171"/>
      <c r="AA152" s="172"/>
      <c r="AB152" s="172"/>
      <c r="AC152" s="172"/>
      <c r="AD152" s="172"/>
      <c r="AE152" s="172"/>
      <c r="AF152" s="172"/>
      <c r="AG152" s="181"/>
      <c r="AH152" s="181"/>
      <c r="AI152" s="181"/>
      <c r="AJ152" s="181"/>
      <c r="AK152" s="181"/>
    </row>
    <row r="153" spans="1:37" ht="21" x14ac:dyDescent="0.15">
      <c r="B153" s="145"/>
      <c r="J153" s="146" t="s">
        <v>4</v>
      </c>
      <c r="K153" s="146" t="s">
        <v>171</v>
      </c>
      <c r="L153" s="182" t="s">
        <v>173</v>
      </c>
      <c r="M153" s="147" t="s">
        <v>4</v>
      </c>
      <c r="N153" s="146" t="s">
        <v>171</v>
      </c>
      <c r="O153" s="146" t="s">
        <v>173</v>
      </c>
      <c r="Z153" s="171"/>
      <c r="AA153" s="172"/>
      <c r="AB153" s="172"/>
      <c r="AC153" s="172"/>
      <c r="AD153" s="172"/>
      <c r="AE153" s="172"/>
      <c r="AF153" s="172"/>
      <c r="AG153" s="181"/>
      <c r="AH153" s="181"/>
      <c r="AI153" s="181"/>
      <c r="AJ153" s="181"/>
      <c r="AK153" s="181"/>
    </row>
    <row r="154" spans="1:37" ht="15" customHeight="1" x14ac:dyDescent="0.15">
      <c r="B154" s="149"/>
      <c r="C154" s="150"/>
      <c r="D154" s="150"/>
      <c r="E154" s="150"/>
      <c r="F154" s="150"/>
      <c r="G154" s="150"/>
      <c r="H154" s="150"/>
      <c r="I154" s="150"/>
      <c r="J154" s="152"/>
      <c r="K154" s="152"/>
      <c r="L154" s="183"/>
      <c r="M154" s="153">
        <f>'問5～9'!$J$14</f>
        <v>2016</v>
      </c>
      <c r="N154" s="154">
        <f>'問5～9'!$K$14</f>
        <v>963</v>
      </c>
      <c r="O154" s="154">
        <f>'問5～9'!$L$14</f>
        <v>1053</v>
      </c>
      <c r="P154" s="155"/>
      <c r="Z154" s="171"/>
      <c r="AA154" s="172"/>
      <c r="AB154" s="172"/>
      <c r="AC154" s="172"/>
      <c r="AD154" s="172"/>
      <c r="AE154" s="172"/>
      <c r="AF154" s="172"/>
      <c r="AG154" s="181"/>
      <c r="AH154" s="181"/>
      <c r="AI154" s="181"/>
      <c r="AJ154" s="181"/>
      <c r="AK154" s="181"/>
    </row>
    <row r="155" spans="1:37" ht="15" customHeight="1" x14ac:dyDescent="0.15">
      <c r="B155" s="156" t="s">
        <v>795</v>
      </c>
      <c r="C155" s="137"/>
      <c r="D155" s="137"/>
      <c r="E155" s="137"/>
      <c r="F155" s="137"/>
      <c r="G155" s="137"/>
      <c r="H155" s="137"/>
      <c r="I155" s="137"/>
      <c r="J155" s="157">
        <v>990</v>
      </c>
      <c r="K155" s="157">
        <v>452</v>
      </c>
      <c r="L155" s="184">
        <v>538</v>
      </c>
      <c r="M155" s="158">
        <f>J155/M$154*100</f>
        <v>49.107142857142854</v>
      </c>
      <c r="N155" s="159">
        <f t="shared" ref="N155:O155" si="43">K155/N$154*100</f>
        <v>46.93665628245067</v>
      </c>
      <c r="O155" s="159">
        <f t="shared" si="43"/>
        <v>51.092117758784426</v>
      </c>
      <c r="P155" s="160"/>
      <c r="Z155" s="171"/>
      <c r="AA155" s="172"/>
      <c r="AB155" s="172"/>
      <c r="AC155" s="172"/>
      <c r="AD155" s="172"/>
      <c r="AE155" s="172"/>
      <c r="AF155" s="172"/>
      <c r="AG155" s="181"/>
      <c r="AH155" s="181"/>
      <c r="AI155" s="181"/>
      <c r="AJ155" s="181"/>
      <c r="AK155" s="181"/>
    </row>
    <row r="156" spans="1:37" ht="15" customHeight="1" x14ac:dyDescent="0.15">
      <c r="B156" s="156" t="s">
        <v>796</v>
      </c>
      <c r="C156" s="137"/>
      <c r="D156" s="137"/>
      <c r="E156" s="137"/>
      <c r="F156" s="137"/>
      <c r="G156" s="137"/>
      <c r="H156" s="137"/>
      <c r="I156" s="137"/>
      <c r="J156" s="157">
        <v>907</v>
      </c>
      <c r="K156" s="157">
        <v>397</v>
      </c>
      <c r="L156" s="184">
        <v>510</v>
      </c>
      <c r="M156" s="158">
        <f t="shared" ref="M156:M159" si="44">J156/M$154*100</f>
        <v>44.990079365079367</v>
      </c>
      <c r="N156" s="159">
        <f t="shared" ref="N156:N159" si="45">K156/N$154*100</f>
        <v>41.225337487019729</v>
      </c>
      <c r="O156" s="159">
        <f t="shared" ref="O156:O159" si="46">L156/O$154*100</f>
        <v>48.433048433048434</v>
      </c>
      <c r="P156" s="160"/>
      <c r="Z156" s="171"/>
      <c r="AA156" s="172"/>
      <c r="AB156" s="172"/>
      <c r="AC156" s="172"/>
      <c r="AD156" s="172"/>
      <c r="AE156" s="172"/>
      <c r="AF156" s="172"/>
      <c r="AG156" s="181"/>
      <c r="AH156" s="181"/>
      <c r="AI156" s="181"/>
      <c r="AJ156" s="181"/>
      <c r="AK156" s="181"/>
    </row>
    <row r="157" spans="1:37" ht="15" customHeight="1" x14ac:dyDescent="0.15">
      <c r="B157" s="174" t="s">
        <v>797</v>
      </c>
      <c r="C157" s="137"/>
      <c r="D157" s="137"/>
      <c r="E157" s="137"/>
      <c r="F157" s="137"/>
      <c r="G157" s="137"/>
      <c r="H157" s="137"/>
      <c r="I157" s="137"/>
      <c r="J157" s="157">
        <v>1199</v>
      </c>
      <c r="K157" s="157">
        <v>500</v>
      </c>
      <c r="L157" s="184">
        <v>699</v>
      </c>
      <c r="M157" s="158">
        <f t="shared" si="44"/>
        <v>59.474206349206348</v>
      </c>
      <c r="N157" s="159">
        <f t="shared" si="45"/>
        <v>51.921079958463132</v>
      </c>
      <c r="O157" s="159">
        <f t="shared" si="46"/>
        <v>66.381766381766383</v>
      </c>
      <c r="P157" s="160"/>
      <c r="Z157" s="171"/>
      <c r="AA157" s="172"/>
      <c r="AB157" s="172"/>
      <c r="AC157" s="172"/>
      <c r="AD157" s="172"/>
      <c r="AE157" s="172"/>
      <c r="AF157" s="172"/>
      <c r="AG157" s="181"/>
      <c r="AH157" s="181"/>
      <c r="AI157" s="181"/>
      <c r="AJ157" s="181"/>
      <c r="AK157" s="181"/>
    </row>
    <row r="158" spans="1:37" ht="15" customHeight="1" x14ac:dyDescent="0.15">
      <c r="B158" s="156" t="s">
        <v>798</v>
      </c>
      <c r="C158" s="137"/>
      <c r="D158" s="137"/>
      <c r="E158" s="137"/>
      <c r="F158" s="137"/>
      <c r="G158" s="137"/>
      <c r="H158" s="137"/>
      <c r="I158" s="137"/>
      <c r="J158" s="157">
        <v>343</v>
      </c>
      <c r="K158" s="157">
        <v>97</v>
      </c>
      <c r="L158" s="184">
        <v>246</v>
      </c>
      <c r="M158" s="158">
        <f t="shared" si="44"/>
        <v>17.013888888888889</v>
      </c>
      <c r="N158" s="159">
        <f t="shared" si="45"/>
        <v>10.072689511941849</v>
      </c>
      <c r="O158" s="159">
        <f t="shared" si="46"/>
        <v>23.361823361823362</v>
      </c>
      <c r="P158" s="160"/>
      <c r="Z158" s="171"/>
      <c r="AA158" s="172"/>
      <c r="AB158" s="172"/>
      <c r="AC158" s="172"/>
      <c r="AD158" s="172"/>
      <c r="AE158" s="172"/>
      <c r="AF158" s="172"/>
      <c r="AG158" s="181"/>
      <c r="AH158" s="181"/>
      <c r="AI158" s="181"/>
      <c r="AJ158" s="181"/>
      <c r="AK158" s="181"/>
    </row>
    <row r="159" spans="1:37" ht="15" customHeight="1" x14ac:dyDescent="0.15">
      <c r="B159" s="149" t="s">
        <v>0</v>
      </c>
      <c r="C159" s="150"/>
      <c r="D159" s="150"/>
      <c r="E159" s="150"/>
      <c r="F159" s="150"/>
      <c r="G159" s="150"/>
      <c r="H159" s="150"/>
      <c r="I159" s="150"/>
      <c r="J159" s="161">
        <v>303</v>
      </c>
      <c r="K159" s="161">
        <v>167</v>
      </c>
      <c r="L159" s="185">
        <v>136</v>
      </c>
      <c r="M159" s="162">
        <f t="shared" si="44"/>
        <v>15.029761904761903</v>
      </c>
      <c r="N159" s="163">
        <f t="shared" si="45"/>
        <v>17.341640706126686</v>
      </c>
      <c r="O159" s="163">
        <f t="shared" si="46"/>
        <v>12.915479582146251</v>
      </c>
      <c r="P159" s="164"/>
      <c r="Z159" s="171"/>
      <c r="AA159" s="172"/>
      <c r="AB159" s="172"/>
      <c r="AC159" s="172"/>
      <c r="AD159" s="172"/>
      <c r="AE159" s="172"/>
      <c r="AF159" s="172"/>
      <c r="AG159" s="181"/>
      <c r="AH159" s="181"/>
      <c r="AI159" s="181"/>
      <c r="AJ159" s="181"/>
      <c r="AK159" s="181"/>
    </row>
    <row r="160" spans="1:37" ht="15" customHeight="1" x14ac:dyDescent="0.15">
      <c r="B160" s="165" t="s">
        <v>1</v>
      </c>
      <c r="C160" s="166"/>
      <c r="D160" s="166"/>
      <c r="E160" s="166"/>
      <c r="F160" s="166"/>
      <c r="G160" s="166"/>
      <c r="H160" s="166"/>
      <c r="I160" s="166"/>
      <c r="J160" s="168">
        <f>SUM(J155:J159)</f>
        <v>3742</v>
      </c>
      <c r="K160" s="168">
        <f>SUM(K155:K159)</f>
        <v>1613</v>
      </c>
      <c r="L160" s="186">
        <f>SUM(L155:L159)</f>
        <v>2129</v>
      </c>
      <c r="M160" s="169" t="str">
        <f>IF(SUM(M155:M159)&gt;100,"－",SUM(M155:M159))</f>
        <v>－</v>
      </c>
      <c r="N160" s="170" t="str">
        <f>IF(SUM(N155:N159)&gt;100,"－",SUM(N155:N159))</f>
        <v>－</v>
      </c>
      <c r="O160" s="170" t="str">
        <f>IF(SUM(O155:O159)&gt;100,"－",SUM(O155:O159))</f>
        <v>－</v>
      </c>
      <c r="P160" s="164"/>
      <c r="Z160" s="171"/>
      <c r="AA160" s="172"/>
      <c r="AB160" s="172"/>
      <c r="AC160" s="172"/>
      <c r="AD160" s="172"/>
      <c r="AE160" s="172"/>
      <c r="AF160" s="172"/>
      <c r="AG160" s="181"/>
      <c r="AH160" s="181"/>
      <c r="AI160" s="181"/>
      <c r="AJ160" s="181"/>
      <c r="AK160" s="181"/>
    </row>
    <row r="161" spans="1:37" ht="15" customHeight="1" x14ac:dyDescent="0.15">
      <c r="B161" s="171"/>
      <c r="C161" s="172"/>
      <c r="D161" s="172"/>
      <c r="E161" s="172"/>
      <c r="F161" s="181"/>
      <c r="G161" s="181"/>
      <c r="H161" s="181"/>
      <c r="I161" s="181"/>
      <c r="J161" s="181"/>
      <c r="W161" s="172"/>
      <c r="X161" s="172"/>
      <c r="Y161" s="172"/>
      <c r="Z161" s="172"/>
      <c r="AA161" s="172"/>
      <c r="AB161" s="172"/>
      <c r="AC161" s="181"/>
      <c r="AD161" s="181"/>
      <c r="AE161" s="181"/>
      <c r="AF161" s="181"/>
      <c r="AG161" s="181"/>
    </row>
    <row r="162" spans="1:37" ht="15" customHeight="1" x14ac:dyDescent="0.15">
      <c r="A162" s="135" t="s">
        <v>806</v>
      </c>
      <c r="B162" s="137"/>
      <c r="W162" s="172"/>
      <c r="X162" s="172"/>
      <c r="Y162" s="172"/>
      <c r="Z162" s="172"/>
      <c r="AA162" s="172"/>
      <c r="AB162" s="172"/>
      <c r="AC162" s="181"/>
      <c r="AD162" s="181"/>
      <c r="AE162" s="181"/>
      <c r="AF162" s="181"/>
      <c r="AG162" s="181"/>
    </row>
    <row r="163" spans="1:37" ht="15" customHeight="1" x14ac:dyDescent="0.15">
      <c r="B163" s="138"/>
      <c r="C163" s="139"/>
      <c r="D163" s="139"/>
      <c r="E163" s="139"/>
      <c r="F163" s="139"/>
      <c r="G163" s="139"/>
      <c r="H163" s="139"/>
      <c r="I163" s="139"/>
      <c r="J163" s="140"/>
      <c r="K163" s="141" t="s">
        <v>2</v>
      </c>
      <c r="L163" s="142"/>
      <c r="M163" s="143"/>
      <c r="N163" s="141" t="s">
        <v>3</v>
      </c>
      <c r="O163" s="144"/>
      <c r="Z163" s="171"/>
      <c r="AA163" s="172"/>
      <c r="AB163" s="172"/>
      <c r="AC163" s="172"/>
      <c r="AD163" s="172"/>
      <c r="AE163" s="172"/>
      <c r="AF163" s="172"/>
      <c r="AG163" s="181"/>
      <c r="AH163" s="181"/>
      <c r="AI163" s="181"/>
      <c r="AJ163" s="181"/>
      <c r="AK163" s="181"/>
    </row>
    <row r="164" spans="1:37" ht="21" x14ac:dyDescent="0.15">
      <c r="B164" s="145"/>
      <c r="J164" s="146" t="s">
        <v>4</v>
      </c>
      <c r="K164" s="146" t="s">
        <v>171</v>
      </c>
      <c r="L164" s="182" t="s">
        <v>173</v>
      </c>
      <c r="M164" s="147" t="s">
        <v>4</v>
      </c>
      <c r="N164" s="146" t="s">
        <v>171</v>
      </c>
      <c r="O164" s="146" t="s">
        <v>173</v>
      </c>
      <c r="Z164" s="171"/>
      <c r="AA164" s="172"/>
      <c r="AB164" s="172"/>
      <c r="AC164" s="172"/>
      <c r="AD164" s="172"/>
      <c r="AE164" s="172"/>
      <c r="AF164" s="172"/>
      <c r="AG164" s="181"/>
      <c r="AH164" s="181"/>
      <c r="AI164" s="181"/>
      <c r="AJ164" s="181"/>
      <c r="AK164" s="181"/>
    </row>
    <row r="165" spans="1:37" ht="15" customHeight="1" x14ac:dyDescent="0.15">
      <c r="B165" s="149"/>
      <c r="C165" s="150"/>
      <c r="D165" s="150"/>
      <c r="E165" s="150"/>
      <c r="F165" s="150"/>
      <c r="G165" s="150"/>
      <c r="H165" s="150"/>
      <c r="I165" s="150"/>
      <c r="J165" s="152"/>
      <c r="K165" s="152"/>
      <c r="L165" s="183"/>
      <c r="M165" s="153">
        <f>'問5～9'!$J$14</f>
        <v>2016</v>
      </c>
      <c r="N165" s="154">
        <f>'問5～9'!$K$14</f>
        <v>963</v>
      </c>
      <c r="O165" s="154">
        <f>'問5～9'!$L$14</f>
        <v>1053</v>
      </c>
      <c r="P165" s="155"/>
      <c r="Z165" s="171"/>
      <c r="AA165" s="172"/>
      <c r="AB165" s="172"/>
      <c r="AC165" s="172"/>
      <c r="AD165" s="172"/>
      <c r="AE165" s="172"/>
      <c r="AF165" s="172"/>
      <c r="AG165" s="181"/>
      <c r="AH165" s="181"/>
      <c r="AI165" s="181"/>
      <c r="AJ165" s="181"/>
      <c r="AK165" s="181"/>
    </row>
    <row r="166" spans="1:37" ht="15" customHeight="1" x14ac:dyDescent="0.15">
      <c r="B166" s="156" t="s">
        <v>807</v>
      </c>
      <c r="C166" s="137"/>
      <c r="D166" s="137"/>
      <c r="E166" s="137"/>
      <c r="F166" s="137"/>
      <c r="G166" s="137"/>
      <c r="H166" s="137"/>
      <c r="I166" s="137"/>
      <c r="J166" s="157">
        <v>945</v>
      </c>
      <c r="K166" s="157">
        <v>412</v>
      </c>
      <c r="L166" s="184">
        <v>533</v>
      </c>
      <c r="M166" s="158">
        <f>J166/M$165*100</f>
        <v>46.875</v>
      </c>
      <c r="N166" s="159">
        <f t="shared" ref="N166:O166" si="47">K166/N$165*100</f>
        <v>42.782969885773625</v>
      </c>
      <c r="O166" s="159">
        <f t="shared" si="47"/>
        <v>50.617283950617285</v>
      </c>
      <c r="P166" s="160"/>
      <c r="Z166" s="171"/>
      <c r="AA166" s="172"/>
      <c r="AB166" s="172"/>
      <c r="AC166" s="172"/>
      <c r="AD166" s="172"/>
      <c r="AE166" s="172"/>
      <c r="AF166" s="172"/>
      <c r="AG166" s="181"/>
      <c r="AH166" s="181"/>
      <c r="AI166" s="181"/>
      <c r="AJ166" s="181"/>
      <c r="AK166" s="181"/>
    </row>
    <row r="167" spans="1:37" ht="15" customHeight="1" x14ac:dyDescent="0.15">
      <c r="B167" s="156" t="s">
        <v>808</v>
      </c>
      <c r="C167" s="137"/>
      <c r="D167" s="137"/>
      <c r="E167" s="137"/>
      <c r="F167" s="137"/>
      <c r="G167" s="137"/>
      <c r="H167" s="137"/>
      <c r="I167" s="137"/>
      <c r="J167" s="157">
        <v>666</v>
      </c>
      <c r="K167" s="157">
        <v>352</v>
      </c>
      <c r="L167" s="184">
        <v>314</v>
      </c>
      <c r="M167" s="158">
        <f t="shared" ref="M167:M172" si="48">J167/M$165*100</f>
        <v>33.035714285714285</v>
      </c>
      <c r="N167" s="159">
        <f t="shared" ref="N167:N172" si="49">K167/N$165*100</f>
        <v>36.552440290758049</v>
      </c>
      <c r="O167" s="159">
        <f t="shared" ref="O167:O172" si="50">L167/O$165*100</f>
        <v>29.819563152896489</v>
      </c>
      <c r="P167" s="160"/>
      <c r="Z167" s="171"/>
      <c r="AA167" s="172"/>
      <c r="AB167" s="172"/>
      <c r="AC167" s="172"/>
      <c r="AD167" s="172"/>
      <c r="AE167" s="172"/>
      <c r="AF167" s="172"/>
      <c r="AG167" s="181"/>
      <c r="AH167" s="181"/>
      <c r="AI167" s="181"/>
      <c r="AJ167" s="181"/>
      <c r="AK167" s="181"/>
    </row>
    <row r="168" spans="1:37" ht="15" customHeight="1" x14ac:dyDescent="0.15">
      <c r="B168" s="174" t="s">
        <v>809</v>
      </c>
      <c r="C168" s="137"/>
      <c r="D168" s="137"/>
      <c r="E168" s="137"/>
      <c r="F168" s="137"/>
      <c r="G168" s="137"/>
      <c r="H168" s="137"/>
      <c r="I168" s="137"/>
      <c r="J168" s="157">
        <v>47</v>
      </c>
      <c r="K168" s="157">
        <v>28</v>
      </c>
      <c r="L168" s="184">
        <v>19</v>
      </c>
      <c r="M168" s="158">
        <f t="shared" si="48"/>
        <v>2.3313492063492065</v>
      </c>
      <c r="N168" s="159">
        <f t="shared" si="49"/>
        <v>2.9075804776739358</v>
      </c>
      <c r="O168" s="159">
        <f t="shared" si="50"/>
        <v>1.8043684710351375</v>
      </c>
      <c r="P168" s="160"/>
      <c r="Z168" s="171"/>
      <c r="AA168" s="172"/>
      <c r="AB168" s="172"/>
      <c r="AC168" s="172"/>
      <c r="AD168" s="172"/>
      <c r="AE168" s="172"/>
      <c r="AF168" s="172"/>
      <c r="AG168" s="181"/>
      <c r="AH168" s="181"/>
      <c r="AI168" s="181"/>
      <c r="AJ168" s="181"/>
      <c r="AK168" s="181"/>
    </row>
    <row r="169" spans="1:37" ht="15" customHeight="1" x14ac:dyDescent="0.15">
      <c r="B169" s="174" t="s">
        <v>810</v>
      </c>
      <c r="C169" s="137"/>
      <c r="D169" s="137"/>
      <c r="E169" s="137"/>
      <c r="F169" s="137"/>
      <c r="G169" s="137"/>
      <c r="H169" s="137"/>
      <c r="I169" s="137"/>
      <c r="J169" s="157">
        <v>53</v>
      </c>
      <c r="K169" s="157">
        <v>28</v>
      </c>
      <c r="L169" s="184">
        <v>25</v>
      </c>
      <c r="M169" s="158">
        <f t="shared" si="48"/>
        <v>2.628968253968254</v>
      </c>
      <c r="N169" s="159">
        <f t="shared" si="49"/>
        <v>2.9075804776739358</v>
      </c>
      <c r="O169" s="159">
        <f t="shared" si="50"/>
        <v>2.3741690408357075</v>
      </c>
      <c r="P169" s="160"/>
      <c r="Z169" s="171"/>
      <c r="AA169" s="172"/>
      <c r="AB169" s="172"/>
      <c r="AC169" s="172"/>
      <c r="AD169" s="172"/>
      <c r="AE169" s="172"/>
      <c r="AF169" s="172"/>
      <c r="AG169" s="181"/>
      <c r="AH169" s="181"/>
      <c r="AI169" s="181"/>
      <c r="AJ169" s="181"/>
      <c r="AK169" s="181"/>
    </row>
    <row r="170" spans="1:37" ht="15" customHeight="1" x14ac:dyDescent="0.15">
      <c r="B170" s="174" t="s">
        <v>811</v>
      </c>
      <c r="C170" s="137"/>
      <c r="D170" s="137"/>
      <c r="E170" s="137"/>
      <c r="F170" s="137"/>
      <c r="G170" s="137"/>
      <c r="H170" s="137"/>
      <c r="I170" s="137"/>
      <c r="J170" s="157">
        <v>13</v>
      </c>
      <c r="K170" s="157">
        <v>7</v>
      </c>
      <c r="L170" s="184">
        <v>6</v>
      </c>
      <c r="M170" s="158">
        <f t="shared" si="48"/>
        <v>0.64484126984126977</v>
      </c>
      <c r="N170" s="159">
        <f t="shared" si="49"/>
        <v>0.72689511941848395</v>
      </c>
      <c r="O170" s="159">
        <f t="shared" si="50"/>
        <v>0.56980056980056981</v>
      </c>
      <c r="P170" s="160"/>
      <c r="Z170" s="171"/>
      <c r="AA170" s="172"/>
      <c r="AB170" s="172"/>
      <c r="AC170" s="172"/>
      <c r="AD170" s="172"/>
      <c r="AE170" s="172"/>
      <c r="AF170" s="172"/>
      <c r="AG170" s="181"/>
      <c r="AH170" s="181"/>
      <c r="AI170" s="181"/>
      <c r="AJ170" s="181"/>
      <c r="AK170" s="181"/>
    </row>
    <row r="171" spans="1:37" ht="15" customHeight="1" x14ac:dyDescent="0.15">
      <c r="B171" s="156" t="s">
        <v>812</v>
      </c>
      <c r="C171" s="137"/>
      <c r="D171" s="137"/>
      <c r="E171" s="137"/>
      <c r="F171" s="137"/>
      <c r="G171" s="137"/>
      <c r="H171" s="137"/>
      <c r="I171" s="137"/>
      <c r="J171" s="157">
        <v>234</v>
      </c>
      <c r="K171" s="157">
        <v>103</v>
      </c>
      <c r="L171" s="184">
        <v>131</v>
      </c>
      <c r="M171" s="158">
        <f t="shared" si="48"/>
        <v>11.607142857142858</v>
      </c>
      <c r="N171" s="159">
        <f t="shared" si="49"/>
        <v>10.695742471443406</v>
      </c>
      <c r="O171" s="159">
        <f t="shared" si="50"/>
        <v>12.440645773979107</v>
      </c>
      <c r="P171" s="160"/>
      <c r="Z171" s="171"/>
      <c r="AA171" s="172"/>
      <c r="AB171" s="172"/>
      <c r="AC171" s="172"/>
      <c r="AD171" s="172"/>
      <c r="AE171" s="172"/>
      <c r="AF171" s="172"/>
      <c r="AG171" s="181"/>
      <c r="AH171" s="181"/>
      <c r="AI171" s="181"/>
      <c r="AJ171" s="181"/>
      <c r="AK171" s="181"/>
    </row>
    <row r="172" spans="1:37" ht="15" customHeight="1" x14ac:dyDescent="0.15">
      <c r="B172" s="149" t="s">
        <v>0</v>
      </c>
      <c r="C172" s="150"/>
      <c r="D172" s="150"/>
      <c r="E172" s="150"/>
      <c r="F172" s="150"/>
      <c r="G172" s="150"/>
      <c r="H172" s="150"/>
      <c r="I172" s="150"/>
      <c r="J172" s="161">
        <v>209</v>
      </c>
      <c r="K172" s="161">
        <v>116</v>
      </c>
      <c r="L172" s="185">
        <v>93</v>
      </c>
      <c r="M172" s="162">
        <f t="shared" si="48"/>
        <v>10.367063492063492</v>
      </c>
      <c r="N172" s="163">
        <f t="shared" si="49"/>
        <v>12.045690550363448</v>
      </c>
      <c r="O172" s="163">
        <f t="shared" si="50"/>
        <v>8.8319088319088319</v>
      </c>
      <c r="P172" s="164"/>
      <c r="Z172" s="171"/>
      <c r="AA172" s="172"/>
      <c r="AB172" s="172"/>
      <c r="AC172" s="172"/>
      <c r="AD172" s="172"/>
      <c r="AE172" s="172"/>
      <c r="AF172" s="172"/>
      <c r="AG172" s="181"/>
      <c r="AH172" s="181"/>
      <c r="AI172" s="181"/>
      <c r="AJ172" s="181"/>
      <c r="AK172" s="181"/>
    </row>
    <row r="173" spans="1:37" ht="15" customHeight="1" x14ac:dyDescent="0.15">
      <c r="B173" s="165" t="s">
        <v>1</v>
      </c>
      <c r="C173" s="166"/>
      <c r="D173" s="166"/>
      <c r="E173" s="166"/>
      <c r="F173" s="166"/>
      <c r="G173" s="166"/>
      <c r="H173" s="166"/>
      <c r="I173" s="166"/>
      <c r="J173" s="168">
        <f>SUM(J166:J172)</f>
        <v>2167</v>
      </c>
      <c r="K173" s="168">
        <f>SUM(K166:K172)</f>
        <v>1046</v>
      </c>
      <c r="L173" s="186">
        <f>SUM(L166:L172)</f>
        <v>1121</v>
      </c>
      <c r="M173" s="169" t="str">
        <f>IF(SUM(M166:M172)&gt;100,"－",SUM(M166:M172))</f>
        <v>－</v>
      </c>
      <c r="N173" s="170" t="str">
        <f>IF(SUM(N166:N172)&gt;100,"－",SUM(N166:N172))</f>
        <v>－</v>
      </c>
      <c r="O173" s="170" t="str">
        <f>IF(SUM(O166:O172)&gt;100,"－",SUM(O166:O172))</f>
        <v>－</v>
      </c>
      <c r="P173" s="164"/>
      <c r="Z173" s="171"/>
      <c r="AA173" s="172"/>
      <c r="AB173" s="172"/>
      <c r="AC173" s="172"/>
      <c r="AD173" s="172"/>
      <c r="AE173" s="172"/>
      <c r="AF173" s="172"/>
      <c r="AG173" s="181"/>
      <c r="AH173" s="181"/>
      <c r="AI173" s="181"/>
      <c r="AJ173" s="181"/>
      <c r="AK173" s="181"/>
    </row>
    <row r="174" spans="1:37" ht="15" customHeight="1" x14ac:dyDescent="0.15">
      <c r="B174" s="171"/>
      <c r="C174" s="172"/>
      <c r="D174" s="172"/>
      <c r="E174" s="172"/>
      <c r="F174" s="181"/>
      <c r="G174" s="181"/>
      <c r="H174" s="181"/>
      <c r="I174" s="181"/>
      <c r="J174" s="181"/>
      <c r="W174" s="172"/>
      <c r="X174" s="172"/>
      <c r="Y174" s="172"/>
      <c r="Z174" s="172"/>
      <c r="AA174" s="172"/>
      <c r="AB174" s="172"/>
      <c r="AC174" s="181"/>
      <c r="AD174" s="181"/>
      <c r="AE174" s="181"/>
      <c r="AF174" s="181"/>
      <c r="AG174" s="181"/>
    </row>
    <row r="175" spans="1:37" ht="15" customHeight="1" x14ac:dyDescent="0.15">
      <c r="A175" s="136" t="s">
        <v>813</v>
      </c>
      <c r="B175" s="180"/>
      <c r="C175" s="180"/>
      <c r="W175" s="172"/>
      <c r="X175" s="172"/>
      <c r="Y175" s="172"/>
      <c r="Z175" s="172"/>
      <c r="AA175" s="172"/>
      <c r="AB175" s="172"/>
      <c r="AC175" s="181"/>
      <c r="AD175" s="181"/>
      <c r="AE175" s="181"/>
      <c r="AF175" s="181"/>
      <c r="AG175" s="181"/>
    </row>
    <row r="176" spans="1:37" ht="15" customHeight="1" x14ac:dyDescent="0.15">
      <c r="A176" s="135" t="s">
        <v>814</v>
      </c>
      <c r="B176" s="137"/>
      <c r="X176" s="137"/>
    </row>
    <row r="177" spans="2:24" ht="13.7" customHeight="1" x14ac:dyDescent="0.15">
      <c r="B177" s="138"/>
      <c r="C177" s="139"/>
      <c r="D177" s="139"/>
      <c r="E177" s="139"/>
      <c r="F177" s="140"/>
      <c r="G177" s="141" t="s">
        <v>2</v>
      </c>
      <c r="H177" s="142"/>
      <c r="I177" s="143"/>
      <c r="J177" s="141" t="s">
        <v>3</v>
      </c>
      <c r="K177" s="144"/>
      <c r="X177" s="137"/>
    </row>
    <row r="178" spans="2:24" ht="21" x14ac:dyDescent="0.15">
      <c r="B178" s="145"/>
      <c r="F178" s="146" t="s">
        <v>4</v>
      </c>
      <c r="G178" s="146" t="s">
        <v>171</v>
      </c>
      <c r="H178" s="182" t="s">
        <v>173</v>
      </c>
      <c r="I178" s="147" t="s">
        <v>4</v>
      </c>
      <c r="J178" s="146" t="s">
        <v>171</v>
      </c>
      <c r="K178" s="146" t="s">
        <v>173</v>
      </c>
      <c r="X178" s="137"/>
    </row>
    <row r="179" spans="2:24" ht="12" customHeight="1" x14ac:dyDescent="0.15">
      <c r="B179" s="149"/>
      <c r="C179" s="150"/>
      <c r="D179" s="150"/>
      <c r="E179" s="151"/>
      <c r="F179" s="152"/>
      <c r="G179" s="152"/>
      <c r="H179" s="183"/>
      <c r="I179" s="153">
        <f>F$188</f>
        <v>2016</v>
      </c>
      <c r="J179" s="154">
        <f t="shared" ref="J179:K179" si="51">G$188</f>
        <v>963</v>
      </c>
      <c r="K179" s="154">
        <f t="shared" si="51"/>
        <v>1053</v>
      </c>
      <c r="L179" s="155"/>
      <c r="X179" s="137"/>
    </row>
    <row r="180" spans="2:24" ht="15" customHeight="1" x14ac:dyDescent="0.15">
      <c r="B180" s="156" t="s">
        <v>152</v>
      </c>
      <c r="C180" s="137"/>
      <c r="D180" s="137"/>
      <c r="F180" s="157">
        <v>9</v>
      </c>
      <c r="G180" s="157">
        <v>5</v>
      </c>
      <c r="H180" s="184">
        <v>4</v>
      </c>
      <c r="I180" s="158">
        <f>F180/I$179*100</f>
        <v>0.4464285714285714</v>
      </c>
      <c r="J180" s="159">
        <f t="shared" ref="J180:K180" si="52">G180/J$179*100</f>
        <v>0.51921079958463134</v>
      </c>
      <c r="K180" s="159">
        <f t="shared" si="52"/>
        <v>0.37986704653371323</v>
      </c>
      <c r="L180" s="160"/>
      <c r="X180" s="137"/>
    </row>
    <row r="181" spans="2:24" ht="15" customHeight="1" x14ac:dyDescent="0.15">
      <c r="B181" s="156" t="s">
        <v>492</v>
      </c>
      <c r="C181" s="137"/>
      <c r="D181" s="137"/>
      <c r="F181" s="157">
        <v>206</v>
      </c>
      <c r="G181" s="157">
        <v>126</v>
      </c>
      <c r="H181" s="184">
        <v>80</v>
      </c>
      <c r="I181" s="158">
        <f t="shared" ref="I181:I187" si="53">F181/I$179*100</f>
        <v>10.218253968253968</v>
      </c>
      <c r="J181" s="159">
        <f t="shared" ref="J181:J187" si="54">G181/J$179*100</f>
        <v>13.084112149532709</v>
      </c>
      <c r="K181" s="159">
        <f t="shared" ref="K181:K187" si="55">H181/K$179*100</f>
        <v>7.5973409306742639</v>
      </c>
      <c r="L181" s="160"/>
      <c r="X181" s="137"/>
    </row>
    <row r="182" spans="2:24" ht="15" customHeight="1" x14ac:dyDescent="0.15">
      <c r="B182" s="156" t="s">
        <v>493</v>
      </c>
      <c r="C182" s="137"/>
      <c r="D182" s="137"/>
      <c r="F182" s="157">
        <v>500</v>
      </c>
      <c r="G182" s="157">
        <v>276</v>
      </c>
      <c r="H182" s="184">
        <v>224</v>
      </c>
      <c r="I182" s="158">
        <f t="shared" si="53"/>
        <v>24.801587301587304</v>
      </c>
      <c r="J182" s="159">
        <f t="shared" si="54"/>
        <v>28.660436137071649</v>
      </c>
      <c r="K182" s="159">
        <f t="shared" si="55"/>
        <v>21.27255460588794</v>
      </c>
      <c r="L182" s="160"/>
      <c r="X182" s="137"/>
    </row>
    <row r="183" spans="2:24" ht="15" customHeight="1" x14ac:dyDescent="0.15">
      <c r="B183" s="156" t="s">
        <v>486</v>
      </c>
      <c r="C183" s="137"/>
      <c r="D183" s="137"/>
      <c r="F183" s="157">
        <v>510</v>
      </c>
      <c r="G183" s="157">
        <v>214</v>
      </c>
      <c r="H183" s="184">
        <v>296</v>
      </c>
      <c r="I183" s="158">
        <f t="shared" si="53"/>
        <v>25.297619047619047</v>
      </c>
      <c r="J183" s="159">
        <f t="shared" si="54"/>
        <v>22.222222222222221</v>
      </c>
      <c r="K183" s="159">
        <f t="shared" si="55"/>
        <v>28.110161443494775</v>
      </c>
      <c r="L183" s="160"/>
      <c r="X183" s="137"/>
    </row>
    <row r="184" spans="2:24" ht="15" customHeight="1" x14ac:dyDescent="0.15">
      <c r="B184" s="156" t="s">
        <v>487</v>
      </c>
      <c r="C184" s="137"/>
      <c r="D184" s="137"/>
      <c r="F184" s="157">
        <v>277</v>
      </c>
      <c r="G184" s="157">
        <v>119</v>
      </c>
      <c r="H184" s="184">
        <v>158</v>
      </c>
      <c r="I184" s="158">
        <f t="shared" si="53"/>
        <v>13.740079365079366</v>
      </c>
      <c r="J184" s="159">
        <f t="shared" si="54"/>
        <v>12.357217030114226</v>
      </c>
      <c r="K184" s="159">
        <f t="shared" si="55"/>
        <v>15.004748338081672</v>
      </c>
      <c r="L184" s="160"/>
      <c r="X184" s="137"/>
    </row>
    <row r="185" spans="2:24" ht="15" customHeight="1" x14ac:dyDescent="0.15">
      <c r="B185" s="156" t="s">
        <v>494</v>
      </c>
      <c r="C185" s="137"/>
      <c r="D185" s="137"/>
      <c r="F185" s="157">
        <v>169</v>
      </c>
      <c r="G185" s="157">
        <v>70</v>
      </c>
      <c r="H185" s="184">
        <v>99</v>
      </c>
      <c r="I185" s="158">
        <f t="shared" si="53"/>
        <v>8.3829365079365079</v>
      </c>
      <c r="J185" s="159">
        <f t="shared" si="54"/>
        <v>7.2689511941848393</v>
      </c>
      <c r="K185" s="159">
        <f t="shared" si="55"/>
        <v>9.4017094017094021</v>
      </c>
      <c r="L185" s="160"/>
      <c r="X185" s="137"/>
    </row>
    <row r="186" spans="2:24" ht="15" customHeight="1" x14ac:dyDescent="0.15">
      <c r="B186" s="156" t="s">
        <v>91</v>
      </c>
      <c r="C186" s="137"/>
      <c r="D186" s="137"/>
      <c r="F186" s="157">
        <v>144</v>
      </c>
      <c r="G186" s="157">
        <v>61</v>
      </c>
      <c r="H186" s="184">
        <v>83</v>
      </c>
      <c r="I186" s="158">
        <f t="shared" si="53"/>
        <v>7.1428571428571423</v>
      </c>
      <c r="J186" s="159">
        <f t="shared" si="54"/>
        <v>6.3343717549325023</v>
      </c>
      <c r="K186" s="159">
        <f t="shared" si="55"/>
        <v>7.8822412155745498</v>
      </c>
      <c r="L186" s="160"/>
      <c r="X186" s="137"/>
    </row>
    <row r="187" spans="2:24" ht="15" customHeight="1" x14ac:dyDescent="0.15">
      <c r="B187" s="149" t="s">
        <v>128</v>
      </c>
      <c r="C187" s="150"/>
      <c r="D187" s="150"/>
      <c r="E187" s="151"/>
      <c r="F187" s="161">
        <v>201</v>
      </c>
      <c r="G187" s="161">
        <v>92</v>
      </c>
      <c r="H187" s="185">
        <v>109</v>
      </c>
      <c r="I187" s="162">
        <f t="shared" si="53"/>
        <v>9.9702380952380967</v>
      </c>
      <c r="J187" s="163">
        <f t="shared" si="54"/>
        <v>9.5534787123572169</v>
      </c>
      <c r="K187" s="163">
        <f t="shared" si="55"/>
        <v>10.351377018043685</v>
      </c>
      <c r="L187" s="164"/>
      <c r="X187" s="137"/>
    </row>
    <row r="188" spans="2:24" ht="15" customHeight="1" x14ac:dyDescent="0.15">
      <c r="B188" s="165" t="s">
        <v>1</v>
      </c>
      <c r="C188" s="166"/>
      <c r="D188" s="166"/>
      <c r="E188" s="167"/>
      <c r="F188" s="168">
        <f>SUM(F180:F187)</f>
        <v>2016</v>
      </c>
      <c r="G188" s="168">
        <f>SUM(G180:G187)</f>
        <v>963</v>
      </c>
      <c r="H188" s="186">
        <f>SUM(H180:H187)</f>
        <v>1053</v>
      </c>
      <c r="I188" s="169">
        <f>IF(SUM(I180:I187)&gt;100,"－",SUM(I180:I187))</f>
        <v>100</v>
      </c>
      <c r="J188" s="170">
        <f>IF(SUM(J180:J187)&gt;100,"－",SUM(J180:J187))</f>
        <v>100</v>
      </c>
      <c r="K188" s="170">
        <f>IF(SUM(K180:K187)&gt;100,"－",SUM(K180:K187))</f>
        <v>100</v>
      </c>
      <c r="L188" s="164"/>
      <c r="X188" s="137"/>
    </row>
    <row r="189" spans="2:24" ht="15" customHeight="1" x14ac:dyDescent="0.15">
      <c r="B189" s="165" t="s">
        <v>404</v>
      </c>
      <c r="C189" s="166"/>
      <c r="D189" s="166"/>
      <c r="E189" s="176"/>
      <c r="F189" s="177">
        <v>26.312396694214875</v>
      </c>
      <c r="G189" s="178">
        <v>24.605051664753159</v>
      </c>
      <c r="H189" s="178">
        <v>27.887711864406779</v>
      </c>
      <c r="I189" s="148"/>
      <c r="X189" s="137"/>
    </row>
    <row r="190" spans="2:24" ht="15" customHeight="1" x14ac:dyDescent="0.15">
      <c r="B190" s="165" t="s">
        <v>405</v>
      </c>
      <c r="C190" s="166"/>
      <c r="D190" s="166"/>
      <c r="E190" s="176"/>
      <c r="F190" s="177">
        <v>26.443521594684384</v>
      </c>
      <c r="G190" s="178">
        <v>24.747113163972287</v>
      </c>
      <c r="H190" s="178">
        <v>28.006382978723405</v>
      </c>
      <c r="I190" s="148"/>
      <c r="X190" s="137"/>
    </row>
    <row r="191" spans="2:24" ht="15" customHeight="1" x14ac:dyDescent="0.15">
      <c r="B191" s="165" t="s">
        <v>97</v>
      </c>
      <c r="C191" s="166"/>
      <c r="D191" s="166"/>
      <c r="E191" s="176"/>
      <c r="F191" s="168">
        <v>218</v>
      </c>
      <c r="G191" s="168">
        <v>137</v>
      </c>
      <c r="H191" s="168">
        <v>218</v>
      </c>
      <c r="I191" s="173"/>
      <c r="X191" s="137"/>
    </row>
    <row r="192" spans="2:24" ht="15" customHeight="1" x14ac:dyDescent="0.15">
      <c r="B192" s="192" t="s">
        <v>122</v>
      </c>
      <c r="X192" s="137"/>
    </row>
    <row r="193" spans="2:24" ht="13.7" customHeight="1" x14ac:dyDescent="0.15">
      <c r="B193" s="138"/>
      <c r="C193" s="139"/>
      <c r="D193" s="139"/>
      <c r="E193" s="139"/>
      <c r="F193" s="140"/>
      <c r="G193" s="141" t="s">
        <v>2</v>
      </c>
      <c r="H193" s="142"/>
      <c r="I193" s="143"/>
      <c r="J193" s="141" t="s">
        <v>3</v>
      </c>
      <c r="K193" s="144"/>
      <c r="X193" s="137"/>
    </row>
    <row r="194" spans="2:24" ht="21" x14ac:dyDescent="0.15">
      <c r="B194" s="145"/>
      <c r="F194" s="146" t="s">
        <v>4</v>
      </c>
      <c r="G194" s="146" t="s">
        <v>171</v>
      </c>
      <c r="H194" s="182" t="s">
        <v>173</v>
      </c>
      <c r="I194" s="147" t="s">
        <v>4</v>
      </c>
      <c r="J194" s="146" t="s">
        <v>171</v>
      </c>
      <c r="K194" s="146" t="s">
        <v>173</v>
      </c>
      <c r="X194" s="137"/>
    </row>
    <row r="195" spans="2:24" ht="12" customHeight="1" x14ac:dyDescent="0.15">
      <c r="B195" s="149"/>
      <c r="C195" s="150"/>
      <c r="D195" s="150"/>
      <c r="E195" s="151"/>
      <c r="F195" s="152"/>
      <c r="G195" s="152"/>
      <c r="H195" s="183"/>
      <c r="I195" s="153">
        <f>F$188</f>
        <v>2016</v>
      </c>
      <c r="J195" s="154">
        <f t="shared" ref="J195" si="56">G$188</f>
        <v>963</v>
      </c>
      <c r="K195" s="154">
        <f t="shared" ref="K195" si="57">H$188</f>
        <v>1053</v>
      </c>
      <c r="L195" s="155"/>
      <c r="X195" s="137"/>
    </row>
    <row r="196" spans="2:24" ht="15" customHeight="1" x14ac:dyDescent="0.15">
      <c r="B196" s="156" t="s">
        <v>152</v>
      </c>
      <c r="C196" s="137"/>
      <c r="D196" s="137"/>
      <c r="F196" s="157">
        <v>9</v>
      </c>
      <c r="G196" s="157">
        <v>5</v>
      </c>
      <c r="H196" s="184">
        <v>4</v>
      </c>
      <c r="I196" s="158">
        <f>F196/I$195*100</f>
        <v>0.4464285714285714</v>
      </c>
      <c r="J196" s="159">
        <f t="shared" ref="J196:K196" si="58">G196/J$195*100</f>
        <v>0.51921079958463134</v>
      </c>
      <c r="K196" s="159">
        <f t="shared" si="58"/>
        <v>0.37986704653371323</v>
      </c>
      <c r="L196" s="160"/>
      <c r="X196" s="137"/>
    </row>
    <row r="197" spans="2:24" ht="15" customHeight="1" x14ac:dyDescent="0.15">
      <c r="B197" s="156" t="s">
        <v>816</v>
      </c>
      <c r="C197" s="137"/>
      <c r="D197" s="137"/>
      <c r="F197" s="157">
        <v>22</v>
      </c>
      <c r="G197" s="157">
        <v>4</v>
      </c>
      <c r="H197" s="184">
        <v>18</v>
      </c>
      <c r="I197" s="158">
        <f t="shared" ref="I197:I203" si="59">F197/I$195*100</f>
        <v>1.0912698412698412</v>
      </c>
      <c r="J197" s="159">
        <f t="shared" ref="J197:J203" si="60">G197/J$195*100</f>
        <v>0.4153686396677051</v>
      </c>
      <c r="K197" s="159">
        <f t="shared" ref="K197:K203" si="61">H197/K$195*100</f>
        <v>1.7094017094017095</v>
      </c>
      <c r="L197" s="160"/>
      <c r="X197" s="137"/>
    </row>
    <row r="198" spans="2:24" ht="15" customHeight="1" x14ac:dyDescent="0.15">
      <c r="B198" s="156" t="s">
        <v>817</v>
      </c>
      <c r="C198" s="137"/>
      <c r="D198" s="137"/>
      <c r="F198" s="157">
        <v>43</v>
      </c>
      <c r="G198" s="157">
        <v>13</v>
      </c>
      <c r="H198" s="184">
        <v>30</v>
      </c>
      <c r="I198" s="158">
        <f t="shared" si="59"/>
        <v>2.1329365079365079</v>
      </c>
      <c r="J198" s="159">
        <f t="shared" si="60"/>
        <v>1.3499480789200415</v>
      </c>
      <c r="K198" s="159">
        <f t="shared" si="61"/>
        <v>2.8490028490028489</v>
      </c>
      <c r="L198" s="160"/>
      <c r="X198" s="137"/>
    </row>
    <row r="199" spans="2:24" ht="15" customHeight="1" x14ac:dyDescent="0.15">
      <c r="B199" s="156" t="s">
        <v>103</v>
      </c>
      <c r="C199" s="137"/>
      <c r="D199" s="137"/>
      <c r="F199" s="157">
        <v>165</v>
      </c>
      <c r="G199" s="157">
        <v>31</v>
      </c>
      <c r="H199" s="184">
        <v>134</v>
      </c>
      <c r="I199" s="158">
        <f t="shared" si="59"/>
        <v>8.1845238095238102</v>
      </c>
      <c r="J199" s="159">
        <f t="shared" si="60"/>
        <v>3.2191069574247146</v>
      </c>
      <c r="K199" s="159">
        <f t="shared" si="61"/>
        <v>12.725546058879392</v>
      </c>
      <c r="L199" s="160"/>
      <c r="X199" s="137"/>
    </row>
    <row r="200" spans="2:24" ht="15" customHeight="1" x14ac:dyDescent="0.15">
      <c r="B200" s="156" t="s">
        <v>110</v>
      </c>
      <c r="C200" s="137"/>
      <c r="D200" s="137"/>
      <c r="F200" s="157">
        <v>333</v>
      </c>
      <c r="G200" s="157">
        <v>126</v>
      </c>
      <c r="H200" s="184">
        <v>207</v>
      </c>
      <c r="I200" s="158">
        <f t="shared" si="59"/>
        <v>16.517857142857142</v>
      </c>
      <c r="J200" s="159">
        <f t="shared" si="60"/>
        <v>13.084112149532709</v>
      </c>
      <c r="K200" s="159">
        <f t="shared" si="61"/>
        <v>19.658119658119659</v>
      </c>
      <c r="L200" s="160"/>
      <c r="X200" s="137"/>
    </row>
    <row r="201" spans="2:24" ht="15" customHeight="1" x14ac:dyDescent="0.15">
      <c r="B201" s="156" t="s">
        <v>85</v>
      </c>
      <c r="C201" s="137"/>
      <c r="D201" s="137"/>
      <c r="F201" s="157">
        <v>761</v>
      </c>
      <c r="G201" s="157">
        <v>384</v>
      </c>
      <c r="H201" s="184">
        <v>377</v>
      </c>
      <c r="I201" s="158">
        <f t="shared" si="59"/>
        <v>37.748015873015873</v>
      </c>
      <c r="J201" s="159">
        <f t="shared" si="60"/>
        <v>39.875389408099686</v>
      </c>
      <c r="K201" s="159">
        <f t="shared" si="61"/>
        <v>35.802469135802468</v>
      </c>
      <c r="L201" s="160"/>
      <c r="X201" s="137"/>
    </row>
    <row r="202" spans="2:24" ht="15" customHeight="1" x14ac:dyDescent="0.15">
      <c r="B202" s="156" t="s">
        <v>91</v>
      </c>
      <c r="C202" s="137"/>
      <c r="D202" s="137"/>
      <c r="F202" s="157">
        <v>460</v>
      </c>
      <c r="G202" s="157">
        <v>301</v>
      </c>
      <c r="H202" s="184">
        <v>159</v>
      </c>
      <c r="I202" s="158">
        <f t="shared" si="59"/>
        <v>22.817460317460316</v>
      </c>
      <c r="J202" s="159">
        <f t="shared" si="60"/>
        <v>31.256490134994806</v>
      </c>
      <c r="K202" s="159">
        <f t="shared" si="61"/>
        <v>15.0997150997151</v>
      </c>
      <c r="L202" s="160"/>
      <c r="X202" s="137"/>
    </row>
    <row r="203" spans="2:24" ht="15" customHeight="1" x14ac:dyDescent="0.15">
      <c r="B203" s="149" t="s">
        <v>128</v>
      </c>
      <c r="C203" s="150"/>
      <c r="D203" s="150"/>
      <c r="E203" s="151"/>
      <c r="F203" s="161">
        <v>223</v>
      </c>
      <c r="G203" s="161">
        <v>99</v>
      </c>
      <c r="H203" s="185">
        <v>124</v>
      </c>
      <c r="I203" s="162">
        <f t="shared" si="59"/>
        <v>11.061507936507937</v>
      </c>
      <c r="J203" s="163">
        <f t="shared" si="60"/>
        <v>10.2803738317757</v>
      </c>
      <c r="K203" s="163">
        <f t="shared" si="61"/>
        <v>11.77587844254511</v>
      </c>
      <c r="L203" s="164"/>
      <c r="X203" s="137"/>
    </row>
    <row r="204" spans="2:24" ht="15" customHeight="1" x14ac:dyDescent="0.15">
      <c r="B204" s="165" t="s">
        <v>1</v>
      </c>
      <c r="C204" s="166"/>
      <c r="D204" s="166"/>
      <c r="E204" s="167"/>
      <c r="F204" s="168">
        <f>SUM(F196:F203)</f>
        <v>2016</v>
      </c>
      <c r="G204" s="168">
        <f>SUM(G196:G203)</f>
        <v>963</v>
      </c>
      <c r="H204" s="186">
        <f>SUM(H196:H203)</f>
        <v>1053</v>
      </c>
      <c r="I204" s="169">
        <f>IF(SUM(I196:I203)&gt;100,"－",SUM(I196:I203))</f>
        <v>100</v>
      </c>
      <c r="J204" s="170">
        <f>IF(SUM(J196:J203)&gt;100,"－",SUM(J196:J203))</f>
        <v>100</v>
      </c>
      <c r="K204" s="170">
        <f>IF(SUM(K196:K203)&gt;100,"－",SUM(K196:K203))</f>
        <v>100</v>
      </c>
      <c r="L204" s="164"/>
      <c r="X204" s="137"/>
    </row>
    <row r="205" spans="2:24" ht="15" customHeight="1" x14ac:dyDescent="0.15">
      <c r="B205" s="165" t="s">
        <v>404</v>
      </c>
      <c r="C205" s="166"/>
      <c r="D205" s="166"/>
      <c r="E205" s="176"/>
      <c r="F205" s="177">
        <v>41.249889737486647</v>
      </c>
      <c r="G205" s="178">
        <v>43.772948324897406</v>
      </c>
      <c r="H205" s="178">
        <v>38.903363774598816</v>
      </c>
      <c r="I205" s="148"/>
      <c r="X205" s="137"/>
    </row>
    <row r="206" spans="2:24" ht="15" customHeight="1" x14ac:dyDescent="0.15">
      <c r="B206" s="165" t="s">
        <v>405</v>
      </c>
      <c r="C206" s="166"/>
      <c r="D206" s="166"/>
      <c r="E206" s="176"/>
      <c r="F206" s="177">
        <v>41.457988957014322</v>
      </c>
      <c r="G206" s="178">
        <v>44.027738478127304</v>
      </c>
      <c r="H206" s="178">
        <v>39.071594536867352</v>
      </c>
      <c r="I206" s="148"/>
      <c r="X206" s="137"/>
    </row>
    <row r="207" spans="2:24" ht="15" customHeight="1" x14ac:dyDescent="0.15">
      <c r="B207" s="165" t="s">
        <v>97</v>
      </c>
      <c r="C207" s="166"/>
      <c r="D207" s="166"/>
      <c r="E207" s="176"/>
      <c r="F207" s="178">
        <v>50</v>
      </c>
      <c r="G207" s="178">
        <v>50</v>
      </c>
      <c r="H207" s="178">
        <v>50</v>
      </c>
      <c r="I207" s="173"/>
      <c r="X207" s="137"/>
    </row>
    <row r="208" spans="2:24" ht="15" customHeight="1" x14ac:dyDescent="0.15">
      <c r="B208" s="171"/>
      <c r="C208" s="171"/>
      <c r="D208" s="171"/>
      <c r="E208" s="172"/>
      <c r="F208" s="160"/>
      <c r="G208" s="160"/>
      <c r="H208" s="160"/>
      <c r="I208" s="173"/>
      <c r="X208" s="137"/>
    </row>
    <row r="209" spans="1:24" ht="15" customHeight="1" x14ac:dyDescent="0.15">
      <c r="A209" s="135" t="s">
        <v>818</v>
      </c>
      <c r="B209" s="137"/>
      <c r="I209" s="191"/>
      <c r="X209" s="137"/>
    </row>
    <row r="210" spans="1:24" ht="13.7" customHeight="1" x14ac:dyDescent="0.15">
      <c r="B210" s="138"/>
      <c r="C210" s="139"/>
      <c r="D210" s="139"/>
      <c r="E210" s="139"/>
      <c r="F210" s="140"/>
      <c r="G210" s="141" t="s">
        <v>2</v>
      </c>
      <c r="H210" s="142"/>
      <c r="I210" s="143"/>
      <c r="J210" s="141" t="s">
        <v>3</v>
      </c>
      <c r="K210" s="144"/>
      <c r="X210" s="137"/>
    </row>
    <row r="211" spans="1:24" ht="21" x14ac:dyDescent="0.15">
      <c r="B211" s="145"/>
      <c r="F211" s="146" t="s">
        <v>4</v>
      </c>
      <c r="G211" s="146" t="s">
        <v>171</v>
      </c>
      <c r="H211" s="182" t="s">
        <v>173</v>
      </c>
      <c r="I211" s="147" t="s">
        <v>4</v>
      </c>
      <c r="J211" s="146" t="s">
        <v>171</v>
      </c>
      <c r="K211" s="146" t="s">
        <v>173</v>
      </c>
      <c r="X211" s="137"/>
    </row>
    <row r="212" spans="1:24" ht="12" customHeight="1" x14ac:dyDescent="0.15">
      <c r="B212" s="149"/>
      <c r="C212" s="150"/>
      <c r="D212" s="150"/>
      <c r="E212" s="151"/>
      <c r="F212" s="152"/>
      <c r="G212" s="152"/>
      <c r="H212" s="183"/>
      <c r="I212" s="153">
        <f>F$188</f>
        <v>2016</v>
      </c>
      <c r="J212" s="154">
        <f t="shared" ref="J212" si="62">G$188</f>
        <v>963</v>
      </c>
      <c r="K212" s="154">
        <f t="shared" ref="K212" si="63">H$188</f>
        <v>1053</v>
      </c>
      <c r="L212" s="155"/>
      <c r="X212" s="137"/>
    </row>
    <row r="213" spans="1:24" ht="15" customHeight="1" x14ac:dyDescent="0.15">
      <c r="B213" s="156" t="s">
        <v>149</v>
      </c>
      <c r="C213" s="137"/>
      <c r="D213" s="137"/>
      <c r="F213" s="157">
        <v>27</v>
      </c>
      <c r="G213" s="157">
        <v>7</v>
      </c>
      <c r="H213" s="184">
        <v>20</v>
      </c>
      <c r="I213" s="158">
        <f>F213/I$212*100</f>
        <v>1.3392857142857142</v>
      </c>
      <c r="J213" s="159">
        <f t="shared" ref="J213:K213" si="64">G213/J$212*100</f>
        <v>0.72689511941848395</v>
      </c>
      <c r="K213" s="159">
        <f t="shared" si="64"/>
        <v>1.899335232668566</v>
      </c>
      <c r="L213" s="160"/>
      <c r="X213" s="137"/>
    </row>
    <row r="214" spans="1:24" ht="15" customHeight="1" x14ac:dyDescent="0.15">
      <c r="B214" s="156" t="s">
        <v>150</v>
      </c>
      <c r="C214" s="137"/>
      <c r="D214" s="137"/>
      <c r="F214" s="157">
        <v>35</v>
      </c>
      <c r="G214" s="157">
        <v>4</v>
      </c>
      <c r="H214" s="184">
        <v>31</v>
      </c>
      <c r="I214" s="158">
        <f t="shared" ref="I214:I221" si="65">F214/I$212*100</f>
        <v>1.7361111111111112</v>
      </c>
      <c r="J214" s="159">
        <f t="shared" ref="J214:J221" si="66">G214/J$212*100</f>
        <v>0.4153686396677051</v>
      </c>
      <c r="K214" s="159">
        <f t="shared" ref="K214:K221" si="67">H214/K$212*100</f>
        <v>2.9439696106362776</v>
      </c>
      <c r="L214" s="160"/>
      <c r="X214" s="137"/>
    </row>
    <row r="215" spans="1:24" ht="15" customHeight="1" x14ac:dyDescent="0.15">
      <c r="B215" s="156" t="s">
        <v>125</v>
      </c>
      <c r="C215" s="137"/>
      <c r="D215" s="137"/>
      <c r="F215" s="157">
        <v>57</v>
      </c>
      <c r="G215" s="157">
        <v>4</v>
      </c>
      <c r="H215" s="184">
        <v>53</v>
      </c>
      <c r="I215" s="158">
        <f t="shared" si="65"/>
        <v>2.8273809523809526</v>
      </c>
      <c r="J215" s="159">
        <f t="shared" si="66"/>
        <v>0.4153686396677051</v>
      </c>
      <c r="K215" s="159">
        <f t="shared" si="67"/>
        <v>5.0332383665717</v>
      </c>
      <c r="L215" s="160"/>
      <c r="X215" s="137"/>
    </row>
    <row r="216" spans="1:24" ht="15" customHeight="1" x14ac:dyDescent="0.15">
      <c r="B216" s="156" t="s">
        <v>126</v>
      </c>
      <c r="C216" s="137"/>
      <c r="D216" s="137"/>
      <c r="F216" s="157">
        <v>77</v>
      </c>
      <c r="G216" s="157">
        <v>8</v>
      </c>
      <c r="H216" s="184">
        <v>69</v>
      </c>
      <c r="I216" s="158">
        <f t="shared" si="65"/>
        <v>3.8194444444444446</v>
      </c>
      <c r="J216" s="159">
        <f t="shared" si="66"/>
        <v>0.83073727933541019</v>
      </c>
      <c r="K216" s="159">
        <f t="shared" si="67"/>
        <v>6.5527065527065522</v>
      </c>
      <c r="L216" s="160"/>
      <c r="X216" s="137"/>
    </row>
    <row r="217" spans="1:24" ht="15" customHeight="1" x14ac:dyDescent="0.15">
      <c r="B217" s="156" t="s">
        <v>129</v>
      </c>
      <c r="C217" s="137"/>
      <c r="D217" s="137"/>
      <c r="F217" s="157">
        <v>83</v>
      </c>
      <c r="G217" s="157">
        <v>20</v>
      </c>
      <c r="H217" s="184">
        <v>63</v>
      </c>
      <c r="I217" s="158">
        <f t="shared" si="65"/>
        <v>4.1170634920634921</v>
      </c>
      <c r="J217" s="159">
        <f t="shared" si="66"/>
        <v>2.0768431983385254</v>
      </c>
      <c r="K217" s="159">
        <f t="shared" si="67"/>
        <v>5.982905982905983</v>
      </c>
      <c r="L217" s="160"/>
      <c r="X217" s="137"/>
    </row>
    <row r="218" spans="1:24" ht="15" customHeight="1" x14ac:dyDescent="0.15">
      <c r="B218" s="156" t="s">
        <v>130</v>
      </c>
      <c r="C218" s="137"/>
      <c r="D218" s="137"/>
      <c r="F218" s="157">
        <v>127</v>
      </c>
      <c r="G218" s="157">
        <v>43</v>
      </c>
      <c r="H218" s="184">
        <v>84</v>
      </c>
      <c r="I218" s="158">
        <f t="shared" si="65"/>
        <v>6.299603174603174</v>
      </c>
      <c r="J218" s="159">
        <f t="shared" si="66"/>
        <v>4.46521287642783</v>
      </c>
      <c r="K218" s="159">
        <f t="shared" si="67"/>
        <v>7.9772079772079767</v>
      </c>
      <c r="L218" s="160"/>
      <c r="X218" s="137"/>
    </row>
    <row r="219" spans="1:24" ht="15" customHeight="1" x14ac:dyDescent="0.15">
      <c r="B219" s="156" t="s">
        <v>131</v>
      </c>
      <c r="C219" s="137"/>
      <c r="D219" s="137"/>
      <c r="F219" s="157">
        <v>275</v>
      </c>
      <c r="G219" s="157">
        <v>99</v>
      </c>
      <c r="H219" s="184">
        <v>176</v>
      </c>
      <c r="I219" s="158">
        <f t="shared" si="65"/>
        <v>13.640873015873014</v>
      </c>
      <c r="J219" s="159">
        <f t="shared" si="66"/>
        <v>10.2803738317757</v>
      </c>
      <c r="K219" s="159">
        <f t="shared" si="67"/>
        <v>16.714150047483383</v>
      </c>
      <c r="L219" s="160"/>
      <c r="X219" s="137"/>
    </row>
    <row r="220" spans="1:24" ht="15" customHeight="1" x14ac:dyDescent="0.15">
      <c r="B220" s="156" t="s">
        <v>140</v>
      </c>
      <c r="C220" s="137"/>
      <c r="D220" s="137"/>
      <c r="F220" s="157">
        <v>1130</v>
      </c>
      <c r="G220" s="157">
        <v>684</v>
      </c>
      <c r="H220" s="184">
        <v>446</v>
      </c>
      <c r="I220" s="158">
        <f t="shared" si="65"/>
        <v>56.051587301587304</v>
      </c>
      <c r="J220" s="159">
        <f t="shared" si="66"/>
        <v>71.028037383177562</v>
      </c>
      <c r="K220" s="159">
        <f t="shared" si="67"/>
        <v>42.355175688509021</v>
      </c>
      <c r="L220" s="160"/>
      <c r="X220" s="137"/>
    </row>
    <row r="221" spans="1:24" ht="15" customHeight="1" x14ac:dyDescent="0.15">
      <c r="B221" s="149" t="s">
        <v>128</v>
      </c>
      <c r="C221" s="150"/>
      <c r="D221" s="150"/>
      <c r="E221" s="151"/>
      <c r="F221" s="161">
        <v>205</v>
      </c>
      <c r="G221" s="161">
        <v>94</v>
      </c>
      <c r="H221" s="185">
        <v>111</v>
      </c>
      <c r="I221" s="162">
        <f t="shared" si="65"/>
        <v>10.168650793650794</v>
      </c>
      <c r="J221" s="163">
        <f t="shared" si="66"/>
        <v>9.7611630321910692</v>
      </c>
      <c r="K221" s="163">
        <f t="shared" si="67"/>
        <v>10.541310541310542</v>
      </c>
      <c r="L221" s="164"/>
      <c r="X221" s="137"/>
    </row>
    <row r="222" spans="1:24" ht="15" customHeight="1" x14ac:dyDescent="0.15">
      <c r="B222" s="165" t="s">
        <v>1</v>
      </c>
      <c r="C222" s="166"/>
      <c r="D222" s="166"/>
      <c r="E222" s="167"/>
      <c r="F222" s="168">
        <f>SUM(F213:F221)</f>
        <v>2016</v>
      </c>
      <c r="G222" s="168">
        <f>SUM(G213:G221)</f>
        <v>963</v>
      </c>
      <c r="H222" s="186">
        <f>SUM(H213:H221)</f>
        <v>1053</v>
      </c>
      <c r="I222" s="169">
        <f>IF(SUM(I213:I221)&gt;100,"－",SUM(I213:I221))</f>
        <v>100</v>
      </c>
      <c r="J222" s="170">
        <f>IF(SUM(J213:J221)&gt;100,"－",SUM(J213:J221))</f>
        <v>99.999999999999986</v>
      </c>
      <c r="K222" s="170">
        <f>IF(SUM(K213:K221)&gt;100,"－",SUM(K213:K221))</f>
        <v>100</v>
      </c>
      <c r="L222" s="164"/>
      <c r="X222" s="137"/>
    </row>
    <row r="223" spans="1:24" ht="15" customHeight="1" x14ac:dyDescent="0.15">
      <c r="B223" s="165" t="s">
        <v>80</v>
      </c>
      <c r="C223" s="166"/>
      <c r="D223" s="166"/>
      <c r="E223" s="176"/>
      <c r="F223" s="177">
        <v>91.600215868650963</v>
      </c>
      <c r="G223" s="178">
        <v>96.53367302973318</v>
      </c>
      <c r="H223" s="178">
        <v>87.049075451474181</v>
      </c>
      <c r="I223" s="148"/>
      <c r="X223" s="137"/>
    </row>
    <row r="224" spans="1:24" ht="15" customHeight="1" x14ac:dyDescent="0.15">
      <c r="B224" s="171"/>
      <c r="C224" s="171"/>
      <c r="D224" s="171"/>
      <c r="E224" s="172"/>
      <c r="F224" s="160"/>
      <c r="G224" s="160"/>
      <c r="H224" s="160"/>
      <c r="I224" s="173"/>
      <c r="X224" s="137"/>
    </row>
    <row r="225" spans="1:24" ht="15" customHeight="1" x14ac:dyDescent="0.15">
      <c r="A225" s="135" t="s">
        <v>819</v>
      </c>
      <c r="B225" s="137"/>
      <c r="I225" s="191"/>
      <c r="X225" s="137"/>
    </row>
    <row r="226" spans="1:24" ht="13.7" customHeight="1" x14ac:dyDescent="0.15">
      <c r="B226" s="138"/>
      <c r="C226" s="139"/>
      <c r="D226" s="139"/>
      <c r="E226" s="139"/>
      <c r="F226" s="140"/>
      <c r="G226" s="141" t="s">
        <v>2</v>
      </c>
      <c r="H226" s="142"/>
      <c r="I226" s="143"/>
      <c r="J226" s="141" t="s">
        <v>3</v>
      </c>
      <c r="K226" s="144"/>
      <c r="X226" s="137"/>
    </row>
    <row r="227" spans="1:24" ht="21" x14ac:dyDescent="0.15">
      <c r="B227" s="145"/>
      <c r="F227" s="146" t="s">
        <v>4</v>
      </c>
      <c r="G227" s="146" t="s">
        <v>171</v>
      </c>
      <c r="H227" s="182" t="s">
        <v>173</v>
      </c>
      <c r="I227" s="147" t="s">
        <v>4</v>
      </c>
      <c r="J227" s="146" t="s">
        <v>171</v>
      </c>
      <c r="K227" s="146" t="s">
        <v>173</v>
      </c>
      <c r="X227" s="137"/>
    </row>
    <row r="228" spans="1:24" ht="12" customHeight="1" x14ac:dyDescent="0.15">
      <c r="B228" s="149"/>
      <c r="C228" s="150"/>
      <c r="D228" s="150"/>
      <c r="E228" s="151"/>
      <c r="F228" s="152"/>
      <c r="G228" s="152"/>
      <c r="H228" s="183"/>
      <c r="I228" s="153">
        <f>F238</f>
        <v>2016</v>
      </c>
      <c r="J228" s="154">
        <f>G238</f>
        <v>963</v>
      </c>
      <c r="K228" s="154">
        <f>H238</f>
        <v>1053</v>
      </c>
      <c r="L228" s="155"/>
      <c r="X228" s="137"/>
    </row>
    <row r="229" spans="1:24" ht="15" customHeight="1" x14ac:dyDescent="0.15">
      <c r="B229" s="156" t="s">
        <v>149</v>
      </c>
      <c r="C229" s="137"/>
      <c r="D229" s="137"/>
      <c r="F229" s="157">
        <v>15</v>
      </c>
      <c r="G229" s="157">
        <v>6</v>
      </c>
      <c r="H229" s="184">
        <v>9</v>
      </c>
      <c r="I229" s="158">
        <f>F229/I$228*100</f>
        <v>0.74404761904761896</v>
      </c>
      <c r="J229" s="159">
        <f t="shared" ref="J229:K229" si="68">G229/J$228*100</f>
        <v>0.62305295950155759</v>
      </c>
      <c r="K229" s="159">
        <f t="shared" si="68"/>
        <v>0.85470085470085477</v>
      </c>
      <c r="L229" s="160"/>
      <c r="X229" s="137"/>
    </row>
    <row r="230" spans="1:24" ht="15" customHeight="1" x14ac:dyDescent="0.15">
      <c r="B230" s="156" t="s">
        <v>150</v>
      </c>
      <c r="C230" s="137"/>
      <c r="D230" s="137"/>
      <c r="F230" s="157">
        <v>9</v>
      </c>
      <c r="G230" s="157">
        <v>0</v>
      </c>
      <c r="H230" s="184">
        <v>9</v>
      </c>
      <c r="I230" s="158">
        <f t="shared" ref="I230:I237" si="69">F230/I$228*100</f>
        <v>0.4464285714285714</v>
      </c>
      <c r="J230" s="159">
        <f t="shared" ref="J230:J237" si="70">G230/J$228*100</f>
        <v>0</v>
      </c>
      <c r="K230" s="159">
        <f t="shared" ref="K230:K237" si="71">H230/K$228*100</f>
        <v>0.85470085470085477</v>
      </c>
      <c r="L230" s="160"/>
      <c r="X230" s="137"/>
    </row>
    <row r="231" spans="1:24" ht="15" customHeight="1" x14ac:dyDescent="0.15">
      <c r="B231" s="156" t="s">
        <v>125</v>
      </c>
      <c r="C231" s="137"/>
      <c r="D231" s="137"/>
      <c r="F231" s="157">
        <v>29</v>
      </c>
      <c r="G231" s="157">
        <v>1</v>
      </c>
      <c r="H231" s="184">
        <v>28</v>
      </c>
      <c r="I231" s="158">
        <f t="shared" si="69"/>
        <v>1.4384920634920635</v>
      </c>
      <c r="J231" s="159">
        <f t="shared" si="70"/>
        <v>0.10384215991692627</v>
      </c>
      <c r="K231" s="159">
        <f t="shared" si="71"/>
        <v>2.6590693257359925</v>
      </c>
      <c r="L231" s="160"/>
      <c r="X231" s="137"/>
    </row>
    <row r="232" spans="1:24" ht="15" customHeight="1" x14ac:dyDescent="0.15">
      <c r="B232" s="156" t="s">
        <v>126</v>
      </c>
      <c r="C232" s="137"/>
      <c r="D232" s="137"/>
      <c r="F232" s="157">
        <v>48</v>
      </c>
      <c r="G232" s="157">
        <v>2</v>
      </c>
      <c r="H232" s="184">
        <v>46</v>
      </c>
      <c r="I232" s="158">
        <f t="shared" si="69"/>
        <v>2.3809523809523809</v>
      </c>
      <c r="J232" s="159">
        <f t="shared" si="70"/>
        <v>0.20768431983385255</v>
      </c>
      <c r="K232" s="159">
        <f t="shared" si="71"/>
        <v>4.3684710351377021</v>
      </c>
      <c r="L232" s="160"/>
      <c r="X232" s="137"/>
    </row>
    <row r="233" spans="1:24" ht="15" customHeight="1" x14ac:dyDescent="0.15">
      <c r="B233" s="156" t="s">
        <v>129</v>
      </c>
      <c r="C233" s="137"/>
      <c r="D233" s="137"/>
      <c r="F233" s="157">
        <v>57</v>
      </c>
      <c r="G233" s="157">
        <v>6</v>
      </c>
      <c r="H233" s="184">
        <v>51</v>
      </c>
      <c r="I233" s="158">
        <f t="shared" si="69"/>
        <v>2.8273809523809526</v>
      </c>
      <c r="J233" s="159">
        <f t="shared" si="70"/>
        <v>0.62305295950155759</v>
      </c>
      <c r="K233" s="159">
        <f t="shared" si="71"/>
        <v>4.8433048433048427</v>
      </c>
      <c r="L233" s="160"/>
      <c r="X233" s="137"/>
    </row>
    <row r="234" spans="1:24" ht="15" customHeight="1" x14ac:dyDescent="0.15">
      <c r="B234" s="156" t="s">
        <v>130</v>
      </c>
      <c r="C234" s="137"/>
      <c r="D234" s="137"/>
      <c r="F234" s="157">
        <v>101</v>
      </c>
      <c r="G234" s="157">
        <v>23</v>
      </c>
      <c r="H234" s="184">
        <v>78</v>
      </c>
      <c r="I234" s="158">
        <f t="shared" si="69"/>
        <v>5.0099206349206353</v>
      </c>
      <c r="J234" s="159">
        <f t="shared" si="70"/>
        <v>2.3883696780893042</v>
      </c>
      <c r="K234" s="159">
        <f t="shared" si="71"/>
        <v>7.4074074074074066</v>
      </c>
      <c r="L234" s="160"/>
      <c r="X234" s="137"/>
    </row>
    <row r="235" spans="1:24" ht="15" customHeight="1" x14ac:dyDescent="0.15">
      <c r="B235" s="156" t="s">
        <v>131</v>
      </c>
      <c r="C235" s="137"/>
      <c r="D235" s="137"/>
      <c r="F235" s="157">
        <v>226</v>
      </c>
      <c r="G235" s="157">
        <v>84</v>
      </c>
      <c r="H235" s="184">
        <v>142</v>
      </c>
      <c r="I235" s="158">
        <f t="shared" si="69"/>
        <v>11.21031746031746</v>
      </c>
      <c r="J235" s="159">
        <f t="shared" si="70"/>
        <v>8.722741433021806</v>
      </c>
      <c r="K235" s="159">
        <f t="shared" si="71"/>
        <v>13.485280151946819</v>
      </c>
      <c r="L235" s="160"/>
      <c r="X235" s="137"/>
    </row>
    <row r="236" spans="1:24" ht="15" customHeight="1" x14ac:dyDescent="0.15">
      <c r="B236" s="156" t="s">
        <v>140</v>
      </c>
      <c r="C236" s="137"/>
      <c r="D236" s="137"/>
      <c r="F236" s="157">
        <v>1266</v>
      </c>
      <c r="G236" s="157">
        <v>718</v>
      </c>
      <c r="H236" s="184">
        <v>548</v>
      </c>
      <c r="I236" s="158">
        <f t="shared" si="69"/>
        <v>62.797619047619044</v>
      </c>
      <c r="J236" s="159">
        <f t="shared" si="70"/>
        <v>74.558670820353072</v>
      </c>
      <c r="K236" s="159">
        <f t="shared" si="71"/>
        <v>52.041785375118707</v>
      </c>
      <c r="L236" s="160"/>
      <c r="X236" s="137"/>
    </row>
    <row r="237" spans="1:24" ht="15" customHeight="1" x14ac:dyDescent="0.15">
      <c r="B237" s="149" t="s">
        <v>128</v>
      </c>
      <c r="C237" s="150"/>
      <c r="D237" s="150"/>
      <c r="E237" s="151"/>
      <c r="F237" s="161">
        <v>265</v>
      </c>
      <c r="G237" s="161">
        <v>123</v>
      </c>
      <c r="H237" s="185">
        <v>142</v>
      </c>
      <c r="I237" s="162">
        <f t="shared" si="69"/>
        <v>13.144841269841271</v>
      </c>
      <c r="J237" s="163">
        <f t="shared" si="70"/>
        <v>12.772585669781931</v>
      </c>
      <c r="K237" s="163">
        <f t="shared" si="71"/>
        <v>13.485280151946819</v>
      </c>
      <c r="L237" s="164"/>
      <c r="X237" s="137"/>
    </row>
    <row r="238" spans="1:24" ht="15" customHeight="1" x14ac:dyDescent="0.15">
      <c r="B238" s="165" t="s">
        <v>1</v>
      </c>
      <c r="C238" s="166"/>
      <c r="D238" s="166"/>
      <c r="E238" s="167"/>
      <c r="F238" s="168">
        <f>SUM(F229:F237)</f>
        <v>2016</v>
      </c>
      <c r="G238" s="168">
        <f>SUM(G229:G237)</f>
        <v>963</v>
      </c>
      <c r="H238" s="186">
        <f>SUM(H229:H237)</f>
        <v>1053</v>
      </c>
      <c r="I238" s="169">
        <f>IF(SUM(I229:I237)&gt;100,"－",SUM(I229:I237))</f>
        <v>100</v>
      </c>
      <c r="J238" s="170">
        <f>IF(SUM(J229:J237)&gt;100,"－",SUM(J229:J237))</f>
        <v>100.00000000000001</v>
      </c>
      <c r="K238" s="170">
        <f>IF(SUM(K229:K237)&gt;100,"－",SUM(K229:K237))</f>
        <v>100</v>
      </c>
      <c r="L238" s="164"/>
      <c r="X238" s="137"/>
    </row>
    <row r="239" spans="1:24" ht="15" customHeight="1" x14ac:dyDescent="0.15">
      <c r="B239" s="165" t="s">
        <v>80</v>
      </c>
      <c r="C239" s="166"/>
      <c r="D239" s="166"/>
      <c r="E239" s="176"/>
      <c r="F239" s="177">
        <v>94.897815628148138</v>
      </c>
      <c r="G239" s="178">
        <v>98.139669266042219</v>
      </c>
      <c r="H239" s="178">
        <v>91.908620177181021</v>
      </c>
      <c r="I239" s="148"/>
      <c r="X239" s="137"/>
    </row>
    <row r="240" spans="1:24" ht="15" customHeight="1" x14ac:dyDescent="0.15">
      <c r="B240" s="171"/>
      <c r="C240" s="171"/>
      <c r="D240" s="171"/>
      <c r="E240" s="172"/>
      <c r="F240" s="160"/>
      <c r="G240" s="160"/>
      <c r="H240" s="160"/>
      <c r="I240" s="173"/>
      <c r="X240" s="137"/>
    </row>
    <row r="241" spans="1:37" ht="15" customHeight="1" x14ac:dyDescent="0.15">
      <c r="A241" s="135" t="s">
        <v>815</v>
      </c>
      <c r="B241" s="171"/>
      <c r="C241" s="171"/>
      <c r="D241" s="171"/>
      <c r="E241" s="172"/>
      <c r="F241" s="160"/>
      <c r="G241" s="160"/>
      <c r="H241" s="160"/>
      <c r="I241" s="160"/>
      <c r="X241" s="137"/>
    </row>
    <row r="242" spans="1:37" ht="13.7" customHeight="1" x14ac:dyDescent="0.15">
      <c r="B242" s="138"/>
      <c r="C242" s="139"/>
      <c r="D242" s="139"/>
      <c r="E242" s="139"/>
      <c r="F242" s="140"/>
      <c r="G242" s="141" t="s">
        <v>2</v>
      </c>
      <c r="H242" s="142"/>
      <c r="I242" s="143"/>
      <c r="J242" s="141" t="s">
        <v>3</v>
      </c>
      <c r="K242" s="144"/>
      <c r="X242" s="137"/>
    </row>
    <row r="243" spans="1:37" ht="21" x14ac:dyDescent="0.15">
      <c r="B243" s="145"/>
      <c r="F243" s="146" t="s">
        <v>4</v>
      </c>
      <c r="G243" s="146" t="s">
        <v>171</v>
      </c>
      <c r="H243" s="182" t="s">
        <v>173</v>
      </c>
      <c r="I243" s="147" t="s">
        <v>4</v>
      </c>
      <c r="J243" s="146" t="s">
        <v>171</v>
      </c>
      <c r="K243" s="146" t="s">
        <v>173</v>
      </c>
      <c r="X243" s="137"/>
    </row>
    <row r="244" spans="1:37" ht="12" customHeight="1" x14ac:dyDescent="0.15">
      <c r="B244" s="149"/>
      <c r="C244" s="150"/>
      <c r="D244" s="150"/>
      <c r="E244" s="151"/>
      <c r="F244" s="152"/>
      <c r="G244" s="152"/>
      <c r="H244" s="183"/>
      <c r="I244" s="153">
        <f>F$188</f>
        <v>2016</v>
      </c>
      <c r="J244" s="154">
        <f t="shared" ref="J244" si="72">G$188</f>
        <v>963</v>
      </c>
      <c r="K244" s="154">
        <f t="shared" ref="K244" si="73">H$188</f>
        <v>1053</v>
      </c>
      <c r="L244" s="155"/>
      <c r="M244" s="155"/>
      <c r="N244" s="155"/>
      <c r="O244" s="155"/>
      <c r="X244" s="137"/>
      <c r="AI244" s="155"/>
      <c r="AJ244" s="155"/>
      <c r="AK244" s="155"/>
    </row>
    <row r="245" spans="1:37" ht="15" customHeight="1" x14ac:dyDescent="0.15">
      <c r="B245" s="156" t="s">
        <v>292</v>
      </c>
      <c r="C245" s="137"/>
      <c r="D245" s="137"/>
      <c r="F245" s="157">
        <v>34</v>
      </c>
      <c r="G245" s="157">
        <v>15</v>
      </c>
      <c r="H245" s="184">
        <v>19</v>
      </c>
      <c r="I245" s="158">
        <f>F245/I$244*100</f>
        <v>1.6865079365079365</v>
      </c>
      <c r="J245" s="159">
        <f t="shared" ref="J245:K245" si="74">G245/J$244*100</f>
        <v>1.557632398753894</v>
      </c>
      <c r="K245" s="159">
        <f t="shared" si="74"/>
        <v>1.8043684710351375</v>
      </c>
      <c r="L245" s="160"/>
      <c r="M245" s="160"/>
      <c r="N245" s="160"/>
      <c r="O245" s="160"/>
      <c r="X245" s="137"/>
      <c r="AI245" s="160"/>
      <c r="AJ245" s="160"/>
      <c r="AK245" s="160"/>
    </row>
    <row r="246" spans="1:37" ht="15" customHeight="1" x14ac:dyDescent="0.15">
      <c r="B246" s="156" t="s">
        <v>53</v>
      </c>
      <c r="C246" s="137"/>
      <c r="D246" s="137"/>
      <c r="F246" s="157">
        <v>265</v>
      </c>
      <c r="G246" s="157">
        <v>109</v>
      </c>
      <c r="H246" s="184">
        <v>156</v>
      </c>
      <c r="I246" s="158">
        <f t="shared" ref="I246:I254" si="75">F246/I$244*100</f>
        <v>13.144841269841271</v>
      </c>
      <c r="J246" s="159">
        <f t="shared" ref="J246:J254" si="76">G246/J$244*100</f>
        <v>11.318795430944965</v>
      </c>
      <c r="K246" s="159">
        <f t="shared" ref="K246:K254" si="77">H246/K$244*100</f>
        <v>14.814814814814813</v>
      </c>
      <c r="L246" s="160"/>
      <c r="M246" s="160"/>
      <c r="N246" s="160"/>
      <c r="O246" s="160"/>
      <c r="X246" s="137"/>
      <c r="AI246" s="160"/>
      <c r="AJ246" s="160"/>
      <c r="AK246" s="160"/>
    </row>
    <row r="247" spans="1:37" ht="15" customHeight="1" x14ac:dyDescent="0.15">
      <c r="B247" s="156" t="s">
        <v>54</v>
      </c>
      <c r="C247" s="137"/>
      <c r="D247" s="137"/>
      <c r="F247" s="157">
        <v>159</v>
      </c>
      <c r="G247" s="157">
        <v>85</v>
      </c>
      <c r="H247" s="184">
        <v>74</v>
      </c>
      <c r="I247" s="158">
        <f t="shared" si="75"/>
        <v>7.8869047619047619</v>
      </c>
      <c r="J247" s="159">
        <f t="shared" si="76"/>
        <v>8.826583592938734</v>
      </c>
      <c r="K247" s="159">
        <f t="shared" si="77"/>
        <v>7.0275403608736937</v>
      </c>
      <c r="L247" s="160"/>
      <c r="M247" s="160"/>
      <c r="N247" s="160"/>
      <c r="O247" s="160"/>
      <c r="X247" s="137"/>
      <c r="AI247" s="160"/>
      <c r="AJ247" s="160"/>
      <c r="AK247" s="160"/>
    </row>
    <row r="248" spans="1:37" ht="15" customHeight="1" x14ac:dyDescent="0.15">
      <c r="B248" s="156" t="s">
        <v>99</v>
      </c>
      <c r="C248" s="137"/>
      <c r="D248" s="137"/>
      <c r="F248" s="157">
        <v>156</v>
      </c>
      <c r="G248" s="157">
        <v>80</v>
      </c>
      <c r="H248" s="184">
        <v>76</v>
      </c>
      <c r="I248" s="158">
        <f t="shared" si="75"/>
        <v>7.7380952380952381</v>
      </c>
      <c r="J248" s="159">
        <f t="shared" si="76"/>
        <v>8.3073727933541015</v>
      </c>
      <c r="K248" s="159">
        <f t="shared" si="77"/>
        <v>7.2174738841405501</v>
      </c>
      <c r="L248" s="160"/>
      <c r="M248" s="160"/>
      <c r="N248" s="160"/>
      <c r="O248" s="160"/>
      <c r="X248" s="137"/>
      <c r="AI248" s="160"/>
      <c r="AJ248" s="160"/>
      <c r="AK248" s="160"/>
    </row>
    <row r="249" spans="1:37" ht="15" customHeight="1" x14ac:dyDescent="0.15">
      <c r="B249" s="156" t="s">
        <v>100</v>
      </c>
      <c r="C249" s="137"/>
      <c r="D249" s="137"/>
      <c r="F249" s="157">
        <v>159</v>
      </c>
      <c r="G249" s="157">
        <v>90</v>
      </c>
      <c r="H249" s="184">
        <v>69</v>
      </c>
      <c r="I249" s="158">
        <f t="shared" si="75"/>
        <v>7.8869047619047619</v>
      </c>
      <c r="J249" s="159">
        <f t="shared" si="76"/>
        <v>9.3457943925233646</v>
      </c>
      <c r="K249" s="159">
        <f t="shared" si="77"/>
        <v>6.5527065527065522</v>
      </c>
      <c r="L249" s="160"/>
      <c r="M249" s="160"/>
      <c r="N249" s="160"/>
      <c r="O249" s="160"/>
      <c r="X249" s="137"/>
      <c r="AI249" s="160"/>
      <c r="AJ249" s="160"/>
      <c r="AK249" s="160"/>
    </row>
    <row r="250" spans="1:37" ht="15" customHeight="1" x14ac:dyDescent="0.15">
      <c r="B250" s="156" t="s">
        <v>101</v>
      </c>
      <c r="C250" s="137"/>
      <c r="D250" s="137"/>
      <c r="F250" s="157">
        <v>170</v>
      </c>
      <c r="G250" s="157">
        <v>85</v>
      </c>
      <c r="H250" s="184">
        <v>85</v>
      </c>
      <c r="I250" s="158">
        <f t="shared" si="75"/>
        <v>8.4325396825396837</v>
      </c>
      <c r="J250" s="159">
        <f t="shared" si="76"/>
        <v>8.826583592938734</v>
      </c>
      <c r="K250" s="159">
        <f t="shared" si="77"/>
        <v>8.0721747388414062</v>
      </c>
      <c r="L250" s="160"/>
      <c r="M250" s="160"/>
      <c r="N250" s="160"/>
      <c r="O250" s="160"/>
      <c r="X250" s="137"/>
      <c r="AI250" s="160"/>
      <c r="AJ250" s="160"/>
      <c r="AK250" s="160"/>
    </row>
    <row r="251" spans="1:37" ht="15" customHeight="1" x14ac:dyDescent="0.15">
      <c r="B251" s="156" t="s">
        <v>151</v>
      </c>
      <c r="C251" s="137"/>
      <c r="D251" s="137"/>
      <c r="F251" s="157">
        <v>245</v>
      </c>
      <c r="G251" s="157">
        <v>112</v>
      </c>
      <c r="H251" s="184">
        <v>133</v>
      </c>
      <c r="I251" s="158">
        <f t="shared" si="75"/>
        <v>12.152777777777777</v>
      </c>
      <c r="J251" s="159">
        <f t="shared" si="76"/>
        <v>11.630321910695743</v>
      </c>
      <c r="K251" s="159">
        <f t="shared" si="77"/>
        <v>12.630579297245964</v>
      </c>
      <c r="L251" s="160"/>
      <c r="M251" s="160"/>
      <c r="N251" s="160"/>
      <c r="O251" s="160"/>
      <c r="X251" s="137"/>
      <c r="AI251" s="160"/>
      <c r="AJ251" s="160"/>
      <c r="AK251" s="160"/>
    </row>
    <row r="252" spans="1:37" ht="15" customHeight="1" x14ac:dyDescent="0.15">
      <c r="B252" s="156" t="s">
        <v>304</v>
      </c>
      <c r="C252" s="137"/>
      <c r="D252" s="137"/>
      <c r="F252" s="157">
        <v>209</v>
      </c>
      <c r="G252" s="157">
        <v>108</v>
      </c>
      <c r="H252" s="184">
        <v>101</v>
      </c>
      <c r="I252" s="158">
        <f t="shared" si="75"/>
        <v>10.367063492063492</v>
      </c>
      <c r="J252" s="159">
        <f t="shared" si="76"/>
        <v>11.214953271028037</v>
      </c>
      <c r="K252" s="159">
        <f t="shared" si="77"/>
        <v>9.5916429249762576</v>
      </c>
      <c r="L252" s="160"/>
      <c r="M252" s="160"/>
      <c r="N252" s="160"/>
      <c r="O252" s="160"/>
      <c r="X252" s="137"/>
      <c r="AI252" s="160"/>
      <c r="AJ252" s="160"/>
      <c r="AK252" s="160"/>
    </row>
    <row r="253" spans="1:37" ht="15" customHeight="1" x14ac:dyDescent="0.15">
      <c r="B253" s="156" t="s">
        <v>102</v>
      </c>
      <c r="C253" s="137"/>
      <c r="D253" s="137"/>
      <c r="F253" s="157">
        <v>502</v>
      </c>
      <c r="G253" s="157">
        <v>221</v>
      </c>
      <c r="H253" s="184">
        <v>281</v>
      </c>
      <c r="I253" s="158">
        <f t="shared" si="75"/>
        <v>24.900793650793652</v>
      </c>
      <c r="J253" s="159">
        <f t="shared" si="76"/>
        <v>22.949117341640708</v>
      </c>
      <c r="K253" s="159">
        <f t="shared" si="77"/>
        <v>26.685660018993353</v>
      </c>
      <c r="L253" s="160"/>
      <c r="M253" s="160"/>
      <c r="N253" s="160"/>
      <c r="O253" s="160"/>
      <c r="X253" s="137"/>
      <c r="AI253" s="160"/>
      <c r="AJ253" s="160"/>
      <c r="AK253" s="160"/>
    </row>
    <row r="254" spans="1:37" ht="15" customHeight="1" x14ac:dyDescent="0.15">
      <c r="B254" s="149" t="s">
        <v>128</v>
      </c>
      <c r="C254" s="150"/>
      <c r="D254" s="150"/>
      <c r="E254" s="151"/>
      <c r="F254" s="161">
        <v>117</v>
      </c>
      <c r="G254" s="161">
        <v>58</v>
      </c>
      <c r="H254" s="185">
        <v>59</v>
      </c>
      <c r="I254" s="162">
        <f t="shared" si="75"/>
        <v>5.8035714285714288</v>
      </c>
      <c r="J254" s="163">
        <f t="shared" si="76"/>
        <v>6.0228452751817239</v>
      </c>
      <c r="K254" s="163">
        <f t="shared" si="77"/>
        <v>5.6030389363722701</v>
      </c>
      <c r="L254" s="164"/>
      <c r="M254" s="164"/>
      <c r="N254" s="164"/>
      <c r="O254" s="164"/>
      <c r="X254" s="137"/>
      <c r="AI254" s="164"/>
      <c r="AJ254" s="164"/>
      <c r="AK254" s="164"/>
    </row>
    <row r="255" spans="1:37" ht="15" customHeight="1" x14ac:dyDescent="0.15">
      <c r="B255" s="165" t="s">
        <v>1</v>
      </c>
      <c r="C255" s="166"/>
      <c r="D255" s="166"/>
      <c r="E255" s="167"/>
      <c r="F255" s="168">
        <f>SUM(F245:F254)</f>
        <v>2016</v>
      </c>
      <c r="G255" s="168">
        <f>SUM(G245:G254)</f>
        <v>963</v>
      </c>
      <c r="H255" s="186">
        <f>SUM(H245:H254)</f>
        <v>1053</v>
      </c>
      <c r="I255" s="169">
        <f>IF(SUM(I245:I254)&gt;100,"－",SUM(I245:I254))</f>
        <v>100.00000000000001</v>
      </c>
      <c r="J255" s="170">
        <f>IF(SUM(J245:J254)&gt;100,"－",SUM(J245:J254))</f>
        <v>100.00000000000001</v>
      </c>
      <c r="K255" s="170">
        <f>IF(SUM(K245:K254)&gt;100,"－",SUM(K245:K254))</f>
        <v>99.999999999999986</v>
      </c>
      <c r="L255" s="164"/>
      <c r="M255" s="164"/>
      <c r="N255" s="164"/>
      <c r="O255" s="164"/>
      <c r="X255" s="137"/>
      <c r="AI255" s="164"/>
      <c r="AJ255" s="164"/>
      <c r="AK255" s="164"/>
    </row>
    <row r="256" spans="1:37" ht="15" customHeight="1" x14ac:dyDescent="0.15">
      <c r="B256" s="165" t="s">
        <v>977</v>
      </c>
      <c r="C256" s="166"/>
      <c r="D256" s="166"/>
      <c r="E256" s="176"/>
      <c r="F256" s="177">
        <v>6.9699842022116902</v>
      </c>
      <c r="G256" s="178">
        <v>6.8320441988950273</v>
      </c>
      <c r="H256" s="178">
        <v>7.0955734406438635</v>
      </c>
      <c r="I256" s="148"/>
      <c r="X256" s="137"/>
    </row>
    <row r="257" spans="1:37" ht="15" customHeight="1" x14ac:dyDescent="0.15">
      <c r="B257" s="165" t="s">
        <v>978</v>
      </c>
      <c r="C257" s="166"/>
      <c r="D257" s="166"/>
      <c r="E257" s="176"/>
      <c r="F257" s="177">
        <v>7.0970509383378015</v>
      </c>
      <c r="G257" s="178">
        <v>6.9471910112359554</v>
      </c>
      <c r="H257" s="178">
        <v>7.2338461538461543</v>
      </c>
      <c r="I257" s="148"/>
      <c r="X257" s="137"/>
    </row>
    <row r="258" spans="1:37" ht="15" customHeight="1" x14ac:dyDescent="0.15">
      <c r="B258" s="165" t="s">
        <v>98</v>
      </c>
      <c r="C258" s="166"/>
      <c r="D258" s="166"/>
      <c r="E258" s="176"/>
      <c r="F258" s="193">
        <v>49</v>
      </c>
      <c r="G258" s="168">
        <v>49</v>
      </c>
      <c r="H258" s="168">
        <v>44</v>
      </c>
      <c r="I258" s="160"/>
      <c r="J258" s="160"/>
      <c r="K258" s="173"/>
      <c r="X258" s="137"/>
    </row>
    <row r="259" spans="1:37" ht="15" customHeight="1" x14ac:dyDescent="0.15">
      <c r="B259" s="171"/>
      <c r="C259" s="171"/>
      <c r="D259" s="171"/>
      <c r="E259" s="172"/>
      <c r="F259" s="160"/>
      <c r="G259" s="160"/>
      <c r="H259" s="160"/>
      <c r="I259" s="160"/>
      <c r="K259" s="173"/>
      <c r="X259" s="137"/>
    </row>
    <row r="260" spans="1:37" ht="15" customHeight="1" x14ac:dyDescent="0.15">
      <c r="A260" s="136" t="s">
        <v>969</v>
      </c>
      <c r="B260" s="171"/>
      <c r="C260" s="171"/>
      <c r="D260" s="171"/>
      <c r="E260" s="172"/>
      <c r="F260" s="160"/>
      <c r="G260" s="160"/>
      <c r="H260" s="160"/>
      <c r="I260" s="160"/>
      <c r="K260" s="173"/>
      <c r="X260" s="137"/>
    </row>
    <row r="261" spans="1:37" ht="15" customHeight="1" x14ac:dyDescent="0.15">
      <c r="A261" s="135" t="s">
        <v>820</v>
      </c>
      <c r="B261" s="171"/>
      <c r="C261" s="171"/>
      <c r="D261" s="171"/>
      <c r="E261" s="172"/>
      <c r="F261" s="160"/>
      <c r="G261" s="160"/>
      <c r="H261" s="160"/>
      <c r="I261" s="160"/>
      <c r="X261" s="137"/>
    </row>
    <row r="262" spans="1:37" ht="13.7" customHeight="1" x14ac:dyDescent="0.15">
      <c r="B262" s="138"/>
      <c r="C262" s="139"/>
      <c r="D262" s="139"/>
      <c r="E262" s="139"/>
      <c r="F262" s="140"/>
      <c r="G262" s="141" t="s">
        <v>2</v>
      </c>
      <c r="H262" s="142"/>
      <c r="I262" s="143"/>
      <c r="J262" s="141" t="s">
        <v>3</v>
      </c>
      <c r="K262" s="144"/>
      <c r="X262" s="137"/>
    </row>
    <row r="263" spans="1:37" ht="21" x14ac:dyDescent="0.15">
      <c r="B263" s="145"/>
      <c r="F263" s="146" t="s">
        <v>4</v>
      </c>
      <c r="G263" s="146" t="s">
        <v>171</v>
      </c>
      <c r="H263" s="182" t="s">
        <v>173</v>
      </c>
      <c r="I263" s="147" t="s">
        <v>4</v>
      </c>
      <c r="J263" s="146" t="s">
        <v>171</v>
      </c>
      <c r="K263" s="146" t="s">
        <v>173</v>
      </c>
      <c r="X263" s="137"/>
    </row>
    <row r="264" spans="1:37" ht="12" customHeight="1" x14ac:dyDescent="0.15">
      <c r="B264" s="149"/>
      <c r="C264" s="150"/>
      <c r="D264" s="150"/>
      <c r="E264" s="151"/>
      <c r="F264" s="152"/>
      <c r="G264" s="152"/>
      <c r="H264" s="183"/>
      <c r="I264" s="153">
        <f>$I$179-$F$180-$F$187</f>
        <v>1806</v>
      </c>
      <c r="J264" s="154">
        <f>$J$179-$G$180-$G$187</f>
        <v>866</v>
      </c>
      <c r="K264" s="154">
        <f>$K$179-$H$180-$H$187</f>
        <v>940</v>
      </c>
      <c r="L264" s="155"/>
      <c r="M264" s="155"/>
      <c r="N264" s="155"/>
      <c r="O264" s="155"/>
      <c r="X264" s="137"/>
      <c r="AI264" s="155"/>
      <c r="AJ264" s="155"/>
      <c r="AK264" s="155"/>
    </row>
    <row r="265" spans="1:37" ht="15" customHeight="1" x14ac:dyDescent="0.15">
      <c r="B265" s="156" t="s">
        <v>118</v>
      </c>
      <c r="C265" s="137"/>
      <c r="D265" s="137"/>
      <c r="F265" s="157">
        <v>1041</v>
      </c>
      <c r="G265" s="157">
        <v>543</v>
      </c>
      <c r="H265" s="184">
        <v>498</v>
      </c>
      <c r="I265" s="158">
        <f>F265/I$264*100</f>
        <v>57.641196013289033</v>
      </c>
      <c r="J265" s="159">
        <f t="shared" ref="J265:K265" si="78">G265/J$264*100</f>
        <v>62.702078521939953</v>
      </c>
      <c r="K265" s="159">
        <f t="shared" si="78"/>
        <v>52.978723404255327</v>
      </c>
      <c r="L265" s="160"/>
      <c r="M265" s="160"/>
      <c r="N265" s="160"/>
      <c r="O265" s="160"/>
      <c r="X265" s="137"/>
      <c r="AI265" s="160"/>
      <c r="AJ265" s="160"/>
      <c r="AK265" s="160"/>
    </row>
    <row r="266" spans="1:37" ht="15" customHeight="1" x14ac:dyDescent="0.15">
      <c r="B266" s="156" t="s">
        <v>119</v>
      </c>
      <c r="C266" s="137"/>
      <c r="D266" s="137"/>
      <c r="F266" s="157">
        <v>79</v>
      </c>
      <c r="G266" s="157">
        <v>37</v>
      </c>
      <c r="H266" s="184">
        <v>42</v>
      </c>
      <c r="I266" s="158">
        <f t="shared" ref="I266:I271" si="79">F266/I$264*100</f>
        <v>4.3743078626799559</v>
      </c>
      <c r="J266" s="159">
        <f t="shared" ref="J266:J271" si="80">G266/J$264*100</f>
        <v>4.2725173210161662</v>
      </c>
      <c r="K266" s="159">
        <f t="shared" ref="K266:K271" si="81">H266/K$264*100</f>
        <v>4.4680851063829792</v>
      </c>
      <c r="L266" s="160"/>
      <c r="M266" s="160"/>
      <c r="N266" s="160"/>
      <c r="O266" s="160"/>
      <c r="X266" s="137"/>
      <c r="AI266" s="160"/>
      <c r="AJ266" s="160"/>
      <c r="AK266" s="160"/>
    </row>
    <row r="267" spans="1:37" ht="15" customHeight="1" x14ac:dyDescent="0.15">
      <c r="B267" s="156" t="s">
        <v>168</v>
      </c>
      <c r="C267" s="137"/>
      <c r="D267" s="137"/>
      <c r="F267" s="157">
        <v>99</v>
      </c>
      <c r="G267" s="157">
        <v>39</v>
      </c>
      <c r="H267" s="184">
        <v>60</v>
      </c>
      <c r="I267" s="158">
        <f t="shared" si="79"/>
        <v>5.4817275747508303</v>
      </c>
      <c r="J267" s="159">
        <f t="shared" si="80"/>
        <v>4.503464203233257</v>
      </c>
      <c r="K267" s="159">
        <f t="shared" si="81"/>
        <v>6.3829787234042552</v>
      </c>
      <c r="L267" s="160"/>
      <c r="M267" s="160"/>
      <c r="N267" s="160"/>
      <c r="O267" s="160"/>
      <c r="X267" s="137"/>
      <c r="AI267" s="160"/>
      <c r="AJ267" s="160"/>
      <c r="AK267" s="160"/>
    </row>
    <row r="268" spans="1:37" ht="15" customHeight="1" x14ac:dyDescent="0.15">
      <c r="B268" s="156" t="s">
        <v>169</v>
      </c>
      <c r="C268" s="137"/>
      <c r="D268" s="137"/>
      <c r="F268" s="157">
        <v>114</v>
      </c>
      <c r="G268" s="157">
        <v>44</v>
      </c>
      <c r="H268" s="184">
        <v>70</v>
      </c>
      <c r="I268" s="158">
        <f t="shared" si="79"/>
        <v>6.3122923588039868</v>
      </c>
      <c r="J268" s="159">
        <f t="shared" si="80"/>
        <v>5.0808314087759809</v>
      </c>
      <c r="K268" s="159">
        <f t="shared" si="81"/>
        <v>7.4468085106382977</v>
      </c>
      <c r="L268" s="160"/>
      <c r="M268" s="160"/>
      <c r="N268" s="160"/>
      <c r="O268" s="160"/>
      <c r="X268" s="137"/>
      <c r="AI268" s="160"/>
      <c r="AJ268" s="160"/>
      <c r="AK268" s="160"/>
    </row>
    <row r="269" spans="1:37" ht="15" customHeight="1" x14ac:dyDescent="0.15">
      <c r="B269" s="156" t="s">
        <v>148</v>
      </c>
      <c r="C269" s="137"/>
      <c r="D269" s="137"/>
      <c r="F269" s="157">
        <v>155</v>
      </c>
      <c r="G269" s="157">
        <v>56</v>
      </c>
      <c r="H269" s="184">
        <v>99</v>
      </c>
      <c r="I269" s="158">
        <f t="shared" si="79"/>
        <v>8.5825027685492792</v>
      </c>
      <c r="J269" s="159">
        <f t="shared" si="80"/>
        <v>6.4665127020785222</v>
      </c>
      <c r="K269" s="159">
        <f t="shared" si="81"/>
        <v>10.531914893617021</v>
      </c>
      <c r="L269" s="160"/>
      <c r="M269" s="160"/>
      <c r="N269" s="160"/>
      <c r="O269" s="160"/>
      <c r="X269" s="137"/>
      <c r="AI269" s="160"/>
      <c r="AJ269" s="160"/>
      <c r="AK269" s="160"/>
    </row>
    <row r="270" spans="1:37" ht="15" customHeight="1" x14ac:dyDescent="0.15">
      <c r="B270" s="156" t="s">
        <v>140</v>
      </c>
      <c r="C270" s="137"/>
      <c r="D270" s="137"/>
      <c r="F270" s="157">
        <v>178</v>
      </c>
      <c r="G270" s="157">
        <v>77</v>
      </c>
      <c r="H270" s="184">
        <v>101</v>
      </c>
      <c r="I270" s="158">
        <f t="shared" si="79"/>
        <v>9.856035437430787</v>
      </c>
      <c r="J270" s="159">
        <f t="shared" si="80"/>
        <v>8.8914549653579673</v>
      </c>
      <c r="K270" s="159">
        <f t="shared" si="81"/>
        <v>10.74468085106383</v>
      </c>
      <c r="L270" s="160"/>
      <c r="M270" s="160"/>
      <c r="N270" s="160"/>
      <c r="O270" s="160"/>
      <c r="X270" s="137"/>
      <c r="AI270" s="160"/>
      <c r="AJ270" s="160"/>
      <c r="AK270" s="160"/>
    </row>
    <row r="271" spans="1:37" ht="15" customHeight="1" x14ac:dyDescent="0.15">
      <c r="B271" s="149" t="s">
        <v>128</v>
      </c>
      <c r="C271" s="150"/>
      <c r="D271" s="150"/>
      <c r="E271" s="151"/>
      <c r="F271" s="161">
        <v>140</v>
      </c>
      <c r="G271" s="161">
        <v>70</v>
      </c>
      <c r="H271" s="185">
        <v>70</v>
      </c>
      <c r="I271" s="162">
        <f t="shared" si="79"/>
        <v>7.7519379844961236</v>
      </c>
      <c r="J271" s="163">
        <f t="shared" si="80"/>
        <v>8.0831408775981526</v>
      </c>
      <c r="K271" s="163">
        <f t="shared" si="81"/>
        <v>7.4468085106382977</v>
      </c>
      <c r="L271" s="164"/>
      <c r="M271" s="164"/>
      <c r="N271" s="164"/>
      <c r="O271" s="164"/>
      <c r="X271" s="137"/>
      <c r="AI271" s="164"/>
      <c r="AJ271" s="164"/>
      <c r="AK271" s="164"/>
    </row>
    <row r="272" spans="1:37" ht="15" customHeight="1" x14ac:dyDescent="0.15">
      <c r="B272" s="165" t="s">
        <v>1</v>
      </c>
      <c r="C272" s="166"/>
      <c r="D272" s="166"/>
      <c r="E272" s="167"/>
      <c r="F272" s="168">
        <f>SUM(F265:F271)</f>
        <v>1806</v>
      </c>
      <c r="G272" s="168">
        <f>SUM(G265:G271)</f>
        <v>866</v>
      </c>
      <c r="H272" s="186">
        <f>SUM(H265:H271)</f>
        <v>940</v>
      </c>
      <c r="I272" s="169">
        <f>IF(SUM(I265:I271)&gt;100,"－",SUM(I265:I271))</f>
        <v>100</v>
      </c>
      <c r="J272" s="170">
        <f>IF(SUM(J265:J271)&gt;100,"－",SUM(J265:J271))</f>
        <v>99.999999999999986</v>
      </c>
      <c r="K272" s="170">
        <f>IF(SUM(K265:K271)&gt;100,"－",SUM(K265:K271))</f>
        <v>100.00000000000001</v>
      </c>
      <c r="L272" s="164"/>
      <c r="M272" s="164"/>
      <c r="N272" s="164"/>
      <c r="O272" s="164"/>
      <c r="X272" s="137"/>
      <c r="AI272" s="164"/>
      <c r="AJ272" s="164"/>
      <c r="AK272" s="164"/>
    </row>
    <row r="273" spans="1:37" ht="15" customHeight="1" x14ac:dyDescent="0.15">
      <c r="B273" s="165" t="s">
        <v>840</v>
      </c>
      <c r="C273" s="166"/>
      <c r="D273" s="166"/>
      <c r="E273" s="176"/>
      <c r="F273" s="177">
        <v>28.56604692295198</v>
      </c>
      <c r="G273" s="178">
        <v>23.993901398768461</v>
      </c>
      <c r="H273" s="178">
        <v>32.749297310595743</v>
      </c>
      <c r="I273" s="148"/>
      <c r="X273" s="137"/>
    </row>
    <row r="274" spans="1:37" ht="15" customHeight="1" x14ac:dyDescent="0.15">
      <c r="B274" s="165" t="s">
        <v>841</v>
      </c>
      <c r="C274" s="166"/>
      <c r="D274" s="166"/>
      <c r="E274" s="176"/>
      <c r="F274" s="177">
        <v>69.884044307838465</v>
      </c>
      <c r="G274" s="178">
        <v>67.968489371600342</v>
      </c>
      <c r="H274" s="178">
        <v>71.229721650545741</v>
      </c>
      <c r="I274" s="148"/>
      <c r="X274" s="137"/>
    </row>
    <row r="276" spans="1:37" ht="15" customHeight="1" x14ac:dyDescent="0.15">
      <c r="A276" s="136" t="s">
        <v>969</v>
      </c>
      <c r="B276" s="171"/>
      <c r="C276" s="171"/>
      <c r="D276" s="171"/>
      <c r="E276" s="172"/>
      <c r="F276" s="160"/>
      <c r="G276" s="160"/>
      <c r="H276" s="160"/>
      <c r="I276" s="160"/>
      <c r="K276" s="173"/>
      <c r="X276" s="137"/>
    </row>
    <row r="277" spans="1:37" ht="15" customHeight="1" x14ac:dyDescent="0.15">
      <c r="A277" s="135" t="s">
        <v>821</v>
      </c>
      <c r="B277" s="171"/>
      <c r="C277" s="171"/>
      <c r="D277" s="171"/>
      <c r="E277" s="172"/>
      <c r="F277" s="160"/>
      <c r="G277" s="160"/>
      <c r="H277" s="160"/>
      <c r="I277" s="160"/>
      <c r="X277" s="137"/>
    </row>
    <row r="278" spans="1:37" ht="13.7" customHeight="1" x14ac:dyDescent="0.15">
      <c r="B278" s="138"/>
      <c r="C278" s="139"/>
      <c r="D278" s="139"/>
      <c r="E278" s="139"/>
      <c r="F278" s="140"/>
      <c r="G278" s="141" t="s">
        <v>2</v>
      </c>
      <c r="H278" s="142"/>
      <c r="I278" s="143"/>
      <c r="J278" s="141" t="s">
        <v>3</v>
      </c>
      <c r="K278" s="144"/>
      <c r="X278" s="137"/>
    </row>
    <row r="279" spans="1:37" ht="21" x14ac:dyDescent="0.15">
      <c r="B279" s="145"/>
      <c r="F279" s="146" t="s">
        <v>4</v>
      </c>
      <c r="G279" s="146" t="s">
        <v>171</v>
      </c>
      <c r="H279" s="182" t="s">
        <v>173</v>
      </c>
      <c r="I279" s="147" t="s">
        <v>4</v>
      </c>
      <c r="J279" s="146" t="s">
        <v>171</v>
      </c>
      <c r="K279" s="146" t="s">
        <v>173</v>
      </c>
      <c r="X279" s="137"/>
    </row>
    <row r="280" spans="1:37" ht="12" customHeight="1" x14ac:dyDescent="0.15">
      <c r="B280" s="149"/>
      <c r="C280" s="150"/>
      <c r="D280" s="150"/>
      <c r="E280" s="151"/>
      <c r="F280" s="152"/>
      <c r="G280" s="152"/>
      <c r="H280" s="183"/>
      <c r="I280" s="153">
        <f>$I$179-$F$180-$F$187</f>
        <v>1806</v>
      </c>
      <c r="J280" s="154">
        <f>$J$179-$G$180-$G$187</f>
        <v>866</v>
      </c>
      <c r="K280" s="154">
        <f>$K$179-$H$180-$H$187</f>
        <v>940</v>
      </c>
      <c r="L280" s="155"/>
      <c r="M280" s="155"/>
      <c r="N280" s="155"/>
      <c r="O280" s="155"/>
      <c r="X280" s="137"/>
      <c r="AI280" s="155"/>
      <c r="AJ280" s="155"/>
      <c r="AK280" s="155"/>
    </row>
    <row r="281" spans="1:37" ht="15" customHeight="1" x14ac:dyDescent="0.15">
      <c r="B281" s="156" t="s">
        <v>118</v>
      </c>
      <c r="C281" s="137"/>
      <c r="D281" s="137"/>
      <c r="F281" s="157">
        <v>970</v>
      </c>
      <c r="G281" s="157">
        <v>456</v>
      </c>
      <c r="H281" s="184">
        <v>514</v>
      </c>
      <c r="I281" s="158">
        <f>F281/I$280*100</f>
        <v>53.709856035437433</v>
      </c>
      <c r="J281" s="159">
        <f t="shared" ref="J281:K281" si="82">G281/J$280*100</f>
        <v>52.655889145496538</v>
      </c>
      <c r="K281" s="159">
        <f t="shared" si="82"/>
        <v>54.680851063829785</v>
      </c>
      <c r="L281" s="160"/>
      <c r="M281" s="160"/>
      <c r="N281" s="160"/>
      <c r="O281" s="160"/>
      <c r="X281" s="137"/>
      <c r="AI281" s="160"/>
      <c r="AJ281" s="160"/>
      <c r="AK281" s="160"/>
    </row>
    <row r="282" spans="1:37" ht="15" customHeight="1" x14ac:dyDescent="0.15">
      <c r="B282" s="156" t="s">
        <v>119</v>
      </c>
      <c r="C282" s="137"/>
      <c r="D282" s="137"/>
      <c r="F282" s="157">
        <v>149</v>
      </c>
      <c r="G282" s="157">
        <v>62</v>
      </c>
      <c r="H282" s="184">
        <v>87</v>
      </c>
      <c r="I282" s="158">
        <f t="shared" ref="I282:I287" si="83">F282/I$280*100</f>
        <v>8.2502768549280177</v>
      </c>
      <c r="J282" s="159">
        <f t="shared" ref="J282:J287" si="84">G282/J$280*100</f>
        <v>7.1593533487297929</v>
      </c>
      <c r="K282" s="159">
        <f t="shared" ref="K282:K287" si="85">H282/K$280*100</f>
        <v>9.2553191489361701</v>
      </c>
      <c r="L282" s="160"/>
      <c r="M282" s="160"/>
      <c r="N282" s="160"/>
      <c r="O282" s="160"/>
      <c r="X282" s="137"/>
      <c r="AI282" s="160"/>
      <c r="AJ282" s="160"/>
      <c r="AK282" s="160"/>
    </row>
    <row r="283" spans="1:37" ht="15" customHeight="1" x14ac:dyDescent="0.15">
      <c r="B283" s="156" t="s">
        <v>168</v>
      </c>
      <c r="C283" s="137"/>
      <c r="D283" s="137"/>
      <c r="F283" s="157">
        <v>93</v>
      </c>
      <c r="G283" s="157">
        <v>41</v>
      </c>
      <c r="H283" s="184">
        <v>52</v>
      </c>
      <c r="I283" s="158">
        <f t="shared" si="83"/>
        <v>5.1495016611295679</v>
      </c>
      <c r="J283" s="159">
        <f t="shared" si="84"/>
        <v>4.7344110854503461</v>
      </c>
      <c r="K283" s="159">
        <f t="shared" si="85"/>
        <v>5.5319148936170208</v>
      </c>
      <c r="L283" s="160"/>
      <c r="M283" s="160"/>
      <c r="N283" s="160"/>
      <c r="O283" s="160"/>
      <c r="X283" s="137"/>
      <c r="AI283" s="160"/>
      <c r="AJ283" s="160"/>
      <c r="AK283" s="160"/>
    </row>
    <row r="284" spans="1:37" ht="15" customHeight="1" x14ac:dyDescent="0.15">
      <c r="B284" s="156" t="s">
        <v>169</v>
      </c>
      <c r="C284" s="137"/>
      <c r="D284" s="137"/>
      <c r="F284" s="157">
        <v>84</v>
      </c>
      <c r="G284" s="157">
        <v>40</v>
      </c>
      <c r="H284" s="184">
        <v>44</v>
      </c>
      <c r="I284" s="158">
        <f t="shared" si="83"/>
        <v>4.6511627906976747</v>
      </c>
      <c r="J284" s="159">
        <f t="shared" si="84"/>
        <v>4.6189376443418011</v>
      </c>
      <c r="K284" s="159">
        <f t="shared" si="85"/>
        <v>4.6808510638297873</v>
      </c>
      <c r="L284" s="160"/>
      <c r="M284" s="160"/>
      <c r="N284" s="160"/>
      <c r="O284" s="160"/>
      <c r="X284" s="137"/>
      <c r="AI284" s="160"/>
      <c r="AJ284" s="160"/>
      <c r="AK284" s="160"/>
    </row>
    <row r="285" spans="1:37" ht="15" customHeight="1" x14ac:dyDescent="0.15">
      <c r="B285" s="156" t="s">
        <v>148</v>
      </c>
      <c r="C285" s="137"/>
      <c r="D285" s="137"/>
      <c r="F285" s="157">
        <v>69</v>
      </c>
      <c r="G285" s="157">
        <v>34</v>
      </c>
      <c r="H285" s="184">
        <v>35</v>
      </c>
      <c r="I285" s="158">
        <f t="shared" si="83"/>
        <v>3.8205980066445182</v>
      </c>
      <c r="J285" s="159">
        <f t="shared" si="84"/>
        <v>3.9260969976905313</v>
      </c>
      <c r="K285" s="159">
        <f t="shared" si="85"/>
        <v>3.7234042553191489</v>
      </c>
      <c r="L285" s="160"/>
      <c r="M285" s="160"/>
      <c r="N285" s="160"/>
      <c r="O285" s="160"/>
      <c r="X285" s="137"/>
      <c r="AI285" s="160"/>
      <c r="AJ285" s="160"/>
      <c r="AK285" s="160"/>
    </row>
    <row r="286" spans="1:37" ht="15" customHeight="1" x14ac:dyDescent="0.15">
      <c r="B286" s="156" t="s">
        <v>140</v>
      </c>
      <c r="C286" s="137"/>
      <c r="D286" s="137"/>
      <c r="F286" s="157">
        <v>284</v>
      </c>
      <c r="G286" s="157">
        <v>160</v>
      </c>
      <c r="H286" s="184">
        <v>124</v>
      </c>
      <c r="I286" s="158">
        <f t="shared" si="83"/>
        <v>15.725359911406422</v>
      </c>
      <c r="J286" s="159">
        <f t="shared" si="84"/>
        <v>18.475750577367204</v>
      </c>
      <c r="K286" s="159">
        <f t="shared" si="85"/>
        <v>13.191489361702127</v>
      </c>
      <c r="L286" s="160"/>
      <c r="M286" s="160"/>
      <c r="N286" s="160"/>
      <c r="O286" s="160"/>
      <c r="X286" s="137"/>
      <c r="AI286" s="160"/>
      <c r="AJ286" s="160"/>
      <c r="AK286" s="160"/>
    </row>
    <row r="287" spans="1:37" ht="15" customHeight="1" x14ac:dyDescent="0.15">
      <c r="B287" s="149" t="s">
        <v>128</v>
      </c>
      <c r="C287" s="150"/>
      <c r="D287" s="150"/>
      <c r="E287" s="151"/>
      <c r="F287" s="161">
        <v>157</v>
      </c>
      <c r="G287" s="161">
        <v>73</v>
      </c>
      <c r="H287" s="185">
        <v>84</v>
      </c>
      <c r="I287" s="162">
        <f t="shared" si="83"/>
        <v>8.6932447397563664</v>
      </c>
      <c r="J287" s="163">
        <f t="shared" si="84"/>
        <v>8.4295612009237875</v>
      </c>
      <c r="K287" s="163">
        <f t="shared" si="85"/>
        <v>8.9361702127659584</v>
      </c>
      <c r="L287" s="164"/>
      <c r="M287" s="164"/>
      <c r="N287" s="164"/>
      <c r="O287" s="164"/>
      <c r="X287" s="137"/>
      <c r="AI287" s="164"/>
      <c r="AJ287" s="164"/>
      <c r="AK287" s="164"/>
    </row>
    <row r="288" spans="1:37" ht="15" customHeight="1" x14ac:dyDescent="0.15">
      <c r="B288" s="165" t="s">
        <v>1</v>
      </c>
      <c r="C288" s="166"/>
      <c r="D288" s="166"/>
      <c r="E288" s="167"/>
      <c r="F288" s="168">
        <f>SUM(F281:F287)</f>
        <v>1806</v>
      </c>
      <c r="G288" s="168">
        <f>SUM(G281:G287)</f>
        <v>866</v>
      </c>
      <c r="H288" s="186">
        <f>SUM(H281:H287)</f>
        <v>940</v>
      </c>
      <c r="I288" s="169">
        <f>IF(SUM(I281:I287)&gt;100,"－",SUM(I281:I287))</f>
        <v>99.999999999999986</v>
      </c>
      <c r="J288" s="170">
        <f>IF(SUM(J281:J287)&gt;100,"－",SUM(J281:J287))</f>
        <v>100</v>
      </c>
      <c r="K288" s="170">
        <f>IF(SUM(K281:K287)&gt;100,"－",SUM(K281:K287))</f>
        <v>100</v>
      </c>
      <c r="L288" s="164"/>
      <c r="M288" s="164"/>
      <c r="N288" s="164"/>
      <c r="O288" s="164"/>
      <c r="X288" s="137"/>
      <c r="AI288" s="164"/>
      <c r="AJ288" s="164"/>
      <c r="AK288" s="164"/>
    </row>
    <row r="289" spans="1:37" ht="15" customHeight="1" x14ac:dyDescent="0.15">
      <c r="B289" s="165" t="s">
        <v>840</v>
      </c>
      <c r="C289" s="166"/>
      <c r="D289" s="166"/>
      <c r="E289" s="176"/>
      <c r="F289" s="177">
        <v>30.941235742007922</v>
      </c>
      <c r="G289" s="178">
        <v>33.286527200220483</v>
      </c>
      <c r="H289" s="178">
        <v>28.768553351397433</v>
      </c>
      <c r="I289" s="148"/>
      <c r="X289" s="137"/>
    </row>
    <row r="290" spans="1:37" ht="15" customHeight="1" x14ac:dyDescent="0.15">
      <c r="B290" s="165" t="s">
        <v>841</v>
      </c>
      <c r="C290" s="166"/>
      <c r="D290" s="166"/>
      <c r="E290" s="176"/>
      <c r="F290" s="177">
        <v>59.328020626245426</v>
      </c>
      <c r="G290" s="178">
        <v>64.381014804328885</v>
      </c>
      <c r="H290" s="178">
        <v>54.72418148621378</v>
      </c>
      <c r="I290" s="148"/>
      <c r="X290" s="137"/>
    </row>
    <row r="292" spans="1:37" ht="15" customHeight="1" x14ac:dyDescent="0.15">
      <c r="A292" s="136" t="s">
        <v>969</v>
      </c>
      <c r="B292" s="171"/>
      <c r="C292" s="171"/>
      <c r="D292" s="171"/>
      <c r="E292" s="172"/>
      <c r="F292" s="160"/>
      <c r="G292" s="160"/>
      <c r="H292" s="160"/>
      <c r="I292" s="160"/>
      <c r="K292" s="173"/>
      <c r="X292" s="137"/>
    </row>
    <row r="293" spans="1:37" ht="15" customHeight="1" x14ac:dyDescent="0.15">
      <c r="A293" s="135" t="s">
        <v>822</v>
      </c>
      <c r="B293" s="171"/>
      <c r="C293" s="171"/>
      <c r="D293" s="171"/>
      <c r="E293" s="172"/>
      <c r="F293" s="160"/>
      <c r="G293" s="160"/>
      <c r="H293" s="160"/>
      <c r="I293" s="160"/>
      <c r="X293" s="137"/>
    </row>
    <row r="294" spans="1:37" ht="13.7" customHeight="1" x14ac:dyDescent="0.15">
      <c r="B294" s="138"/>
      <c r="C294" s="139"/>
      <c r="D294" s="139"/>
      <c r="E294" s="139"/>
      <c r="F294" s="140"/>
      <c r="G294" s="141" t="s">
        <v>2</v>
      </c>
      <c r="H294" s="142"/>
      <c r="I294" s="143"/>
      <c r="J294" s="141" t="s">
        <v>3</v>
      </c>
      <c r="K294" s="144"/>
      <c r="X294" s="137"/>
    </row>
    <row r="295" spans="1:37" ht="21" x14ac:dyDescent="0.15">
      <c r="B295" s="145"/>
      <c r="F295" s="146" t="s">
        <v>4</v>
      </c>
      <c r="G295" s="146" t="s">
        <v>171</v>
      </c>
      <c r="H295" s="182" t="s">
        <v>173</v>
      </c>
      <c r="I295" s="147" t="s">
        <v>4</v>
      </c>
      <c r="J295" s="146" t="s">
        <v>171</v>
      </c>
      <c r="K295" s="146" t="s">
        <v>173</v>
      </c>
      <c r="X295" s="137"/>
    </row>
    <row r="296" spans="1:37" ht="12" customHeight="1" x14ac:dyDescent="0.15">
      <c r="B296" s="149"/>
      <c r="C296" s="150"/>
      <c r="D296" s="150"/>
      <c r="E296" s="151"/>
      <c r="F296" s="152"/>
      <c r="G296" s="152"/>
      <c r="H296" s="183"/>
      <c r="I296" s="153">
        <f>$I$179-$F$180-$F$187</f>
        <v>1806</v>
      </c>
      <c r="J296" s="154">
        <f>$J$179-$G$180-$G$187</f>
        <v>866</v>
      </c>
      <c r="K296" s="154">
        <f>$K$179-$H$180-$H$187</f>
        <v>940</v>
      </c>
      <c r="L296" s="155"/>
      <c r="M296" s="155"/>
      <c r="N296" s="155"/>
      <c r="O296" s="155"/>
      <c r="X296" s="137"/>
      <c r="AI296" s="155"/>
      <c r="AJ296" s="155"/>
      <c r="AK296" s="155"/>
    </row>
    <row r="297" spans="1:37" ht="15" customHeight="1" x14ac:dyDescent="0.15">
      <c r="B297" s="156" t="s">
        <v>118</v>
      </c>
      <c r="C297" s="137"/>
      <c r="D297" s="137"/>
      <c r="F297" s="157">
        <v>545</v>
      </c>
      <c r="G297" s="157">
        <v>294</v>
      </c>
      <c r="H297" s="184">
        <v>251</v>
      </c>
      <c r="I297" s="158">
        <f>F297/I$296*100</f>
        <v>30.177187153931339</v>
      </c>
      <c r="J297" s="159">
        <f t="shared" ref="J297:K297" si="86">G297/J$296*100</f>
        <v>33.94919168591224</v>
      </c>
      <c r="K297" s="159">
        <f t="shared" si="86"/>
        <v>26.702127659574472</v>
      </c>
      <c r="L297" s="160"/>
      <c r="M297" s="160"/>
      <c r="N297" s="160"/>
      <c r="O297" s="160"/>
      <c r="X297" s="137"/>
      <c r="AI297" s="160"/>
      <c r="AJ297" s="160"/>
      <c r="AK297" s="160"/>
    </row>
    <row r="298" spans="1:37" ht="15" customHeight="1" x14ac:dyDescent="0.15">
      <c r="B298" s="156" t="s">
        <v>119</v>
      </c>
      <c r="C298" s="137"/>
      <c r="D298" s="137"/>
      <c r="F298" s="157">
        <v>85</v>
      </c>
      <c r="G298" s="157">
        <v>36</v>
      </c>
      <c r="H298" s="184">
        <v>49</v>
      </c>
      <c r="I298" s="158">
        <f t="shared" ref="I298:I303" si="87">F298/I$296*100</f>
        <v>4.7065337763012183</v>
      </c>
      <c r="J298" s="159">
        <f t="shared" ref="J298:J303" si="88">G298/J$296*100</f>
        <v>4.1570438799076213</v>
      </c>
      <c r="K298" s="159">
        <f t="shared" ref="K298:K303" si="89">H298/K$296*100</f>
        <v>5.2127659574468082</v>
      </c>
      <c r="L298" s="160"/>
      <c r="M298" s="160"/>
      <c r="N298" s="160"/>
      <c r="O298" s="160"/>
      <c r="X298" s="137"/>
      <c r="AI298" s="160"/>
      <c r="AJ298" s="160"/>
      <c r="AK298" s="160"/>
    </row>
    <row r="299" spans="1:37" ht="15" customHeight="1" x14ac:dyDescent="0.15">
      <c r="B299" s="156" t="s">
        <v>168</v>
      </c>
      <c r="C299" s="137"/>
      <c r="D299" s="137"/>
      <c r="F299" s="157">
        <v>77</v>
      </c>
      <c r="G299" s="157">
        <v>29</v>
      </c>
      <c r="H299" s="184">
        <v>48</v>
      </c>
      <c r="I299" s="158">
        <f t="shared" si="87"/>
        <v>4.2635658914728678</v>
      </c>
      <c r="J299" s="159">
        <f t="shared" si="88"/>
        <v>3.3487297921478061</v>
      </c>
      <c r="K299" s="159">
        <f t="shared" si="89"/>
        <v>5.1063829787234036</v>
      </c>
      <c r="L299" s="160"/>
      <c r="M299" s="160"/>
      <c r="N299" s="160"/>
      <c r="O299" s="160"/>
      <c r="X299" s="137"/>
      <c r="AI299" s="160"/>
      <c r="AJ299" s="160"/>
      <c r="AK299" s="160"/>
    </row>
    <row r="300" spans="1:37" ht="15" customHeight="1" x14ac:dyDescent="0.15">
      <c r="B300" s="156" t="s">
        <v>169</v>
      </c>
      <c r="C300" s="137"/>
      <c r="D300" s="137"/>
      <c r="F300" s="157">
        <v>114</v>
      </c>
      <c r="G300" s="157">
        <v>41</v>
      </c>
      <c r="H300" s="184">
        <v>73</v>
      </c>
      <c r="I300" s="158">
        <f t="shared" si="87"/>
        <v>6.3122923588039868</v>
      </c>
      <c r="J300" s="159">
        <f t="shared" si="88"/>
        <v>4.7344110854503461</v>
      </c>
      <c r="K300" s="159">
        <f t="shared" si="89"/>
        <v>7.7659574468085104</v>
      </c>
      <c r="L300" s="160"/>
      <c r="M300" s="160"/>
      <c r="N300" s="160"/>
      <c r="O300" s="160"/>
      <c r="X300" s="137"/>
      <c r="AI300" s="160"/>
      <c r="AJ300" s="160"/>
      <c r="AK300" s="160"/>
    </row>
    <row r="301" spans="1:37" ht="15" customHeight="1" x14ac:dyDescent="0.15">
      <c r="B301" s="156" t="s">
        <v>148</v>
      </c>
      <c r="C301" s="137"/>
      <c r="D301" s="137"/>
      <c r="F301" s="157">
        <v>121</v>
      </c>
      <c r="G301" s="157">
        <v>44</v>
      </c>
      <c r="H301" s="184">
        <v>77</v>
      </c>
      <c r="I301" s="158">
        <f t="shared" si="87"/>
        <v>6.6998892580287936</v>
      </c>
      <c r="J301" s="159">
        <f t="shared" si="88"/>
        <v>5.0808314087759809</v>
      </c>
      <c r="K301" s="159">
        <f t="shared" si="89"/>
        <v>8.1914893617021267</v>
      </c>
      <c r="L301" s="160"/>
      <c r="M301" s="160"/>
      <c r="N301" s="160"/>
      <c r="O301" s="160"/>
      <c r="X301" s="137"/>
      <c r="AI301" s="160"/>
      <c r="AJ301" s="160"/>
      <c r="AK301" s="160"/>
    </row>
    <row r="302" spans="1:37" ht="15" customHeight="1" x14ac:dyDescent="0.15">
      <c r="B302" s="156" t="s">
        <v>140</v>
      </c>
      <c r="C302" s="137"/>
      <c r="D302" s="137"/>
      <c r="F302" s="157">
        <v>659</v>
      </c>
      <c r="G302" s="157">
        <v>320</v>
      </c>
      <c r="H302" s="184">
        <v>339</v>
      </c>
      <c r="I302" s="158">
        <f t="shared" si="87"/>
        <v>36.489479512735329</v>
      </c>
      <c r="J302" s="159">
        <f t="shared" si="88"/>
        <v>36.951501154734409</v>
      </c>
      <c r="K302" s="159">
        <f t="shared" si="89"/>
        <v>36.063829787234042</v>
      </c>
      <c r="L302" s="160"/>
      <c r="M302" s="160"/>
      <c r="N302" s="160"/>
      <c r="O302" s="160"/>
      <c r="X302" s="137"/>
      <c r="AI302" s="160"/>
      <c r="AJ302" s="160"/>
      <c r="AK302" s="160"/>
    </row>
    <row r="303" spans="1:37" ht="15" customHeight="1" x14ac:dyDescent="0.15">
      <c r="B303" s="149" t="s">
        <v>128</v>
      </c>
      <c r="C303" s="150"/>
      <c r="D303" s="150"/>
      <c r="E303" s="151"/>
      <c r="F303" s="161">
        <v>205</v>
      </c>
      <c r="G303" s="161">
        <v>102</v>
      </c>
      <c r="H303" s="185">
        <v>103</v>
      </c>
      <c r="I303" s="162">
        <f t="shared" si="87"/>
        <v>11.351052048726467</v>
      </c>
      <c r="J303" s="163">
        <f t="shared" si="88"/>
        <v>11.778290993071593</v>
      </c>
      <c r="K303" s="163">
        <f t="shared" si="89"/>
        <v>10.957446808510639</v>
      </c>
      <c r="L303" s="164"/>
      <c r="M303" s="164"/>
      <c r="N303" s="164"/>
      <c r="O303" s="164"/>
      <c r="X303" s="137"/>
      <c r="AI303" s="164"/>
      <c r="AJ303" s="164"/>
      <c r="AK303" s="164"/>
    </row>
    <row r="304" spans="1:37" ht="15" customHeight="1" x14ac:dyDescent="0.15">
      <c r="B304" s="165" t="s">
        <v>1</v>
      </c>
      <c r="C304" s="166"/>
      <c r="D304" s="166"/>
      <c r="E304" s="167"/>
      <c r="F304" s="168">
        <f>SUM(F297:F303)</f>
        <v>1806</v>
      </c>
      <c r="G304" s="168">
        <f>SUM(G297:G303)</f>
        <v>866</v>
      </c>
      <c r="H304" s="186">
        <f>SUM(H297:H303)</f>
        <v>940</v>
      </c>
      <c r="I304" s="169">
        <f>IF(SUM(I297:I303)&gt;100,"－",SUM(I297:I303))</f>
        <v>100</v>
      </c>
      <c r="J304" s="170">
        <f>IF(SUM(J297:J303)&gt;100,"－",SUM(J297:J303))</f>
        <v>99.999999999999986</v>
      </c>
      <c r="K304" s="170">
        <f>IF(SUM(K297:K303)&gt;100,"－",SUM(K297:K303))</f>
        <v>100</v>
      </c>
      <c r="L304" s="164"/>
      <c r="M304" s="164"/>
      <c r="N304" s="164"/>
      <c r="O304" s="164"/>
      <c r="X304" s="137"/>
      <c r="AI304" s="164"/>
      <c r="AJ304" s="164"/>
      <c r="AK304" s="164"/>
    </row>
    <row r="305" spans="1:24" ht="15" customHeight="1" x14ac:dyDescent="0.15">
      <c r="B305" s="165" t="s">
        <v>840</v>
      </c>
      <c r="C305" s="166"/>
      <c r="D305" s="166"/>
      <c r="E305" s="176"/>
      <c r="F305" s="177">
        <v>57.286368380188854</v>
      </c>
      <c r="G305" s="178">
        <v>54.519188785539377</v>
      </c>
      <c r="H305" s="178">
        <v>59.812204951649136</v>
      </c>
      <c r="I305" s="148"/>
      <c r="X305" s="137"/>
    </row>
    <row r="306" spans="1:24" ht="15" customHeight="1" x14ac:dyDescent="0.15">
      <c r="B306" s="165" t="s">
        <v>841</v>
      </c>
      <c r="C306" s="166"/>
      <c r="D306" s="166"/>
      <c r="E306" s="176"/>
      <c r="F306" s="177">
        <v>81.452465165792503</v>
      </c>
      <c r="G306" s="178">
        <v>82.155148386887745</v>
      </c>
      <c r="H306" s="178">
        <v>80.876923335267094</v>
      </c>
      <c r="I306" s="148"/>
      <c r="X306" s="137"/>
    </row>
    <row r="308" spans="1:24" ht="15" customHeight="1" x14ac:dyDescent="0.15">
      <c r="A308" s="135" t="s">
        <v>833</v>
      </c>
      <c r="B308" s="137"/>
      <c r="X308" s="137"/>
    </row>
    <row r="309" spans="1:24" ht="13.7" customHeight="1" x14ac:dyDescent="0.15">
      <c r="B309" s="138"/>
      <c r="C309" s="139"/>
      <c r="D309" s="139"/>
      <c r="E309" s="139"/>
      <c r="F309" s="140"/>
      <c r="G309" s="141" t="s">
        <v>2</v>
      </c>
      <c r="H309" s="142"/>
      <c r="I309" s="143"/>
      <c r="J309" s="141" t="s">
        <v>3</v>
      </c>
      <c r="K309" s="144"/>
      <c r="X309" s="137"/>
    </row>
    <row r="310" spans="1:24" ht="21" x14ac:dyDescent="0.15">
      <c r="B310" s="145"/>
      <c r="F310" s="146" t="s">
        <v>4</v>
      </c>
      <c r="G310" s="146" t="s">
        <v>171</v>
      </c>
      <c r="H310" s="182" t="s">
        <v>173</v>
      </c>
      <c r="I310" s="147" t="s">
        <v>4</v>
      </c>
      <c r="J310" s="146" t="s">
        <v>171</v>
      </c>
      <c r="K310" s="146" t="s">
        <v>173</v>
      </c>
      <c r="X310" s="137"/>
    </row>
    <row r="311" spans="1:24" ht="12" customHeight="1" x14ac:dyDescent="0.15">
      <c r="B311" s="149"/>
      <c r="C311" s="150"/>
      <c r="D311" s="150"/>
      <c r="E311" s="151"/>
      <c r="F311" s="152"/>
      <c r="G311" s="152"/>
      <c r="H311" s="183"/>
      <c r="I311" s="153">
        <f>F$188</f>
        <v>2016</v>
      </c>
      <c r="J311" s="154">
        <f t="shared" ref="J311" si="90">G$188</f>
        <v>963</v>
      </c>
      <c r="K311" s="154">
        <f t="shared" ref="K311" si="91">H$188</f>
        <v>1053</v>
      </c>
      <c r="L311" s="155"/>
      <c r="X311" s="137"/>
    </row>
    <row r="312" spans="1:24" ht="15" customHeight="1" x14ac:dyDescent="0.15">
      <c r="B312" s="156" t="s">
        <v>152</v>
      </c>
      <c r="C312" s="137"/>
      <c r="D312" s="137"/>
      <c r="F312" s="157">
        <v>648</v>
      </c>
      <c r="G312" s="157">
        <v>314</v>
      </c>
      <c r="H312" s="184">
        <v>334</v>
      </c>
      <c r="I312" s="158">
        <f>F312/I$311*100</f>
        <v>32.142857142857146</v>
      </c>
      <c r="J312" s="159">
        <f t="shared" ref="J312:K312" si="92">G312/J$311*100</f>
        <v>32.606438213914849</v>
      </c>
      <c r="K312" s="159">
        <f t="shared" si="92"/>
        <v>31.718898385565055</v>
      </c>
      <c r="L312" s="160"/>
      <c r="X312" s="137"/>
    </row>
    <row r="313" spans="1:24" ht="15" customHeight="1" x14ac:dyDescent="0.15">
      <c r="B313" s="156" t="s">
        <v>834</v>
      </c>
      <c r="C313" s="137"/>
      <c r="D313" s="137"/>
      <c r="F313" s="157">
        <v>188</v>
      </c>
      <c r="G313" s="157">
        <v>90</v>
      </c>
      <c r="H313" s="184">
        <v>98</v>
      </c>
      <c r="I313" s="158">
        <f t="shared" ref="I313:I321" si="93">F313/I$311*100</f>
        <v>9.325396825396826</v>
      </c>
      <c r="J313" s="159">
        <f t="shared" ref="J313:J321" si="94">G313/J$311*100</f>
        <v>9.3457943925233646</v>
      </c>
      <c r="K313" s="159">
        <f t="shared" ref="K313:K321" si="95">H313/K$311*100</f>
        <v>9.3067426400759743</v>
      </c>
      <c r="L313" s="160"/>
      <c r="X313" s="137"/>
    </row>
    <row r="314" spans="1:24" ht="15" customHeight="1" x14ac:dyDescent="0.15">
      <c r="B314" s="156" t="s">
        <v>652</v>
      </c>
      <c r="C314" s="137"/>
      <c r="D314" s="137"/>
      <c r="F314" s="157">
        <v>312</v>
      </c>
      <c r="G314" s="157">
        <v>130</v>
      </c>
      <c r="H314" s="184">
        <v>182</v>
      </c>
      <c r="I314" s="158">
        <f t="shared" si="93"/>
        <v>15.476190476190476</v>
      </c>
      <c r="J314" s="159">
        <f t="shared" si="94"/>
        <v>13.499480789200415</v>
      </c>
      <c r="K314" s="159">
        <f t="shared" si="95"/>
        <v>17.283950617283949</v>
      </c>
      <c r="L314" s="160"/>
      <c r="X314" s="137"/>
    </row>
    <row r="315" spans="1:24" ht="15" customHeight="1" x14ac:dyDescent="0.15">
      <c r="B315" s="156" t="s">
        <v>489</v>
      </c>
      <c r="C315" s="137"/>
      <c r="D315" s="137"/>
      <c r="F315" s="157">
        <v>156</v>
      </c>
      <c r="G315" s="157">
        <v>67</v>
      </c>
      <c r="H315" s="184">
        <v>89</v>
      </c>
      <c r="I315" s="158">
        <f t="shared" si="93"/>
        <v>7.7380952380952381</v>
      </c>
      <c r="J315" s="159">
        <f t="shared" si="94"/>
        <v>6.95742471443406</v>
      </c>
      <c r="K315" s="159">
        <f t="shared" si="95"/>
        <v>8.4520417853751173</v>
      </c>
      <c r="L315" s="160"/>
      <c r="X315" s="137"/>
    </row>
    <row r="316" spans="1:24" ht="15" customHeight="1" x14ac:dyDescent="0.15">
      <c r="B316" s="156" t="s">
        <v>490</v>
      </c>
      <c r="C316" s="137"/>
      <c r="D316" s="137"/>
      <c r="F316" s="157">
        <v>87</v>
      </c>
      <c r="G316" s="157">
        <v>41</v>
      </c>
      <c r="H316" s="184">
        <v>46</v>
      </c>
      <c r="I316" s="158">
        <f t="shared" si="93"/>
        <v>4.3154761904761907</v>
      </c>
      <c r="J316" s="159">
        <f t="shared" si="94"/>
        <v>4.2575285565939769</v>
      </c>
      <c r="K316" s="159">
        <f t="shared" si="95"/>
        <v>4.3684710351377021</v>
      </c>
      <c r="L316" s="160"/>
      <c r="X316" s="137"/>
    </row>
    <row r="317" spans="1:24" ht="15" customHeight="1" x14ac:dyDescent="0.15">
      <c r="B317" s="156" t="s">
        <v>491</v>
      </c>
      <c r="C317" s="137"/>
      <c r="D317" s="137"/>
      <c r="F317" s="157">
        <v>29</v>
      </c>
      <c r="G317" s="157">
        <v>14</v>
      </c>
      <c r="H317" s="184">
        <v>15</v>
      </c>
      <c r="I317" s="158">
        <f t="shared" si="93"/>
        <v>1.4384920634920635</v>
      </c>
      <c r="J317" s="159">
        <f t="shared" si="94"/>
        <v>1.4537902388369679</v>
      </c>
      <c r="K317" s="159">
        <f t="shared" si="95"/>
        <v>1.4245014245014245</v>
      </c>
      <c r="L317" s="160"/>
      <c r="X317" s="137"/>
    </row>
    <row r="318" spans="1:24" ht="15" customHeight="1" x14ac:dyDescent="0.15">
      <c r="B318" s="156" t="s">
        <v>479</v>
      </c>
      <c r="C318" s="137"/>
      <c r="D318" s="137"/>
      <c r="F318" s="157">
        <v>51</v>
      </c>
      <c r="G318" s="157">
        <v>16</v>
      </c>
      <c r="H318" s="184">
        <v>35</v>
      </c>
      <c r="I318" s="158">
        <f t="shared" si="93"/>
        <v>2.5297619047619047</v>
      </c>
      <c r="J318" s="159">
        <f t="shared" si="94"/>
        <v>1.6614745586708204</v>
      </c>
      <c r="K318" s="159">
        <f t="shared" si="95"/>
        <v>3.3238366571699909</v>
      </c>
      <c r="L318" s="160"/>
      <c r="X318" s="137"/>
    </row>
    <row r="319" spans="1:24" ht="15" customHeight="1" x14ac:dyDescent="0.15">
      <c r="B319" s="156" t="s">
        <v>480</v>
      </c>
      <c r="C319" s="137"/>
      <c r="D319" s="137"/>
      <c r="F319" s="157">
        <v>10</v>
      </c>
      <c r="G319" s="157">
        <v>4</v>
      </c>
      <c r="H319" s="184">
        <v>6</v>
      </c>
      <c r="I319" s="158">
        <f t="shared" si="93"/>
        <v>0.49603174603174599</v>
      </c>
      <c r="J319" s="159">
        <f t="shared" si="94"/>
        <v>0.4153686396677051</v>
      </c>
      <c r="K319" s="159">
        <f t="shared" si="95"/>
        <v>0.56980056980056981</v>
      </c>
      <c r="L319" s="160"/>
      <c r="X319" s="137"/>
    </row>
    <row r="320" spans="1:24" ht="15" customHeight="1" x14ac:dyDescent="0.15">
      <c r="B320" s="156" t="s">
        <v>70</v>
      </c>
      <c r="C320" s="137"/>
      <c r="D320" s="137"/>
      <c r="F320" s="157">
        <v>18</v>
      </c>
      <c r="G320" s="157">
        <v>11</v>
      </c>
      <c r="H320" s="184">
        <v>7</v>
      </c>
      <c r="I320" s="158">
        <f t="shared" si="93"/>
        <v>0.89285714285714279</v>
      </c>
      <c r="J320" s="159">
        <f t="shared" si="94"/>
        <v>1.142263759086189</v>
      </c>
      <c r="K320" s="159">
        <f t="shared" si="95"/>
        <v>0.66476733143399813</v>
      </c>
      <c r="L320" s="160"/>
      <c r="X320" s="137"/>
    </row>
    <row r="321" spans="1:37" ht="15" customHeight="1" x14ac:dyDescent="0.15">
      <c r="B321" s="149" t="s">
        <v>128</v>
      </c>
      <c r="C321" s="150"/>
      <c r="D321" s="150"/>
      <c r="E321" s="151"/>
      <c r="F321" s="161">
        <v>517</v>
      </c>
      <c r="G321" s="161">
        <v>276</v>
      </c>
      <c r="H321" s="185">
        <v>241</v>
      </c>
      <c r="I321" s="162">
        <f t="shared" si="93"/>
        <v>25.644841269841269</v>
      </c>
      <c r="J321" s="163">
        <f t="shared" si="94"/>
        <v>28.660436137071649</v>
      </c>
      <c r="K321" s="163">
        <f t="shared" si="95"/>
        <v>22.886989553656221</v>
      </c>
      <c r="L321" s="164"/>
      <c r="X321" s="137"/>
    </row>
    <row r="322" spans="1:37" ht="15" customHeight="1" x14ac:dyDescent="0.15">
      <c r="B322" s="165" t="s">
        <v>1</v>
      </c>
      <c r="C322" s="166"/>
      <c r="D322" s="166"/>
      <c r="E322" s="167"/>
      <c r="F322" s="168">
        <f>SUM(F312:F321)</f>
        <v>2016</v>
      </c>
      <c r="G322" s="168">
        <f>SUM(G312:G321)</f>
        <v>963</v>
      </c>
      <c r="H322" s="186">
        <f>SUM(H312:H321)</f>
        <v>1053</v>
      </c>
      <c r="I322" s="169">
        <f>IF(SUM(I312:I321)&gt;100,"－",SUM(I312:I321))</f>
        <v>99.999999999999986</v>
      </c>
      <c r="J322" s="170">
        <f>IF(SUM(J312:J321)&gt;100,"－",SUM(J312:J321))</f>
        <v>100</v>
      </c>
      <c r="K322" s="170">
        <f>IF(SUM(K312:K321)&gt;100,"－",SUM(K312:K321))</f>
        <v>100</v>
      </c>
      <c r="L322" s="164"/>
      <c r="X322" s="137"/>
    </row>
    <row r="323" spans="1:37" ht="15" customHeight="1" x14ac:dyDescent="0.15">
      <c r="B323" s="165" t="s">
        <v>404</v>
      </c>
      <c r="C323" s="166"/>
      <c r="D323" s="166"/>
      <c r="E323" s="176"/>
      <c r="F323" s="177">
        <v>2.5750500333555704</v>
      </c>
      <c r="G323" s="178">
        <v>2.7263464337700145</v>
      </c>
      <c r="H323" s="178">
        <v>2.4470443349753697</v>
      </c>
      <c r="I323" s="148"/>
      <c r="X323" s="137"/>
    </row>
    <row r="324" spans="1:37" ht="15" customHeight="1" x14ac:dyDescent="0.15">
      <c r="B324" s="165" t="s">
        <v>405</v>
      </c>
      <c r="C324" s="166"/>
      <c r="D324" s="166"/>
      <c r="E324" s="176"/>
      <c r="F324" s="177">
        <v>4.5358401880141015</v>
      </c>
      <c r="G324" s="178">
        <v>5.0214477211796247</v>
      </c>
      <c r="H324" s="178">
        <v>4.1569037656903767</v>
      </c>
      <c r="I324" s="148"/>
      <c r="X324" s="137"/>
    </row>
    <row r="325" spans="1:37" ht="15" customHeight="1" x14ac:dyDescent="0.15">
      <c r="B325" s="165" t="s">
        <v>97</v>
      </c>
      <c r="C325" s="166"/>
      <c r="D325" s="166"/>
      <c r="E325" s="176"/>
      <c r="F325" s="168">
        <v>94</v>
      </c>
      <c r="G325" s="168">
        <v>94</v>
      </c>
      <c r="H325" s="168">
        <v>24</v>
      </c>
      <c r="I325" s="173"/>
      <c r="X325" s="137"/>
    </row>
    <row r="326" spans="1:37" ht="15" customHeight="1" x14ac:dyDescent="0.15">
      <c r="B326" s="171"/>
      <c r="C326" s="171"/>
      <c r="D326" s="171"/>
      <c r="E326" s="172"/>
      <c r="F326" s="181"/>
      <c r="G326" s="181"/>
      <c r="H326" s="181"/>
      <c r="I326" s="173"/>
      <c r="X326" s="137"/>
    </row>
    <row r="327" spans="1:37" ht="15" customHeight="1" x14ac:dyDescent="0.15">
      <c r="A327" s="136" t="s">
        <v>969</v>
      </c>
      <c r="B327" s="171"/>
      <c r="C327" s="171"/>
      <c r="D327" s="171"/>
      <c r="E327" s="172"/>
      <c r="F327" s="160"/>
      <c r="G327" s="160"/>
      <c r="H327" s="160"/>
      <c r="I327" s="160"/>
      <c r="K327" s="173"/>
      <c r="X327" s="137"/>
    </row>
    <row r="328" spans="1:37" ht="15" customHeight="1" x14ac:dyDescent="0.15">
      <c r="A328" s="135" t="s">
        <v>952</v>
      </c>
      <c r="B328" s="171"/>
      <c r="C328" s="171"/>
      <c r="D328" s="171"/>
      <c r="E328" s="172"/>
      <c r="F328" s="160"/>
      <c r="G328" s="160"/>
      <c r="H328" s="160"/>
      <c r="I328" s="160"/>
      <c r="X328" s="137"/>
    </row>
    <row r="329" spans="1:37" ht="13.7" customHeight="1" x14ac:dyDescent="0.15">
      <c r="B329" s="138"/>
      <c r="C329" s="139"/>
      <c r="D329" s="139"/>
      <c r="E329" s="139"/>
      <c r="F329" s="140"/>
      <c r="G329" s="141" t="s">
        <v>2</v>
      </c>
      <c r="H329" s="142"/>
      <c r="I329" s="143"/>
      <c r="J329" s="141" t="s">
        <v>3</v>
      </c>
      <c r="K329" s="144"/>
      <c r="X329" s="137"/>
    </row>
    <row r="330" spans="1:37" ht="21" x14ac:dyDescent="0.15">
      <c r="B330" s="145"/>
      <c r="F330" s="146" t="s">
        <v>4</v>
      </c>
      <c r="G330" s="146" t="s">
        <v>171</v>
      </c>
      <c r="H330" s="182" t="s">
        <v>173</v>
      </c>
      <c r="I330" s="147" t="s">
        <v>4</v>
      </c>
      <c r="J330" s="146" t="s">
        <v>171</v>
      </c>
      <c r="K330" s="146" t="s">
        <v>173</v>
      </c>
      <c r="X330" s="137"/>
    </row>
    <row r="331" spans="1:37" ht="12" customHeight="1" x14ac:dyDescent="0.15">
      <c r="B331" s="149"/>
      <c r="C331" s="150"/>
      <c r="D331" s="150"/>
      <c r="E331" s="151"/>
      <c r="F331" s="152"/>
      <c r="G331" s="152"/>
      <c r="H331" s="183"/>
      <c r="I331" s="153">
        <f>$I$179-$F$180-$F$187</f>
        <v>1806</v>
      </c>
      <c r="J331" s="154">
        <f>$J$179-$G$180-$G$187</f>
        <v>866</v>
      </c>
      <c r="K331" s="154">
        <f>$K$179-$H$180-$H$187</f>
        <v>940</v>
      </c>
      <c r="L331" s="155"/>
      <c r="M331" s="155"/>
      <c r="N331" s="155"/>
      <c r="O331" s="155"/>
      <c r="X331" s="137"/>
      <c r="AI331" s="155"/>
      <c r="AJ331" s="155"/>
      <c r="AK331" s="155"/>
    </row>
    <row r="332" spans="1:37" ht="15" customHeight="1" x14ac:dyDescent="0.15">
      <c r="B332" s="156" t="s">
        <v>898</v>
      </c>
      <c r="C332" s="137"/>
      <c r="D332" s="137"/>
      <c r="F332" s="157">
        <v>601</v>
      </c>
      <c r="G332" s="157">
        <v>296</v>
      </c>
      <c r="H332" s="184">
        <v>305</v>
      </c>
      <c r="I332" s="158">
        <f>F332/I$331*100</f>
        <v>33.27796234772979</v>
      </c>
      <c r="J332" s="159">
        <f t="shared" ref="J332:K332" si="96">G332/J$331*100</f>
        <v>34.18013856812933</v>
      </c>
      <c r="K332" s="159">
        <f t="shared" si="96"/>
        <v>32.446808510638299</v>
      </c>
      <c r="L332" s="160"/>
      <c r="M332" s="160"/>
      <c r="N332" s="160"/>
      <c r="O332" s="160"/>
      <c r="X332" s="137"/>
      <c r="AI332" s="160"/>
      <c r="AJ332" s="160"/>
      <c r="AK332" s="160"/>
    </row>
    <row r="333" spans="1:37" ht="15" customHeight="1" x14ac:dyDescent="0.15">
      <c r="B333" s="156" t="s">
        <v>899</v>
      </c>
      <c r="C333" s="137"/>
      <c r="D333" s="137"/>
      <c r="F333" s="157">
        <v>321</v>
      </c>
      <c r="G333" s="157">
        <v>136</v>
      </c>
      <c r="H333" s="184">
        <v>185</v>
      </c>
      <c r="I333" s="158">
        <f t="shared" ref="I333:I337" si="97">F333/I$331*100</f>
        <v>17.774086378737543</v>
      </c>
      <c r="J333" s="159">
        <f t="shared" ref="J333:J337" si="98">G333/J$331*100</f>
        <v>15.704387990762125</v>
      </c>
      <c r="K333" s="159">
        <f t="shared" ref="K333:K337" si="99">H333/K$331*100</f>
        <v>19.680851063829788</v>
      </c>
      <c r="L333" s="160"/>
      <c r="M333" s="160"/>
      <c r="N333" s="160"/>
      <c r="O333" s="160"/>
      <c r="X333" s="137"/>
      <c r="AI333" s="160"/>
      <c r="AJ333" s="160"/>
      <c r="AK333" s="160"/>
    </row>
    <row r="334" spans="1:37" ht="15" customHeight="1" x14ac:dyDescent="0.15">
      <c r="B334" s="156" t="s">
        <v>900</v>
      </c>
      <c r="C334" s="137"/>
      <c r="D334" s="137"/>
      <c r="F334" s="157">
        <v>296</v>
      </c>
      <c r="G334" s="157">
        <v>118</v>
      </c>
      <c r="H334" s="184">
        <v>178</v>
      </c>
      <c r="I334" s="158">
        <f t="shared" si="97"/>
        <v>16.389811738648948</v>
      </c>
      <c r="J334" s="159">
        <f t="shared" si="98"/>
        <v>13.625866050808314</v>
      </c>
      <c r="K334" s="159">
        <f t="shared" si="99"/>
        <v>18.936170212765958</v>
      </c>
      <c r="L334" s="160"/>
      <c r="M334" s="160"/>
      <c r="N334" s="160"/>
      <c r="O334" s="160"/>
      <c r="X334" s="137"/>
      <c r="AI334" s="160"/>
      <c r="AJ334" s="160"/>
      <c r="AK334" s="160"/>
    </row>
    <row r="335" spans="1:37" ht="15" customHeight="1" x14ac:dyDescent="0.15">
      <c r="B335" s="156" t="s">
        <v>901</v>
      </c>
      <c r="C335" s="137"/>
      <c r="D335" s="137"/>
      <c r="F335" s="157">
        <v>102</v>
      </c>
      <c r="G335" s="157">
        <v>47</v>
      </c>
      <c r="H335" s="184">
        <v>55</v>
      </c>
      <c r="I335" s="158">
        <f t="shared" si="97"/>
        <v>5.6478405315614619</v>
      </c>
      <c r="J335" s="159">
        <f t="shared" si="98"/>
        <v>5.4272517321016167</v>
      </c>
      <c r="K335" s="159">
        <f t="shared" si="99"/>
        <v>5.8510638297872344</v>
      </c>
      <c r="L335" s="160"/>
      <c r="M335" s="160"/>
      <c r="N335" s="160"/>
      <c r="O335" s="160"/>
      <c r="X335" s="137"/>
      <c r="AI335" s="160"/>
      <c r="AJ335" s="160"/>
      <c r="AK335" s="160"/>
    </row>
    <row r="336" spans="1:37" ht="15" customHeight="1" x14ac:dyDescent="0.15">
      <c r="B336" s="156" t="s">
        <v>953</v>
      </c>
      <c r="C336" s="137"/>
      <c r="D336" s="137"/>
      <c r="F336" s="157">
        <v>70</v>
      </c>
      <c r="G336" s="157">
        <v>40</v>
      </c>
      <c r="H336" s="184">
        <v>30</v>
      </c>
      <c r="I336" s="158">
        <f t="shared" si="97"/>
        <v>3.8759689922480618</v>
      </c>
      <c r="J336" s="159">
        <f t="shared" si="98"/>
        <v>4.6189376443418011</v>
      </c>
      <c r="K336" s="159">
        <f t="shared" si="99"/>
        <v>3.1914893617021276</v>
      </c>
      <c r="L336" s="160"/>
      <c r="M336" s="160"/>
      <c r="N336" s="160"/>
      <c r="O336" s="160"/>
      <c r="X336" s="137"/>
      <c r="AI336" s="160"/>
      <c r="AJ336" s="160"/>
      <c r="AK336" s="160"/>
    </row>
    <row r="337" spans="1:37" ht="15" customHeight="1" x14ac:dyDescent="0.15">
      <c r="B337" s="149" t="s">
        <v>128</v>
      </c>
      <c r="C337" s="150"/>
      <c r="D337" s="150"/>
      <c r="E337" s="151"/>
      <c r="F337" s="161">
        <v>416</v>
      </c>
      <c r="G337" s="161">
        <v>229</v>
      </c>
      <c r="H337" s="185">
        <v>187</v>
      </c>
      <c r="I337" s="162">
        <f t="shared" si="97"/>
        <v>23.034330011074196</v>
      </c>
      <c r="J337" s="163">
        <f t="shared" si="98"/>
        <v>26.443418013856814</v>
      </c>
      <c r="K337" s="163">
        <f t="shared" si="99"/>
        <v>19.893617021276597</v>
      </c>
      <c r="L337" s="164"/>
      <c r="M337" s="164"/>
      <c r="N337" s="164"/>
      <c r="O337" s="164"/>
      <c r="X337" s="137"/>
      <c r="AI337" s="164"/>
      <c r="AJ337" s="164"/>
      <c r="AK337" s="164"/>
    </row>
    <row r="338" spans="1:37" ht="15" customHeight="1" x14ac:dyDescent="0.15">
      <c r="B338" s="165" t="s">
        <v>1</v>
      </c>
      <c r="C338" s="166"/>
      <c r="D338" s="166"/>
      <c r="E338" s="167"/>
      <c r="F338" s="168">
        <f>SUM(F332:F337)</f>
        <v>1806</v>
      </c>
      <c r="G338" s="168">
        <f>SUM(G332:G337)</f>
        <v>866</v>
      </c>
      <c r="H338" s="186">
        <f>SUM(H332:H337)</f>
        <v>940</v>
      </c>
      <c r="I338" s="169">
        <f>IF(SUM(I332:I337)&gt;100,"－",SUM(I332:I337))</f>
        <v>100</v>
      </c>
      <c r="J338" s="170">
        <f>IF(SUM(J332:J337)&gt;100,"－",SUM(J332:J337))</f>
        <v>100</v>
      </c>
      <c r="K338" s="170">
        <f>IF(SUM(K332:K337)&gt;100,"－",SUM(K332:K337))</f>
        <v>100</v>
      </c>
      <c r="L338" s="164"/>
      <c r="M338" s="164"/>
      <c r="N338" s="164"/>
      <c r="O338" s="164"/>
      <c r="X338" s="137"/>
      <c r="AI338" s="164"/>
      <c r="AJ338" s="164"/>
      <c r="AK338" s="164"/>
    </row>
    <row r="339" spans="1:37" ht="15" customHeight="1" x14ac:dyDescent="0.15">
      <c r="B339" s="165" t="s">
        <v>840</v>
      </c>
      <c r="C339" s="166"/>
      <c r="D339" s="166"/>
      <c r="E339" s="176"/>
      <c r="F339" s="177">
        <v>8.3612577270894395</v>
      </c>
      <c r="G339" s="178">
        <v>8.141136536829082</v>
      </c>
      <c r="H339" s="178">
        <v>8.5474691456762155</v>
      </c>
      <c r="I339" s="148"/>
      <c r="X339" s="137"/>
    </row>
    <row r="340" spans="1:37" ht="15" customHeight="1" x14ac:dyDescent="0.15">
      <c r="B340" s="165" t="s">
        <v>841</v>
      </c>
      <c r="C340" s="166"/>
      <c r="D340" s="166"/>
      <c r="E340" s="176"/>
      <c r="F340" s="177">
        <v>14.730225907039696</v>
      </c>
      <c r="G340" s="178">
        <v>15.207929542405061</v>
      </c>
      <c r="H340" s="178">
        <v>14.366616666728103</v>
      </c>
      <c r="I340" s="148"/>
      <c r="X340" s="137"/>
    </row>
    <row r="341" spans="1:37" ht="11.1" customHeight="1" x14ac:dyDescent="0.15"/>
    <row r="342" spans="1:37" ht="15" customHeight="1" x14ac:dyDescent="0.15">
      <c r="A342" s="135" t="s">
        <v>876</v>
      </c>
      <c r="B342" s="137"/>
      <c r="X342" s="137"/>
    </row>
    <row r="343" spans="1:37" ht="13.7" customHeight="1" x14ac:dyDescent="0.15">
      <c r="B343" s="138"/>
      <c r="C343" s="139"/>
      <c r="D343" s="139"/>
      <c r="E343" s="139"/>
      <c r="F343" s="140"/>
      <c r="G343" s="141" t="s">
        <v>2</v>
      </c>
      <c r="H343" s="142"/>
      <c r="I343" s="143"/>
      <c r="J343" s="141" t="s">
        <v>3</v>
      </c>
      <c r="K343" s="144"/>
      <c r="X343" s="137"/>
    </row>
    <row r="344" spans="1:37" ht="21" x14ac:dyDescent="0.15">
      <c r="B344" s="145"/>
      <c r="F344" s="146" t="s">
        <v>4</v>
      </c>
      <c r="G344" s="146" t="s">
        <v>171</v>
      </c>
      <c r="H344" s="182" t="s">
        <v>173</v>
      </c>
      <c r="I344" s="147" t="s">
        <v>4</v>
      </c>
      <c r="J344" s="146" t="s">
        <v>171</v>
      </c>
      <c r="K344" s="146" t="s">
        <v>173</v>
      </c>
      <c r="X344" s="137"/>
    </row>
    <row r="345" spans="1:37" ht="12" customHeight="1" x14ac:dyDescent="0.15">
      <c r="B345" s="149"/>
      <c r="C345" s="150"/>
      <c r="D345" s="150"/>
      <c r="E345" s="151"/>
      <c r="F345" s="152"/>
      <c r="G345" s="152"/>
      <c r="H345" s="183"/>
      <c r="I345" s="153">
        <f>F$188</f>
        <v>2016</v>
      </c>
      <c r="J345" s="154">
        <f t="shared" ref="J345" si="100">G$188</f>
        <v>963</v>
      </c>
      <c r="K345" s="154">
        <f t="shared" ref="K345" si="101">H$188</f>
        <v>1053</v>
      </c>
      <c r="L345" s="155"/>
      <c r="X345" s="137"/>
    </row>
    <row r="346" spans="1:37" ht="15" customHeight="1" x14ac:dyDescent="0.15">
      <c r="B346" s="156" t="s">
        <v>152</v>
      </c>
      <c r="C346" s="137"/>
      <c r="D346" s="137"/>
      <c r="F346" s="157">
        <v>1444</v>
      </c>
      <c r="G346" s="157">
        <v>705</v>
      </c>
      <c r="H346" s="184">
        <v>739</v>
      </c>
      <c r="I346" s="158">
        <f>F346/I$345*100</f>
        <v>71.626984126984127</v>
      </c>
      <c r="J346" s="159">
        <f t="shared" ref="J346:K346" si="102">G346/J$345*100</f>
        <v>73.208722741433021</v>
      </c>
      <c r="K346" s="159">
        <f t="shared" si="102"/>
        <v>70.180436847103508</v>
      </c>
      <c r="L346" s="160"/>
      <c r="X346" s="137"/>
    </row>
    <row r="347" spans="1:37" ht="15" customHeight="1" x14ac:dyDescent="0.15">
      <c r="B347" s="156" t="s">
        <v>834</v>
      </c>
      <c r="C347" s="137"/>
      <c r="D347" s="137"/>
      <c r="F347" s="157">
        <v>124</v>
      </c>
      <c r="G347" s="157">
        <v>55</v>
      </c>
      <c r="H347" s="184">
        <v>69</v>
      </c>
      <c r="I347" s="158">
        <f t="shared" ref="I347:I355" si="103">F347/I$345*100</f>
        <v>6.1507936507936503</v>
      </c>
      <c r="J347" s="159">
        <f t="shared" ref="J347:J355" si="104">G347/J$345*100</f>
        <v>5.7113187954309446</v>
      </c>
      <c r="K347" s="159">
        <f t="shared" ref="K347:K355" si="105">H347/K$345*100</f>
        <v>6.5527065527065522</v>
      </c>
      <c r="L347" s="160"/>
      <c r="X347" s="137"/>
    </row>
    <row r="348" spans="1:37" ht="15" customHeight="1" x14ac:dyDescent="0.15">
      <c r="B348" s="156" t="s">
        <v>652</v>
      </c>
      <c r="C348" s="137"/>
      <c r="D348" s="137"/>
      <c r="F348" s="157">
        <v>121</v>
      </c>
      <c r="G348" s="157">
        <v>49</v>
      </c>
      <c r="H348" s="184">
        <v>72</v>
      </c>
      <c r="I348" s="158">
        <f t="shared" si="103"/>
        <v>6.0019841269841274</v>
      </c>
      <c r="J348" s="159">
        <f t="shared" si="104"/>
        <v>5.0882658359293877</v>
      </c>
      <c r="K348" s="159">
        <f t="shared" si="105"/>
        <v>6.8376068376068382</v>
      </c>
      <c r="L348" s="160"/>
      <c r="X348" s="137"/>
    </row>
    <row r="349" spans="1:37" ht="15" customHeight="1" x14ac:dyDescent="0.15">
      <c r="B349" s="156" t="s">
        <v>489</v>
      </c>
      <c r="C349" s="137"/>
      <c r="D349" s="137"/>
      <c r="F349" s="157">
        <v>34</v>
      </c>
      <c r="G349" s="157">
        <v>11</v>
      </c>
      <c r="H349" s="184">
        <v>23</v>
      </c>
      <c r="I349" s="158">
        <f t="shared" si="103"/>
        <v>1.6865079365079365</v>
      </c>
      <c r="J349" s="159">
        <f t="shared" si="104"/>
        <v>1.142263759086189</v>
      </c>
      <c r="K349" s="159">
        <f t="shared" si="105"/>
        <v>2.184235517568851</v>
      </c>
      <c r="L349" s="160"/>
      <c r="X349" s="137"/>
    </row>
    <row r="350" spans="1:37" ht="15" customHeight="1" x14ac:dyDescent="0.15">
      <c r="B350" s="156" t="s">
        <v>490</v>
      </c>
      <c r="C350" s="137"/>
      <c r="D350" s="137"/>
      <c r="F350" s="157">
        <v>23</v>
      </c>
      <c r="G350" s="157">
        <v>7</v>
      </c>
      <c r="H350" s="184">
        <v>16</v>
      </c>
      <c r="I350" s="158">
        <f t="shared" si="103"/>
        <v>1.1408730158730158</v>
      </c>
      <c r="J350" s="159">
        <f t="shared" si="104"/>
        <v>0.72689511941848395</v>
      </c>
      <c r="K350" s="159">
        <f t="shared" si="105"/>
        <v>1.5194681861348529</v>
      </c>
      <c r="L350" s="160"/>
      <c r="X350" s="137"/>
    </row>
    <row r="351" spans="1:37" ht="15" customHeight="1" x14ac:dyDescent="0.15">
      <c r="B351" s="156" t="s">
        <v>491</v>
      </c>
      <c r="C351" s="137"/>
      <c r="D351" s="137"/>
      <c r="F351" s="157">
        <v>8</v>
      </c>
      <c r="G351" s="157">
        <v>5</v>
      </c>
      <c r="H351" s="184">
        <v>3</v>
      </c>
      <c r="I351" s="158">
        <f t="shared" si="103"/>
        <v>0.3968253968253968</v>
      </c>
      <c r="J351" s="159">
        <f t="shared" si="104"/>
        <v>0.51921079958463134</v>
      </c>
      <c r="K351" s="159">
        <f t="shared" si="105"/>
        <v>0.28490028490028491</v>
      </c>
      <c r="L351" s="160"/>
      <c r="X351" s="137"/>
    </row>
    <row r="352" spans="1:37" ht="15" customHeight="1" x14ac:dyDescent="0.15">
      <c r="B352" s="156" t="s">
        <v>479</v>
      </c>
      <c r="C352" s="137"/>
      <c r="D352" s="137"/>
      <c r="F352" s="157">
        <v>5</v>
      </c>
      <c r="G352" s="157">
        <v>1</v>
      </c>
      <c r="H352" s="184">
        <v>4</v>
      </c>
      <c r="I352" s="158">
        <f t="shared" si="103"/>
        <v>0.248015873015873</v>
      </c>
      <c r="J352" s="159">
        <f t="shared" si="104"/>
        <v>0.10384215991692627</v>
      </c>
      <c r="K352" s="159">
        <f t="shared" si="105"/>
        <v>0.37986704653371323</v>
      </c>
      <c r="L352" s="160"/>
      <c r="X352" s="137"/>
    </row>
    <row r="353" spans="1:37" ht="15" customHeight="1" x14ac:dyDescent="0.15">
      <c r="B353" s="156" t="s">
        <v>480</v>
      </c>
      <c r="C353" s="137"/>
      <c r="D353" s="137"/>
      <c r="F353" s="157">
        <v>4</v>
      </c>
      <c r="G353" s="157">
        <v>0</v>
      </c>
      <c r="H353" s="184">
        <v>4</v>
      </c>
      <c r="I353" s="158">
        <f t="shared" si="103"/>
        <v>0.1984126984126984</v>
      </c>
      <c r="J353" s="159">
        <f t="shared" si="104"/>
        <v>0</v>
      </c>
      <c r="K353" s="159">
        <f t="shared" si="105"/>
        <v>0.37986704653371323</v>
      </c>
      <c r="L353" s="160"/>
      <c r="X353" s="137"/>
    </row>
    <row r="354" spans="1:37" ht="15" customHeight="1" x14ac:dyDescent="0.15">
      <c r="B354" s="156" t="s">
        <v>70</v>
      </c>
      <c r="C354" s="137"/>
      <c r="D354" s="137"/>
      <c r="F354" s="157">
        <v>2</v>
      </c>
      <c r="G354" s="157">
        <v>1</v>
      </c>
      <c r="H354" s="184">
        <v>1</v>
      </c>
      <c r="I354" s="158">
        <f t="shared" si="103"/>
        <v>9.9206349206349201E-2</v>
      </c>
      <c r="J354" s="159">
        <f t="shared" si="104"/>
        <v>0.10384215991692627</v>
      </c>
      <c r="K354" s="159">
        <f t="shared" si="105"/>
        <v>9.4966761633428307E-2</v>
      </c>
      <c r="L354" s="160"/>
      <c r="X354" s="137"/>
    </row>
    <row r="355" spans="1:37" ht="15" customHeight="1" x14ac:dyDescent="0.15">
      <c r="B355" s="149" t="s">
        <v>128</v>
      </c>
      <c r="C355" s="150"/>
      <c r="D355" s="150"/>
      <c r="E355" s="151"/>
      <c r="F355" s="161">
        <v>251</v>
      </c>
      <c r="G355" s="161">
        <v>129</v>
      </c>
      <c r="H355" s="185">
        <v>122</v>
      </c>
      <c r="I355" s="162">
        <f t="shared" si="103"/>
        <v>12.450396825396826</v>
      </c>
      <c r="J355" s="163">
        <f t="shared" si="104"/>
        <v>13.395638629283487</v>
      </c>
      <c r="K355" s="163">
        <f t="shared" si="105"/>
        <v>11.585944919278253</v>
      </c>
      <c r="L355" s="164"/>
      <c r="X355" s="137"/>
    </row>
    <row r="356" spans="1:37" ht="15" customHeight="1" x14ac:dyDescent="0.15">
      <c r="B356" s="165" t="s">
        <v>1</v>
      </c>
      <c r="C356" s="166"/>
      <c r="D356" s="166"/>
      <c r="E356" s="167"/>
      <c r="F356" s="168">
        <f>SUM(F346:F355)</f>
        <v>2016</v>
      </c>
      <c r="G356" s="168">
        <f>SUM(G346:G355)</f>
        <v>963</v>
      </c>
      <c r="H356" s="186">
        <f>SUM(H346:H355)</f>
        <v>1053</v>
      </c>
      <c r="I356" s="169">
        <f>IF(SUM(I346:I355)&gt;100,"－",SUM(I346:I355))</f>
        <v>99.999999999999986</v>
      </c>
      <c r="J356" s="170">
        <f>IF(SUM(J346:J355)&gt;100,"－",SUM(J346:J355))</f>
        <v>99.999999999999986</v>
      </c>
      <c r="K356" s="170">
        <f>IF(SUM(K346:K355)&gt;100,"－",SUM(K346:K355))</f>
        <v>100.00000000000001</v>
      </c>
      <c r="L356" s="164"/>
      <c r="X356" s="137"/>
    </row>
    <row r="357" spans="1:37" ht="15" customHeight="1" x14ac:dyDescent="0.15">
      <c r="B357" s="165" t="s">
        <v>404</v>
      </c>
      <c r="C357" s="166"/>
      <c r="D357" s="166"/>
      <c r="E357" s="176"/>
      <c r="F357" s="177">
        <v>0.53427762039660054</v>
      </c>
      <c r="G357" s="178">
        <v>0.407673860911271</v>
      </c>
      <c r="H357" s="178">
        <v>0.64769065520945224</v>
      </c>
      <c r="I357" s="148"/>
      <c r="X357" s="137"/>
    </row>
    <row r="358" spans="1:37" ht="15" customHeight="1" x14ac:dyDescent="0.15">
      <c r="B358" s="165" t="s">
        <v>405</v>
      </c>
      <c r="C358" s="166"/>
      <c r="D358" s="166"/>
      <c r="E358" s="176"/>
      <c r="F358" s="177">
        <v>2.9376947040498442</v>
      </c>
      <c r="G358" s="178">
        <v>2.635658914728682</v>
      </c>
      <c r="H358" s="178">
        <v>3.140625</v>
      </c>
      <c r="I358" s="148"/>
      <c r="X358" s="137"/>
    </row>
    <row r="359" spans="1:37" ht="15" customHeight="1" x14ac:dyDescent="0.15">
      <c r="B359" s="165" t="s">
        <v>97</v>
      </c>
      <c r="C359" s="166"/>
      <c r="D359" s="166"/>
      <c r="E359" s="176"/>
      <c r="F359" s="168">
        <v>26</v>
      </c>
      <c r="G359" s="168">
        <v>26</v>
      </c>
      <c r="H359" s="168">
        <v>20</v>
      </c>
      <c r="I359" s="173"/>
      <c r="X359" s="137"/>
    </row>
    <row r="360" spans="1:37" ht="11.1" customHeight="1" x14ac:dyDescent="0.15">
      <c r="B360" s="171"/>
      <c r="C360" s="171"/>
      <c r="D360" s="171"/>
      <c r="E360" s="172"/>
      <c r="F360" s="181"/>
      <c r="G360" s="181"/>
      <c r="H360" s="181"/>
      <c r="I360" s="173"/>
      <c r="X360" s="137"/>
    </row>
    <row r="361" spans="1:37" ht="15" customHeight="1" x14ac:dyDescent="0.15">
      <c r="A361" s="136" t="s">
        <v>970</v>
      </c>
      <c r="B361" s="171"/>
      <c r="C361" s="171"/>
      <c r="D361" s="171"/>
      <c r="E361" s="172"/>
      <c r="F361" s="160"/>
      <c r="G361" s="160"/>
      <c r="H361" s="160"/>
      <c r="I361" s="160"/>
      <c r="K361" s="173"/>
      <c r="X361" s="137"/>
    </row>
    <row r="362" spans="1:37" ht="15" customHeight="1" x14ac:dyDescent="0.15">
      <c r="A362" s="135" t="s">
        <v>875</v>
      </c>
      <c r="B362" s="171"/>
      <c r="C362" s="171"/>
      <c r="D362" s="171"/>
      <c r="E362" s="172"/>
      <c r="F362" s="160"/>
      <c r="G362" s="160"/>
      <c r="H362" s="160"/>
      <c r="I362" s="160"/>
      <c r="X362" s="137"/>
    </row>
    <row r="363" spans="1:37" ht="15" customHeight="1" x14ac:dyDescent="0.15">
      <c r="A363" s="135" t="s">
        <v>877</v>
      </c>
      <c r="B363" s="171"/>
      <c r="C363" s="171"/>
      <c r="D363" s="171"/>
      <c r="E363" s="172"/>
      <c r="F363" s="160"/>
      <c r="G363" s="160"/>
      <c r="H363" s="160"/>
      <c r="I363" s="160"/>
      <c r="X363" s="137"/>
    </row>
    <row r="364" spans="1:37" ht="13.7" customHeight="1" x14ac:dyDescent="0.15">
      <c r="B364" s="138"/>
      <c r="C364" s="139"/>
      <c r="D364" s="139"/>
      <c r="E364" s="139"/>
      <c r="F364" s="140"/>
      <c r="G364" s="141" t="s">
        <v>2</v>
      </c>
      <c r="H364" s="142"/>
      <c r="I364" s="143"/>
      <c r="J364" s="141" t="s">
        <v>3</v>
      </c>
      <c r="K364" s="144"/>
      <c r="X364" s="137"/>
    </row>
    <row r="365" spans="1:37" ht="21" x14ac:dyDescent="0.15">
      <c r="B365" s="145"/>
      <c r="F365" s="146" t="s">
        <v>4</v>
      </c>
      <c r="G365" s="146" t="s">
        <v>171</v>
      </c>
      <c r="H365" s="182" t="s">
        <v>173</v>
      </c>
      <c r="I365" s="147" t="s">
        <v>4</v>
      </c>
      <c r="J365" s="146" t="s">
        <v>171</v>
      </c>
      <c r="K365" s="146" t="s">
        <v>173</v>
      </c>
      <c r="X365" s="137"/>
    </row>
    <row r="366" spans="1:37" ht="12" customHeight="1" x14ac:dyDescent="0.15">
      <c r="B366" s="149"/>
      <c r="C366" s="150"/>
      <c r="D366" s="150"/>
      <c r="E366" s="151"/>
      <c r="F366" s="152"/>
      <c r="G366" s="152"/>
      <c r="H366" s="183"/>
      <c r="I366" s="153">
        <f>I311-F312-F321</f>
        <v>851</v>
      </c>
      <c r="J366" s="154">
        <f>J311-G312-G321</f>
        <v>373</v>
      </c>
      <c r="K366" s="154">
        <f>K311-H312-H321</f>
        <v>478</v>
      </c>
      <c r="L366" s="155"/>
      <c r="M366" s="155"/>
      <c r="N366" s="155"/>
      <c r="O366" s="155"/>
      <c r="X366" s="137"/>
      <c r="AI366" s="155"/>
      <c r="AJ366" s="155"/>
      <c r="AK366" s="155"/>
    </row>
    <row r="367" spans="1:37" ht="15" customHeight="1" x14ac:dyDescent="0.15">
      <c r="B367" s="156" t="s">
        <v>902</v>
      </c>
      <c r="C367" s="137"/>
      <c r="D367" s="137"/>
      <c r="F367" s="157">
        <v>512</v>
      </c>
      <c r="G367" s="157">
        <v>230</v>
      </c>
      <c r="H367" s="184">
        <v>282</v>
      </c>
      <c r="I367" s="158">
        <f t="shared" ref="I367:I374" si="106">F367/I$366*100</f>
        <v>60.164512338425382</v>
      </c>
      <c r="J367" s="159">
        <f t="shared" ref="J367:K367" si="107">G367/J$366*100</f>
        <v>61.662198391420908</v>
      </c>
      <c r="K367" s="159">
        <f t="shared" si="107"/>
        <v>58.995815899581594</v>
      </c>
      <c r="L367" s="160"/>
      <c r="M367" s="160"/>
      <c r="N367" s="160"/>
      <c r="O367" s="160"/>
      <c r="X367" s="137"/>
      <c r="AI367" s="160"/>
      <c r="AJ367" s="160"/>
      <c r="AK367" s="160"/>
    </row>
    <row r="368" spans="1:37" ht="15" customHeight="1" x14ac:dyDescent="0.15">
      <c r="B368" s="156" t="s">
        <v>869</v>
      </c>
      <c r="C368" s="137"/>
      <c r="D368" s="137"/>
      <c r="F368" s="157">
        <v>10</v>
      </c>
      <c r="G368" s="157">
        <v>4</v>
      </c>
      <c r="H368" s="184">
        <v>6</v>
      </c>
      <c r="I368" s="158">
        <f t="shared" si="106"/>
        <v>1.1750881316098707</v>
      </c>
      <c r="J368" s="159">
        <f t="shared" ref="J368:K374" si="108">G368/J$366*100</f>
        <v>1.0723860589812333</v>
      </c>
      <c r="K368" s="159">
        <f t="shared" si="108"/>
        <v>1.2552301255230125</v>
      </c>
      <c r="L368" s="160"/>
      <c r="M368" s="160"/>
      <c r="N368" s="160"/>
      <c r="O368" s="160"/>
      <c r="X368" s="137"/>
      <c r="AI368" s="160"/>
      <c r="AJ368" s="160"/>
      <c r="AK368" s="160"/>
    </row>
    <row r="369" spans="1:37" ht="15" customHeight="1" x14ac:dyDescent="0.15">
      <c r="B369" s="156" t="s">
        <v>871</v>
      </c>
      <c r="C369" s="137"/>
      <c r="D369" s="137"/>
      <c r="F369" s="157">
        <v>47</v>
      </c>
      <c r="G369" s="157">
        <v>19</v>
      </c>
      <c r="H369" s="184">
        <v>28</v>
      </c>
      <c r="I369" s="158">
        <f t="shared" si="106"/>
        <v>5.5229142185663926</v>
      </c>
      <c r="J369" s="159">
        <f t="shared" si="108"/>
        <v>5.0938337801608577</v>
      </c>
      <c r="K369" s="159">
        <f t="shared" si="108"/>
        <v>5.8577405857740583</v>
      </c>
      <c r="L369" s="160"/>
      <c r="M369" s="160"/>
      <c r="N369" s="160"/>
      <c r="O369" s="160"/>
      <c r="X369" s="137"/>
      <c r="AI369" s="160"/>
      <c r="AJ369" s="160"/>
      <c r="AK369" s="160"/>
    </row>
    <row r="370" spans="1:37" ht="15" customHeight="1" x14ac:dyDescent="0.15">
      <c r="B370" s="156" t="s">
        <v>872</v>
      </c>
      <c r="C370" s="137"/>
      <c r="D370" s="137"/>
      <c r="F370" s="157">
        <v>44</v>
      </c>
      <c r="G370" s="157">
        <v>14</v>
      </c>
      <c r="H370" s="184">
        <v>30</v>
      </c>
      <c r="I370" s="158">
        <f t="shared" si="106"/>
        <v>5.1703877790834314</v>
      </c>
      <c r="J370" s="159">
        <f t="shared" si="108"/>
        <v>3.7533512064343162</v>
      </c>
      <c r="K370" s="159">
        <f t="shared" si="108"/>
        <v>6.2761506276150625</v>
      </c>
      <c r="L370" s="160"/>
      <c r="M370" s="160"/>
      <c r="N370" s="160"/>
      <c r="O370" s="160"/>
      <c r="X370" s="137"/>
      <c r="AI370" s="160"/>
      <c r="AJ370" s="160"/>
      <c r="AK370" s="160"/>
    </row>
    <row r="371" spans="1:37" ht="15" customHeight="1" x14ac:dyDescent="0.15">
      <c r="B371" s="156" t="s">
        <v>873</v>
      </c>
      <c r="C371" s="137"/>
      <c r="D371" s="137"/>
      <c r="F371" s="157">
        <v>28</v>
      </c>
      <c r="G371" s="157">
        <v>9</v>
      </c>
      <c r="H371" s="184">
        <v>19</v>
      </c>
      <c r="I371" s="158">
        <f t="shared" si="106"/>
        <v>3.2902467685076382</v>
      </c>
      <c r="J371" s="159">
        <f t="shared" si="108"/>
        <v>2.4128686327077746</v>
      </c>
      <c r="K371" s="159">
        <f t="shared" si="108"/>
        <v>3.9748953974895396</v>
      </c>
      <c r="L371" s="160"/>
      <c r="M371" s="160"/>
      <c r="N371" s="160"/>
      <c r="O371" s="160"/>
      <c r="X371" s="137"/>
      <c r="AI371" s="160"/>
      <c r="AJ371" s="160"/>
      <c r="AK371" s="160"/>
    </row>
    <row r="372" spans="1:37" ht="15" customHeight="1" x14ac:dyDescent="0.15">
      <c r="B372" s="156" t="s">
        <v>874</v>
      </c>
      <c r="C372" s="137"/>
      <c r="D372" s="137"/>
      <c r="F372" s="157">
        <v>12</v>
      </c>
      <c r="G372" s="157">
        <v>3</v>
      </c>
      <c r="H372" s="184">
        <v>9</v>
      </c>
      <c r="I372" s="158">
        <f t="shared" si="106"/>
        <v>1.410105757931845</v>
      </c>
      <c r="J372" s="159">
        <f t="shared" si="108"/>
        <v>0.80428954423592491</v>
      </c>
      <c r="K372" s="159">
        <f t="shared" si="108"/>
        <v>1.882845188284519</v>
      </c>
      <c r="L372" s="160"/>
      <c r="M372" s="160"/>
      <c r="N372" s="160"/>
      <c r="O372" s="160"/>
      <c r="X372" s="137"/>
      <c r="AI372" s="160"/>
      <c r="AJ372" s="160"/>
      <c r="AK372" s="160"/>
    </row>
    <row r="373" spans="1:37" ht="15" customHeight="1" x14ac:dyDescent="0.15">
      <c r="B373" s="156" t="s">
        <v>903</v>
      </c>
      <c r="C373" s="137"/>
      <c r="D373" s="137"/>
      <c r="F373" s="157">
        <v>177</v>
      </c>
      <c r="G373" s="157">
        <v>79</v>
      </c>
      <c r="H373" s="184">
        <v>98</v>
      </c>
      <c r="I373" s="158">
        <f t="shared" si="106"/>
        <v>20.79905992949471</v>
      </c>
      <c r="J373" s="159">
        <f t="shared" si="108"/>
        <v>21.179624664879356</v>
      </c>
      <c r="K373" s="159">
        <f t="shared" si="108"/>
        <v>20.502092050209207</v>
      </c>
      <c r="L373" s="160"/>
      <c r="M373" s="160"/>
      <c r="N373" s="160"/>
      <c r="O373" s="160"/>
      <c r="X373" s="137"/>
      <c r="AI373" s="160"/>
      <c r="AJ373" s="160"/>
      <c r="AK373" s="160"/>
    </row>
    <row r="374" spans="1:37" ht="15" customHeight="1" x14ac:dyDescent="0.15">
      <c r="B374" s="149" t="s">
        <v>128</v>
      </c>
      <c r="C374" s="150"/>
      <c r="D374" s="150"/>
      <c r="E374" s="151"/>
      <c r="F374" s="161">
        <v>21</v>
      </c>
      <c r="G374" s="161">
        <v>15</v>
      </c>
      <c r="H374" s="185">
        <v>6</v>
      </c>
      <c r="I374" s="162">
        <f t="shared" si="106"/>
        <v>2.4676850763807283</v>
      </c>
      <c r="J374" s="163">
        <f t="shared" si="108"/>
        <v>4.0214477211796247</v>
      </c>
      <c r="K374" s="163">
        <f t="shared" si="108"/>
        <v>1.2552301255230125</v>
      </c>
      <c r="L374" s="164"/>
      <c r="M374" s="164"/>
      <c r="N374" s="164"/>
      <c r="O374" s="164"/>
      <c r="X374" s="137"/>
      <c r="AI374" s="164"/>
      <c r="AJ374" s="164"/>
      <c r="AK374" s="164"/>
    </row>
    <row r="375" spans="1:37" ht="15" customHeight="1" x14ac:dyDescent="0.15">
      <c r="B375" s="165" t="s">
        <v>1</v>
      </c>
      <c r="C375" s="166"/>
      <c r="D375" s="166"/>
      <c r="E375" s="167"/>
      <c r="F375" s="168">
        <f>SUM(F367:F374)</f>
        <v>851</v>
      </c>
      <c r="G375" s="168">
        <f>SUM(G367:G374)</f>
        <v>373</v>
      </c>
      <c r="H375" s="186">
        <f>SUM(H367:H374)</f>
        <v>478</v>
      </c>
      <c r="I375" s="169">
        <f>IF(SUM(I367:I374)&gt;100,"－",SUM(I367:I374))</f>
        <v>100.00000000000001</v>
      </c>
      <c r="J375" s="170">
        <f>IF(SUM(J367:J374)&gt;100,"－",SUM(J367:J374))</f>
        <v>100</v>
      </c>
      <c r="K375" s="170">
        <f>IF(SUM(K367:K374)&gt;100,"－",SUM(K367:K374))</f>
        <v>100</v>
      </c>
      <c r="L375" s="164"/>
      <c r="M375" s="164"/>
      <c r="N375" s="164"/>
      <c r="O375" s="164"/>
      <c r="X375" s="137"/>
      <c r="AI375" s="164"/>
      <c r="AJ375" s="164"/>
      <c r="AK375" s="164"/>
    </row>
    <row r="376" spans="1:37" ht="15" customHeight="1" x14ac:dyDescent="0.15">
      <c r="B376" s="165" t="s">
        <v>840</v>
      </c>
      <c r="C376" s="166"/>
      <c r="D376" s="166"/>
      <c r="E376" s="176"/>
      <c r="F376" s="177">
        <v>29.163879937845351</v>
      </c>
      <c r="G376" s="178">
        <v>28.006634246159393</v>
      </c>
      <c r="H376" s="178">
        <v>30.04162137348855</v>
      </c>
      <c r="I376" s="148"/>
      <c r="X376" s="137"/>
    </row>
    <row r="377" spans="1:37" ht="15" customHeight="1" x14ac:dyDescent="0.15">
      <c r="B377" s="165" t="s">
        <v>841</v>
      </c>
      <c r="C377" s="166"/>
      <c r="D377" s="166"/>
      <c r="E377" s="176"/>
      <c r="F377" s="177">
        <v>76.119560844061766</v>
      </c>
      <c r="G377" s="178">
        <v>78.331055157227055</v>
      </c>
      <c r="H377" s="178">
        <v>74.629712043613665</v>
      </c>
      <c r="I377" s="148"/>
      <c r="X377" s="137"/>
    </row>
    <row r="378" spans="1:37" ht="11.1" customHeight="1" x14ac:dyDescent="0.15"/>
    <row r="379" spans="1:37" ht="15" customHeight="1" x14ac:dyDescent="0.15">
      <c r="A379" s="136" t="s">
        <v>987</v>
      </c>
    </row>
    <row r="380" spans="1:37" ht="15" customHeight="1" x14ac:dyDescent="0.15">
      <c r="A380" s="135" t="s">
        <v>879</v>
      </c>
      <c r="B380" s="137"/>
      <c r="W380" s="172"/>
      <c r="X380" s="172"/>
      <c r="Y380" s="172"/>
      <c r="Z380" s="172"/>
      <c r="AA380" s="172"/>
      <c r="AB380" s="172"/>
      <c r="AC380" s="181"/>
      <c r="AD380" s="181"/>
      <c r="AE380" s="181"/>
      <c r="AF380" s="181"/>
      <c r="AG380" s="181"/>
    </row>
    <row r="381" spans="1:37" ht="15" customHeight="1" x14ac:dyDescent="0.15">
      <c r="B381" s="138"/>
      <c r="C381" s="139"/>
      <c r="D381" s="139"/>
      <c r="E381" s="139"/>
      <c r="F381" s="139"/>
      <c r="G381" s="139"/>
      <c r="H381" s="139"/>
      <c r="I381" s="140"/>
      <c r="J381" s="141" t="s">
        <v>2</v>
      </c>
      <c r="K381" s="142"/>
      <c r="L381" s="143"/>
      <c r="M381" s="141" t="s">
        <v>3</v>
      </c>
      <c r="N381" s="144"/>
      <c r="Y381" s="171"/>
      <c r="Z381" s="172"/>
      <c r="AA381" s="172"/>
      <c r="AB381" s="172"/>
      <c r="AC381" s="172"/>
      <c r="AD381" s="172"/>
      <c r="AE381" s="172"/>
      <c r="AF381" s="181"/>
      <c r="AG381" s="181"/>
      <c r="AH381" s="181"/>
      <c r="AI381" s="181"/>
      <c r="AJ381" s="181"/>
    </row>
    <row r="382" spans="1:37" ht="21" x14ac:dyDescent="0.15">
      <c r="B382" s="145"/>
      <c r="I382" s="146" t="s">
        <v>4</v>
      </c>
      <c r="J382" s="146" t="s">
        <v>171</v>
      </c>
      <c r="K382" s="182" t="s">
        <v>173</v>
      </c>
      <c r="L382" s="147" t="s">
        <v>4</v>
      </c>
      <c r="M382" s="146" t="s">
        <v>171</v>
      </c>
      <c r="N382" s="146" t="s">
        <v>173</v>
      </c>
      <c r="Y382" s="171"/>
      <c r="Z382" s="172"/>
      <c r="AA382" s="172"/>
      <c r="AB382" s="172"/>
      <c r="AC382" s="172"/>
      <c r="AD382" s="172"/>
      <c r="AE382" s="172"/>
      <c r="AF382" s="181"/>
      <c r="AG382" s="181"/>
      <c r="AH382" s="181"/>
      <c r="AI382" s="181"/>
      <c r="AJ382" s="181"/>
    </row>
    <row r="383" spans="1:37" ht="15" customHeight="1" x14ac:dyDescent="0.15">
      <c r="B383" s="149"/>
      <c r="C383" s="150"/>
      <c r="D383" s="150"/>
      <c r="E383" s="150"/>
      <c r="F383" s="150"/>
      <c r="G383" s="150"/>
      <c r="H383" s="150"/>
      <c r="I383" s="152"/>
      <c r="J383" s="152"/>
      <c r="K383" s="183"/>
      <c r="L383" s="153">
        <f>I389</f>
        <v>321</v>
      </c>
      <c r="M383" s="154">
        <f t="shared" ref="M383:N383" si="109">J389</f>
        <v>129</v>
      </c>
      <c r="N383" s="154">
        <f t="shared" si="109"/>
        <v>192</v>
      </c>
      <c r="O383" s="155"/>
      <c r="Y383" s="171"/>
      <c r="Z383" s="172"/>
      <c r="AA383" s="172"/>
      <c r="AB383" s="172"/>
      <c r="AC383" s="172"/>
      <c r="AD383" s="172"/>
      <c r="AE383" s="172"/>
      <c r="AF383" s="181"/>
      <c r="AG383" s="181"/>
      <c r="AH383" s="181"/>
      <c r="AI383" s="181"/>
      <c r="AJ383" s="181"/>
    </row>
    <row r="384" spans="1:37" ht="15" customHeight="1" x14ac:dyDescent="0.15">
      <c r="B384" s="156" t="s">
        <v>880</v>
      </c>
      <c r="C384" s="137"/>
      <c r="D384" s="137"/>
      <c r="E384" s="137"/>
      <c r="F384" s="137"/>
      <c r="G384" s="137"/>
      <c r="H384" s="137"/>
      <c r="I384" s="157">
        <v>42</v>
      </c>
      <c r="J384" s="157">
        <v>14</v>
      </c>
      <c r="K384" s="184">
        <v>28</v>
      </c>
      <c r="L384" s="158">
        <f>I384/L$383*100</f>
        <v>13.084112149532709</v>
      </c>
      <c r="M384" s="159">
        <f t="shared" ref="M384:N384" si="110">J384/M$383*100</f>
        <v>10.852713178294573</v>
      </c>
      <c r="N384" s="159">
        <f t="shared" si="110"/>
        <v>14.583333333333334</v>
      </c>
      <c r="O384" s="160"/>
      <c r="Y384" s="171"/>
      <c r="Z384" s="172"/>
      <c r="AA384" s="172"/>
      <c r="AB384" s="172"/>
      <c r="AC384" s="172"/>
      <c r="AD384" s="172"/>
      <c r="AE384" s="172"/>
      <c r="AF384" s="181"/>
      <c r="AG384" s="181"/>
      <c r="AH384" s="181"/>
      <c r="AI384" s="181"/>
      <c r="AJ384" s="181"/>
    </row>
    <row r="385" spans="1:36" ht="15" customHeight="1" x14ac:dyDescent="0.15">
      <c r="B385" s="156" t="s">
        <v>881</v>
      </c>
      <c r="C385" s="137"/>
      <c r="D385" s="137"/>
      <c r="E385" s="137"/>
      <c r="F385" s="137"/>
      <c r="G385" s="137"/>
      <c r="H385" s="137"/>
      <c r="I385" s="157">
        <v>134</v>
      </c>
      <c r="J385" s="157">
        <v>51</v>
      </c>
      <c r="K385" s="184">
        <v>83</v>
      </c>
      <c r="L385" s="158">
        <f t="shared" ref="L385:L388" si="111">I385/L$383*100</f>
        <v>41.744548286604363</v>
      </c>
      <c r="M385" s="159">
        <f t="shared" ref="M385:M388" si="112">J385/M$383*100</f>
        <v>39.534883720930232</v>
      </c>
      <c r="N385" s="159">
        <f t="shared" ref="N385:N388" si="113">K385/N$383*100</f>
        <v>43.229166666666671</v>
      </c>
      <c r="O385" s="160"/>
      <c r="Y385" s="171"/>
      <c r="Z385" s="172"/>
      <c r="AA385" s="172"/>
      <c r="AB385" s="172"/>
      <c r="AC385" s="172"/>
      <c r="AD385" s="172"/>
      <c r="AE385" s="172"/>
      <c r="AF385" s="181"/>
      <c r="AG385" s="181"/>
      <c r="AH385" s="181"/>
      <c r="AI385" s="181"/>
      <c r="AJ385" s="181"/>
    </row>
    <row r="386" spans="1:36" ht="15" customHeight="1" x14ac:dyDescent="0.15">
      <c r="B386" s="156" t="s">
        <v>882</v>
      </c>
      <c r="C386" s="137"/>
      <c r="D386" s="137"/>
      <c r="E386" s="137"/>
      <c r="F386" s="137"/>
      <c r="G386" s="137"/>
      <c r="H386" s="137"/>
      <c r="I386" s="157">
        <v>88</v>
      </c>
      <c r="J386" s="157">
        <v>35</v>
      </c>
      <c r="K386" s="184">
        <v>53</v>
      </c>
      <c r="L386" s="158">
        <f t="shared" si="111"/>
        <v>27.414330218068532</v>
      </c>
      <c r="M386" s="159">
        <f t="shared" si="112"/>
        <v>27.131782945736433</v>
      </c>
      <c r="N386" s="159">
        <f t="shared" si="113"/>
        <v>27.604166666666668</v>
      </c>
      <c r="O386" s="160"/>
      <c r="Y386" s="171"/>
      <c r="Z386" s="172"/>
      <c r="AA386" s="172"/>
      <c r="AB386" s="172"/>
      <c r="AC386" s="172"/>
      <c r="AD386" s="172"/>
      <c r="AE386" s="172"/>
      <c r="AF386" s="181"/>
      <c r="AG386" s="181"/>
      <c r="AH386" s="181"/>
      <c r="AI386" s="181"/>
      <c r="AJ386" s="181"/>
    </row>
    <row r="387" spans="1:36" ht="15" customHeight="1" x14ac:dyDescent="0.15">
      <c r="B387" s="156" t="s">
        <v>883</v>
      </c>
      <c r="C387" s="137"/>
      <c r="D387" s="137"/>
      <c r="E387" s="137"/>
      <c r="F387" s="137"/>
      <c r="G387" s="137"/>
      <c r="H387" s="137"/>
      <c r="I387" s="157">
        <v>49</v>
      </c>
      <c r="J387" s="157">
        <v>24</v>
      </c>
      <c r="K387" s="184">
        <v>25</v>
      </c>
      <c r="L387" s="158">
        <f t="shared" si="111"/>
        <v>15.264797507788161</v>
      </c>
      <c r="M387" s="159">
        <f t="shared" si="112"/>
        <v>18.604651162790699</v>
      </c>
      <c r="N387" s="159">
        <f t="shared" si="113"/>
        <v>13.020833333333334</v>
      </c>
      <c r="O387" s="160"/>
      <c r="Y387" s="171"/>
      <c r="Z387" s="172"/>
      <c r="AA387" s="172"/>
      <c r="AB387" s="172"/>
      <c r="AC387" s="172"/>
      <c r="AD387" s="172"/>
      <c r="AE387" s="172"/>
      <c r="AF387" s="181"/>
      <c r="AG387" s="181"/>
      <c r="AH387" s="181"/>
      <c r="AI387" s="181"/>
      <c r="AJ387" s="181"/>
    </row>
    <row r="388" spans="1:36" ht="15" customHeight="1" x14ac:dyDescent="0.15">
      <c r="B388" s="149" t="s">
        <v>0</v>
      </c>
      <c r="C388" s="150"/>
      <c r="D388" s="150"/>
      <c r="E388" s="150"/>
      <c r="F388" s="150"/>
      <c r="G388" s="150"/>
      <c r="H388" s="150"/>
      <c r="I388" s="161">
        <v>8</v>
      </c>
      <c r="J388" s="161">
        <v>5</v>
      </c>
      <c r="K388" s="185">
        <v>3</v>
      </c>
      <c r="L388" s="162">
        <f t="shared" si="111"/>
        <v>2.4922118380062304</v>
      </c>
      <c r="M388" s="163">
        <f t="shared" si="112"/>
        <v>3.8759689922480618</v>
      </c>
      <c r="N388" s="163">
        <f t="shared" si="113"/>
        <v>1.5625</v>
      </c>
      <c r="O388" s="164"/>
      <c r="Y388" s="171"/>
      <c r="Z388" s="172"/>
      <c r="AA388" s="172"/>
      <c r="AB388" s="172"/>
      <c r="AC388" s="172"/>
      <c r="AD388" s="172"/>
      <c r="AE388" s="172"/>
      <c r="AF388" s="181"/>
      <c r="AG388" s="181"/>
      <c r="AH388" s="181"/>
      <c r="AI388" s="181"/>
      <c r="AJ388" s="181"/>
    </row>
    <row r="389" spans="1:36" ht="15" customHeight="1" x14ac:dyDescent="0.15">
      <c r="B389" s="165" t="s">
        <v>1</v>
      </c>
      <c r="C389" s="166"/>
      <c r="D389" s="166"/>
      <c r="E389" s="166"/>
      <c r="F389" s="166"/>
      <c r="G389" s="166"/>
      <c r="H389" s="166"/>
      <c r="I389" s="168">
        <f>SUM(I384:I388)</f>
        <v>321</v>
      </c>
      <c r="J389" s="168">
        <f>SUM(J384:J388)</f>
        <v>129</v>
      </c>
      <c r="K389" s="186">
        <f>SUM(K384:K388)</f>
        <v>192</v>
      </c>
      <c r="L389" s="169">
        <f>IF(SUM(L384:L388)&gt;100,"－",SUM(L384:L388))</f>
        <v>99.999999999999986</v>
      </c>
      <c r="M389" s="170">
        <f>IF(SUM(M384:M388)&gt;100,"－",SUM(M384:M388))</f>
        <v>100</v>
      </c>
      <c r="N389" s="170">
        <f>IF(SUM(N384:N388)&gt;100,"－",SUM(N384:N388))</f>
        <v>100</v>
      </c>
      <c r="O389" s="164"/>
      <c r="Y389" s="171"/>
      <c r="Z389" s="172"/>
      <c r="AA389" s="172"/>
      <c r="AB389" s="172"/>
      <c r="AC389" s="172"/>
      <c r="AD389" s="172"/>
      <c r="AE389" s="172"/>
      <c r="AF389" s="181"/>
      <c r="AG389" s="181"/>
      <c r="AH389" s="181"/>
      <c r="AI389" s="181"/>
      <c r="AJ389" s="181"/>
    </row>
    <row r="390" spans="1:36" ht="11.1" customHeight="1" x14ac:dyDescent="0.15">
      <c r="B390" s="171"/>
      <c r="C390" s="172"/>
      <c r="D390" s="172"/>
      <c r="E390" s="172"/>
      <c r="F390" s="172"/>
      <c r="G390" s="172"/>
      <c r="H390" s="172"/>
      <c r="I390" s="181"/>
      <c r="J390" s="181"/>
      <c r="K390" s="181"/>
      <c r="L390" s="181"/>
      <c r="M390" s="181"/>
      <c r="Z390" s="172"/>
      <c r="AA390" s="172"/>
      <c r="AB390" s="172"/>
      <c r="AC390" s="172"/>
      <c r="AD390" s="172"/>
      <c r="AE390" s="172"/>
      <c r="AF390" s="181"/>
      <c r="AG390" s="181"/>
      <c r="AH390" s="181"/>
      <c r="AI390" s="181"/>
      <c r="AJ390" s="181"/>
    </row>
    <row r="391" spans="1:36" ht="15" customHeight="1" x14ac:dyDescent="0.15">
      <c r="A391" s="135" t="s">
        <v>884</v>
      </c>
      <c r="B391" s="137"/>
      <c r="Z391" s="172"/>
      <c r="AA391" s="172"/>
      <c r="AB391" s="172"/>
      <c r="AC391" s="172"/>
      <c r="AD391" s="172"/>
      <c r="AE391" s="172"/>
      <c r="AF391" s="181"/>
      <c r="AG391" s="181"/>
      <c r="AH391" s="181"/>
      <c r="AI391" s="181"/>
      <c r="AJ391" s="181"/>
    </row>
    <row r="392" spans="1:36" ht="15" customHeight="1" x14ac:dyDescent="0.15">
      <c r="B392" s="138"/>
      <c r="C392" s="139"/>
      <c r="D392" s="139"/>
      <c r="E392" s="139"/>
      <c r="F392" s="139"/>
      <c r="G392" s="139"/>
      <c r="H392" s="139"/>
      <c r="I392" s="140"/>
      <c r="J392" s="141" t="s">
        <v>2</v>
      </c>
      <c r="K392" s="142"/>
      <c r="L392" s="143"/>
      <c r="M392" s="141" t="s">
        <v>3</v>
      </c>
      <c r="N392" s="144"/>
      <c r="Y392" s="171"/>
      <c r="Z392" s="172"/>
      <c r="AA392" s="172"/>
      <c r="AB392" s="172"/>
      <c r="AC392" s="172"/>
      <c r="AD392" s="172"/>
      <c r="AE392" s="172"/>
      <c r="AF392" s="181"/>
      <c r="AG392" s="181"/>
      <c r="AH392" s="181"/>
      <c r="AI392" s="181"/>
      <c r="AJ392" s="181"/>
    </row>
    <row r="393" spans="1:36" ht="21" x14ac:dyDescent="0.15">
      <c r="B393" s="145"/>
      <c r="I393" s="146" t="s">
        <v>4</v>
      </c>
      <c r="J393" s="146" t="s">
        <v>171</v>
      </c>
      <c r="K393" s="182" t="s">
        <v>173</v>
      </c>
      <c r="L393" s="147" t="s">
        <v>4</v>
      </c>
      <c r="M393" s="146" t="s">
        <v>171</v>
      </c>
      <c r="N393" s="146" t="s">
        <v>173</v>
      </c>
      <c r="Y393" s="171"/>
      <c r="Z393" s="172"/>
      <c r="AA393" s="172"/>
      <c r="AB393" s="172"/>
      <c r="AC393" s="172"/>
      <c r="AD393" s="172"/>
      <c r="AE393" s="172"/>
      <c r="AF393" s="181"/>
      <c r="AG393" s="181"/>
      <c r="AH393" s="181"/>
      <c r="AI393" s="181"/>
      <c r="AJ393" s="181"/>
    </row>
    <row r="394" spans="1:36" ht="15" customHeight="1" x14ac:dyDescent="0.15">
      <c r="B394" s="149"/>
      <c r="C394" s="150"/>
      <c r="D394" s="150"/>
      <c r="E394" s="150"/>
      <c r="F394" s="150"/>
      <c r="G394" s="150"/>
      <c r="H394" s="150"/>
      <c r="I394" s="152"/>
      <c r="J394" s="152"/>
      <c r="K394" s="183"/>
      <c r="L394" s="153">
        <f>L383</f>
        <v>321</v>
      </c>
      <c r="M394" s="154">
        <f t="shared" ref="M394:N394" si="114">M383</f>
        <v>129</v>
      </c>
      <c r="N394" s="154">
        <f t="shared" si="114"/>
        <v>192</v>
      </c>
      <c r="O394" s="155"/>
      <c r="Y394" s="171"/>
      <c r="Z394" s="172"/>
      <c r="AA394" s="172"/>
      <c r="AB394" s="172"/>
      <c r="AC394" s="172"/>
      <c r="AD394" s="172"/>
      <c r="AE394" s="172"/>
      <c r="AF394" s="181"/>
      <c r="AG394" s="181"/>
      <c r="AH394" s="181"/>
      <c r="AI394" s="181"/>
      <c r="AJ394" s="181"/>
    </row>
    <row r="395" spans="1:36" ht="15" customHeight="1" x14ac:dyDescent="0.15">
      <c r="B395" s="156" t="s">
        <v>885</v>
      </c>
      <c r="C395" s="137"/>
      <c r="D395" s="137"/>
      <c r="E395" s="137"/>
      <c r="F395" s="137"/>
      <c r="G395" s="137"/>
      <c r="H395" s="137"/>
      <c r="I395" s="157">
        <v>152</v>
      </c>
      <c r="J395" s="157">
        <v>67</v>
      </c>
      <c r="K395" s="184">
        <v>85</v>
      </c>
      <c r="L395" s="158">
        <f>I395/L$394*100</f>
        <v>47.352024922118382</v>
      </c>
      <c r="M395" s="159">
        <f t="shared" ref="M395:N395" si="115">J395/M$394*100</f>
        <v>51.937984496124031</v>
      </c>
      <c r="N395" s="159">
        <f t="shared" si="115"/>
        <v>44.270833333333329</v>
      </c>
      <c r="O395" s="160"/>
      <c r="Y395" s="171"/>
      <c r="Z395" s="172"/>
      <c r="AA395" s="172"/>
      <c r="AB395" s="172"/>
      <c r="AC395" s="172"/>
      <c r="AD395" s="172"/>
      <c r="AE395" s="172"/>
      <c r="AF395" s="181"/>
      <c r="AG395" s="181"/>
      <c r="AH395" s="181"/>
      <c r="AI395" s="181"/>
      <c r="AJ395" s="181"/>
    </row>
    <row r="396" spans="1:36" ht="15" customHeight="1" x14ac:dyDescent="0.15">
      <c r="B396" s="156" t="s">
        <v>886</v>
      </c>
      <c r="C396" s="137"/>
      <c r="D396" s="137"/>
      <c r="E396" s="137"/>
      <c r="F396" s="137"/>
      <c r="G396" s="137"/>
      <c r="H396" s="137"/>
      <c r="I396" s="157">
        <v>12</v>
      </c>
      <c r="J396" s="157">
        <v>4</v>
      </c>
      <c r="K396" s="184">
        <v>8</v>
      </c>
      <c r="L396" s="158">
        <f t="shared" ref="L396:L400" si="116">I396/L$394*100</f>
        <v>3.7383177570093453</v>
      </c>
      <c r="M396" s="159">
        <f t="shared" ref="M396:M400" si="117">J396/M$394*100</f>
        <v>3.1007751937984498</v>
      </c>
      <c r="N396" s="159">
        <f t="shared" ref="N396:N400" si="118">K396/N$394*100</f>
        <v>4.1666666666666661</v>
      </c>
      <c r="O396" s="160"/>
      <c r="Y396" s="171"/>
      <c r="Z396" s="172"/>
      <c r="AA396" s="172"/>
      <c r="AB396" s="172"/>
      <c r="AC396" s="172"/>
      <c r="AD396" s="172"/>
      <c r="AE396" s="172"/>
      <c r="AF396" s="181"/>
      <c r="AG396" s="181"/>
      <c r="AH396" s="181"/>
      <c r="AI396" s="181"/>
      <c r="AJ396" s="181"/>
    </row>
    <row r="397" spans="1:36" ht="15" customHeight="1" x14ac:dyDescent="0.15">
      <c r="B397" s="156" t="s">
        <v>887</v>
      </c>
      <c r="C397" s="137"/>
      <c r="D397" s="137"/>
      <c r="E397" s="137"/>
      <c r="F397" s="137"/>
      <c r="G397" s="137"/>
      <c r="H397" s="137"/>
      <c r="I397" s="157">
        <v>26</v>
      </c>
      <c r="J397" s="157">
        <v>14</v>
      </c>
      <c r="K397" s="184">
        <v>12</v>
      </c>
      <c r="L397" s="158">
        <f t="shared" si="116"/>
        <v>8.0996884735202492</v>
      </c>
      <c r="M397" s="159">
        <f t="shared" si="117"/>
        <v>10.852713178294573</v>
      </c>
      <c r="N397" s="159">
        <f t="shared" si="118"/>
        <v>6.25</v>
      </c>
      <c r="O397" s="160"/>
      <c r="Y397" s="171"/>
      <c r="Z397" s="172"/>
      <c r="AA397" s="172"/>
      <c r="AB397" s="172"/>
      <c r="AC397" s="172"/>
      <c r="AD397" s="172"/>
      <c r="AE397" s="172"/>
      <c r="AF397" s="181"/>
      <c r="AG397" s="181"/>
      <c r="AH397" s="181"/>
      <c r="AI397" s="181"/>
      <c r="AJ397" s="181"/>
    </row>
    <row r="398" spans="1:36" ht="15" customHeight="1" x14ac:dyDescent="0.15">
      <c r="B398" s="174" t="s">
        <v>888</v>
      </c>
      <c r="C398" s="137"/>
      <c r="D398" s="137"/>
      <c r="E398" s="137"/>
      <c r="F398" s="137"/>
      <c r="G398" s="137"/>
      <c r="H398" s="137"/>
      <c r="I398" s="157">
        <v>54</v>
      </c>
      <c r="J398" s="157">
        <v>26</v>
      </c>
      <c r="K398" s="184">
        <v>28</v>
      </c>
      <c r="L398" s="158">
        <f t="shared" si="116"/>
        <v>16.822429906542055</v>
      </c>
      <c r="M398" s="159">
        <f t="shared" si="117"/>
        <v>20.155038759689923</v>
      </c>
      <c r="N398" s="159">
        <f t="shared" si="118"/>
        <v>14.583333333333334</v>
      </c>
      <c r="O398" s="160"/>
      <c r="Y398" s="171"/>
      <c r="Z398" s="172"/>
      <c r="AA398" s="172"/>
      <c r="AB398" s="172"/>
      <c r="AC398" s="172"/>
      <c r="AD398" s="172"/>
      <c r="AE398" s="172"/>
      <c r="AF398" s="181"/>
      <c r="AG398" s="181"/>
      <c r="AH398" s="181"/>
      <c r="AI398" s="181"/>
      <c r="AJ398" s="181"/>
    </row>
    <row r="399" spans="1:36" ht="15" customHeight="1" x14ac:dyDescent="0.15">
      <c r="B399" s="156" t="s">
        <v>392</v>
      </c>
      <c r="C399" s="137"/>
      <c r="D399" s="137"/>
      <c r="E399" s="137"/>
      <c r="F399" s="137"/>
      <c r="G399" s="137"/>
      <c r="H399" s="137"/>
      <c r="I399" s="157">
        <v>63</v>
      </c>
      <c r="J399" s="157">
        <v>12</v>
      </c>
      <c r="K399" s="184">
        <v>51</v>
      </c>
      <c r="L399" s="158">
        <f t="shared" si="116"/>
        <v>19.626168224299064</v>
      </c>
      <c r="M399" s="159">
        <f t="shared" si="117"/>
        <v>9.3023255813953494</v>
      </c>
      <c r="N399" s="159">
        <f t="shared" si="118"/>
        <v>26.5625</v>
      </c>
      <c r="O399" s="160"/>
      <c r="Y399" s="171"/>
      <c r="Z399" s="172"/>
      <c r="AA399" s="172"/>
      <c r="AB399" s="172"/>
      <c r="AC399" s="172"/>
      <c r="AD399" s="172"/>
      <c r="AE399" s="172"/>
      <c r="AF399" s="181"/>
      <c r="AG399" s="181"/>
      <c r="AH399" s="181"/>
      <c r="AI399" s="181"/>
      <c r="AJ399" s="181"/>
    </row>
    <row r="400" spans="1:36" ht="15" customHeight="1" x14ac:dyDescent="0.15">
      <c r="B400" s="149" t="s">
        <v>0</v>
      </c>
      <c r="C400" s="150"/>
      <c r="D400" s="150"/>
      <c r="E400" s="150"/>
      <c r="F400" s="150"/>
      <c r="G400" s="150"/>
      <c r="H400" s="150"/>
      <c r="I400" s="161">
        <v>14</v>
      </c>
      <c r="J400" s="161">
        <v>6</v>
      </c>
      <c r="K400" s="185">
        <v>8</v>
      </c>
      <c r="L400" s="162">
        <f t="shared" si="116"/>
        <v>4.361370716510903</v>
      </c>
      <c r="M400" s="163">
        <f t="shared" si="117"/>
        <v>4.6511627906976747</v>
      </c>
      <c r="N400" s="163">
        <f t="shared" si="118"/>
        <v>4.1666666666666661</v>
      </c>
      <c r="O400" s="164"/>
      <c r="Y400" s="171"/>
      <c r="Z400" s="172"/>
      <c r="AA400" s="172"/>
      <c r="AB400" s="172"/>
      <c r="AC400" s="172"/>
      <c r="AD400" s="172"/>
      <c r="AE400" s="172"/>
      <c r="AF400" s="181"/>
      <c r="AG400" s="181"/>
      <c r="AH400" s="181"/>
      <c r="AI400" s="181"/>
      <c r="AJ400" s="181"/>
    </row>
    <row r="401" spans="1:37" ht="15" customHeight="1" x14ac:dyDescent="0.15">
      <c r="B401" s="165" t="s">
        <v>1</v>
      </c>
      <c r="C401" s="166"/>
      <c r="D401" s="166"/>
      <c r="E401" s="166"/>
      <c r="F401" s="166"/>
      <c r="G401" s="166"/>
      <c r="H401" s="166"/>
      <c r="I401" s="168">
        <f>SUM(I395:I400)</f>
        <v>321</v>
      </c>
      <c r="J401" s="168">
        <f>SUM(J395:J400)</f>
        <v>129</v>
      </c>
      <c r="K401" s="186">
        <f>SUM(K395:K400)</f>
        <v>192</v>
      </c>
      <c r="L401" s="169">
        <f>IF(SUM(L395:L400)&gt;100,"－",SUM(L395:L400))</f>
        <v>100</v>
      </c>
      <c r="M401" s="170">
        <f>IF(SUM(M395:M400)&gt;100,"－",SUM(M395:M400))</f>
        <v>99.999999999999986</v>
      </c>
      <c r="N401" s="170">
        <f>IF(SUM(N395:N400)&gt;100,"－",SUM(N395:N400))</f>
        <v>100</v>
      </c>
      <c r="O401" s="164"/>
      <c r="Y401" s="171"/>
      <c r="Z401" s="172"/>
      <c r="AA401" s="172"/>
      <c r="AB401" s="172"/>
      <c r="AC401" s="172"/>
      <c r="AD401" s="172"/>
      <c r="AE401" s="172"/>
      <c r="AF401" s="181"/>
      <c r="AG401" s="181"/>
      <c r="AH401" s="181"/>
      <c r="AI401" s="181"/>
      <c r="AJ401" s="181"/>
    </row>
    <row r="402" spans="1:37" ht="10.15" customHeight="1" x14ac:dyDescent="0.15">
      <c r="B402" s="171"/>
      <c r="C402" s="172"/>
      <c r="D402" s="172"/>
      <c r="E402" s="172"/>
      <c r="F402" s="181"/>
      <c r="G402" s="181"/>
      <c r="H402" s="181"/>
      <c r="I402" s="181"/>
      <c r="J402" s="181"/>
      <c r="W402" s="172"/>
      <c r="X402" s="172"/>
      <c r="Y402" s="172"/>
      <c r="Z402" s="172"/>
      <c r="AA402" s="172"/>
      <c r="AB402" s="172"/>
      <c r="AC402" s="181"/>
      <c r="AD402" s="181"/>
      <c r="AE402" s="181"/>
      <c r="AF402" s="181"/>
      <c r="AG402" s="181"/>
    </row>
    <row r="403" spans="1:37" ht="15" customHeight="1" x14ac:dyDescent="0.15">
      <c r="A403" s="136" t="s">
        <v>969</v>
      </c>
      <c r="B403" s="171"/>
      <c r="C403" s="171"/>
      <c r="D403" s="171"/>
      <c r="E403" s="172"/>
      <c r="F403" s="160"/>
      <c r="G403" s="160"/>
      <c r="H403" s="160"/>
      <c r="I403" s="160"/>
      <c r="K403" s="173"/>
      <c r="X403" s="137"/>
    </row>
    <row r="404" spans="1:37" ht="15" customHeight="1" x14ac:dyDescent="0.15">
      <c r="A404" s="135" t="s">
        <v>878</v>
      </c>
      <c r="B404" s="171"/>
      <c r="C404" s="171"/>
      <c r="D404" s="171"/>
      <c r="E404" s="172"/>
      <c r="F404" s="160"/>
      <c r="G404" s="160"/>
      <c r="H404" s="160"/>
      <c r="I404" s="160"/>
      <c r="X404" s="137"/>
    </row>
    <row r="405" spans="1:37" ht="13.7" customHeight="1" x14ac:dyDescent="0.15">
      <c r="B405" s="138"/>
      <c r="C405" s="139"/>
      <c r="D405" s="139"/>
      <c r="E405" s="139"/>
      <c r="F405" s="140"/>
      <c r="G405" s="141" t="s">
        <v>2</v>
      </c>
      <c r="H405" s="142"/>
      <c r="I405" s="143"/>
      <c r="J405" s="141" t="s">
        <v>3</v>
      </c>
      <c r="K405" s="144"/>
      <c r="X405" s="137"/>
    </row>
    <row r="406" spans="1:37" ht="21" x14ac:dyDescent="0.15">
      <c r="B406" s="145"/>
      <c r="F406" s="146" t="s">
        <v>4</v>
      </c>
      <c r="G406" s="146" t="s">
        <v>171</v>
      </c>
      <c r="H406" s="182" t="s">
        <v>173</v>
      </c>
      <c r="I406" s="147" t="s">
        <v>4</v>
      </c>
      <c r="J406" s="146" t="s">
        <v>171</v>
      </c>
      <c r="K406" s="146" t="s">
        <v>173</v>
      </c>
      <c r="X406" s="137"/>
    </row>
    <row r="407" spans="1:37" ht="12" customHeight="1" x14ac:dyDescent="0.15">
      <c r="B407" s="149"/>
      <c r="C407" s="150"/>
      <c r="D407" s="150"/>
      <c r="E407" s="151"/>
      <c r="F407" s="152"/>
      <c r="G407" s="152"/>
      <c r="H407" s="183"/>
      <c r="I407" s="153">
        <f>F416</f>
        <v>1806</v>
      </c>
      <c r="J407" s="154">
        <f>G416</f>
        <v>866</v>
      </c>
      <c r="K407" s="154">
        <f>H416</f>
        <v>940</v>
      </c>
      <c r="L407" s="155"/>
      <c r="M407" s="155"/>
      <c r="N407" s="155"/>
      <c r="X407" s="137"/>
      <c r="AI407" s="155"/>
      <c r="AJ407" s="155"/>
      <c r="AK407" s="155"/>
    </row>
    <row r="408" spans="1:37" ht="15" customHeight="1" x14ac:dyDescent="0.15">
      <c r="B408" s="156" t="s">
        <v>154</v>
      </c>
      <c r="C408" s="137"/>
      <c r="D408" s="137"/>
      <c r="F408" s="157">
        <v>124</v>
      </c>
      <c r="G408" s="157">
        <v>52</v>
      </c>
      <c r="H408" s="184">
        <v>72</v>
      </c>
      <c r="I408" s="158">
        <f>F408/I$331*100</f>
        <v>6.8660022148394244</v>
      </c>
      <c r="J408" s="159">
        <f t="shared" ref="J408:J415" si="119">G408/J$331*100</f>
        <v>6.0046189376443415</v>
      </c>
      <c r="K408" s="159">
        <f t="shared" ref="K408:K415" si="120">H408/K$331*100</f>
        <v>7.6595744680851059</v>
      </c>
      <c r="L408" s="160"/>
      <c r="M408" s="160"/>
      <c r="N408" s="160"/>
      <c r="X408" s="137"/>
      <c r="AI408" s="160"/>
      <c r="AJ408" s="160"/>
      <c r="AK408" s="160"/>
    </row>
    <row r="409" spans="1:37" ht="15" customHeight="1" x14ac:dyDescent="0.15">
      <c r="B409" s="156" t="s">
        <v>869</v>
      </c>
      <c r="C409" s="137"/>
      <c r="D409" s="137"/>
      <c r="F409" s="157">
        <v>69</v>
      </c>
      <c r="G409" s="157">
        <v>35</v>
      </c>
      <c r="H409" s="184">
        <v>34</v>
      </c>
      <c r="I409" s="158">
        <f t="shared" ref="I409:I415" si="121">F409/I$331*100</f>
        <v>3.8205980066445182</v>
      </c>
      <c r="J409" s="159">
        <f t="shared" si="119"/>
        <v>4.0415704387990763</v>
      </c>
      <c r="K409" s="159">
        <f t="shared" si="120"/>
        <v>3.6170212765957444</v>
      </c>
      <c r="L409" s="160"/>
      <c r="M409" s="160"/>
      <c r="N409" s="160"/>
      <c r="X409" s="137"/>
      <c r="AI409" s="160"/>
      <c r="AJ409" s="160"/>
      <c r="AK409" s="160"/>
    </row>
    <row r="410" spans="1:37" ht="15" customHeight="1" x14ac:dyDescent="0.15">
      <c r="B410" s="156" t="s">
        <v>871</v>
      </c>
      <c r="C410" s="137"/>
      <c r="D410" s="137"/>
      <c r="F410" s="157">
        <v>45</v>
      </c>
      <c r="G410" s="157">
        <v>17</v>
      </c>
      <c r="H410" s="184">
        <v>28</v>
      </c>
      <c r="I410" s="158">
        <f t="shared" si="121"/>
        <v>2.4916943521594686</v>
      </c>
      <c r="J410" s="159">
        <f t="shared" si="119"/>
        <v>1.9630484988452657</v>
      </c>
      <c r="K410" s="159">
        <f t="shared" si="120"/>
        <v>2.9787234042553195</v>
      </c>
      <c r="L410" s="160"/>
      <c r="M410" s="160"/>
      <c r="N410" s="160"/>
      <c r="X410" s="137"/>
      <c r="AI410" s="160"/>
      <c r="AJ410" s="160"/>
      <c r="AK410" s="160"/>
    </row>
    <row r="411" spans="1:37" ht="15" customHeight="1" x14ac:dyDescent="0.15">
      <c r="B411" s="156" t="s">
        <v>872</v>
      </c>
      <c r="C411" s="137"/>
      <c r="D411" s="137"/>
      <c r="F411" s="157">
        <v>44</v>
      </c>
      <c r="G411" s="157">
        <v>20</v>
      </c>
      <c r="H411" s="184">
        <v>24</v>
      </c>
      <c r="I411" s="158">
        <f t="shared" si="121"/>
        <v>2.436323366555925</v>
      </c>
      <c r="J411" s="159">
        <f t="shared" si="119"/>
        <v>2.3094688221709005</v>
      </c>
      <c r="K411" s="159">
        <f t="shared" si="120"/>
        <v>2.5531914893617018</v>
      </c>
      <c r="L411" s="160"/>
      <c r="M411" s="160"/>
      <c r="N411" s="160"/>
      <c r="X411" s="137"/>
      <c r="AI411" s="160"/>
      <c r="AJ411" s="160"/>
      <c r="AK411" s="160"/>
    </row>
    <row r="412" spans="1:37" ht="15" customHeight="1" x14ac:dyDescent="0.15">
      <c r="B412" s="156" t="s">
        <v>873</v>
      </c>
      <c r="C412" s="137"/>
      <c r="D412" s="137"/>
      <c r="F412" s="157">
        <v>39</v>
      </c>
      <c r="G412" s="157">
        <v>11</v>
      </c>
      <c r="H412" s="184">
        <v>28</v>
      </c>
      <c r="I412" s="158">
        <f t="shared" si="121"/>
        <v>2.1594684385382057</v>
      </c>
      <c r="J412" s="159">
        <f t="shared" si="119"/>
        <v>1.2702078521939952</v>
      </c>
      <c r="K412" s="159">
        <f t="shared" si="120"/>
        <v>2.9787234042553195</v>
      </c>
      <c r="L412" s="160"/>
      <c r="M412" s="160"/>
      <c r="N412" s="160"/>
      <c r="X412" s="137"/>
      <c r="AI412" s="160"/>
      <c r="AJ412" s="160"/>
      <c r="AK412" s="160"/>
    </row>
    <row r="413" spans="1:37" ht="15" customHeight="1" x14ac:dyDescent="0.15">
      <c r="B413" s="156" t="s">
        <v>874</v>
      </c>
      <c r="C413" s="137"/>
      <c r="D413" s="137"/>
      <c r="F413" s="157">
        <v>80</v>
      </c>
      <c r="G413" s="157">
        <v>17</v>
      </c>
      <c r="H413" s="184">
        <v>63</v>
      </c>
      <c r="I413" s="158">
        <f t="shared" si="121"/>
        <v>4.4296788482834994</v>
      </c>
      <c r="J413" s="159">
        <f t="shared" si="119"/>
        <v>1.9630484988452657</v>
      </c>
      <c r="K413" s="159">
        <f t="shared" si="120"/>
        <v>6.7021276595744679</v>
      </c>
      <c r="L413" s="160"/>
      <c r="M413" s="160"/>
      <c r="N413" s="160"/>
      <c r="X413" s="137"/>
      <c r="AI413" s="160"/>
      <c r="AJ413" s="160"/>
      <c r="AK413" s="160"/>
    </row>
    <row r="414" spans="1:37" ht="15" customHeight="1" x14ac:dyDescent="0.15">
      <c r="B414" s="156" t="s">
        <v>140</v>
      </c>
      <c r="C414" s="137"/>
      <c r="D414" s="137"/>
      <c r="F414" s="157">
        <v>1062</v>
      </c>
      <c r="G414" s="157">
        <v>552</v>
      </c>
      <c r="H414" s="184">
        <v>510</v>
      </c>
      <c r="I414" s="158">
        <f t="shared" si="121"/>
        <v>58.80398671096345</v>
      </c>
      <c r="J414" s="159">
        <f t="shared" si="119"/>
        <v>63.741339491916861</v>
      </c>
      <c r="K414" s="159">
        <f t="shared" si="120"/>
        <v>54.255319148936167</v>
      </c>
      <c r="L414" s="160"/>
      <c r="M414" s="160"/>
      <c r="N414" s="160"/>
      <c r="X414" s="137"/>
      <c r="AI414" s="160"/>
      <c r="AJ414" s="160"/>
      <c r="AK414" s="160"/>
    </row>
    <row r="415" spans="1:37" ht="15" customHeight="1" x14ac:dyDescent="0.15">
      <c r="B415" s="149" t="s">
        <v>128</v>
      </c>
      <c r="C415" s="150"/>
      <c r="D415" s="150"/>
      <c r="E415" s="151"/>
      <c r="F415" s="161">
        <v>343</v>
      </c>
      <c r="G415" s="161">
        <v>162</v>
      </c>
      <c r="H415" s="185">
        <v>181</v>
      </c>
      <c r="I415" s="162">
        <f t="shared" si="121"/>
        <v>18.992248062015506</v>
      </c>
      <c r="J415" s="163">
        <f t="shared" si="119"/>
        <v>18.706697459584294</v>
      </c>
      <c r="K415" s="163">
        <f t="shared" si="120"/>
        <v>19.25531914893617</v>
      </c>
      <c r="L415" s="164"/>
      <c r="M415" s="164"/>
      <c r="N415" s="164"/>
      <c r="X415" s="137"/>
      <c r="AI415" s="164"/>
      <c r="AJ415" s="164"/>
      <c r="AK415" s="164"/>
    </row>
    <row r="416" spans="1:37" ht="15" customHeight="1" x14ac:dyDescent="0.15">
      <c r="B416" s="165" t="s">
        <v>1</v>
      </c>
      <c r="C416" s="166"/>
      <c r="D416" s="166"/>
      <c r="E416" s="167"/>
      <c r="F416" s="168">
        <f>SUM(F408:F415)</f>
        <v>1806</v>
      </c>
      <c r="G416" s="168">
        <f>SUM(G408:G415)</f>
        <v>866</v>
      </c>
      <c r="H416" s="186">
        <f>SUM(H408:H415)</f>
        <v>940</v>
      </c>
      <c r="I416" s="169">
        <f>IF(SUM(I408:I415)&gt;100,"－",SUM(I408:I415))</f>
        <v>100</v>
      </c>
      <c r="J416" s="170">
        <f>IF(SUM(J408:J415)&gt;100,"－",SUM(J408:J415))</f>
        <v>100</v>
      </c>
      <c r="K416" s="170">
        <f>IF(SUM(K408:K415)&gt;100,"－",SUM(K408:K415))</f>
        <v>100</v>
      </c>
      <c r="L416" s="164"/>
      <c r="M416" s="164"/>
      <c r="N416" s="164"/>
      <c r="X416" s="137"/>
      <c r="AI416" s="164"/>
      <c r="AJ416" s="164"/>
      <c r="AK416" s="164"/>
    </row>
    <row r="417" spans="1:36" ht="15" customHeight="1" x14ac:dyDescent="0.15">
      <c r="B417" s="165" t="s">
        <v>840</v>
      </c>
      <c r="C417" s="166"/>
      <c r="D417" s="166"/>
      <c r="E417" s="176"/>
      <c r="F417" s="177">
        <v>82.37858305462683</v>
      </c>
      <c r="G417" s="178">
        <v>84.289167712317095</v>
      </c>
      <c r="H417" s="178">
        <v>80.606446560537435</v>
      </c>
      <c r="I417" s="148"/>
      <c r="X417" s="137"/>
    </row>
    <row r="418" spans="1:36" ht="15" customHeight="1" x14ac:dyDescent="0.15">
      <c r="B418" s="165" t="s">
        <v>841</v>
      </c>
      <c r="C418" s="166"/>
      <c r="D418" s="166"/>
      <c r="E418" s="176"/>
      <c r="F418" s="177">
        <v>90.007368938699813</v>
      </c>
      <c r="G418" s="178">
        <v>91.011616670968152</v>
      </c>
      <c r="H418" s="178">
        <v>89.054283754654904</v>
      </c>
      <c r="I418" s="148"/>
      <c r="X418" s="137"/>
    </row>
    <row r="419" spans="1:36" ht="10.15" customHeight="1" x14ac:dyDescent="0.15"/>
    <row r="420" spans="1:36" ht="15" customHeight="1" x14ac:dyDescent="0.15">
      <c r="A420" s="136" t="s">
        <v>986</v>
      </c>
    </row>
    <row r="421" spans="1:36" ht="15" customHeight="1" x14ac:dyDescent="0.15">
      <c r="A421" s="135" t="s">
        <v>893</v>
      </c>
      <c r="B421" s="137"/>
      <c r="Z421" s="172"/>
      <c r="AA421" s="172"/>
      <c r="AB421" s="172"/>
      <c r="AC421" s="172"/>
      <c r="AD421" s="172"/>
      <c r="AE421" s="172"/>
      <c r="AF421" s="181"/>
      <c r="AG421" s="181"/>
      <c r="AH421" s="181"/>
      <c r="AI421" s="181"/>
      <c r="AJ421" s="181"/>
    </row>
    <row r="422" spans="1:36" ht="15" customHeight="1" x14ac:dyDescent="0.15">
      <c r="B422" s="138"/>
      <c r="C422" s="139"/>
      <c r="D422" s="139"/>
      <c r="E422" s="139"/>
      <c r="F422" s="139"/>
      <c r="G422" s="139"/>
      <c r="H422" s="139"/>
      <c r="I422" s="140"/>
      <c r="J422" s="141" t="s">
        <v>2</v>
      </c>
      <c r="K422" s="142"/>
      <c r="L422" s="143"/>
      <c r="M422" s="141" t="s">
        <v>3</v>
      </c>
      <c r="N422" s="144"/>
      <c r="Y422" s="171"/>
      <c r="Z422" s="172"/>
      <c r="AA422" s="172"/>
      <c r="AB422" s="172"/>
      <c r="AC422" s="172"/>
      <c r="AD422" s="172"/>
      <c r="AE422" s="172"/>
      <c r="AF422" s="181"/>
      <c r="AG422" s="181"/>
      <c r="AH422" s="181"/>
      <c r="AI422" s="181"/>
      <c r="AJ422" s="181"/>
    </row>
    <row r="423" spans="1:36" ht="21" x14ac:dyDescent="0.15">
      <c r="B423" s="145"/>
      <c r="I423" s="146" t="s">
        <v>4</v>
      </c>
      <c r="J423" s="146" t="s">
        <v>171</v>
      </c>
      <c r="K423" s="182" t="s">
        <v>173</v>
      </c>
      <c r="L423" s="147" t="s">
        <v>4</v>
      </c>
      <c r="M423" s="146" t="s">
        <v>171</v>
      </c>
      <c r="N423" s="146" t="s">
        <v>173</v>
      </c>
      <c r="Y423" s="171"/>
      <c r="Z423" s="172"/>
      <c r="AA423" s="172"/>
      <c r="AB423" s="172"/>
      <c r="AC423" s="172"/>
      <c r="AD423" s="172"/>
      <c r="AE423" s="172"/>
      <c r="AF423" s="181"/>
      <c r="AG423" s="181"/>
      <c r="AH423" s="181"/>
      <c r="AI423" s="181"/>
      <c r="AJ423" s="181"/>
    </row>
    <row r="424" spans="1:36" ht="15" customHeight="1" x14ac:dyDescent="0.15">
      <c r="B424" s="149"/>
      <c r="C424" s="150"/>
      <c r="D424" s="150"/>
      <c r="E424" s="150"/>
      <c r="F424" s="150"/>
      <c r="G424" s="150"/>
      <c r="H424" s="150"/>
      <c r="I424" s="152"/>
      <c r="J424" s="152"/>
      <c r="K424" s="183"/>
      <c r="L424" s="153">
        <f>I407-SUM(F408,F415)</f>
        <v>1339</v>
      </c>
      <c r="M424" s="154">
        <f t="shared" ref="M424:N424" si="122">J407-SUM(G408,G415)</f>
        <v>652</v>
      </c>
      <c r="N424" s="154">
        <f t="shared" si="122"/>
        <v>687</v>
      </c>
      <c r="O424" s="155"/>
      <c r="Y424" s="171"/>
      <c r="Z424" s="172"/>
      <c r="AA424" s="172"/>
      <c r="AB424" s="172"/>
      <c r="AC424" s="172"/>
      <c r="AD424" s="172"/>
      <c r="AE424" s="172"/>
      <c r="AF424" s="181"/>
      <c r="AG424" s="181"/>
      <c r="AH424" s="181"/>
      <c r="AI424" s="181"/>
      <c r="AJ424" s="181"/>
    </row>
    <row r="425" spans="1:36" ht="15" customHeight="1" x14ac:dyDescent="0.15">
      <c r="B425" s="156" t="s">
        <v>889</v>
      </c>
      <c r="C425" s="137"/>
      <c r="D425" s="137"/>
      <c r="E425" s="137"/>
      <c r="F425" s="137"/>
      <c r="G425" s="137"/>
      <c r="H425" s="137"/>
      <c r="I425" s="157">
        <v>329</v>
      </c>
      <c r="J425" s="157">
        <v>162</v>
      </c>
      <c r="K425" s="184">
        <v>167</v>
      </c>
      <c r="L425" s="158">
        <f>I425/L$424*100</f>
        <v>24.570575056011947</v>
      </c>
      <c r="M425" s="159">
        <f t="shared" ref="M425:N425" si="123">J425/M$424*100</f>
        <v>24.846625766871167</v>
      </c>
      <c r="N425" s="159">
        <f t="shared" si="123"/>
        <v>24.308588064046578</v>
      </c>
      <c r="O425" s="160"/>
      <c r="Y425" s="171"/>
      <c r="Z425" s="172"/>
      <c r="AA425" s="172"/>
      <c r="AB425" s="172"/>
      <c r="AC425" s="172"/>
      <c r="AD425" s="172"/>
      <c r="AE425" s="172"/>
      <c r="AF425" s="181"/>
      <c r="AG425" s="181"/>
      <c r="AH425" s="181"/>
      <c r="AI425" s="181"/>
      <c r="AJ425" s="181"/>
    </row>
    <row r="426" spans="1:36" ht="15" customHeight="1" x14ac:dyDescent="0.15">
      <c r="B426" s="156" t="s">
        <v>890</v>
      </c>
      <c r="C426" s="137"/>
      <c r="D426" s="137"/>
      <c r="E426" s="137"/>
      <c r="F426" s="137"/>
      <c r="G426" s="137"/>
      <c r="H426" s="137"/>
      <c r="I426" s="157">
        <v>1126</v>
      </c>
      <c r="J426" s="157">
        <v>544</v>
      </c>
      <c r="K426" s="184">
        <v>582</v>
      </c>
      <c r="L426" s="158">
        <f t="shared" ref="L426:L430" si="124">I426/L$424*100</f>
        <v>84.092606422703511</v>
      </c>
      <c r="M426" s="159">
        <f t="shared" ref="M426:M430" si="125">J426/M$424*100</f>
        <v>83.435582822085891</v>
      </c>
      <c r="N426" s="159">
        <f t="shared" ref="N426:N430" si="126">K426/N$424*100</f>
        <v>84.716157205240165</v>
      </c>
      <c r="O426" s="160"/>
      <c r="Y426" s="171"/>
      <c r="Z426" s="172"/>
      <c r="AA426" s="172"/>
      <c r="AB426" s="172"/>
      <c r="AC426" s="172"/>
      <c r="AD426" s="172"/>
      <c r="AE426" s="172"/>
      <c r="AF426" s="181"/>
      <c r="AG426" s="181"/>
      <c r="AH426" s="181"/>
      <c r="AI426" s="181"/>
      <c r="AJ426" s="181"/>
    </row>
    <row r="427" spans="1:36" ht="15" customHeight="1" x14ac:dyDescent="0.15">
      <c r="B427" s="156" t="s">
        <v>891</v>
      </c>
      <c r="C427" s="137"/>
      <c r="D427" s="137"/>
      <c r="E427" s="137"/>
      <c r="F427" s="137"/>
      <c r="G427" s="137"/>
      <c r="H427" s="137"/>
      <c r="I427" s="157">
        <v>277</v>
      </c>
      <c r="J427" s="157">
        <v>127</v>
      </c>
      <c r="K427" s="184">
        <v>150</v>
      </c>
      <c r="L427" s="158">
        <f t="shared" si="124"/>
        <v>20.687079910380881</v>
      </c>
      <c r="M427" s="159">
        <f t="shared" si="125"/>
        <v>19.478527607361965</v>
      </c>
      <c r="N427" s="159">
        <f t="shared" si="126"/>
        <v>21.834061135371179</v>
      </c>
      <c r="O427" s="160"/>
      <c r="Y427" s="171"/>
      <c r="Z427" s="172"/>
      <c r="AA427" s="172"/>
      <c r="AB427" s="172"/>
      <c r="AC427" s="172"/>
      <c r="AD427" s="172"/>
      <c r="AE427" s="172"/>
      <c r="AF427" s="181"/>
      <c r="AG427" s="181"/>
      <c r="AH427" s="181"/>
      <c r="AI427" s="181"/>
      <c r="AJ427" s="181"/>
    </row>
    <row r="428" spans="1:36" ht="15" customHeight="1" x14ac:dyDescent="0.15">
      <c r="B428" s="174" t="s">
        <v>892</v>
      </c>
      <c r="C428" s="137"/>
      <c r="D428" s="137"/>
      <c r="E428" s="137"/>
      <c r="F428" s="137"/>
      <c r="G428" s="137"/>
      <c r="H428" s="137"/>
      <c r="I428" s="157">
        <v>114</v>
      </c>
      <c r="J428" s="157">
        <v>54</v>
      </c>
      <c r="K428" s="184">
        <v>60</v>
      </c>
      <c r="L428" s="158">
        <f t="shared" si="124"/>
        <v>8.5138162808065712</v>
      </c>
      <c r="M428" s="159">
        <f t="shared" si="125"/>
        <v>8.2822085889570545</v>
      </c>
      <c r="N428" s="159">
        <f t="shared" si="126"/>
        <v>8.7336244541484707</v>
      </c>
      <c r="O428" s="160"/>
      <c r="Y428" s="171"/>
      <c r="Z428" s="172"/>
      <c r="AA428" s="172"/>
      <c r="AB428" s="172"/>
      <c r="AC428" s="172"/>
      <c r="AD428" s="172"/>
      <c r="AE428" s="172"/>
      <c r="AF428" s="181"/>
      <c r="AG428" s="181"/>
      <c r="AH428" s="181"/>
      <c r="AI428" s="181"/>
      <c r="AJ428" s="181"/>
    </row>
    <row r="429" spans="1:36" ht="15" customHeight="1" x14ac:dyDescent="0.15">
      <c r="B429" s="156" t="s">
        <v>392</v>
      </c>
      <c r="C429" s="137"/>
      <c r="D429" s="137"/>
      <c r="E429" s="137"/>
      <c r="F429" s="137"/>
      <c r="G429" s="137"/>
      <c r="H429" s="137"/>
      <c r="I429" s="157">
        <v>14</v>
      </c>
      <c r="J429" s="157">
        <v>9</v>
      </c>
      <c r="K429" s="184">
        <v>5</v>
      </c>
      <c r="L429" s="158">
        <f t="shared" si="124"/>
        <v>1.0455563853622107</v>
      </c>
      <c r="M429" s="159">
        <f t="shared" si="125"/>
        <v>1.3803680981595092</v>
      </c>
      <c r="N429" s="159">
        <f t="shared" si="126"/>
        <v>0.72780203784570596</v>
      </c>
      <c r="O429" s="160"/>
      <c r="Y429" s="171"/>
      <c r="Z429" s="172"/>
      <c r="AA429" s="172"/>
      <c r="AB429" s="172"/>
      <c r="AC429" s="172"/>
      <c r="AD429" s="172"/>
      <c r="AE429" s="172"/>
      <c r="AF429" s="181"/>
      <c r="AG429" s="181"/>
      <c r="AH429" s="181"/>
      <c r="AI429" s="181"/>
      <c r="AJ429" s="181"/>
    </row>
    <row r="430" spans="1:36" ht="15" customHeight="1" x14ac:dyDescent="0.15">
      <c r="B430" s="149" t="s">
        <v>0</v>
      </c>
      <c r="C430" s="150"/>
      <c r="D430" s="150"/>
      <c r="E430" s="150"/>
      <c r="F430" s="150"/>
      <c r="G430" s="150"/>
      <c r="H430" s="150"/>
      <c r="I430" s="161">
        <v>37</v>
      </c>
      <c r="J430" s="161">
        <v>20</v>
      </c>
      <c r="K430" s="185">
        <v>17</v>
      </c>
      <c r="L430" s="162">
        <f t="shared" si="124"/>
        <v>2.7632561613144135</v>
      </c>
      <c r="M430" s="163">
        <f t="shared" si="125"/>
        <v>3.0674846625766872</v>
      </c>
      <c r="N430" s="163">
        <f t="shared" si="126"/>
        <v>2.4745269286754001</v>
      </c>
      <c r="O430" s="164"/>
      <c r="Y430" s="171"/>
      <c r="Z430" s="172"/>
      <c r="AA430" s="172"/>
      <c r="AB430" s="172"/>
      <c r="AC430" s="172"/>
      <c r="AD430" s="172"/>
      <c r="AE430" s="172"/>
      <c r="AF430" s="181"/>
      <c r="AG430" s="181"/>
      <c r="AH430" s="181"/>
      <c r="AI430" s="181"/>
      <c r="AJ430" s="181"/>
    </row>
    <row r="431" spans="1:36" ht="15" customHeight="1" x14ac:dyDescent="0.15">
      <c r="B431" s="165" t="s">
        <v>1</v>
      </c>
      <c r="C431" s="166"/>
      <c r="D431" s="166"/>
      <c r="E431" s="166"/>
      <c r="F431" s="166"/>
      <c r="G431" s="166"/>
      <c r="H431" s="166"/>
      <c r="I431" s="168">
        <f>SUM(I425:I430)</f>
        <v>1897</v>
      </c>
      <c r="J431" s="168">
        <f>SUM(J425:J430)</f>
        <v>916</v>
      </c>
      <c r="K431" s="186">
        <f>SUM(K425:K430)</f>
        <v>981</v>
      </c>
      <c r="L431" s="169" t="str">
        <f>IF(SUM(L425:L430)&gt;100,"－",SUM(L425:L430))</f>
        <v>－</v>
      </c>
      <c r="M431" s="170" t="str">
        <f>IF(SUM(M425:M430)&gt;100,"－",SUM(M425:M430))</f>
        <v>－</v>
      </c>
      <c r="N431" s="170" t="str">
        <f>IF(SUM(N425:N430)&gt;100,"－",SUM(N425:N430))</f>
        <v>－</v>
      </c>
      <c r="O431" s="164"/>
      <c r="Y431" s="171"/>
      <c r="Z431" s="172"/>
      <c r="AA431" s="172"/>
      <c r="AB431" s="172"/>
      <c r="AC431" s="172"/>
      <c r="AD431" s="172"/>
      <c r="AE431" s="172"/>
      <c r="AF431" s="181"/>
      <c r="AG431" s="181"/>
      <c r="AH431" s="181"/>
      <c r="AI431" s="181"/>
      <c r="AJ431" s="181"/>
    </row>
    <row r="432" spans="1:36" ht="15" customHeight="1" x14ac:dyDescent="0.15">
      <c r="B432" s="171"/>
      <c r="C432" s="172"/>
      <c r="D432" s="172"/>
      <c r="E432" s="172"/>
      <c r="F432" s="181"/>
      <c r="G432" s="181"/>
      <c r="H432" s="181"/>
      <c r="I432" s="181"/>
      <c r="J432" s="181"/>
      <c r="W432" s="172"/>
      <c r="X432" s="172"/>
      <c r="Y432" s="172"/>
      <c r="Z432" s="172"/>
      <c r="AA432" s="172"/>
      <c r="AB432" s="172"/>
      <c r="AC432" s="181"/>
      <c r="AD432" s="181"/>
      <c r="AE432" s="181"/>
      <c r="AF432" s="181"/>
      <c r="AG432" s="181"/>
    </row>
    <row r="433" spans="1:36" ht="15" customHeight="1" x14ac:dyDescent="0.15">
      <c r="A433" s="135" t="s">
        <v>894</v>
      </c>
      <c r="B433" s="137"/>
      <c r="Z433" s="172"/>
      <c r="AA433" s="172"/>
      <c r="AB433" s="172"/>
      <c r="AC433" s="172"/>
      <c r="AD433" s="172"/>
      <c r="AE433" s="172"/>
      <c r="AF433" s="181"/>
      <c r="AG433" s="181"/>
      <c r="AH433" s="181"/>
      <c r="AI433" s="181"/>
      <c r="AJ433" s="181"/>
    </row>
    <row r="434" spans="1:36" ht="15" customHeight="1" x14ac:dyDescent="0.15">
      <c r="B434" s="138"/>
      <c r="C434" s="139"/>
      <c r="D434" s="139"/>
      <c r="E434" s="139"/>
      <c r="F434" s="139"/>
      <c r="G434" s="139"/>
      <c r="H434" s="139"/>
      <c r="I434" s="140"/>
      <c r="J434" s="141" t="s">
        <v>2</v>
      </c>
      <c r="K434" s="142"/>
      <c r="L434" s="143"/>
      <c r="M434" s="141" t="s">
        <v>3</v>
      </c>
      <c r="N434" s="144"/>
      <c r="Y434" s="171"/>
      <c r="Z434" s="172"/>
      <c r="AA434" s="172"/>
      <c r="AB434" s="172"/>
      <c r="AC434" s="172"/>
      <c r="AD434" s="172"/>
      <c r="AE434" s="172"/>
      <c r="AF434" s="181"/>
      <c r="AG434" s="181"/>
      <c r="AH434" s="181"/>
      <c r="AI434" s="181"/>
      <c r="AJ434" s="181"/>
    </row>
    <row r="435" spans="1:36" ht="21" x14ac:dyDescent="0.15">
      <c r="B435" s="145"/>
      <c r="I435" s="146" t="s">
        <v>4</v>
      </c>
      <c r="J435" s="146" t="s">
        <v>171</v>
      </c>
      <c r="K435" s="182" t="s">
        <v>173</v>
      </c>
      <c r="L435" s="147" t="s">
        <v>4</v>
      </c>
      <c r="M435" s="146" t="s">
        <v>171</v>
      </c>
      <c r="N435" s="146" t="s">
        <v>173</v>
      </c>
      <c r="Y435" s="171"/>
      <c r="Z435" s="172"/>
      <c r="AA435" s="172"/>
      <c r="AB435" s="172"/>
      <c r="AC435" s="172"/>
      <c r="AD435" s="172"/>
      <c r="AE435" s="172"/>
      <c r="AF435" s="181"/>
      <c r="AG435" s="181"/>
      <c r="AH435" s="181"/>
      <c r="AI435" s="181"/>
      <c r="AJ435" s="181"/>
    </row>
    <row r="436" spans="1:36" ht="15" customHeight="1" x14ac:dyDescent="0.15">
      <c r="B436" s="149"/>
      <c r="C436" s="150"/>
      <c r="D436" s="150"/>
      <c r="E436" s="150"/>
      <c r="F436" s="150"/>
      <c r="G436" s="150"/>
      <c r="H436" s="150"/>
      <c r="I436" s="152"/>
      <c r="J436" s="152"/>
      <c r="K436" s="183"/>
      <c r="L436" s="153">
        <f>'問5～9'!$J$14</f>
        <v>2016</v>
      </c>
      <c r="M436" s="154">
        <f>'問5～9'!$K$14</f>
        <v>963</v>
      </c>
      <c r="N436" s="154">
        <f>'問5～9'!$L$14</f>
        <v>1053</v>
      </c>
      <c r="O436" s="155"/>
      <c r="Y436" s="171"/>
      <c r="Z436" s="172"/>
      <c r="AA436" s="172"/>
      <c r="AB436" s="172"/>
      <c r="AC436" s="172"/>
      <c r="AD436" s="172"/>
      <c r="AE436" s="172"/>
      <c r="AF436" s="181"/>
      <c r="AG436" s="181"/>
      <c r="AH436" s="181"/>
      <c r="AI436" s="181"/>
      <c r="AJ436" s="181"/>
    </row>
    <row r="437" spans="1:36" ht="15" customHeight="1" x14ac:dyDescent="0.15">
      <c r="B437" s="156" t="s">
        <v>895</v>
      </c>
      <c r="C437" s="137"/>
      <c r="D437" s="137"/>
      <c r="E437" s="137"/>
      <c r="F437" s="137"/>
      <c r="G437" s="137"/>
      <c r="H437" s="137"/>
      <c r="I437" s="157">
        <v>718</v>
      </c>
      <c r="J437" s="157">
        <v>320</v>
      </c>
      <c r="K437" s="184">
        <v>398</v>
      </c>
      <c r="L437" s="158">
        <f>I437/L$436*100</f>
        <v>35.615079365079367</v>
      </c>
      <c r="M437" s="159">
        <f t="shared" ref="M437:N437" si="127">J437/M$436*100</f>
        <v>33.229491173416406</v>
      </c>
      <c r="N437" s="159">
        <f t="shared" si="127"/>
        <v>37.79677113010446</v>
      </c>
      <c r="O437" s="160"/>
      <c r="Y437" s="171"/>
      <c r="Z437" s="172"/>
      <c r="AA437" s="172"/>
      <c r="AB437" s="172"/>
      <c r="AC437" s="172"/>
      <c r="AD437" s="172"/>
      <c r="AE437" s="172"/>
      <c r="AF437" s="181"/>
      <c r="AG437" s="181"/>
      <c r="AH437" s="181"/>
      <c r="AI437" s="181"/>
      <c r="AJ437" s="181"/>
    </row>
    <row r="438" spans="1:36" ht="15" customHeight="1" x14ac:dyDescent="0.15">
      <c r="B438" s="156" t="s">
        <v>896</v>
      </c>
      <c r="C438" s="137"/>
      <c r="D438" s="137"/>
      <c r="E438" s="137"/>
      <c r="F438" s="137"/>
      <c r="G438" s="137"/>
      <c r="H438" s="137"/>
      <c r="I438" s="157">
        <v>778</v>
      </c>
      <c r="J438" s="157">
        <v>385</v>
      </c>
      <c r="K438" s="184">
        <v>393</v>
      </c>
      <c r="L438" s="158">
        <f t="shared" ref="L438:L441" si="128">I438/L$436*100</f>
        <v>38.591269841269842</v>
      </c>
      <c r="M438" s="159">
        <f t="shared" ref="M438:M441" si="129">J438/M$436*100</f>
        <v>39.979231568016615</v>
      </c>
      <c r="N438" s="159">
        <f t="shared" ref="N438:N441" si="130">K438/N$436*100</f>
        <v>37.32193732193732</v>
      </c>
      <c r="O438" s="160"/>
      <c r="Y438" s="171"/>
      <c r="Z438" s="172"/>
      <c r="AA438" s="172"/>
      <c r="AB438" s="172"/>
      <c r="AC438" s="172"/>
      <c r="AD438" s="172"/>
      <c r="AE438" s="172"/>
      <c r="AF438" s="181"/>
      <c r="AG438" s="181"/>
      <c r="AH438" s="181"/>
      <c r="AI438" s="181"/>
      <c r="AJ438" s="181"/>
    </row>
    <row r="439" spans="1:36" ht="15" customHeight="1" x14ac:dyDescent="0.15">
      <c r="B439" s="156" t="s">
        <v>897</v>
      </c>
      <c r="C439" s="137"/>
      <c r="D439" s="137"/>
      <c r="E439" s="137"/>
      <c r="F439" s="137"/>
      <c r="G439" s="137"/>
      <c r="H439" s="137"/>
      <c r="I439" s="157">
        <v>689</v>
      </c>
      <c r="J439" s="157">
        <v>320</v>
      </c>
      <c r="K439" s="184">
        <v>369</v>
      </c>
      <c r="L439" s="158">
        <f t="shared" si="128"/>
        <v>34.176587301587304</v>
      </c>
      <c r="M439" s="159">
        <f t="shared" si="129"/>
        <v>33.229491173416406</v>
      </c>
      <c r="N439" s="159">
        <f t="shared" si="130"/>
        <v>35.042735042735039</v>
      </c>
      <c r="O439" s="160"/>
      <c r="Y439" s="171"/>
      <c r="Z439" s="172"/>
      <c r="AA439" s="172"/>
      <c r="AB439" s="172"/>
      <c r="AC439" s="172"/>
      <c r="AD439" s="172"/>
      <c r="AE439" s="172"/>
      <c r="AF439" s="181"/>
      <c r="AG439" s="181"/>
      <c r="AH439" s="181"/>
      <c r="AI439" s="181"/>
      <c r="AJ439" s="181"/>
    </row>
    <row r="440" spans="1:36" ht="15" customHeight="1" x14ac:dyDescent="0.15">
      <c r="B440" s="156" t="s">
        <v>392</v>
      </c>
      <c r="C440" s="137"/>
      <c r="D440" s="137"/>
      <c r="E440" s="137"/>
      <c r="F440" s="137"/>
      <c r="G440" s="137"/>
      <c r="H440" s="137"/>
      <c r="I440" s="157">
        <v>279</v>
      </c>
      <c r="J440" s="157">
        <v>125</v>
      </c>
      <c r="K440" s="184">
        <v>154</v>
      </c>
      <c r="L440" s="158">
        <f t="shared" si="128"/>
        <v>13.839285714285715</v>
      </c>
      <c r="M440" s="159">
        <f t="shared" si="129"/>
        <v>12.980269989615783</v>
      </c>
      <c r="N440" s="159">
        <f t="shared" si="130"/>
        <v>14.624881291547959</v>
      </c>
      <c r="O440" s="160"/>
      <c r="Y440" s="171"/>
      <c r="Z440" s="172"/>
      <c r="AA440" s="172"/>
      <c r="AB440" s="172"/>
      <c r="AC440" s="172"/>
      <c r="AD440" s="172"/>
      <c r="AE440" s="172"/>
      <c r="AF440" s="181"/>
      <c r="AG440" s="181"/>
      <c r="AH440" s="181"/>
      <c r="AI440" s="181"/>
      <c r="AJ440" s="181"/>
    </row>
    <row r="441" spans="1:36" ht="15" customHeight="1" x14ac:dyDescent="0.15">
      <c r="B441" s="149" t="s">
        <v>0</v>
      </c>
      <c r="C441" s="150"/>
      <c r="D441" s="150"/>
      <c r="E441" s="150"/>
      <c r="F441" s="150"/>
      <c r="G441" s="150"/>
      <c r="H441" s="150"/>
      <c r="I441" s="161">
        <v>529</v>
      </c>
      <c r="J441" s="161">
        <v>249</v>
      </c>
      <c r="K441" s="185">
        <v>280</v>
      </c>
      <c r="L441" s="162">
        <f t="shared" si="128"/>
        <v>26.240079365079367</v>
      </c>
      <c r="M441" s="163">
        <f t="shared" si="129"/>
        <v>25.85669781931464</v>
      </c>
      <c r="N441" s="163">
        <f t="shared" si="130"/>
        <v>26.590693257359927</v>
      </c>
      <c r="O441" s="164"/>
      <c r="Y441" s="171"/>
      <c r="Z441" s="172"/>
      <c r="AA441" s="172"/>
      <c r="AB441" s="172"/>
      <c r="AC441" s="172"/>
      <c r="AD441" s="172"/>
      <c r="AE441" s="172"/>
      <c r="AF441" s="181"/>
      <c r="AG441" s="181"/>
      <c r="AH441" s="181"/>
      <c r="AI441" s="181"/>
      <c r="AJ441" s="181"/>
    </row>
    <row r="442" spans="1:36" ht="15" customHeight="1" x14ac:dyDescent="0.15">
      <c r="B442" s="165" t="s">
        <v>1</v>
      </c>
      <c r="C442" s="166"/>
      <c r="D442" s="166"/>
      <c r="E442" s="166"/>
      <c r="F442" s="166"/>
      <c r="G442" s="166"/>
      <c r="H442" s="166"/>
      <c r="I442" s="168">
        <f>SUM(I437:I441)</f>
        <v>2993</v>
      </c>
      <c r="J442" s="168">
        <f>SUM(J437:J441)</f>
        <v>1399</v>
      </c>
      <c r="K442" s="186">
        <f>SUM(K437:K441)</f>
        <v>1594</v>
      </c>
      <c r="L442" s="169" t="str">
        <f>IF(SUM(L437:L441)&gt;100,"－",SUM(L437:L441))</f>
        <v>－</v>
      </c>
      <c r="M442" s="170" t="str">
        <f>IF(SUM(M437:M441)&gt;100,"－",SUM(M437:M441))</f>
        <v>－</v>
      </c>
      <c r="N442" s="170" t="str">
        <f>IF(SUM(N437:N441)&gt;100,"－",SUM(N437:N441))</f>
        <v>－</v>
      </c>
      <c r="O442" s="164"/>
      <c r="Y442" s="171"/>
      <c r="Z442" s="172"/>
      <c r="AA442" s="172"/>
      <c r="AB442" s="172"/>
      <c r="AC442" s="172"/>
      <c r="AD442" s="172"/>
      <c r="AE442" s="172"/>
      <c r="AF442" s="181"/>
      <c r="AG442" s="181"/>
      <c r="AH442" s="181"/>
      <c r="AI442" s="181"/>
      <c r="AJ442" s="181"/>
    </row>
    <row r="443" spans="1:36" ht="15" customHeight="1" x14ac:dyDescent="0.15">
      <c r="B443" s="171"/>
      <c r="C443" s="172"/>
      <c r="D443" s="172"/>
      <c r="E443" s="172"/>
      <c r="F443" s="181"/>
      <c r="G443" s="181"/>
      <c r="H443" s="181"/>
      <c r="I443" s="181"/>
      <c r="J443" s="181"/>
      <c r="W443" s="172"/>
      <c r="X443" s="172"/>
      <c r="Y443" s="172"/>
      <c r="Z443" s="172"/>
      <c r="AA443" s="172"/>
      <c r="AB443" s="172"/>
      <c r="AC443" s="181"/>
      <c r="AD443" s="181"/>
      <c r="AE443" s="181"/>
      <c r="AF443" s="181"/>
      <c r="AG443" s="181"/>
    </row>
    <row r="444" spans="1:36" ht="15" customHeight="1" x14ac:dyDescent="0.15">
      <c r="A444" s="136" t="s">
        <v>969</v>
      </c>
      <c r="K444" s="192"/>
    </row>
    <row r="445" spans="1:36" ht="15" customHeight="1" x14ac:dyDescent="0.15">
      <c r="A445" s="135" t="s">
        <v>904</v>
      </c>
      <c r="B445" s="171"/>
      <c r="C445" s="171"/>
      <c r="D445" s="172"/>
      <c r="E445" s="160"/>
      <c r="F445" s="160"/>
      <c r="G445" s="160"/>
      <c r="H445" s="160"/>
      <c r="I445" s="160"/>
      <c r="J445" s="194"/>
    </row>
    <row r="446" spans="1:36" ht="33" x14ac:dyDescent="0.15">
      <c r="B446" s="165"/>
      <c r="C446" s="166" t="s">
        <v>171</v>
      </c>
      <c r="D446" s="166"/>
      <c r="E446" s="166"/>
      <c r="F446" s="176"/>
      <c r="G446" s="195" t="s">
        <v>154</v>
      </c>
      <c r="H446" s="196" t="s">
        <v>76</v>
      </c>
      <c r="I446" s="196" t="s">
        <v>295</v>
      </c>
      <c r="J446" s="196" t="s">
        <v>78</v>
      </c>
      <c r="K446" s="196" t="s">
        <v>79</v>
      </c>
      <c r="L446" s="197" t="s">
        <v>124</v>
      </c>
      <c r="M446" s="198" t="s">
        <v>125</v>
      </c>
      <c r="N446" s="198" t="s">
        <v>126</v>
      </c>
      <c r="O446" s="198" t="s">
        <v>129</v>
      </c>
      <c r="P446" s="198" t="s">
        <v>130</v>
      </c>
      <c r="Q446" s="198" t="s">
        <v>131</v>
      </c>
      <c r="R446" s="199" t="s">
        <v>140</v>
      </c>
      <c r="S446" s="198" t="s">
        <v>128</v>
      </c>
      <c r="T446" s="199" t="s">
        <v>4</v>
      </c>
      <c r="U446" s="199" t="s">
        <v>967</v>
      </c>
      <c r="V446" s="199" t="s">
        <v>968</v>
      </c>
      <c r="W446" s="160"/>
    </row>
    <row r="447" spans="1:36" ht="21" customHeight="1" x14ac:dyDescent="0.15">
      <c r="B447" s="200" t="s">
        <v>2</v>
      </c>
      <c r="C447" s="201" t="s">
        <v>55</v>
      </c>
      <c r="D447" s="202"/>
      <c r="E447" s="202"/>
      <c r="F447" s="203"/>
      <c r="G447" s="204">
        <v>111</v>
      </c>
      <c r="H447" s="204">
        <v>10</v>
      </c>
      <c r="I447" s="204">
        <v>15</v>
      </c>
      <c r="J447" s="204">
        <v>12</v>
      </c>
      <c r="K447" s="204">
        <v>10</v>
      </c>
      <c r="L447" s="204">
        <v>8</v>
      </c>
      <c r="M447" s="204">
        <v>11</v>
      </c>
      <c r="N447" s="204">
        <v>19</v>
      </c>
      <c r="O447" s="204">
        <v>17</v>
      </c>
      <c r="P447" s="204">
        <v>25</v>
      </c>
      <c r="Q447" s="204">
        <v>37</v>
      </c>
      <c r="R447" s="204">
        <v>452</v>
      </c>
      <c r="S447" s="204">
        <v>139</v>
      </c>
      <c r="T447" s="204">
        <f t="shared" ref="T447:T460" si="131">SUM(G447:S447)</f>
        <v>866</v>
      </c>
      <c r="U447" s="205">
        <v>75.909665763024691</v>
      </c>
      <c r="V447" s="205">
        <v>89.588193197595686</v>
      </c>
      <c r="W447" s="160"/>
    </row>
    <row r="448" spans="1:36" ht="21" customHeight="1" x14ac:dyDescent="0.15">
      <c r="B448" s="206"/>
      <c r="C448" s="207" t="s">
        <v>141</v>
      </c>
      <c r="D448" s="208" t="s">
        <v>908</v>
      </c>
      <c r="E448" s="209"/>
      <c r="F448" s="210"/>
      <c r="G448" s="211">
        <v>206</v>
      </c>
      <c r="H448" s="211">
        <v>82</v>
      </c>
      <c r="I448" s="211">
        <v>94</v>
      </c>
      <c r="J448" s="211">
        <v>39</v>
      </c>
      <c r="K448" s="211">
        <v>26</v>
      </c>
      <c r="L448" s="211">
        <v>13</v>
      </c>
      <c r="M448" s="211">
        <v>23</v>
      </c>
      <c r="N448" s="211">
        <v>15</v>
      </c>
      <c r="O448" s="211">
        <v>19</v>
      </c>
      <c r="P448" s="211">
        <v>24</v>
      </c>
      <c r="Q448" s="211">
        <v>16</v>
      </c>
      <c r="R448" s="211">
        <v>61</v>
      </c>
      <c r="S448" s="211">
        <v>248</v>
      </c>
      <c r="T448" s="211">
        <f t="shared" si="131"/>
        <v>866</v>
      </c>
      <c r="U448" s="212">
        <v>28.195280803653787</v>
      </c>
      <c r="V448" s="212">
        <v>42.292921205480681</v>
      </c>
      <c r="W448" s="160"/>
    </row>
    <row r="449" spans="2:23" ht="21" customHeight="1" x14ac:dyDescent="0.15">
      <c r="B449" s="206"/>
      <c r="C449" s="189"/>
      <c r="D449" s="208" t="s">
        <v>909</v>
      </c>
      <c r="E449" s="209"/>
      <c r="F449" s="210"/>
      <c r="G449" s="211">
        <v>291</v>
      </c>
      <c r="H449" s="211">
        <v>131</v>
      </c>
      <c r="I449" s="211">
        <v>71</v>
      </c>
      <c r="J449" s="211">
        <v>33</v>
      </c>
      <c r="K449" s="211">
        <v>19</v>
      </c>
      <c r="L449" s="211">
        <v>9</v>
      </c>
      <c r="M449" s="211">
        <v>7</v>
      </c>
      <c r="N449" s="211">
        <v>3</v>
      </c>
      <c r="O449" s="211">
        <v>2</v>
      </c>
      <c r="P449" s="211">
        <v>3</v>
      </c>
      <c r="Q449" s="211">
        <v>1</v>
      </c>
      <c r="R449" s="211">
        <v>16</v>
      </c>
      <c r="S449" s="211">
        <v>280</v>
      </c>
      <c r="T449" s="211">
        <f t="shared" si="131"/>
        <v>866</v>
      </c>
      <c r="U449" s="212">
        <v>10.46613731092611</v>
      </c>
      <c r="V449" s="212">
        <v>20.790360895602376</v>
      </c>
      <c r="W449" s="160"/>
    </row>
    <row r="450" spans="2:23" ht="21" customHeight="1" x14ac:dyDescent="0.15">
      <c r="B450" s="206"/>
      <c r="C450" s="189"/>
      <c r="D450" s="213" t="s">
        <v>966</v>
      </c>
      <c r="E450" s="214"/>
      <c r="F450" s="210"/>
      <c r="G450" s="211">
        <v>403</v>
      </c>
      <c r="H450" s="211">
        <v>62</v>
      </c>
      <c r="I450" s="211">
        <v>22</v>
      </c>
      <c r="J450" s="211">
        <v>10</v>
      </c>
      <c r="K450" s="211">
        <v>5</v>
      </c>
      <c r="L450" s="211">
        <v>3</v>
      </c>
      <c r="M450" s="211">
        <v>2</v>
      </c>
      <c r="N450" s="211">
        <v>5</v>
      </c>
      <c r="O450" s="211">
        <v>2</v>
      </c>
      <c r="P450" s="211">
        <v>1</v>
      </c>
      <c r="Q450" s="211">
        <v>3</v>
      </c>
      <c r="R450" s="211">
        <v>6</v>
      </c>
      <c r="S450" s="211">
        <v>342</v>
      </c>
      <c r="T450" s="211">
        <f t="shared" si="131"/>
        <v>866</v>
      </c>
      <c r="U450" s="212">
        <v>5.1985323483932202</v>
      </c>
      <c r="V450" s="212">
        <v>22.512652483950806</v>
      </c>
      <c r="W450" s="160"/>
    </row>
    <row r="451" spans="2:23" ht="21" customHeight="1" x14ac:dyDescent="0.15">
      <c r="B451" s="206"/>
      <c r="C451" s="215" t="s">
        <v>56</v>
      </c>
      <c r="D451" s="209"/>
      <c r="E451" s="209"/>
      <c r="F451" s="210"/>
      <c r="G451" s="211">
        <v>133</v>
      </c>
      <c r="H451" s="211">
        <v>34</v>
      </c>
      <c r="I451" s="211">
        <v>49</v>
      </c>
      <c r="J451" s="211">
        <v>33</v>
      </c>
      <c r="K451" s="211">
        <v>27</v>
      </c>
      <c r="L451" s="211">
        <v>26</v>
      </c>
      <c r="M451" s="211">
        <v>27</v>
      </c>
      <c r="N451" s="211">
        <v>29</v>
      </c>
      <c r="O451" s="211">
        <v>22</v>
      </c>
      <c r="P451" s="211">
        <v>37</v>
      </c>
      <c r="Q451" s="211">
        <v>41</v>
      </c>
      <c r="R451" s="211">
        <v>260</v>
      </c>
      <c r="S451" s="211">
        <v>148</v>
      </c>
      <c r="T451" s="211">
        <f t="shared" si="131"/>
        <v>866</v>
      </c>
      <c r="U451" s="212">
        <v>58.109971011630378</v>
      </c>
      <c r="V451" s="212">
        <v>71.321297754445496</v>
      </c>
      <c r="W451" s="160"/>
    </row>
    <row r="452" spans="2:23" ht="21" customHeight="1" x14ac:dyDescent="0.15">
      <c r="B452" s="206"/>
      <c r="C452" s="216" t="s">
        <v>293</v>
      </c>
      <c r="D452" s="214"/>
      <c r="E452" s="214"/>
      <c r="F452" s="210"/>
      <c r="G452" s="211">
        <v>480</v>
      </c>
      <c r="H452" s="211">
        <v>4</v>
      </c>
      <c r="I452" s="211">
        <v>9</v>
      </c>
      <c r="J452" s="211">
        <v>2</v>
      </c>
      <c r="K452" s="211">
        <v>3</v>
      </c>
      <c r="L452" s="211">
        <v>2</v>
      </c>
      <c r="M452" s="211">
        <v>2</v>
      </c>
      <c r="N452" s="211">
        <v>5</v>
      </c>
      <c r="O452" s="211">
        <v>2</v>
      </c>
      <c r="P452" s="211">
        <v>3</v>
      </c>
      <c r="Q452" s="211">
        <v>10</v>
      </c>
      <c r="R452" s="211">
        <v>24</v>
      </c>
      <c r="S452" s="211">
        <v>320</v>
      </c>
      <c r="T452" s="211">
        <f t="shared" si="131"/>
        <v>866</v>
      </c>
      <c r="U452" s="212">
        <v>8.3935174944323272</v>
      </c>
      <c r="V452" s="212">
        <v>69.437281090303799</v>
      </c>
      <c r="W452" s="160"/>
    </row>
    <row r="453" spans="2:23" ht="21" customHeight="1" x14ac:dyDescent="0.15">
      <c r="B453" s="217"/>
      <c r="C453" s="218" t="s">
        <v>294</v>
      </c>
      <c r="D453" s="219"/>
      <c r="E453" s="219"/>
      <c r="F453" s="220"/>
      <c r="G453" s="161">
        <v>484</v>
      </c>
      <c r="H453" s="161">
        <v>6</v>
      </c>
      <c r="I453" s="161">
        <v>4</v>
      </c>
      <c r="J453" s="161">
        <v>2</v>
      </c>
      <c r="K453" s="161">
        <v>2</v>
      </c>
      <c r="L453" s="161">
        <v>1</v>
      </c>
      <c r="M453" s="161">
        <v>1</v>
      </c>
      <c r="N453" s="161">
        <v>1</v>
      </c>
      <c r="O453" s="161">
        <v>0</v>
      </c>
      <c r="P453" s="161">
        <v>3</v>
      </c>
      <c r="Q453" s="161">
        <v>5</v>
      </c>
      <c r="R453" s="161">
        <v>9</v>
      </c>
      <c r="S453" s="161">
        <v>348</v>
      </c>
      <c r="T453" s="161">
        <f t="shared" si="131"/>
        <v>866</v>
      </c>
      <c r="U453" s="163">
        <v>3.8653829863341387</v>
      </c>
      <c r="V453" s="163">
        <v>58.890246674149523</v>
      </c>
      <c r="W453" s="160"/>
    </row>
    <row r="454" spans="2:23" ht="21" customHeight="1" x14ac:dyDescent="0.15">
      <c r="B454" s="200" t="s">
        <v>3</v>
      </c>
      <c r="C454" s="201" t="s">
        <v>55</v>
      </c>
      <c r="D454" s="221"/>
      <c r="E454" s="221"/>
      <c r="F454" s="222">
        <f>T447</f>
        <v>866</v>
      </c>
      <c r="G454" s="159">
        <f t="shared" ref="G454:S454" si="132">G447/$F454*100</f>
        <v>12.817551963048498</v>
      </c>
      <c r="H454" s="159">
        <f t="shared" si="132"/>
        <v>1.1547344110854503</v>
      </c>
      <c r="I454" s="159">
        <f t="shared" si="132"/>
        <v>1.7321016166281753</v>
      </c>
      <c r="J454" s="159">
        <f t="shared" si="132"/>
        <v>1.3856812933025404</v>
      </c>
      <c r="K454" s="159">
        <f t="shared" si="132"/>
        <v>1.1547344110854503</v>
      </c>
      <c r="L454" s="159">
        <f t="shared" si="132"/>
        <v>0.92378752886836024</v>
      </c>
      <c r="M454" s="159">
        <f t="shared" si="132"/>
        <v>1.2702078521939952</v>
      </c>
      <c r="N454" s="159">
        <f t="shared" si="132"/>
        <v>2.1939953810623556</v>
      </c>
      <c r="O454" s="159">
        <f t="shared" si="132"/>
        <v>1.9630484988452657</v>
      </c>
      <c r="P454" s="159">
        <f t="shared" si="132"/>
        <v>2.8868360277136258</v>
      </c>
      <c r="Q454" s="159">
        <f t="shared" si="132"/>
        <v>4.2725173210161662</v>
      </c>
      <c r="R454" s="159">
        <f t="shared" si="132"/>
        <v>52.193995381062351</v>
      </c>
      <c r="S454" s="159">
        <f t="shared" si="132"/>
        <v>16.05080831408776</v>
      </c>
      <c r="T454" s="159">
        <f t="shared" si="131"/>
        <v>99.999999999999986</v>
      </c>
      <c r="V454" s="160"/>
      <c r="W454" s="160"/>
    </row>
    <row r="455" spans="2:23" ht="21" customHeight="1" x14ac:dyDescent="0.15">
      <c r="B455" s="206"/>
      <c r="C455" s="223" t="s">
        <v>141</v>
      </c>
      <c r="D455" s="208" t="s">
        <v>908</v>
      </c>
      <c r="E455" s="209"/>
      <c r="F455" s="224">
        <f t="shared" ref="F455:F460" si="133">T448</f>
        <v>866</v>
      </c>
      <c r="G455" s="212">
        <f t="shared" ref="G455:S455" si="134">G448/$F455*100</f>
        <v>23.787528868360276</v>
      </c>
      <c r="H455" s="212">
        <f t="shared" si="134"/>
        <v>9.4688221709006921</v>
      </c>
      <c r="I455" s="212">
        <f t="shared" si="134"/>
        <v>10.854503464203233</v>
      </c>
      <c r="J455" s="212">
        <f t="shared" si="134"/>
        <v>4.503464203233257</v>
      </c>
      <c r="K455" s="212">
        <f t="shared" si="134"/>
        <v>3.0023094688221708</v>
      </c>
      <c r="L455" s="212">
        <f t="shared" si="134"/>
        <v>1.5011547344110854</v>
      </c>
      <c r="M455" s="212">
        <f t="shared" si="134"/>
        <v>2.6558891454965359</v>
      </c>
      <c r="N455" s="212">
        <f t="shared" si="134"/>
        <v>1.7321016166281753</v>
      </c>
      <c r="O455" s="212">
        <f t="shared" si="134"/>
        <v>2.1939953810623556</v>
      </c>
      <c r="P455" s="212">
        <f t="shared" si="134"/>
        <v>2.7713625866050808</v>
      </c>
      <c r="Q455" s="212">
        <f t="shared" si="134"/>
        <v>1.8475750577367205</v>
      </c>
      <c r="R455" s="212">
        <f t="shared" si="134"/>
        <v>7.0438799076212479</v>
      </c>
      <c r="S455" s="212">
        <f t="shared" si="134"/>
        <v>28.637413394919172</v>
      </c>
      <c r="T455" s="212">
        <f t="shared" si="131"/>
        <v>100</v>
      </c>
      <c r="V455" s="160"/>
      <c r="W455" s="160"/>
    </row>
    <row r="456" spans="2:23" ht="21" customHeight="1" x14ac:dyDescent="0.15">
      <c r="B456" s="206"/>
      <c r="C456" s="189"/>
      <c r="D456" s="208" t="s">
        <v>909</v>
      </c>
      <c r="E456" s="209"/>
      <c r="F456" s="224">
        <f t="shared" si="133"/>
        <v>866</v>
      </c>
      <c r="G456" s="212">
        <f t="shared" ref="G456:S456" si="135">G449/$F456*100</f>
        <v>33.602771362586601</v>
      </c>
      <c r="H456" s="212">
        <f t="shared" si="135"/>
        <v>15.127020785219401</v>
      </c>
      <c r="I456" s="212">
        <f t="shared" si="135"/>
        <v>8.1986143187066975</v>
      </c>
      <c r="J456" s="212">
        <f t="shared" si="135"/>
        <v>3.8106235565819859</v>
      </c>
      <c r="K456" s="212">
        <f t="shared" si="135"/>
        <v>2.1939953810623556</v>
      </c>
      <c r="L456" s="212">
        <f t="shared" si="135"/>
        <v>1.0392609699769053</v>
      </c>
      <c r="M456" s="212">
        <f t="shared" si="135"/>
        <v>0.80831408775981528</v>
      </c>
      <c r="N456" s="212">
        <f t="shared" si="135"/>
        <v>0.3464203233256351</v>
      </c>
      <c r="O456" s="212">
        <f t="shared" si="135"/>
        <v>0.23094688221709006</v>
      </c>
      <c r="P456" s="212">
        <f t="shared" si="135"/>
        <v>0.3464203233256351</v>
      </c>
      <c r="Q456" s="212">
        <f t="shared" si="135"/>
        <v>0.11547344110854503</v>
      </c>
      <c r="R456" s="212">
        <f t="shared" si="135"/>
        <v>1.8475750577367205</v>
      </c>
      <c r="S456" s="212">
        <f t="shared" si="135"/>
        <v>32.33256351039261</v>
      </c>
      <c r="T456" s="212">
        <f t="shared" ref="T456:T457" si="136">SUM(G456:S456)</f>
        <v>100</v>
      </c>
      <c r="V456" s="160"/>
      <c r="W456" s="160"/>
    </row>
    <row r="457" spans="2:23" ht="21" customHeight="1" x14ac:dyDescent="0.15">
      <c r="B457" s="206"/>
      <c r="C457" s="189"/>
      <c r="D457" s="213" t="s">
        <v>966</v>
      </c>
      <c r="E457" s="214"/>
      <c r="F457" s="224">
        <f t="shared" si="133"/>
        <v>866</v>
      </c>
      <c r="G457" s="212">
        <f t="shared" ref="G457:S457" si="137">G450/$F457*100</f>
        <v>46.535796766743651</v>
      </c>
      <c r="H457" s="212">
        <f t="shared" si="137"/>
        <v>7.1593533487297929</v>
      </c>
      <c r="I457" s="212">
        <f t="shared" si="137"/>
        <v>2.5404157043879905</v>
      </c>
      <c r="J457" s="212">
        <f t="shared" si="137"/>
        <v>1.1547344110854503</v>
      </c>
      <c r="K457" s="212">
        <f t="shared" si="137"/>
        <v>0.57736720554272514</v>
      </c>
      <c r="L457" s="212">
        <f t="shared" si="137"/>
        <v>0.3464203233256351</v>
      </c>
      <c r="M457" s="212">
        <f t="shared" si="137"/>
        <v>0.23094688221709006</v>
      </c>
      <c r="N457" s="212">
        <f t="shared" si="137"/>
        <v>0.57736720554272514</v>
      </c>
      <c r="O457" s="212">
        <f t="shared" si="137"/>
        <v>0.23094688221709006</v>
      </c>
      <c r="P457" s="212">
        <f t="shared" si="137"/>
        <v>0.11547344110854503</v>
      </c>
      <c r="Q457" s="212">
        <f t="shared" si="137"/>
        <v>0.3464203233256351</v>
      </c>
      <c r="R457" s="212">
        <f t="shared" si="137"/>
        <v>0.69284064665127021</v>
      </c>
      <c r="S457" s="212">
        <f t="shared" si="137"/>
        <v>39.491916859122398</v>
      </c>
      <c r="T457" s="212">
        <f t="shared" si="136"/>
        <v>100.00000000000001</v>
      </c>
      <c r="V457" s="160"/>
      <c r="W457" s="160"/>
    </row>
    <row r="458" spans="2:23" ht="21" customHeight="1" x14ac:dyDescent="0.15">
      <c r="B458" s="206"/>
      <c r="C458" s="215" t="s">
        <v>56</v>
      </c>
      <c r="D458" s="209"/>
      <c r="E458" s="209"/>
      <c r="F458" s="224">
        <f t="shared" si="133"/>
        <v>866</v>
      </c>
      <c r="G458" s="212">
        <f t="shared" ref="G458:S458" si="138">G451/$F458*100</f>
        <v>15.35796766743649</v>
      </c>
      <c r="H458" s="212">
        <f t="shared" si="138"/>
        <v>3.9260969976905313</v>
      </c>
      <c r="I458" s="212">
        <f t="shared" si="138"/>
        <v>5.6581986143187066</v>
      </c>
      <c r="J458" s="212">
        <f t="shared" si="138"/>
        <v>3.8106235565819859</v>
      </c>
      <c r="K458" s="212">
        <f t="shared" si="138"/>
        <v>3.1177829099307162</v>
      </c>
      <c r="L458" s="212">
        <f t="shared" si="138"/>
        <v>3.0023094688221708</v>
      </c>
      <c r="M458" s="212">
        <f t="shared" si="138"/>
        <v>3.1177829099307162</v>
      </c>
      <c r="N458" s="212">
        <f t="shared" si="138"/>
        <v>3.3487297921478061</v>
      </c>
      <c r="O458" s="212">
        <f t="shared" si="138"/>
        <v>2.5404157043879905</v>
      </c>
      <c r="P458" s="212">
        <f t="shared" si="138"/>
        <v>4.2725173210161662</v>
      </c>
      <c r="Q458" s="212">
        <f t="shared" si="138"/>
        <v>4.7344110854503461</v>
      </c>
      <c r="R458" s="212">
        <f t="shared" si="138"/>
        <v>30.023094688221708</v>
      </c>
      <c r="S458" s="212">
        <f t="shared" si="138"/>
        <v>17.090069284064665</v>
      </c>
      <c r="T458" s="212">
        <f t="shared" si="131"/>
        <v>100.00000000000001</v>
      </c>
      <c r="V458" s="160"/>
      <c r="W458" s="160"/>
    </row>
    <row r="459" spans="2:23" ht="21" customHeight="1" x14ac:dyDescent="0.15">
      <c r="B459" s="206"/>
      <c r="C459" s="216" t="s">
        <v>293</v>
      </c>
      <c r="D459" s="214"/>
      <c r="E459" s="214"/>
      <c r="F459" s="224">
        <f t="shared" si="133"/>
        <v>866</v>
      </c>
      <c r="G459" s="212">
        <f t="shared" ref="G459:S459" si="139">G452/$F459*100</f>
        <v>55.42725173210161</v>
      </c>
      <c r="H459" s="212">
        <f t="shared" si="139"/>
        <v>0.46189376443418012</v>
      </c>
      <c r="I459" s="212">
        <f t="shared" si="139"/>
        <v>1.0392609699769053</v>
      </c>
      <c r="J459" s="212">
        <f t="shared" si="139"/>
        <v>0.23094688221709006</v>
      </c>
      <c r="K459" s="212">
        <f t="shared" si="139"/>
        <v>0.3464203233256351</v>
      </c>
      <c r="L459" s="212">
        <f t="shared" si="139"/>
        <v>0.23094688221709006</v>
      </c>
      <c r="M459" s="212">
        <f t="shared" si="139"/>
        <v>0.23094688221709006</v>
      </c>
      <c r="N459" s="212">
        <f t="shared" si="139"/>
        <v>0.57736720554272514</v>
      </c>
      <c r="O459" s="212">
        <f t="shared" si="139"/>
        <v>0.23094688221709006</v>
      </c>
      <c r="P459" s="212">
        <f t="shared" si="139"/>
        <v>0.3464203233256351</v>
      </c>
      <c r="Q459" s="212">
        <f t="shared" si="139"/>
        <v>1.1547344110854503</v>
      </c>
      <c r="R459" s="212">
        <f t="shared" si="139"/>
        <v>2.7713625866050808</v>
      </c>
      <c r="S459" s="212">
        <f t="shared" si="139"/>
        <v>36.951501154734409</v>
      </c>
      <c r="T459" s="212">
        <f t="shared" si="131"/>
        <v>100</v>
      </c>
      <c r="V459" s="160"/>
      <c r="W459" s="160"/>
    </row>
    <row r="460" spans="2:23" ht="21" customHeight="1" x14ac:dyDescent="0.15">
      <c r="B460" s="217"/>
      <c r="C460" s="218" t="s">
        <v>294</v>
      </c>
      <c r="D460" s="219"/>
      <c r="E460" s="219"/>
      <c r="F460" s="225">
        <f t="shared" si="133"/>
        <v>866</v>
      </c>
      <c r="G460" s="163">
        <f t="shared" ref="G460:S460" si="140">G453/$F460*100</f>
        <v>55.889145496535797</v>
      </c>
      <c r="H460" s="163">
        <f t="shared" si="140"/>
        <v>0.69284064665127021</v>
      </c>
      <c r="I460" s="163">
        <f t="shared" si="140"/>
        <v>0.46189376443418012</v>
      </c>
      <c r="J460" s="163">
        <f t="shared" si="140"/>
        <v>0.23094688221709006</v>
      </c>
      <c r="K460" s="163">
        <f t="shared" si="140"/>
        <v>0.23094688221709006</v>
      </c>
      <c r="L460" s="163">
        <f t="shared" si="140"/>
        <v>0.11547344110854503</v>
      </c>
      <c r="M460" s="163">
        <f t="shared" si="140"/>
        <v>0.11547344110854503</v>
      </c>
      <c r="N460" s="163">
        <f t="shared" si="140"/>
        <v>0.11547344110854503</v>
      </c>
      <c r="O460" s="163">
        <f t="shared" si="140"/>
        <v>0</v>
      </c>
      <c r="P460" s="163">
        <f t="shared" si="140"/>
        <v>0.3464203233256351</v>
      </c>
      <c r="Q460" s="163">
        <f t="shared" si="140"/>
        <v>0.57736720554272514</v>
      </c>
      <c r="R460" s="163">
        <f t="shared" si="140"/>
        <v>1.0392609699769053</v>
      </c>
      <c r="S460" s="163">
        <f t="shared" si="140"/>
        <v>40.184757505773675</v>
      </c>
      <c r="T460" s="163">
        <f t="shared" si="131"/>
        <v>100.00000000000003</v>
      </c>
      <c r="V460" s="160"/>
      <c r="W460" s="160"/>
    </row>
    <row r="461" spans="2:23" ht="15" customHeight="1" x14ac:dyDescent="0.15">
      <c r="B461" s="171"/>
      <c r="C461" s="171"/>
      <c r="D461" s="171"/>
      <c r="E461" s="171"/>
      <c r="F461" s="172"/>
      <c r="G461" s="160"/>
      <c r="H461" s="160"/>
      <c r="I461" s="160"/>
      <c r="J461" s="160"/>
      <c r="K461" s="160"/>
      <c r="L461" s="194"/>
      <c r="V461" s="160"/>
      <c r="W461" s="160"/>
    </row>
    <row r="462" spans="2:23" ht="33" x14ac:dyDescent="0.15">
      <c r="B462" s="165"/>
      <c r="C462" s="166" t="s">
        <v>173</v>
      </c>
      <c r="D462" s="166"/>
      <c r="E462" s="166"/>
      <c r="F462" s="176"/>
      <c r="G462" s="195" t="s">
        <v>154</v>
      </c>
      <c r="H462" s="196" t="s">
        <v>76</v>
      </c>
      <c r="I462" s="196" t="s">
        <v>295</v>
      </c>
      <c r="J462" s="196" t="s">
        <v>78</v>
      </c>
      <c r="K462" s="196" t="s">
        <v>79</v>
      </c>
      <c r="L462" s="197" t="s">
        <v>124</v>
      </c>
      <c r="M462" s="198" t="s">
        <v>125</v>
      </c>
      <c r="N462" s="198" t="s">
        <v>126</v>
      </c>
      <c r="O462" s="198" t="s">
        <v>129</v>
      </c>
      <c r="P462" s="198" t="s">
        <v>130</v>
      </c>
      <c r="Q462" s="198" t="s">
        <v>131</v>
      </c>
      <c r="R462" s="199" t="s">
        <v>140</v>
      </c>
      <c r="S462" s="198" t="s">
        <v>128</v>
      </c>
      <c r="T462" s="199" t="s">
        <v>4</v>
      </c>
      <c r="U462" s="199" t="s">
        <v>967</v>
      </c>
      <c r="V462" s="199" t="s">
        <v>968</v>
      </c>
      <c r="W462" s="160"/>
    </row>
    <row r="463" spans="2:23" ht="21" customHeight="1" x14ac:dyDescent="0.15">
      <c r="B463" s="200" t="s">
        <v>2</v>
      </c>
      <c r="C463" s="201" t="s">
        <v>55</v>
      </c>
      <c r="D463" s="202"/>
      <c r="E463" s="202"/>
      <c r="F463" s="203"/>
      <c r="G463" s="204">
        <v>60</v>
      </c>
      <c r="H463" s="204">
        <v>18</v>
      </c>
      <c r="I463" s="204">
        <v>39</v>
      </c>
      <c r="J463" s="204">
        <v>43</v>
      </c>
      <c r="K463" s="204">
        <v>34</v>
      </c>
      <c r="L463" s="204">
        <v>35</v>
      </c>
      <c r="M463" s="204">
        <v>31</v>
      </c>
      <c r="N463" s="204">
        <v>36</v>
      </c>
      <c r="O463" s="204">
        <v>34</v>
      </c>
      <c r="P463" s="204">
        <v>54</v>
      </c>
      <c r="Q463" s="204">
        <v>68</v>
      </c>
      <c r="R463" s="204">
        <v>380</v>
      </c>
      <c r="S463" s="204">
        <v>108</v>
      </c>
      <c r="T463" s="204">
        <f t="shared" ref="T463:T476" si="141">SUM(G463:S463)</f>
        <v>940</v>
      </c>
      <c r="U463" s="205">
        <v>72.141676130263917</v>
      </c>
      <c r="V463" s="205">
        <v>77.748542150750751</v>
      </c>
      <c r="W463" s="160"/>
    </row>
    <row r="464" spans="2:23" ht="21" customHeight="1" x14ac:dyDescent="0.15">
      <c r="B464" s="206"/>
      <c r="C464" s="207" t="s">
        <v>141</v>
      </c>
      <c r="D464" s="208" t="s">
        <v>908</v>
      </c>
      <c r="E464" s="209"/>
      <c r="F464" s="210"/>
      <c r="G464" s="211">
        <v>203</v>
      </c>
      <c r="H464" s="211">
        <v>111</v>
      </c>
      <c r="I464" s="211">
        <v>114</v>
      </c>
      <c r="J464" s="211">
        <v>89</v>
      </c>
      <c r="K464" s="211">
        <v>43</v>
      </c>
      <c r="L464" s="211">
        <v>38</v>
      </c>
      <c r="M464" s="211">
        <v>33</v>
      </c>
      <c r="N464" s="211">
        <v>23</v>
      </c>
      <c r="O464" s="211">
        <v>17</v>
      </c>
      <c r="P464" s="211">
        <v>17</v>
      </c>
      <c r="Q464" s="211">
        <v>27</v>
      </c>
      <c r="R464" s="211">
        <v>36</v>
      </c>
      <c r="S464" s="211">
        <v>189</v>
      </c>
      <c r="T464" s="211">
        <f t="shared" si="141"/>
        <v>940</v>
      </c>
      <c r="U464" s="212">
        <v>26.206103025612645</v>
      </c>
      <c r="V464" s="212">
        <v>35.913838270501998</v>
      </c>
      <c r="W464" s="160"/>
    </row>
    <row r="465" spans="1:24" ht="21" customHeight="1" x14ac:dyDescent="0.15">
      <c r="B465" s="206"/>
      <c r="C465" s="189"/>
      <c r="D465" s="208" t="s">
        <v>909</v>
      </c>
      <c r="E465" s="209"/>
      <c r="F465" s="210"/>
      <c r="G465" s="211">
        <v>346</v>
      </c>
      <c r="H465" s="211">
        <v>160</v>
      </c>
      <c r="I465" s="211">
        <v>70</v>
      </c>
      <c r="J465" s="211">
        <v>31</v>
      </c>
      <c r="K465" s="211">
        <v>23</v>
      </c>
      <c r="L465" s="211">
        <v>11</v>
      </c>
      <c r="M465" s="211">
        <v>10</v>
      </c>
      <c r="N465" s="211">
        <v>9</v>
      </c>
      <c r="O465" s="211">
        <v>13</v>
      </c>
      <c r="P465" s="211">
        <v>10</v>
      </c>
      <c r="Q465" s="211">
        <v>4</v>
      </c>
      <c r="R465" s="211">
        <v>21</v>
      </c>
      <c r="S465" s="211">
        <v>232</v>
      </c>
      <c r="T465" s="211">
        <f t="shared" si="141"/>
        <v>940</v>
      </c>
      <c r="U465" s="212">
        <v>12.881780911852717</v>
      </c>
      <c r="V465" s="212">
        <v>25.194201341413599</v>
      </c>
      <c r="W465" s="160"/>
    </row>
    <row r="466" spans="1:24" ht="21" customHeight="1" x14ac:dyDescent="0.15">
      <c r="B466" s="206"/>
      <c r="C466" s="189"/>
      <c r="D466" s="213" t="s">
        <v>966</v>
      </c>
      <c r="E466" s="214"/>
      <c r="F466" s="210"/>
      <c r="G466" s="211">
        <v>508</v>
      </c>
      <c r="H466" s="211">
        <v>70</v>
      </c>
      <c r="I466" s="211">
        <v>30</v>
      </c>
      <c r="J466" s="211">
        <v>20</v>
      </c>
      <c r="K466" s="211">
        <v>9</v>
      </c>
      <c r="L466" s="211">
        <v>6</v>
      </c>
      <c r="M466" s="211">
        <v>2</v>
      </c>
      <c r="N466" s="211">
        <v>3</v>
      </c>
      <c r="O466" s="211">
        <v>2</v>
      </c>
      <c r="P466" s="211">
        <v>3</v>
      </c>
      <c r="Q466" s="211">
        <v>3</v>
      </c>
      <c r="R466" s="211">
        <v>3</v>
      </c>
      <c r="S466" s="211">
        <v>281</v>
      </c>
      <c r="T466" s="211">
        <f t="shared" si="141"/>
        <v>940</v>
      </c>
      <c r="U466" s="212">
        <v>4.6220530758015048</v>
      </c>
      <c r="V466" s="212">
        <v>20.171741569226434</v>
      </c>
      <c r="W466" s="160"/>
    </row>
    <row r="467" spans="1:24" ht="21" customHeight="1" x14ac:dyDescent="0.15">
      <c r="B467" s="206"/>
      <c r="C467" s="215" t="s">
        <v>56</v>
      </c>
      <c r="D467" s="209"/>
      <c r="E467" s="209"/>
      <c r="F467" s="210"/>
      <c r="G467" s="211">
        <v>177</v>
      </c>
      <c r="H467" s="211">
        <v>33</v>
      </c>
      <c r="I467" s="211">
        <v>51</v>
      </c>
      <c r="J467" s="211">
        <v>41</v>
      </c>
      <c r="K467" s="211">
        <v>45</v>
      </c>
      <c r="L467" s="211">
        <v>44</v>
      </c>
      <c r="M467" s="211">
        <v>42</v>
      </c>
      <c r="N467" s="211">
        <v>35</v>
      </c>
      <c r="O467" s="211">
        <v>59</v>
      </c>
      <c r="P467" s="211">
        <v>70</v>
      </c>
      <c r="Q467" s="211">
        <v>47</v>
      </c>
      <c r="R467" s="211">
        <v>156</v>
      </c>
      <c r="S467" s="211">
        <v>140</v>
      </c>
      <c r="T467" s="211">
        <f t="shared" si="141"/>
        <v>940</v>
      </c>
      <c r="U467" s="212">
        <v>50.430941547851788</v>
      </c>
      <c r="V467" s="212">
        <v>64.758833448284804</v>
      </c>
      <c r="W467" s="160"/>
    </row>
    <row r="468" spans="1:24" ht="21" customHeight="1" x14ac:dyDescent="0.15">
      <c r="B468" s="206"/>
      <c r="C468" s="216" t="s">
        <v>293</v>
      </c>
      <c r="D468" s="214"/>
      <c r="E468" s="214"/>
      <c r="F468" s="210"/>
      <c r="G468" s="211">
        <v>598</v>
      </c>
      <c r="H468" s="211">
        <v>10</v>
      </c>
      <c r="I468" s="211">
        <v>11</v>
      </c>
      <c r="J468" s="211">
        <v>8</v>
      </c>
      <c r="K468" s="211">
        <v>7</v>
      </c>
      <c r="L468" s="211">
        <v>5</v>
      </c>
      <c r="M468" s="211">
        <v>12</v>
      </c>
      <c r="N468" s="211">
        <v>5</v>
      </c>
      <c r="O468" s="211">
        <v>2</v>
      </c>
      <c r="P468" s="211">
        <v>7</v>
      </c>
      <c r="Q468" s="211">
        <v>10</v>
      </c>
      <c r="R468" s="211">
        <v>26</v>
      </c>
      <c r="S468" s="211">
        <v>239</v>
      </c>
      <c r="T468" s="211">
        <f t="shared" si="141"/>
        <v>940</v>
      </c>
      <c r="U468" s="212">
        <v>8.7007354484061192</v>
      </c>
      <c r="V468" s="212">
        <v>59.215684944977575</v>
      </c>
      <c r="W468" s="160"/>
    </row>
    <row r="469" spans="1:24" ht="21" customHeight="1" x14ac:dyDescent="0.15">
      <c r="B469" s="217"/>
      <c r="C469" s="218" t="s">
        <v>294</v>
      </c>
      <c r="D469" s="219"/>
      <c r="E469" s="219"/>
      <c r="F469" s="220"/>
      <c r="G469" s="161">
        <v>551</v>
      </c>
      <c r="H469" s="161">
        <v>41</v>
      </c>
      <c r="I469" s="161">
        <v>7</v>
      </c>
      <c r="J469" s="161">
        <v>8</v>
      </c>
      <c r="K469" s="161">
        <v>5</v>
      </c>
      <c r="L469" s="161">
        <v>5</v>
      </c>
      <c r="M469" s="161">
        <v>15</v>
      </c>
      <c r="N469" s="161">
        <v>13</v>
      </c>
      <c r="O469" s="161">
        <v>20</v>
      </c>
      <c r="P469" s="161">
        <v>15</v>
      </c>
      <c r="Q469" s="161">
        <v>4</v>
      </c>
      <c r="R469" s="161">
        <v>10</v>
      </c>
      <c r="S469" s="161">
        <v>246</v>
      </c>
      <c r="T469" s="161">
        <f t="shared" si="141"/>
        <v>940</v>
      </c>
      <c r="U469" s="163">
        <v>9.5911512911688472</v>
      </c>
      <c r="V469" s="163">
        <v>46.547265706791471</v>
      </c>
      <c r="W469" s="160"/>
    </row>
    <row r="470" spans="1:24" ht="21" customHeight="1" x14ac:dyDescent="0.15">
      <c r="B470" s="200" t="s">
        <v>3</v>
      </c>
      <c r="C470" s="201" t="s">
        <v>55</v>
      </c>
      <c r="D470" s="221"/>
      <c r="E470" s="221"/>
      <c r="F470" s="222">
        <f>T463</f>
        <v>940</v>
      </c>
      <c r="G470" s="159">
        <f t="shared" ref="G470:S470" si="142">G463/$F470*100</f>
        <v>6.3829787234042552</v>
      </c>
      <c r="H470" s="159">
        <f t="shared" si="142"/>
        <v>1.9148936170212765</v>
      </c>
      <c r="I470" s="159">
        <f t="shared" si="142"/>
        <v>4.1489361702127656</v>
      </c>
      <c r="J470" s="159">
        <f t="shared" si="142"/>
        <v>4.5744680851063828</v>
      </c>
      <c r="K470" s="159">
        <f t="shared" si="142"/>
        <v>3.6170212765957444</v>
      </c>
      <c r="L470" s="159">
        <f t="shared" si="142"/>
        <v>3.7234042553191489</v>
      </c>
      <c r="M470" s="159">
        <f t="shared" si="142"/>
        <v>3.2978723404255317</v>
      </c>
      <c r="N470" s="159">
        <f t="shared" si="142"/>
        <v>3.8297872340425529</v>
      </c>
      <c r="O470" s="159">
        <f t="shared" si="142"/>
        <v>3.6170212765957444</v>
      </c>
      <c r="P470" s="159">
        <f t="shared" si="142"/>
        <v>5.7446808510638299</v>
      </c>
      <c r="Q470" s="159">
        <f t="shared" si="142"/>
        <v>7.2340425531914887</v>
      </c>
      <c r="R470" s="159">
        <f t="shared" si="142"/>
        <v>40.425531914893611</v>
      </c>
      <c r="S470" s="159">
        <f t="shared" si="142"/>
        <v>11.48936170212766</v>
      </c>
      <c r="T470" s="159">
        <f t="shared" si="141"/>
        <v>100</v>
      </c>
      <c r="V470" s="160"/>
      <c r="W470" s="160"/>
    </row>
    <row r="471" spans="1:24" ht="21" customHeight="1" x14ac:dyDescent="0.15">
      <c r="B471" s="206"/>
      <c r="C471" s="223" t="s">
        <v>141</v>
      </c>
      <c r="D471" s="208" t="s">
        <v>908</v>
      </c>
      <c r="E471" s="209"/>
      <c r="F471" s="224">
        <f>T464</f>
        <v>940</v>
      </c>
      <c r="G471" s="212">
        <f t="shared" ref="G471:S471" si="143">G464/$F471*100</f>
        <v>21.595744680851066</v>
      </c>
      <c r="H471" s="212">
        <f t="shared" si="143"/>
        <v>11.808510638297873</v>
      </c>
      <c r="I471" s="212">
        <f t="shared" si="143"/>
        <v>12.127659574468085</v>
      </c>
      <c r="J471" s="212">
        <f t="shared" si="143"/>
        <v>9.4680851063829792</v>
      </c>
      <c r="K471" s="212">
        <f t="shared" si="143"/>
        <v>4.5744680851063828</v>
      </c>
      <c r="L471" s="212">
        <f t="shared" si="143"/>
        <v>4.042553191489362</v>
      </c>
      <c r="M471" s="212">
        <f t="shared" si="143"/>
        <v>3.5106382978723407</v>
      </c>
      <c r="N471" s="212">
        <f t="shared" si="143"/>
        <v>2.4468085106382977</v>
      </c>
      <c r="O471" s="212">
        <f t="shared" si="143"/>
        <v>1.8085106382978722</v>
      </c>
      <c r="P471" s="212">
        <f t="shared" si="143"/>
        <v>1.8085106382978722</v>
      </c>
      <c r="Q471" s="212">
        <f t="shared" si="143"/>
        <v>2.8723404255319149</v>
      </c>
      <c r="R471" s="212">
        <f t="shared" si="143"/>
        <v>3.8297872340425529</v>
      </c>
      <c r="S471" s="212">
        <f t="shared" si="143"/>
        <v>20.106382978723406</v>
      </c>
      <c r="T471" s="212">
        <f t="shared" si="141"/>
        <v>100</v>
      </c>
      <c r="V471" s="160"/>
      <c r="W471" s="160"/>
    </row>
    <row r="472" spans="1:24" ht="21" customHeight="1" x14ac:dyDescent="0.15">
      <c r="B472" s="206"/>
      <c r="C472" s="189"/>
      <c r="D472" s="208" t="s">
        <v>909</v>
      </c>
      <c r="E472" s="209"/>
      <c r="F472" s="224">
        <f t="shared" ref="F472:F473" si="144">T465</f>
        <v>940</v>
      </c>
      <c r="G472" s="212">
        <f t="shared" ref="G472:S472" si="145">G465/$F472*100</f>
        <v>36.808510638297868</v>
      </c>
      <c r="H472" s="212">
        <f t="shared" si="145"/>
        <v>17.021276595744681</v>
      </c>
      <c r="I472" s="212">
        <f t="shared" si="145"/>
        <v>7.4468085106382977</v>
      </c>
      <c r="J472" s="212">
        <f t="shared" si="145"/>
        <v>3.2978723404255317</v>
      </c>
      <c r="K472" s="212">
        <f t="shared" si="145"/>
        <v>2.4468085106382977</v>
      </c>
      <c r="L472" s="212">
        <f t="shared" si="145"/>
        <v>1.1702127659574468</v>
      </c>
      <c r="M472" s="212">
        <f t="shared" si="145"/>
        <v>1.0638297872340425</v>
      </c>
      <c r="N472" s="212">
        <f t="shared" si="145"/>
        <v>0.95744680851063824</v>
      </c>
      <c r="O472" s="212">
        <f t="shared" si="145"/>
        <v>1.3829787234042552</v>
      </c>
      <c r="P472" s="212">
        <f t="shared" si="145"/>
        <v>1.0638297872340425</v>
      </c>
      <c r="Q472" s="212">
        <f t="shared" si="145"/>
        <v>0.42553191489361702</v>
      </c>
      <c r="R472" s="212">
        <f t="shared" si="145"/>
        <v>2.2340425531914896</v>
      </c>
      <c r="S472" s="212">
        <f t="shared" si="145"/>
        <v>24.680851063829788</v>
      </c>
      <c r="T472" s="212">
        <f t="shared" ref="T472:T473" si="146">SUM(G472:S472)</f>
        <v>99.999999999999972</v>
      </c>
      <c r="V472" s="160"/>
      <c r="W472" s="160"/>
    </row>
    <row r="473" spans="1:24" ht="21" customHeight="1" x14ac:dyDescent="0.15">
      <c r="B473" s="206"/>
      <c r="C473" s="189"/>
      <c r="D473" s="213" t="s">
        <v>966</v>
      </c>
      <c r="E473" s="214"/>
      <c r="F473" s="224">
        <f t="shared" si="144"/>
        <v>940</v>
      </c>
      <c r="G473" s="212">
        <f t="shared" ref="G473:S473" si="147">G466/$F473*100</f>
        <v>54.042553191489361</v>
      </c>
      <c r="H473" s="212">
        <f t="shared" si="147"/>
        <v>7.4468085106382977</v>
      </c>
      <c r="I473" s="212">
        <f t="shared" si="147"/>
        <v>3.1914893617021276</v>
      </c>
      <c r="J473" s="212">
        <f t="shared" si="147"/>
        <v>2.1276595744680851</v>
      </c>
      <c r="K473" s="212">
        <f t="shared" si="147"/>
        <v>0.95744680851063824</v>
      </c>
      <c r="L473" s="212">
        <f t="shared" si="147"/>
        <v>0.63829787234042545</v>
      </c>
      <c r="M473" s="212">
        <f t="shared" si="147"/>
        <v>0.21276595744680851</v>
      </c>
      <c r="N473" s="212">
        <f t="shared" si="147"/>
        <v>0.31914893617021273</v>
      </c>
      <c r="O473" s="212">
        <f t="shared" si="147"/>
        <v>0.21276595744680851</v>
      </c>
      <c r="P473" s="212">
        <f t="shared" si="147"/>
        <v>0.31914893617021273</v>
      </c>
      <c r="Q473" s="212">
        <f t="shared" si="147"/>
        <v>0.31914893617021273</v>
      </c>
      <c r="R473" s="212">
        <f t="shared" si="147"/>
        <v>0.31914893617021273</v>
      </c>
      <c r="S473" s="212">
        <f t="shared" si="147"/>
        <v>29.893617021276597</v>
      </c>
      <c r="T473" s="212">
        <f t="shared" si="146"/>
        <v>99.999999999999986</v>
      </c>
      <c r="V473" s="160"/>
      <c r="W473" s="160"/>
    </row>
    <row r="474" spans="1:24" ht="21" customHeight="1" x14ac:dyDescent="0.15">
      <c r="B474" s="206"/>
      <c r="C474" s="215" t="s">
        <v>56</v>
      </c>
      <c r="D474" s="209"/>
      <c r="E474" s="209"/>
      <c r="F474" s="224">
        <f>T467</f>
        <v>940</v>
      </c>
      <c r="G474" s="212">
        <f t="shared" ref="G474:S474" si="148">G467/$F474*100</f>
        <v>18.829787234042552</v>
      </c>
      <c r="H474" s="212">
        <f t="shared" si="148"/>
        <v>3.5106382978723407</v>
      </c>
      <c r="I474" s="212">
        <f t="shared" si="148"/>
        <v>5.4255319148936172</v>
      </c>
      <c r="J474" s="212">
        <f t="shared" si="148"/>
        <v>4.3617021276595747</v>
      </c>
      <c r="K474" s="212">
        <f t="shared" si="148"/>
        <v>4.7872340425531918</v>
      </c>
      <c r="L474" s="212">
        <f t="shared" si="148"/>
        <v>4.6808510638297873</v>
      </c>
      <c r="M474" s="212">
        <f t="shared" si="148"/>
        <v>4.4680851063829792</v>
      </c>
      <c r="N474" s="212">
        <f t="shared" si="148"/>
        <v>3.7234042553191489</v>
      </c>
      <c r="O474" s="212">
        <f t="shared" si="148"/>
        <v>6.2765957446808507</v>
      </c>
      <c r="P474" s="212">
        <f t="shared" si="148"/>
        <v>7.4468085106382977</v>
      </c>
      <c r="Q474" s="212">
        <f t="shared" si="148"/>
        <v>5</v>
      </c>
      <c r="R474" s="212">
        <f t="shared" si="148"/>
        <v>16.595744680851062</v>
      </c>
      <c r="S474" s="212">
        <f t="shared" si="148"/>
        <v>14.893617021276595</v>
      </c>
      <c r="T474" s="212">
        <f t="shared" si="141"/>
        <v>99.999999999999986</v>
      </c>
      <c r="V474" s="160"/>
      <c r="W474" s="160"/>
    </row>
    <row r="475" spans="1:24" ht="21" customHeight="1" x14ac:dyDescent="0.15">
      <c r="B475" s="206"/>
      <c r="C475" s="216" t="s">
        <v>293</v>
      </c>
      <c r="D475" s="214"/>
      <c r="E475" s="214"/>
      <c r="F475" s="224">
        <f>T468</f>
        <v>940</v>
      </c>
      <c r="G475" s="212">
        <f t="shared" ref="G475:S475" si="149">G468/$F475*100</f>
        <v>63.617021276595743</v>
      </c>
      <c r="H475" s="212">
        <f t="shared" si="149"/>
        <v>1.0638297872340425</v>
      </c>
      <c r="I475" s="212">
        <f t="shared" si="149"/>
        <v>1.1702127659574468</v>
      </c>
      <c r="J475" s="212">
        <f t="shared" si="149"/>
        <v>0.85106382978723405</v>
      </c>
      <c r="K475" s="212">
        <f t="shared" si="149"/>
        <v>0.74468085106382986</v>
      </c>
      <c r="L475" s="212">
        <f t="shared" si="149"/>
        <v>0.53191489361702127</v>
      </c>
      <c r="M475" s="212">
        <f t="shared" si="149"/>
        <v>1.2765957446808509</v>
      </c>
      <c r="N475" s="212">
        <f t="shared" si="149"/>
        <v>0.53191489361702127</v>
      </c>
      <c r="O475" s="212">
        <f t="shared" si="149"/>
        <v>0.21276595744680851</v>
      </c>
      <c r="P475" s="212">
        <f t="shared" si="149"/>
        <v>0.74468085106382986</v>
      </c>
      <c r="Q475" s="212">
        <f t="shared" si="149"/>
        <v>1.0638297872340425</v>
      </c>
      <c r="R475" s="212">
        <f t="shared" si="149"/>
        <v>2.7659574468085104</v>
      </c>
      <c r="S475" s="212">
        <f t="shared" si="149"/>
        <v>25.425531914893618</v>
      </c>
      <c r="T475" s="212">
        <f t="shared" si="141"/>
        <v>100.00000000000003</v>
      </c>
      <c r="V475" s="160"/>
      <c r="W475" s="160"/>
    </row>
    <row r="476" spans="1:24" ht="21" customHeight="1" x14ac:dyDescent="0.15">
      <c r="B476" s="217"/>
      <c r="C476" s="218" t="s">
        <v>294</v>
      </c>
      <c r="D476" s="219"/>
      <c r="E476" s="219"/>
      <c r="F476" s="225">
        <f>T469</f>
        <v>940</v>
      </c>
      <c r="G476" s="163">
        <f t="shared" ref="G476:S476" si="150">G469/$F476*100</f>
        <v>58.61702127659575</v>
      </c>
      <c r="H476" s="163">
        <f t="shared" si="150"/>
        <v>4.3617021276595747</v>
      </c>
      <c r="I476" s="163">
        <f t="shared" si="150"/>
        <v>0.74468085106382986</v>
      </c>
      <c r="J476" s="163">
        <f t="shared" si="150"/>
        <v>0.85106382978723405</v>
      </c>
      <c r="K476" s="163">
        <f t="shared" si="150"/>
        <v>0.53191489361702127</v>
      </c>
      <c r="L476" s="163">
        <f t="shared" si="150"/>
        <v>0.53191489361702127</v>
      </c>
      <c r="M476" s="163">
        <f t="shared" si="150"/>
        <v>1.5957446808510638</v>
      </c>
      <c r="N476" s="163">
        <f t="shared" si="150"/>
        <v>1.3829787234042552</v>
      </c>
      <c r="O476" s="163">
        <f t="shared" si="150"/>
        <v>2.1276595744680851</v>
      </c>
      <c r="P476" s="163">
        <f t="shared" si="150"/>
        <v>1.5957446808510638</v>
      </c>
      <c r="Q476" s="163">
        <f t="shared" si="150"/>
        <v>0.42553191489361702</v>
      </c>
      <c r="R476" s="163">
        <f t="shared" si="150"/>
        <v>1.0638297872340425</v>
      </c>
      <c r="S476" s="163">
        <f t="shared" si="150"/>
        <v>26.170212765957444</v>
      </c>
      <c r="T476" s="163">
        <f t="shared" si="141"/>
        <v>100.00000000000001</v>
      </c>
      <c r="V476" s="160"/>
      <c r="W476" s="160"/>
    </row>
    <row r="477" spans="1:24" ht="15" customHeight="1" x14ac:dyDescent="0.15">
      <c r="B477" s="137"/>
      <c r="C477" s="221"/>
      <c r="D477" s="221"/>
      <c r="E477" s="221"/>
      <c r="F477" s="221"/>
      <c r="G477" s="148"/>
      <c r="H477" s="160"/>
      <c r="I477" s="160"/>
      <c r="J477" s="160"/>
      <c r="K477" s="160"/>
      <c r="L477" s="160"/>
      <c r="M477" s="160"/>
      <c r="N477" s="160"/>
      <c r="O477" s="160"/>
      <c r="P477" s="160"/>
      <c r="Q477" s="160"/>
      <c r="R477" s="160"/>
      <c r="S477" s="160"/>
      <c r="T477" s="160"/>
      <c r="U477" s="160"/>
      <c r="W477" s="160"/>
      <c r="X477" s="160"/>
    </row>
    <row r="478" spans="1:24" ht="15" customHeight="1" x14ac:dyDescent="0.15">
      <c r="A478" s="136" t="s">
        <v>969</v>
      </c>
      <c r="W478" s="160"/>
      <c r="X478" s="160"/>
    </row>
    <row r="479" spans="1:24" ht="15" customHeight="1" x14ac:dyDescent="0.15">
      <c r="A479" s="135" t="s">
        <v>905</v>
      </c>
      <c r="B479" s="171"/>
      <c r="C479" s="171"/>
      <c r="D479" s="171"/>
      <c r="E479" s="171"/>
      <c r="F479" s="171"/>
      <c r="G479" s="172"/>
      <c r="H479" s="160"/>
      <c r="I479" s="160"/>
      <c r="J479" s="160"/>
      <c r="K479" s="160"/>
      <c r="L479" s="160"/>
      <c r="M479" s="194"/>
    </row>
    <row r="480" spans="1:24" ht="33" x14ac:dyDescent="0.15">
      <c r="B480" s="165"/>
      <c r="C480" s="166" t="s">
        <v>171</v>
      </c>
      <c r="D480" s="166"/>
      <c r="E480" s="166"/>
      <c r="F480" s="176"/>
      <c r="G480" s="195" t="s">
        <v>154</v>
      </c>
      <c r="H480" s="196" t="s">
        <v>76</v>
      </c>
      <c r="I480" s="196" t="s">
        <v>295</v>
      </c>
      <c r="J480" s="196" t="s">
        <v>78</v>
      </c>
      <c r="K480" s="196" t="s">
        <v>79</v>
      </c>
      <c r="L480" s="197" t="s">
        <v>124</v>
      </c>
      <c r="M480" s="198" t="s">
        <v>125</v>
      </c>
      <c r="N480" s="198" t="s">
        <v>126</v>
      </c>
      <c r="O480" s="198" t="s">
        <v>129</v>
      </c>
      <c r="P480" s="198" t="s">
        <v>130</v>
      </c>
      <c r="Q480" s="198" t="s">
        <v>131</v>
      </c>
      <c r="R480" s="199" t="s">
        <v>140</v>
      </c>
      <c r="S480" s="198" t="s">
        <v>128</v>
      </c>
      <c r="T480" s="199" t="s">
        <v>4</v>
      </c>
      <c r="U480" s="199" t="s">
        <v>967</v>
      </c>
      <c r="V480" s="199" t="s">
        <v>968</v>
      </c>
    </row>
    <row r="481" spans="2:23" ht="21" customHeight="1" x14ac:dyDescent="0.15">
      <c r="B481" s="200" t="s">
        <v>2</v>
      </c>
      <c r="C481" s="201" t="s">
        <v>55</v>
      </c>
      <c r="D481" s="221"/>
      <c r="E481" s="202"/>
      <c r="F481" s="203"/>
      <c r="G481" s="204">
        <v>258</v>
      </c>
      <c r="H481" s="204">
        <v>4</v>
      </c>
      <c r="I481" s="204">
        <v>7</v>
      </c>
      <c r="J481" s="204">
        <v>6</v>
      </c>
      <c r="K481" s="204">
        <v>7</v>
      </c>
      <c r="L481" s="204">
        <v>8</v>
      </c>
      <c r="M481" s="204">
        <v>4</v>
      </c>
      <c r="N481" s="204">
        <v>14</v>
      </c>
      <c r="O481" s="204">
        <v>17</v>
      </c>
      <c r="P481" s="204">
        <v>14</v>
      </c>
      <c r="Q481" s="204">
        <v>36</v>
      </c>
      <c r="R481" s="204">
        <v>255</v>
      </c>
      <c r="S481" s="204">
        <v>236</v>
      </c>
      <c r="T481" s="204">
        <f t="shared" ref="T481:T492" si="151">SUM(G481:S481)</f>
        <v>866</v>
      </c>
      <c r="U481" s="205">
        <v>53.030228764611302</v>
      </c>
      <c r="V481" s="205">
        <v>89.80925839168043</v>
      </c>
      <c r="W481" s="160"/>
    </row>
    <row r="482" spans="2:23" ht="21" customHeight="1" x14ac:dyDescent="0.15">
      <c r="B482" s="206"/>
      <c r="C482" s="223" t="s">
        <v>141</v>
      </c>
      <c r="D482" s="208" t="s">
        <v>908</v>
      </c>
      <c r="E482" s="209"/>
      <c r="F482" s="210"/>
      <c r="G482" s="211">
        <v>377</v>
      </c>
      <c r="H482" s="211">
        <v>12</v>
      </c>
      <c r="I482" s="211">
        <v>15</v>
      </c>
      <c r="J482" s="211">
        <v>7</v>
      </c>
      <c r="K482" s="211">
        <v>6</v>
      </c>
      <c r="L482" s="211">
        <v>3</v>
      </c>
      <c r="M482" s="211">
        <v>7</v>
      </c>
      <c r="N482" s="211">
        <v>8</v>
      </c>
      <c r="O482" s="211">
        <v>10</v>
      </c>
      <c r="P482" s="211">
        <v>15</v>
      </c>
      <c r="Q482" s="211">
        <v>11</v>
      </c>
      <c r="R482" s="211">
        <v>21</v>
      </c>
      <c r="S482" s="211">
        <v>374</v>
      </c>
      <c r="T482" s="211">
        <f t="shared" si="151"/>
        <v>866</v>
      </c>
      <c r="U482" s="212">
        <v>13.965867474212375</v>
      </c>
      <c r="V482" s="212">
        <v>59.74962432445642</v>
      </c>
      <c r="W482" s="160"/>
    </row>
    <row r="483" spans="2:23" ht="21" customHeight="1" x14ac:dyDescent="0.15">
      <c r="B483" s="206"/>
      <c r="C483" s="189"/>
      <c r="D483" s="208" t="s">
        <v>909</v>
      </c>
      <c r="E483" s="209"/>
      <c r="F483" s="210"/>
      <c r="G483" s="211">
        <v>409</v>
      </c>
      <c r="H483" s="211">
        <v>27</v>
      </c>
      <c r="I483" s="211">
        <v>22</v>
      </c>
      <c r="J483" s="211">
        <v>9</v>
      </c>
      <c r="K483" s="211">
        <v>9</v>
      </c>
      <c r="L483" s="211">
        <v>7</v>
      </c>
      <c r="M483" s="211">
        <v>3</v>
      </c>
      <c r="N483" s="211">
        <v>1</v>
      </c>
      <c r="O483" s="211">
        <v>2</v>
      </c>
      <c r="P483" s="211">
        <v>2</v>
      </c>
      <c r="Q483" s="211">
        <v>1</v>
      </c>
      <c r="R483" s="211">
        <v>3</v>
      </c>
      <c r="S483" s="211">
        <v>371</v>
      </c>
      <c r="T483" s="211">
        <f t="shared" si="151"/>
        <v>866</v>
      </c>
      <c r="U483" s="212">
        <v>4.5511260537380158</v>
      </c>
      <c r="V483" s="212">
        <v>26.195434844189744</v>
      </c>
      <c r="W483" s="160"/>
    </row>
    <row r="484" spans="2:23" ht="21" customHeight="1" x14ac:dyDescent="0.15">
      <c r="B484" s="206"/>
      <c r="C484" s="215" t="s">
        <v>56</v>
      </c>
      <c r="D484" s="209"/>
      <c r="E484" s="209"/>
      <c r="F484" s="210"/>
      <c r="G484" s="211">
        <v>273</v>
      </c>
      <c r="H484" s="211">
        <v>10</v>
      </c>
      <c r="I484" s="211">
        <v>13</v>
      </c>
      <c r="J484" s="211">
        <v>6</v>
      </c>
      <c r="K484" s="211">
        <v>7</v>
      </c>
      <c r="L484" s="211">
        <v>9</v>
      </c>
      <c r="M484" s="211">
        <v>23</v>
      </c>
      <c r="N484" s="211">
        <v>19</v>
      </c>
      <c r="O484" s="211">
        <v>13</v>
      </c>
      <c r="P484" s="211">
        <v>27</v>
      </c>
      <c r="Q484" s="211">
        <v>37</v>
      </c>
      <c r="R484" s="211">
        <v>190</v>
      </c>
      <c r="S484" s="211">
        <v>239</v>
      </c>
      <c r="T484" s="211">
        <f t="shared" si="151"/>
        <v>866</v>
      </c>
      <c r="U484" s="212">
        <v>46.61001269983992</v>
      </c>
      <c r="V484" s="212">
        <v>82.555022493784264</v>
      </c>
      <c r="W484" s="160"/>
    </row>
    <row r="485" spans="2:23" ht="21" customHeight="1" x14ac:dyDescent="0.15">
      <c r="B485" s="206"/>
      <c r="C485" s="216" t="s">
        <v>293</v>
      </c>
      <c r="D485" s="214"/>
      <c r="E485" s="214"/>
      <c r="F485" s="210"/>
      <c r="G485" s="211">
        <v>488</v>
      </c>
      <c r="H485" s="211">
        <v>2</v>
      </c>
      <c r="I485" s="211">
        <v>4</v>
      </c>
      <c r="J485" s="211">
        <v>1</v>
      </c>
      <c r="K485" s="211">
        <v>3</v>
      </c>
      <c r="L485" s="211">
        <v>2</v>
      </c>
      <c r="M485" s="211">
        <v>2</v>
      </c>
      <c r="N485" s="211">
        <v>3</v>
      </c>
      <c r="O485" s="211">
        <v>1</v>
      </c>
      <c r="P485" s="211">
        <v>2</v>
      </c>
      <c r="Q485" s="211">
        <v>5</v>
      </c>
      <c r="R485" s="211">
        <v>20</v>
      </c>
      <c r="S485" s="211">
        <v>333</v>
      </c>
      <c r="T485" s="211">
        <f t="shared" si="151"/>
        <v>866</v>
      </c>
      <c r="U485" s="212">
        <v>6.2032639223244006</v>
      </c>
      <c r="V485" s="212">
        <v>73.4742149021979</v>
      </c>
      <c r="W485" s="160"/>
    </row>
    <row r="486" spans="2:23" ht="21" customHeight="1" x14ac:dyDescent="0.15">
      <c r="B486" s="217"/>
      <c r="C486" s="218" t="s">
        <v>294</v>
      </c>
      <c r="D486" s="219"/>
      <c r="E486" s="219"/>
      <c r="F486" s="220"/>
      <c r="G486" s="161">
        <v>497</v>
      </c>
      <c r="H486" s="161">
        <v>2</v>
      </c>
      <c r="I486" s="161">
        <v>2</v>
      </c>
      <c r="J486" s="161">
        <v>0</v>
      </c>
      <c r="K486" s="161">
        <v>1</v>
      </c>
      <c r="L486" s="161">
        <v>0</v>
      </c>
      <c r="M486" s="161">
        <v>0</v>
      </c>
      <c r="N486" s="161">
        <v>1</v>
      </c>
      <c r="O486" s="161">
        <v>0</v>
      </c>
      <c r="P486" s="161">
        <v>3</v>
      </c>
      <c r="Q486" s="161">
        <v>4</v>
      </c>
      <c r="R486" s="161">
        <v>6</v>
      </c>
      <c r="S486" s="161">
        <v>350</v>
      </c>
      <c r="T486" s="161">
        <f t="shared" si="151"/>
        <v>866</v>
      </c>
      <c r="U486" s="163">
        <v>2.6451155801675994</v>
      </c>
      <c r="V486" s="163">
        <v>71.835770492972699</v>
      </c>
      <c r="W486" s="160"/>
    </row>
    <row r="487" spans="2:23" ht="21" customHeight="1" x14ac:dyDescent="0.15">
      <c r="B487" s="200" t="s">
        <v>3</v>
      </c>
      <c r="C487" s="201" t="s">
        <v>55</v>
      </c>
      <c r="D487" s="221"/>
      <c r="E487" s="202"/>
      <c r="F487" s="222">
        <f>T481</f>
        <v>866</v>
      </c>
      <c r="G487" s="159">
        <f t="shared" ref="G487:S487" si="152">G481/$F487*100</f>
        <v>29.792147806004621</v>
      </c>
      <c r="H487" s="159">
        <f t="shared" si="152"/>
        <v>0.46189376443418012</v>
      </c>
      <c r="I487" s="159">
        <f t="shared" si="152"/>
        <v>0.80831408775981528</v>
      </c>
      <c r="J487" s="159">
        <f t="shared" si="152"/>
        <v>0.69284064665127021</v>
      </c>
      <c r="K487" s="159">
        <f t="shared" si="152"/>
        <v>0.80831408775981528</v>
      </c>
      <c r="L487" s="159">
        <f t="shared" si="152"/>
        <v>0.92378752886836024</v>
      </c>
      <c r="M487" s="159">
        <f t="shared" si="152"/>
        <v>0.46189376443418012</v>
      </c>
      <c r="N487" s="159">
        <f t="shared" si="152"/>
        <v>1.6166281755196306</v>
      </c>
      <c r="O487" s="159">
        <f t="shared" si="152"/>
        <v>1.9630484988452657</v>
      </c>
      <c r="P487" s="159">
        <f t="shared" si="152"/>
        <v>1.6166281755196306</v>
      </c>
      <c r="Q487" s="159">
        <f t="shared" si="152"/>
        <v>4.1570438799076213</v>
      </c>
      <c r="R487" s="159">
        <f t="shared" si="152"/>
        <v>29.445727482678986</v>
      </c>
      <c r="S487" s="159">
        <f t="shared" si="152"/>
        <v>27.251732101616629</v>
      </c>
      <c r="T487" s="159">
        <f t="shared" si="151"/>
        <v>100</v>
      </c>
    </row>
    <row r="488" spans="2:23" ht="21" customHeight="1" x14ac:dyDescent="0.15">
      <c r="B488" s="206"/>
      <c r="C488" s="223" t="s">
        <v>141</v>
      </c>
      <c r="D488" s="208" t="s">
        <v>908</v>
      </c>
      <c r="E488" s="209"/>
      <c r="F488" s="224">
        <f>T482</f>
        <v>866</v>
      </c>
      <c r="G488" s="212">
        <f t="shared" ref="G488:S488" si="153">G482/$F488*100</f>
        <v>43.533487297921482</v>
      </c>
      <c r="H488" s="212">
        <f t="shared" si="153"/>
        <v>1.3856812933025404</v>
      </c>
      <c r="I488" s="212">
        <f t="shared" si="153"/>
        <v>1.7321016166281753</v>
      </c>
      <c r="J488" s="212">
        <f t="shared" si="153"/>
        <v>0.80831408775981528</v>
      </c>
      <c r="K488" s="212">
        <f t="shared" si="153"/>
        <v>0.69284064665127021</v>
      </c>
      <c r="L488" s="212">
        <f t="shared" si="153"/>
        <v>0.3464203233256351</v>
      </c>
      <c r="M488" s="212">
        <f t="shared" si="153"/>
        <v>0.80831408775981528</v>
      </c>
      <c r="N488" s="212">
        <f t="shared" si="153"/>
        <v>0.92378752886836024</v>
      </c>
      <c r="O488" s="212">
        <f t="shared" si="153"/>
        <v>1.1547344110854503</v>
      </c>
      <c r="P488" s="212">
        <f t="shared" si="153"/>
        <v>1.7321016166281753</v>
      </c>
      <c r="Q488" s="212">
        <f t="shared" si="153"/>
        <v>1.2702078521939952</v>
      </c>
      <c r="R488" s="212">
        <f t="shared" si="153"/>
        <v>2.424942263279446</v>
      </c>
      <c r="S488" s="212">
        <f t="shared" si="153"/>
        <v>43.187066974595844</v>
      </c>
      <c r="T488" s="212">
        <f t="shared" si="151"/>
        <v>100.00000000000003</v>
      </c>
    </row>
    <row r="489" spans="2:23" ht="21" customHeight="1" x14ac:dyDescent="0.15">
      <c r="B489" s="206"/>
      <c r="C489" s="189"/>
      <c r="D489" s="208" t="s">
        <v>909</v>
      </c>
      <c r="E489" s="209"/>
      <c r="F489" s="224">
        <f t="shared" ref="F489" si="154">T483</f>
        <v>866</v>
      </c>
      <c r="G489" s="212">
        <f t="shared" ref="G489:S489" si="155">G483/$F489*100</f>
        <v>47.228637413394921</v>
      </c>
      <c r="H489" s="212">
        <f t="shared" si="155"/>
        <v>3.1177829099307162</v>
      </c>
      <c r="I489" s="212">
        <f t="shared" si="155"/>
        <v>2.5404157043879905</v>
      </c>
      <c r="J489" s="212">
        <f t="shared" si="155"/>
        <v>1.0392609699769053</v>
      </c>
      <c r="K489" s="212">
        <f t="shared" si="155"/>
        <v>1.0392609699769053</v>
      </c>
      <c r="L489" s="212">
        <f t="shared" si="155"/>
        <v>0.80831408775981528</v>
      </c>
      <c r="M489" s="212">
        <f t="shared" si="155"/>
        <v>0.3464203233256351</v>
      </c>
      <c r="N489" s="212">
        <f t="shared" si="155"/>
        <v>0.11547344110854503</v>
      </c>
      <c r="O489" s="212">
        <f t="shared" si="155"/>
        <v>0.23094688221709006</v>
      </c>
      <c r="P489" s="212">
        <f t="shared" si="155"/>
        <v>0.23094688221709006</v>
      </c>
      <c r="Q489" s="212">
        <f t="shared" si="155"/>
        <v>0.11547344110854503</v>
      </c>
      <c r="R489" s="212">
        <f t="shared" si="155"/>
        <v>0.3464203233256351</v>
      </c>
      <c r="S489" s="212">
        <f t="shared" si="155"/>
        <v>42.840646651270205</v>
      </c>
      <c r="T489" s="212">
        <f t="shared" ref="T489" si="156">SUM(G489:S489)</f>
        <v>100.00000000000003</v>
      </c>
    </row>
    <row r="490" spans="2:23" ht="21" customHeight="1" x14ac:dyDescent="0.15">
      <c r="B490" s="206"/>
      <c r="C490" s="215" t="s">
        <v>56</v>
      </c>
      <c r="D490" s="209"/>
      <c r="E490" s="209"/>
      <c r="F490" s="224">
        <f>T484</f>
        <v>866</v>
      </c>
      <c r="G490" s="212">
        <f t="shared" ref="G490:S490" si="157">G484/$F490*100</f>
        <v>31.524249422632796</v>
      </c>
      <c r="H490" s="212">
        <f t="shared" si="157"/>
        <v>1.1547344110854503</v>
      </c>
      <c r="I490" s="212">
        <f t="shared" si="157"/>
        <v>1.5011547344110854</v>
      </c>
      <c r="J490" s="212">
        <f t="shared" si="157"/>
        <v>0.69284064665127021</v>
      </c>
      <c r="K490" s="212">
        <f t="shared" si="157"/>
        <v>0.80831408775981528</v>
      </c>
      <c r="L490" s="212">
        <f t="shared" si="157"/>
        <v>1.0392609699769053</v>
      </c>
      <c r="M490" s="212">
        <f t="shared" si="157"/>
        <v>2.6558891454965359</v>
      </c>
      <c r="N490" s="212">
        <f t="shared" si="157"/>
        <v>2.1939953810623556</v>
      </c>
      <c r="O490" s="212">
        <f t="shared" si="157"/>
        <v>1.5011547344110854</v>
      </c>
      <c r="P490" s="212">
        <f t="shared" si="157"/>
        <v>3.1177829099307162</v>
      </c>
      <c r="Q490" s="212">
        <f t="shared" si="157"/>
        <v>4.2725173210161662</v>
      </c>
      <c r="R490" s="212">
        <f t="shared" si="157"/>
        <v>21.939953810623557</v>
      </c>
      <c r="S490" s="212">
        <f t="shared" si="157"/>
        <v>27.598152424942263</v>
      </c>
      <c r="T490" s="212">
        <f t="shared" si="151"/>
        <v>100.00000000000003</v>
      </c>
    </row>
    <row r="491" spans="2:23" ht="21" customHeight="1" x14ac:dyDescent="0.15">
      <c r="B491" s="206"/>
      <c r="C491" s="216" t="s">
        <v>293</v>
      </c>
      <c r="D491" s="214"/>
      <c r="E491" s="214"/>
      <c r="F491" s="224">
        <f>T485</f>
        <v>866</v>
      </c>
      <c r="G491" s="212">
        <f t="shared" ref="G491:S491" si="158">G485/$F491*100</f>
        <v>56.351039260969984</v>
      </c>
      <c r="H491" s="212">
        <f t="shared" si="158"/>
        <v>0.23094688221709006</v>
      </c>
      <c r="I491" s="212">
        <f t="shared" si="158"/>
        <v>0.46189376443418012</v>
      </c>
      <c r="J491" s="212">
        <f t="shared" si="158"/>
        <v>0.11547344110854503</v>
      </c>
      <c r="K491" s="212">
        <f t="shared" si="158"/>
        <v>0.3464203233256351</v>
      </c>
      <c r="L491" s="212">
        <f t="shared" si="158"/>
        <v>0.23094688221709006</v>
      </c>
      <c r="M491" s="212">
        <f t="shared" si="158"/>
        <v>0.23094688221709006</v>
      </c>
      <c r="N491" s="212">
        <f t="shared" si="158"/>
        <v>0.3464203233256351</v>
      </c>
      <c r="O491" s="212">
        <f t="shared" si="158"/>
        <v>0.11547344110854503</v>
      </c>
      <c r="P491" s="212">
        <f t="shared" si="158"/>
        <v>0.23094688221709006</v>
      </c>
      <c r="Q491" s="212">
        <f t="shared" si="158"/>
        <v>0.57736720554272514</v>
      </c>
      <c r="R491" s="212">
        <f t="shared" si="158"/>
        <v>2.3094688221709005</v>
      </c>
      <c r="S491" s="212">
        <f t="shared" si="158"/>
        <v>38.452655889145497</v>
      </c>
      <c r="T491" s="212">
        <f t="shared" si="151"/>
        <v>100.00000000000003</v>
      </c>
    </row>
    <row r="492" spans="2:23" ht="21" customHeight="1" x14ac:dyDescent="0.15">
      <c r="B492" s="217"/>
      <c r="C492" s="218" t="s">
        <v>294</v>
      </c>
      <c r="D492" s="219"/>
      <c r="E492" s="219"/>
      <c r="F492" s="225">
        <f>T486</f>
        <v>866</v>
      </c>
      <c r="G492" s="163">
        <f t="shared" ref="G492:S492" si="159">G486/$F492*100</f>
        <v>57.390300230946877</v>
      </c>
      <c r="H492" s="163">
        <f t="shared" si="159"/>
        <v>0.23094688221709006</v>
      </c>
      <c r="I492" s="163">
        <f t="shared" si="159"/>
        <v>0.23094688221709006</v>
      </c>
      <c r="J492" s="163">
        <f t="shared" si="159"/>
        <v>0</v>
      </c>
      <c r="K492" s="163">
        <f t="shared" si="159"/>
        <v>0.11547344110854503</v>
      </c>
      <c r="L492" s="163">
        <f t="shared" si="159"/>
        <v>0</v>
      </c>
      <c r="M492" s="163">
        <f t="shared" si="159"/>
        <v>0</v>
      </c>
      <c r="N492" s="163">
        <f t="shared" si="159"/>
        <v>0.11547344110854503</v>
      </c>
      <c r="O492" s="163">
        <f t="shared" si="159"/>
        <v>0</v>
      </c>
      <c r="P492" s="163">
        <f t="shared" si="159"/>
        <v>0.3464203233256351</v>
      </c>
      <c r="Q492" s="163">
        <f t="shared" si="159"/>
        <v>0.46189376443418012</v>
      </c>
      <c r="R492" s="163">
        <f t="shared" si="159"/>
        <v>0.69284064665127021</v>
      </c>
      <c r="S492" s="163">
        <f t="shared" si="159"/>
        <v>40.415704387990765</v>
      </c>
      <c r="T492" s="163">
        <f t="shared" si="151"/>
        <v>100</v>
      </c>
    </row>
    <row r="493" spans="2:23" ht="15" customHeight="1" x14ac:dyDescent="0.15">
      <c r="B493" s="171"/>
      <c r="C493" s="171"/>
      <c r="D493" s="171"/>
      <c r="E493" s="171"/>
      <c r="F493" s="172"/>
      <c r="G493" s="160"/>
      <c r="H493" s="160"/>
      <c r="I493" s="160"/>
      <c r="J493" s="160"/>
      <c r="K493" s="160"/>
      <c r="L493" s="194"/>
    </row>
    <row r="494" spans="2:23" ht="33" x14ac:dyDescent="0.15">
      <c r="B494" s="165"/>
      <c r="C494" s="166" t="s">
        <v>173</v>
      </c>
      <c r="D494" s="166"/>
      <c r="E494" s="166"/>
      <c r="F494" s="176"/>
      <c r="G494" s="195" t="s">
        <v>154</v>
      </c>
      <c r="H494" s="196" t="s">
        <v>76</v>
      </c>
      <c r="I494" s="196" t="s">
        <v>295</v>
      </c>
      <c r="J494" s="196" t="s">
        <v>78</v>
      </c>
      <c r="K494" s="196" t="s">
        <v>79</v>
      </c>
      <c r="L494" s="197" t="s">
        <v>124</v>
      </c>
      <c r="M494" s="198" t="s">
        <v>125</v>
      </c>
      <c r="N494" s="198" t="s">
        <v>126</v>
      </c>
      <c r="O494" s="198" t="s">
        <v>129</v>
      </c>
      <c r="P494" s="198" t="s">
        <v>130</v>
      </c>
      <c r="Q494" s="198" t="s">
        <v>131</v>
      </c>
      <c r="R494" s="199" t="s">
        <v>140</v>
      </c>
      <c r="S494" s="198" t="s">
        <v>128</v>
      </c>
      <c r="T494" s="199" t="s">
        <v>4</v>
      </c>
      <c r="U494" s="199" t="s">
        <v>967</v>
      </c>
      <c r="V494" s="199" t="s">
        <v>968</v>
      </c>
    </row>
    <row r="495" spans="2:23" ht="21" customHeight="1" x14ac:dyDescent="0.15">
      <c r="B495" s="200" t="s">
        <v>2</v>
      </c>
      <c r="C495" s="201" t="s">
        <v>55</v>
      </c>
      <c r="D495" s="221"/>
      <c r="E495" s="202"/>
      <c r="F495" s="203"/>
      <c r="G495" s="204">
        <v>255</v>
      </c>
      <c r="H495" s="204">
        <v>3</v>
      </c>
      <c r="I495" s="204">
        <v>20</v>
      </c>
      <c r="J495" s="204">
        <v>27</v>
      </c>
      <c r="K495" s="204">
        <v>19</v>
      </c>
      <c r="L495" s="204">
        <v>29</v>
      </c>
      <c r="M495" s="204">
        <v>20</v>
      </c>
      <c r="N495" s="204">
        <v>18</v>
      </c>
      <c r="O495" s="204">
        <v>23</v>
      </c>
      <c r="P495" s="204">
        <v>37</v>
      </c>
      <c r="Q495" s="204">
        <v>61</v>
      </c>
      <c r="R495" s="204">
        <v>233</v>
      </c>
      <c r="S495" s="204">
        <v>195</v>
      </c>
      <c r="T495" s="204">
        <f t="shared" ref="T495:T506" si="160">SUM(G495:S495)</f>
        <v>940</v>
      </c>
      <c r="U495" s="205">
        <v>52.338170685402694</v>
      </c>
      <c r="V495" s="205">
        <v>79.575381960459197</v>
      </c>
      <c r="W495" s="160"/>
    </row>
    <row r="496" spans="2:23" ht="21" customHeight="1" x14ac:dyDescent="0.15">
      <c r="B496" s="206"/>
      <c r="C496" s="223" t="s">
        <v>141</v>
      </c>
      <c r="D496" s="208" t="s">
        <v>908</v>
      </c>
      <c r="E496" s="209"/>
      <c r="F496" s="210"/>
      <c r="G496" s="211">
        <v>489</v>
      </c>
      <c r="H496" s="211">
        <v>29</v>
      </c>
      <c r="I496" s="211">
        <v>16</v>
      </c>
      <c r="J496" s="211">
        <v>15</v>
      </c>
      <c r="K496" s="211">
        <v>16</v>
      </c>
      <c r="L496" s="211">
        <v>11</v>
      </c>
      <c r="M496" s="211">
        <v>11</v>
      </c>
      <c r="N496" s="211">
        <v>8</v>
      </c>
      <c r="O496" s="211">
        <v>3</v>
      </c>
      <c r="P496" s="211">
        <v>12</v>
      </c>
      <c r="Q496" s="211">
        <v>18</v>
      </c>
      <c r="R496" s="211">
        <v>14</v>
      </c>
      <c r="S496" s="211">
        <v>298</v>
      </c>
      <c r="T496" s="211">
        <f t="shared" si="160"/>
        <v>940</v>
      </c>
      <c r="U496" s="212">
        <v>11.257714139060155</v>
      </c>
      <c r="V496" s="212">
        <v>47.238251485468105</v>
      </c>
      <c r="W496" s="160"/>
    </row>
    <row r="497" spans="1:36" ht="21" customHeight="1" x14ac:dyDescent="0.15">
      <c r="B497" s="206"/>
      <c r="C497" s="189"/>
      <c r="D497" s="208" t="s">
        <v>909</v>
      </c>
      <c r="E497" s="209"/>
      <c r="F497" s="210"/>
      <c r="G497" s="211">
        <v>502</v>
      </c>
      <c r="H497" s="211">
        <v>44</v>
      </c>
      <c r="I497" s="211">
        <v>15</v>
      </c>
      <c r="J497" s="211">
        <v>17</v>
      </c>
      <c r="K497" s="211">
        <v>8</v>
      </c>
      <c r="L497" s="211">
        <v>7</v>
      </c>
      <c r="M497" s="211">
        <v>9</v>
      </c>
      <c r="N497" s="211">
        <v>5</v>
      </c>
      <c r="O497" s="211">
        <v>11</v>
      </c>
      <c r="P497" s="211">
        <v>7</v>
      </c>
      <c r="Q497" s="211">
        <v>3</v>
      </c>
      <c r="R497" s="211">
        <v>4</v>
      </c>
      <c r="S497" s="211">
        <v>308</v>
      </c>
      <c r="T497" s="211">
        <f t="shared" si="160"/>
        <v>940</v>
      </c>
      <c r="U497" s="212">
        <v>6.8944766815444476</v>
      </c>
      <c r="V497" s="212">
        <v>33.517763559508396</v>
      </c>
      <c r="W497" s="160"/>
    </row>
    <row r="498" spans="1:36" ht="21" customHeight="1" x14ac:dyDescent="0.15">
      <c r="B498" s="206"/>
      <c r="C498" s="215" t="s">
        <v>56</v>
      </c>
      <c r="D498" s="209"/>
      <c r="E498" s="209"/>
      <c r="F498" s="210"/>
      <c r="G498" s="211">
        <v>366</v>
      </c>
      <c r="H498" s="211">
        <v>9</v>
      </c>
      <c r="I498" s="211">
        <v>23</v>
      </c>
      <c r="J498" s="211">
        <v>22</v>
      </c>
      <c r="K498" s="211">
        <v>19</v>
      </c>
      <c r="L498" s="211">
        <v>26</v>
      </c>
      <c r="M498" s="211">
        <v>23</v>
      </c>
      <c r="N498" s="211">
        <v>33</v>
      </c>
      <c r="O498" s="211">
        <v>31</v>
      </c>
      <c r="P498" s="211">
        <v>30</v>
      </c>
      <c r="Q498" s="211">
        <v>29</v>
      </c>
      <c r="R498" s="211">
        <v>92</v>
      </c>
      <c r="S498" s="211">
        <v>237</v>
      </c>
      <c r="T498" s="211">
        <f t="shared" si="160"/>
        <v>940</v>
      </c>
      <c r="U498" s="212">
        <v>32.545234843723549</v>
      </c>
      <c r="V498" s="212">
        <v>67.89109820515624</v>
      </c>
      <c r="W498" s="160"/>
    </row>
    <row r="499" spans="1:36" ht="21" customHeight="1" x14ac:dyDescent="0.15">
      <c r="B499" s="206"/>
      <c r="C499" s="216" t="s">
        <v>293</v>
      </c>
      <c r="D499" s="214"/>
      <c r="E499" s="214"/>
      <c r="F499" s="210"/>
      <c r="G499" s="211">
        <v>609</v>
      </c>
      <c r="H499" s="211">
        <v>11</v>
      </c>
      <c r="I499" s="211">
        <v>7</v>
      </c>
      <c r="J499" s="211">
        <v>4</v>
      </c>
      <c r="K499" s="211">
        <v>5</v>
      </c>
      <c r="L499" s="211">
        <v>5</v>
      </c>
      <c r="M499" s="211">
        <v>7</v>
      </c>
      <c r="N499" s="211">
        <v>5</v>
      </c>
      <c r="O499" s="211">
        <v>2</v>
      </c>
      <c r="P499" s="211">
        <v>7</v>
      </c>
      <c r="Q499" s="211">
        <v>8</v>
      </c>
      <c r="R499" s="211">
        <v>23</v>
      </c>
      <c r="S499" s="211">
        <v>247</v>
      </c>
      <c r="T499" s="211">
        <f t="shared" si="160"/>
        <v>940</v>
      </c>
      <c r="U499" s="212">
        <v>7.4080905099577468</v>
      </c>
      <c r="V499" s="212">
        <v>61.116746707151414</v>
      </c>
      <c r="W499" s="160"/>
    </row>
    <row r="500" spans="1:36" ht="21" customHeight="1" x14ac:dyDescent="0.15">
      <c r="B500" s="217"/>
      <c r="C500" s="218" t="s">
        <v>294</v>
      </c>
      <c r="D500" s="219"/>
      <c r="E500" s="219"/>
      <c r="F500" s="220"/>
      <c r="G500" s="161">
        <v>578</v>
      </c>
      <c r="H500" s="161">
        <v>18</v>
      </c>
      <c r="I500" s="161">
        <v>3</v>
      </c>
      <c r="J500" s="161">
        <v>4</v>
      </c>
      <c r="K500" s="161">
        <v>3</v>
      </c>
      <c r="L500" s="161">
        <v>4</v>
      </c>
      <c r="M500" s="161">
        <v>11</v>
      </c>
      <c r="N500" s="161">
        <v>11</v>
      </c>
      <c r="O500" s="161">
        <v>16</v>
      </c>
      <c r="P500" s="161">
        <v>13</v>
      </c>
      <c r="Q500" s="161">
        <v>2</v>
      </c>
      <c r="R500" s="161">
        <v>4</v>
      </c>
      <c r="S500" s="161">
        <v>273</v>
      </c>
      <c r="T500" s="161">
        <f t="shared" si="160"/>
        <v>940</v>
      </c>
      <c r="U500" s="163">
        <v>7.0788460107119402</v>
      </c>
      <c r="V500" s="163">
        <v>53.051576282526561</v>
      </c>
      <c r="W500" s="160"/>
    </row>
    <row r="501" spans="1:36" ht="21" customHeight="1" x14ac:dyDescent="0.15">
      <c r="B501" s="200" t="s">
        <v>3</v>
      </c>
      <c r="C501" s="201" t="s">
        <v>55</v>
      </c>
      <c r="D501" s="221"/>
      <c r="E501" s="202"/>
      <c r="F501" s="222">
        <f>T495</f>
        <v>940</v>
      </c>
      <c r="G501" s="159">
        <f t="shared" ref="G501:S501" si="161">G495/$F501*100</f>
        <v>27.127659574468083</v>
      </c>
      <c r="H501" s="159">
        <f t="shared" si="161"/>
        <v>0.31914893617021273</v>
      </c>
      <c r="I501" s="159">
        <f t="shared" si="161"/>
        <v>2.1276595744680851</v>
      </c>
      <c r="J501" s="159">
        <f t="shared" si="161"/>
        <v>2.8723404255319149</v>
      </c>
      <c r="K501" s="159">
        <f t="shared" si="161"/>
        <v>2.021276595744681</v>
      </c>
      <c r="L501" s="159">
        <f t="shared" si="161"/>
        <v>3.0851063829787235</v>
      </c>
      <c r="M501" s="159">
        <f t="shared" si="161"/>
        <v>2.1276595744680851</v>
      </c>
      <c r="N501" s="159">
        <f t="shared" si="161"/>
        <v>1.9148936170212765</v>
      </c>
      <c r="O501" s="159">
        <f t="shared" si="161"/>
        <v>2.4468085106382977</v>
      </c>
      <c r="P501" s="159">
        <f t="shared" si="161"/>
        <v>3.9361702127659575</v>
      </c>
      <c r="Q501" s="159">
        <f t="shared" si="161"/>
        <v>6.4893617021276588</v>
      </c>
      <c r="R501" s="159">
        <f t="shared" si="161"/>
        <v>24.787234042553191</v>
      </c>
      <c r="S501" s="159">
        <f t="shared" si="161"/>
        <v>20.74468085106383</v>
      </c>
      <c r="T501" s="159">
        <f t="shared" si="160"/>
        <v>100</v>
      </c>
    </row>
    <row r="502" spans="1:36" ht="21" customHeight="1" x14ac:dyDescent="0.15">
      <c r="B502" s="206"/>
      <c r="C502" s="223" t="s">
        <v>141</v>
      </c>
      <c r="D502" s="208" t="s">
        <v>908</v>
      </c>
      <c r="E502" s="209"/>
      <c r="F502" s="224">
        <f>T496</f>
        <v>940</v>
      </c>
      <c r="G502" s="212">
        <f t="shared" ref="G502:S502" si="162">G496/$F502*100</f>
        <v>52.021276595744681</v>
      </c>
      <c r="H502" s="212">
        <f t="shared" si="162"/>
        <v>3.0851063829787235</v>
      </c>
      <c r="I502" s="212">
        <f t="shared" si="162"/>
        <v>1.7021276595744681</v>
      </c>
      <c r="J502" s="212">
        <f t="shared" si="162"/>
        <v>1.5957446808510638</v>
      </c>
      <c r="K502" s="212">
        <f t="shared" si="162"/>
        <v>1.7021276595744681</v>
      </c>
      <c r="L502" s="212">
        <f t="shared" si="162"/>
        <v>1.1702127659574468</v>
      </c>
      <c r="M502" s="212">
        <f t="shared" si="162"/>
        <v>1.1702127659574468</v>
      </c>
      <c r="N502" s="212">
        <f t="shared" si="162"/>
        <v>0.85106382978723405</v>
      </c>
      <c r="O502" s="212">
        <f t="shared" si="162"/>
        <v>0.31914893617021273</v>
      </c>
      <c r="P502" s="212">
        <f t="shared" si="162"/>
        <v>1.2765957446808509</v>
      </c>
      <c r="Q502" s="212">
        <f t="shared" si="162"/>
        <v>1.9148936170212765</v>
      </c>
      <c r="R502" s="212">
        <f t="shared" si="162"/>
        <v>1.4893617021276597</v>
      </c>
      <c r="S502" s="212">
        <f t="shared" si="162"/>
        <v>31.702127659574469</v>
      </c>
      <c r="T502" s="212">
        <f t="shared" si="160"/>
        <v>100</v>
      </c>
    </row>
    <row r="503" spans="1:36" ht="21" customHeight="1" x14ac:dyDescent="0.15">
      <c r="B503" s="206"/>
      <c r="C503" s="189"/>
      <c r="D503" s="208" t="s">
        <v>909</v>
      </c>
      <c r="E503" s="209"/>
      <c r="F503" s="224">
        <f t="shared" ref="F503" si="163">T497</f>
        <v>940</v>
      </c>
      <c r="G503" s="212">
        <f t="shared" ref="G503:S503" si="164">G497/$F503*100</f>
        <v>53.404255319148945</v>
      </c>
      <c r="H503" s="212">
        <f t="shared" si="164"/>
        <v>4.6808510638297873</v>
      </c>
      <c r="I503" s="212">
        <f t="shared" si="164"/>
        <v>1.5957446808510638</v>
      </c>
      <c r="J503" s="212">
        <f t="shared" si="164"/>
        <v>1.8085106382978722</v>
      </c>
      <c r="K503" s="212">
        <f t="shared" si="164"/>
        <v>0.85106382978723405</v>
      </c>
      <c r="L503" s="212">
        <f t="shared" si="164"/>
        <v>0.74468085106382986</v>
      </c>
      <c r="M503" s="212">
        <f t="shared" si="164"/>
        <v>0.95744680851063824</v>
      </c>
      <c r="N503" s="212">
        <f t="shared" si="164"/>
        <v>0.53191489361702127</v>
      </c>
      <c r="O503" s="212">
        <f t="shared" si="164"/>
        <v>1.1702127659574468</v>
      </c>
      <c r="P503" s="212">
        <f t="shared" si="164"/>
        <v>0.74468085106382986</v>
      </c>
      <c r="Q503" s="212">
        <f t="shared" si="164"/>
        <v>0.31914893617021273</v>
      </c>
      <c r="R503" s="212">
        <f t="shared" si="164"/>
        <v>0.42553191489361702</v>
      </c>
      <c r="S503" s="212">
        <f t="shared" si="164"/>
        <v>32.765957446808507</v>
      </c>
      <c r="T503" s="212">
        <f t="shared" ref="T503" si="165">SUM(G503:S503)</f>
        <v>100</v>
      </c>
    </row>
    <row r="504" spans="1:36" ht="21" customHeight="1" x14ac:dyDescent="0.15">
      <c r="B504" s="206"/>
      <c r="C504" s="215" t="s">
        <v>56</v>
      </c>
      <c r="D504" s="209"/>
      <c r="E504" s="209"/>
      <c r="F504" s="224">
        <f>T498</f>
        <v>940</v>
      </c>
      <c r="G504" s="212">
        <f t="shared" ref="G504:S504" si="166">G498/$F504*100</f>
        <v>38.936170212765958</v>
      </c>
      <c r="H504" s="212">
        <f t="shared" si="166"/>
        <v>0.95744680851063824</v>
      </c>
      <c r="I504" s="212">
        <f t="shared" si="166"/>
        <v>2.4468085106382977</v>
      </c>
      <c r="J504" s="212">
        <f t="shared" si="166"/>
        <v>2.3404255319148937</v>
      </c>
      <c r="K504" s="212">
        <f t="shared" si="166"/>
        <v>2.021276595744681</v>
      </c>
      <c r="L504" s="212">
        <f t="shared" si="166"/>
        <v>2.7659574468085104</v>
      </c>
      <c r="M504" s="212">
        <f t="shared" si="166"/>
        <v>2.4468085106382977</v>
      </c>
      <c r="N504" s="212">
        <f t="shared" si="166"/>
        <v>3.5106382978723407</v>
      </c>
      <c r="O504" s="212">
        <f t="shared" si="166"/>
        <v>3.2978723404255317</v>
      </c>
      <c r="P504" s="212">
        <f t="shared" si="166"/>
        <v>3.1914893617021276</v>
      </c>
      <c r="Q504" s="212">
        <f t="shared" si="166"/>
        <v>3.0851063829787235</v>
      </c>
      <c r="R504" s="212">
        <f t="shared" si="166"/>
        <v>9.787234042553191</v>
      </c>
      <c r="S504" s="212">
        <f t="shared" si="166"/>
        <v>25.212765957446809</v>
      </c>
      <c r="T504" s="212">
        <f t="shared" si="160"/>
        <v>100.00000000000001</v>
      </c>
    </row>
    <row r="505" spans="1:36" ht="21" customHeight="1" x14ac:dyDescent="0.15">
      <c r="B505" s="206"/>
      <c r="C505" s="216" t="s">
        <v>293</v>
      </c>
      <c r="D505" s="214"/>
      <c r="E505" s="214"/>
      <c r="F505" s="224">
        <f>T499</f>
        <v>940</v>
      </c>
      <c r="G505" s="212">
        <f t="shared" ref="G505:S505" si="167">G499/$F505*100</f>
        <v>64.787234042553195</v>
      </c>
      <c r="H505" s="212">
        <f t="shared" si="167"/>
        <v>1.1702127659574468</v>
      </c>
      <c r="I505" s="212">
        <f t="shared" si="167"/>
        <v>0.74468085106382986</v>
      </c>
      <c r="J505" s="212">
        <f t="shared" si="167"/>
        <v>0.42553191489361702</v>
      </c>
      <c r="K505" s="212">
        <f t="shared" si="167"/>
        <v>0.53191489361702127</v>
      </c>
      <c r="L505" s="212">
        <f t="shared" si="167"/>
        <v>0.53191489361702127</v>
      </c>
      <c r="M505" s="212">
        <f t="shared" si="167"/>
        <v>0.74468085106382986</v>
      </c>
      <c r="N505" s="212">
        <f t="shared" si="167"/>
        <v>0.53191489361702127</v>
      </c>
      <c r="O505" s="212">
        <f t="shared" si="167"/>
        <v>0.21276595744680851</v>
      </c>
      <c r="P505" s="212">
        <f t="shared" si="167"/>
        <v>0.74468085106382986</v>
      </c>
      <c r="Q505" s="212">
        <f t="shared" si="167"/>
        <v>0.85106382978723405</v>
      </c>
      <c r="R505" s="212">
        <f t="shared" si="167"/>
        <v>2.4468085106382977</v>
      </c>
      <c r="S505" s="212">
        <f t="shared" si="167"/>
        <v>26.276595744680854</v>
      </c>
      <c r="T505" s="212">
        <f t="shared" si="160"/>
        <v>100.00000000000003</v>
      </c>
    </row>
    <row r="506" spans="1:36" ht="21" customHeight="1" x14ac:dyDescent="0.15">
      <c r="B506" s="217"/>
      <c r="C506" s="218" t="s">
        <v>294</v>
      </c>
      <c r="D506" s="219"/>
      <c r="E506" s="219"/>
      <c r="F506" s="225">
        <f>T500</f>
        <v>940</v>
      </c>
      <c r="G506" s="163">
        <f t="shared" ref="G506:S506" si="168">G500/$F506*100</f>
        <v>61.489361702127667</v>
      </c>
      <c r="H506" s="163">
        <f t="shared" si="168"/>
        <v>1.9148936170212765</v>
      </c>
      <c r="I506" s="163">
        <f t="shared" si="168"/>
        <v>0.31914893617021273</v>
      </c>
      <c r="J506" s="163">
        <f t="shared" si="168"/>
        <v>0.42553191489361702</v>
      </c>
      <c r="K506" s="163">
        <f t="shared" si="168"/>
        <v>0.31914893617021273</v>
      </c>
      <c r="L506" s="163">
        <f t="shared" si="168"/>
        <v>0.42553191489361702</v>
      </c>
      <c r="M506" s="163">
        <f t="shared" si="168"/>
        <v>1.1702127659574468</v>
      </c>
      <c r="N506" s="163">
        <f t="shared" si="168"/>
        <v>1.1702127659574468</v>
      </c>
      <c r="O506" s="163">
        <f t="shared" si="168"/>
        <v>1.7021276595744681</v>
      </c>
      <c r="P506" s="163">
        <f t="shared" si="168"/>
        <v>1.3829787234042552</v>
      </c>
      <c r="Q506" s="163">
        <f t="shared" si="168"/>
        <v>0.21276595744680851</v>
      </c>
      <c r="R506" s="163">
        <f t="shared" si="168"/>
        <v>0.42553191489361702</v>
      </c>
      <c r="S506" s="163">
        <f t="shared" si="168"/>
        <v>29.042553191489361</v>
      </c>
      <c r="T506" s="163">
        <f t="shared" si="160"/>
        <v>99.999999999999986</v>
      </c>
      <c r="U506" s="226"/>
      <c r="AE506" s="226"/>
      <c r="AJ506" s="226"/>
    </row>
    <row r="507" spans="1:36" ht="15" customHeight="1" x14ac:dyDescent="0.15">
      <c r="B507" s="137"/>
      <c r="C507" s="221"/>
      <c r="D507" s="221"/>
      <c r="E507" s="221"/>
      <c r="F507" s="148"/>
      <c r="G507" s="160"/>
      <c r="H507" s="160"/>
      <c r="I507" s="160"/>
      <c r="J507" s="160"/>
      <c r="K507" s="160"/>
      <c r="L507" s="160"/>
      <c r="M507" s="160"/>
      <c r="N507" s="160"/>
      <c r="O507" s="160"/>
      <c r="P507" s="160"/>
      <c r="Q507" s="160"/>
      <c r="R507" s="160"/>
      <c r="S507" s="160"/>
      <c r="T507" s="160"/>
    </row>
    <row r="508" spans="1:36" ht="15" customHeight="1" x14ac:dyDescent="0.15">
      <c r="A508" s="136" t="s">
        <v>971</v>
      </c>
    </row>
    <row r="509" spans="1:36" ht="15" customHeight="1" x14ac:dyDescent="0.15">
      <c r="A509" s="135" t="s">
        <v>906</v>
      </c>
      <c r="B509" s="171"/>
      <c r="C509" s="171"/>
      <c r="D509" s="171"/>
      <c r="E509" s="171"/>
      <c r="F509" s="172"/>
      <c r="G509" s="160"/>
      <c r="H509" s="160"/>
      <c r="I509" s="160"/>
      <c r="J509" s="160"/>
      <c r="K509" s="160"/>
      <c r="L509" s="194"/>
    </row>
    <row r="510" spans="1:36" ht="33" x14ac:dyDescent="0.15">
      <c r="B510" s="165"/>
      <c r="C510" s="166" t="s">
        <v>171</v>
      </c>
      <c r="D510" s="166"/>
      <c r="E510" s="166"/>
      <c r="F510" s="176"/>
      <c r="G510" s="195" t="s">
        <v>154</v>
      </c>
      <c r="H510" s="196" t="s">
        <v>76</v>
      </c>
      <c r="I510" s="196" t="s">
        <v>295</v>
      </c>
      <c r="J510" s="196" t="s">
        <v>78</v>
      </c>
      <c r="K510" s="196" t="s">
        <v>79</v>
      </c>
      <c r="L510" s="197" t="s">
        <v>124</v>
      </c>
      <c r="M510" s="198" t="s">
        <v>125</v>
      </c>
      <c r="N510" s="198" t="s">
        <v>126</v>
      </c>
      <c r="O510" s="198" t="s">
        <v>129</v>
      </c>
      <c r="P510" s="198" t="s">
        <v>130</v>
      </c>
      <c r="Q510" s="198" t="s">
        <v>131</v>
      </c>
      <c r="R510" s="199" t="s">
        <v>140</v>
      </c>
      <c r="S510" s="198" t="s">
        <v>128</v>
      </c>
      <c r="T510" s="199" t="s">
        <v>4</v>
      </c>
      <c r="U510" s="199" t="s">
        <v>967</v>
      </c>
      <c r="V510" s="199" t="s">
        <v>968</v>
      </c>
    </row>
    <row r="511" spans="1:36" ht="21" customHeight="1" x14ac:dyDescent="0.15">
      <c r="B511" s="200" t="s">
        <v>2</v>
      </c>
      <c r="C511" s="201" t="s">
        <v>55</v>
      </c>
      <c r="D511" s="221"/>
      <c r="E511" s="202"/>
      <c r="F511" s="203"/>
      <c r="G511" s="204">
        <v>13</v>
      </c>
      <c r="H511" s="204">
        <v>1</v>
      </c>
      <c r="I511" s="204">
        <v>3</v>
      </c>
      <c r="J511" s="204">
        <v>4</v>
      </c>
      <c r="K511" s="204">
        <v>3</v>
      </c>
      <c r="L511" s="204">
        <v>4</v>
      </c>
      <c r="M511" s="204">
        <v>2</v>
      </c>
      <c r="N511" s="204">
        <v>4</v>
      </c>
      <c r="O511" s="204">
        <v>8</v>
      </c>
      <c r="P511" s="204">
        <v>4</v>
      </c>
      <c r="Q511" s="204">
        <v>12</v>
      </c>
      <c r="R511" s="204">
        <v>63</v>
      </c>
      <c r="S511" s="204">
        <v>16</v>
      </c>
      <c r="T511" s="204">
        <f t="shared" ref="T511:T522" si="169">SUM(G511:S511)</f>
        <v>137</v>
      </c>
      <c r="U511" s="205">
        <v>75.960478968742208</v>
      </c>
      <c r="V511" s="205">
        <v>85.103869955720441</v>
      </c>
      <c r="W511" s="160"/>
    </row>
    <row r="512" spans="1:36" ht="21" customHeight="1" x14ac:dyDescent="0.15">
      <c r="B512" s="206"/>
      <c r="C512" s="223" t="s">
        <v>141</v>
      </c>
      <c r="D512" s="208" t="s">
        <v>908</v>
      </c>
      <c r="E512" s="209"/>
      <c r="F512" s="210"/>
      <c r="G512" s="211">
        <v>17</v>
      </c>
      <c r="H512" s="211">
        <v>3</v>
      </c>
      <c r="I512" s="211">
        <v>2</v>
      </c>
      <c r="J512" s="211">
        <v>2</v>
      </c>
      <c r="K512" s="211">
        <v>2</v>
      </c>
      <c r="L512" s="211">
        <v>1</v>
      </c>
      <c r="M512" s="211">
        <v>1</v>
      </c>
      <c r="N512" s="211">
        <v>1</v>
      </c>
      <c r="O512" s="211">
        <v>4</v>
      </c>
      <c r="P512" s="211">
        <v>8</v>
      </c>
      <c r="Q512" s="211">
        <v>6</v>
      </c>
      <c r="R512" s="211">
        <v>3</v>
      </c>
      <c r="S512" s="211">
        <v>22</v>
      </c>
      <c r="T512" s="211">
        <f t="shared" si="169"/>
        <v>72</v>
      </c>
      <c r="U512" s="212">
        <v>43.448249295093319</v>
      </c>
      <c r="V512" s="212">
        <v>65.830680750141397</v>
      </c>
      <c r="W512" s="160"/>
    </row>
    <row r="513" spans="2:23" ht="21" customHeight="1" x14ac:dyDescent="0.15">
      <c r="B513" s="206"/>
      <c r="C513" s="189"/>
      <c r="D513" s="208" t="s">
        <v>909</v>
      </c>
      <c r="E513" s="209"/>
      <c r="F513" s="210"/>
      <c r="G513" s="211">
        <v>24</v>
      </c>
      <c r="H513" s="211">
        <v>10</v>
      </c>
      <c r="I513" s="211">
        <v>7</v>
      </c>
      <c r="J513" s="211">
        <v>4</v>
      </c>
      <c r="K513" s="211">
        <v>2</v>
      </c>
      <c r="L513" s="211">
        <v>2</v>
      </c>
      <c r="M513" s="211">
        <v>0</v>
      </c>
      <c r="N513" s="211">
        <v>0</v>
      </c>
      <c r="O513" s="211">
        <v>1</v>
      </c>
      <c r="P513" s="211">
        <v>0</v>
      </c>
      <c r="Q513" s="211">
        <v>0</v>
      </c>
      <c r="R513" s="211">
        <v>1</v>
      </c>
      <c r="S513" s="211">
        <v>21</v>
      </c>
      <c r="T513" s="211">
        <f t="shared" si="169"/>
        <v>72</v>
      </c>
      <c r="U513" s="212">
        <v>11.260277361126182</v>
      </c>
      <c r="V513" s="212">
        <v>21.269412793238345</v>
      </c>
      <c r="W513" s="160"/>
    </row>
    <row r="514" spans="2:23" ht="21" customHeight="1" x14ac:dyDescent="0.15">
      <c r="B514" s="206"/>
      <c r="C514" s="215" t="s">
        <v>56</v>
      </c>
      <c r="D514" s="209"/>
      <c r="E514" s="209"/>
      <c r="F514" s="210"/>
      <c r="G514" s="211">
        <v>6</v>
      </c>
      <c r="H514" s="211">
        <v>1</v>
      </c>
      <c r="I514" s="211">
        <v>5</v>
      </c>
      <c r="J514" s="211">
        <v>3</v>
      </c>
      <c r="K514" s="211">
        <v>2</v>
      </c>
      <c r="L514" s="211">
        <v>4</v>
      </c>
      <c r="M514" s="211">
        <v>8</v>
      </c>
      <c r="N514" s="211">
        <v>8</v>
      </c>
      <c r="O514" s="211">
        <v>5</v>
      </c>
      <c r="P514" s="211">
        <v>9</v>
      </c>
      <c r="Q514" s="211">
        <v>9</v>
      </c>
      <c r="R514" s="211">
        <v>43</v>
      </c>
      <c r="S514" s="211">
        <v>24</v>
      </c>
      <c r="T514" s="211">
        <f t="shared" si="169"/>
        <v>127</v>
      </c>
      <c r="U514" s="212">
        <v>74.184586664131302</v>
      </c>
      <c r="V514" s="212">
        <v>78.773323983562108</v>
      </c>
      <c r="W514" s="160"/>
    </row>
    <row r="515" spans="2:23" ht="21" customHeight="1" x14ac:dyDescent="0.15">
      <c r="B515" s="206"/>
      <c r="C515" s="216" t="s">
        <v>293</v>
      </c>
      <c r="D515" s="214"/>
      <c r="E515" s="214"/>
      <c r="F515" s="210"/>
      <c r="G515" s="211">
        <v>3</v>
      </c>
      <c r="H515" s="211">
        <v>0</v>
      </c>
      <c r="I515" s="211">
        <v>3</v>
      </c>
      <c r="J515" s="211">
        <v>1</v>
      </c>
      <c r="K515" s="211">
        <v>1</v>
      </c>
      <c r="L515" s="211">
        <v>1</v>
      </c>
      <c r="M515" s="211">
        <v>0</v>
      </c>
      <c r="N515" s="211">
        <v>1</v>
      </c>
      <c r="O515" s="211">
        <v>0</v>
      </c>
      <c r="P515" s="211">
        <v>1</v>
      </c>
      <c r="Q515" s="211">
        <v>1</v>
      </c>
      <c r="R515" s="211">
        <v>4</v>
      </c>
      <c r="S515" s="211">
        <v>6</v>
      </c>
      <c r="T515" s="211">
        <f t="shared" si="169"/>
        <v>22</v>
      </c>
      <c r="U515" s="212">
        <v>48.602187286397815</v>
      </c>
      <c r="V515" s="212">
        <v>59.818076660181923</v>
      </c>
      <c r="W515" s="160"/>
    </row>
    <row r="516" spans="2:23" ht="21" customHeight="1" x14ac:dyDescent="0.15">
      <c r="B516" s="217"/>
      <c r="C516" s="218" t="s">
        <v>294</v>
      </c>
      <c r="D516" s="219"/>
      <c r="E516" s="219"/>
      <c r="F516" s="220"/>
      <c r="G516" s="161">
        <v>0</v>
      </c>
      <c r="H516" s="161">
        <v>0</v>
      </c>
      <c r="I516" s="161">
        <v>1</v>
      </c>
      <c r="J516" s="161">
        <v>0</v>
      </c>
      <c r="K516" s="161">
        <v>1</v>
      </c>
      <c r="L516" s="161">
        <v>0</v>
      </c>
      <c r="M516" s="161">
        <v>0</v>
      </c>
      <c r="N516" s="161">
        <v>0</v>
      </c>
      <c r="O516" s="161">
        <v>0</v>
      </c>
      <c r="P516" s="161">
        <v>0</v>
      </c>
      <c r="Q516" s="161">
        <v>3</v>
      </c>
      <c r="R516" s="161">
        <v>1</v>
      </c>
      <c r="S516" s="161">
        <v>3</v>
      </c>
      <c r="T516" s="161">
        <f t="shared" si="169"/>
        <v>9</v>
      </c>
      <c r="U516" s="163">
        <v>71.611832611832611</v>
      </c>
      <c r="V516" s="163">
        <v>71.611832611832611</v>
      </c>
      <c r="W516" s="160"/>
    </row>
    <row r="517" spans="2:23" ht="21" customHeight="1" x14ac:dyDescent="0.15">
      <c r="B517" s="200" t="s">
        <v>3</v>
      </c>
      <c r="C517" s="201" t="s">
        <v>55</v>
      </c>
      <c r="D517" s="221"/>
      <c r="E517" s="221"/>
      <c r="F517" s="222">
        <f>T511</f>
        <v>137</v>
      </c>
      <c r="G517" s="159">
        <f t="shared" ref="G517:S517" si="170">G511/$F517*100</f>
        <v>9.4890510948905096</v>
      </c>
      <c r="H517" s="159">
        <f t="shared" si="170"/>
        <v>0.72992700729927007</v>
      </c>
      <c r="I517" s="159">
        <f t="shared" si="170"/>
        <v>2.1897810218978102</v>
      </c>
      <c r="J517" s="159">
        <f t="shared" si="170"/>
        <v>2.9197080291970803</v>
      </c>
      <c r="K517" s="159">
        <f t="shared" si="170"/>
        <v>2.1897810218978102</v>
      </c>
      <c r="L517" s="159">
        <f t="shared" si="170"/>
        <v>2.9197080291970803</v>
      </c>
      <c r="M517" s="159">
        <f t="shared" si="170"/>
        <v>1.4598540145985401</v>
      </c>
      <c r="N517" s="159">
        <f t="shared" si="170"/>
        <v>2.9197080291970803</v>
      </c>
      <c r="O517" s="159">
        <f t="shared" si="170"/>
        <v>5.8394160583941606</v>
      </c>
      <c r="P517" s="159">
        <f t="shared" si="170"/>
        <v>2.9197080291970803</v>
      </c>
      <c r="Q517" s="159">
        <f t="shared" si="170"/>
        <v>8.7591240875912408</v>
      </c>
      <c r="R517" s="159">
        <f t="shared" si="170"/>
        <v>45.985401459854018</v>
      </c>
      <c r="S517" s="159">
        <f t="shared" si="170"/>
        <v>11.678832116788321</v>
      </c>
      <c r="T517" s="159">
        <f t="shared" si="169"/>
        <v>100</v>
      </c>
    </row>
    <row r="518" spans="2:23" ht="21" customHeight="1" x14ac:dyDescent="0.15">
      <c r="B518" s="206"/>
      <c r="C518" s="223" t="s">
        <v>141</v>
      </c>
      <c r="D518" s="208" t="s">
        <v>908</v>
      </c>
      <c r="E518" s="209"/>
      <c r="F518" s="224">
        <f>T512</f>
        <v>72</v>
      </c>
      <c r="G518" s="212">
        <f t="shared" ref="G518:S518" si="171">G512/$F518*100</f>
        <v>23.611111111111111</v>
      </c>
      <c r="H518" s="212">
        <f t="shared" si="171"/>
        <v>4.1666666666666661</v>
      </c>
      <c r="I518" s="212">
        <f t="shared" si="171"/>
        <v>2.7777777777777777</v>
      </c>
      <c r="J518" s="212">
        <f t="shared" si="171"/>
        <v>2.7777777777777777</v>
      </c>
      <c r="K518" s="212">
        <f t="shared" si="171"/>
        <v>2.7777777777777777</v>
      </c>
      <c r="L518" s="212">
        <f t="shared" si="171"/>
        <v>1.3888888888888888</v>
      </c>
      <c r="M518" s="212">
        <f t="shared" si="171"/>
        <v>1.3888888888888888</v>
      </c>
      <c r="N518" s="212">
        <f t="shared" si="171"/>
        <v>1.3888888888888888</v>
      </c>
      <c r="O518" s="212">
        <f t="shared" si="171"/>
        <v>5.5555555555555554</v>
      </c>
      <c r="P518" s="212">
        <f t="shared" si="171"/>
        <v>11.111111111111111</v>
      </c>
      <c r="Q518" s="212">
        <f t="shared" si="171"/>
        <v>8.3333333333333321</v>
      </c>
      <c r="R518" s="212">
        <f t="shared" si="171"/>
        <v>4.1666666666666661</v>
      </c>
      <c r="S518" s="212">
        <f t="shared" si="171"/>
        <v>30.555555555555557</v>
      </c>
      <c r="T518" s="212">
        <f t="shared" si="169"/>
        <v>100</v>
      </c>
    </row>
    <row r="519" spans="2:23" ht="21" customHeight="1" x14ac:dyDescent="0.15">
      <c r="B519" s="206"/>
      <c r="C519" s="189"/>
      <c r="D519" s="208" t="s">
        <v>909</v>
      </c>
      <c r="E519" s="209"/>
      <c r="F519" s="224">
        <f t="shared" ref="F519" si="172">T513</f>
        <v>72</v>
      </c>
      <c r="G519" s="212">
        <f t="shared" ref="G519:S519" si="173">G513/$F519*100</f>
        <v>33.333333333333329</v>
      </c>
      <c r="H519" s="212">
        <f t="shared" si="173"/>
        <v>13.888888888888889</v>
      </c>
      <c r="I519" s="212">
        <f t="shared" si="173"/>
        <v>9.7222222222222232</v>
      </c>
      <c r="J519" s="212">
        <f t="shared" si="173"/>
        <v>5.5555555555555554</v>
      </c>
      <c r="K519" s="212">
        <f t="shared" si="173"/>
        <v>2.7777777777777777</v>
      </c>
      <c r="L519" s="212">
        <f t="shared" si="173"/>
        <v>2.7777777777777777</v>
      </c>
      <c r="M519" s="212">
        <f t="shared" si="173"/>
        <v>0</v>
      </c>
      <c r="N519" s="212">
        <f t="shared" si="173"/>
        <v>0</v>
      </c>
      <c r="O519" s="212">
        <f t="shared" si="173"/>
        <v>1.3888888888888888</v>
      </c>
      <c r="P519" s="212">
        <f t="shared" si="173"/>
        <v>0</v>
      </c>
      <c r="Q519" s="212">
        <f t="shared" si="173"/>
        <v>0</v>
      </c>
      <c r="R519" s="212">
        <f t="shared" si="173"/>
        <v>1.3888888888888888</v>
      </c>
      <c r="S519" s="212">
        <f t="shared" si="173"/>
        <v>29.166666666666668</v>
      </c>
      <c r="T519" s="212">
        <f t="shared" ref="T519" si="174">SUM(G519:S519)</f>
        <v>99.999999999999986</v>
      </c>
    </row>
    <row r="520" spans="2:23" ht="21" customHeight="1" x14ac:dyDescent="0.15">
      <c r="B520" s="206"/>
      <c r="C520" s="215" t="s">
        <v>56</v>
      </c>
      <c r="D520" s="209"/>
      <c r="E520" s="209"/>
      <c r="F520" s="224">
        <f>T514</f>
        <v>127</v>
      </c>
      <c r="G520" s="212">
        <f t="shared" ref="G520:S520" si="175">G514/$F520*100</f>
        <v>4.7244094488188972</v>
      </c>
      <c r="H520" s="212">
        <f t="shared" si="175"/>
        <v>0.78740157480314954</v>
      </c>
      <c r="I520" s="212">
        <f t="shared" si="175"/>
        <v>3.9370078740157481</v>
      </c>
      <c r="J520" s="212">
        <f t="shared" si="175"/>
        <v>2.3622047244094486</v>
      </c>
      <c r="K520" s="212">
        <f t="shared" si="175"/>
        <v>1.5748031496062991</v>
      </c>
      <c r="L520" s="212">
        <f t="shared" si="175"/>
        <v>3.1496062992125982</v>
      </c>
      <c r="M520" s="212">
        <f t="shared" si="175"/>
        <v>6.2992125984251963</v>
      </c>
      <c r="N520" s="212">
        <f t="shared" si="175"/>
        <v>6.2992125984251963</v>
      </c>
      <c r="O520" s="212">
        <f t="shared" si="175"/>
        <v>3.9370078740157481</v>
      </c>
      <c r="P520" s="212">
        <f t="shared" si="175"/>
        <v>7.0866141732283463</v>
      </c>
      <c r="Q520" s="212">
        <f t="shared" si="175"/>
        <v>7.0866141732283463</v>
      </c>
      <c r="R520" s="212">
        <f t="shared" si="175"/>
        <v>33.858267716535437</v>
      </c>
      <c r="S520" s="212">
        <f t="shared" si="175"/>
        <v>18.897637795275589</v>
      </c>
      <c r="T520" s="212">
        <f t="shared" si="169"/>
        <v>100</v>
      </c>
    </row>
    <row r="521" spans="2:23" ht="21" customHeight="1" x14ac:dyDescent="0.15">
      <c r="B521" s="206"/>
      <c r="C521" s="216" t="s">
        <v>293</v>
      </c>
      <c r="D521" s="214"/>
      <c r="E521" s="214"/>
      <c r="F521" s="224">
        <f>T515</f>
        <v>22</v>
      </c>
      <c r="G521" s="212">
        <f t="shared" ref="G521:S521" si="176">G515/$F521*100</f>
        <v>13.636363636363635</v>
      </c>
      <c r="H521" s="212">
        <f t="shared" si="176"/>
        <v>0</v>
      </c>
      <c r="I521" s="212">
        <f t="shared" si="176"/>
        <v>13.636363636363635</v>
      </c>
      <c r="J521" s="212">
        <f t="shared" si="176"/>
        <v>4.5454545454545459</v>
      </c>
      <c r="K521" s="212">
        <f t="shared" si="176"/>
        <v>4.5454545454545459</v>
      </c>
      <c r="L521" s="212">
        <f t="shared" si="176"/>
        <v>4.5454545454545459</v>
      </c>
      <c r="M521" s="212">
        <f t="shared" si="176"/>
        <v>0</v>
      </c>
      <c r="N521" s="212">
        <f t="shared" si="176"/>
        <v>4.5454545454545459</v>
      </c>
      <c r="O521" s="212">
        <f t="shared" si="176"/>
        <v>0</v>
      </c>
      <c r="P521" s="212">
        <f t="shared" si="176"/>
        <v>4.5454545454545459</v>
      </c>
      <c r="Q521" s="212">
        <f t="shared" si="176"/>
        <v>4.5454545454545459</v>
      </c>
      <c r="R521" s="212">
        <f t="shared" si="176"/>
        <v>18.181818181818183</v>
      </c>
      <c r="S521" s="212">
        <f t="shared" si="176"/>
        <v>27.27272727272727</v>
      </c>
      <c r="T521" s="212">
        <f t="shared" si="169"/>
        <v>100</v>
      </c>
    </row>
    <row r="522" spans="2:23" ht="21" customHeight="1" x14ac:dyDescent="0.15">
      <c r="B522" s="217"/>
      <c r="C522" s="218" t="s">
        <v>294</v>
      </c>
      <c r="D522" s="219"/>
      <c r="E522" s="219"/>
      <c r="F522" s="225">
        <f>T516</f>
        <v>9</v>
      </c>
      <c r="G522" s="163">
        <f t="shared" ref="G522:S522" si="177">G516/$F522*100</f>
        <v>0</v>
      </c>
      <c r="H522" s="163">
        <f t="shared" si="177"/>
        <v>0</v>
      </c>
      <c r="I522" s="163">
        <f t="shared" si="177"/>
        <v>11.111111111111111</v>
      </c>
      <c r="J522" s="163">
        <f t="shared" si="177"/>
        <v>0</v>
      </c>
      <c r="K522" s="163">
        <f t="shared" si="177"/>
        <v>11.111111111111111</v>
      </c>
      <c r="L522" s="163">
        <f t="shared" si="177"/>
        <v>0</v>
      </c>
      <c r="M522" s="163">
        <f t="shared" si="177"/>
        <v>0</v>
      </c>
      <c r="N522" s="163">
        <f t="shared" si="177"/>
        <v>0</v>
      </c>
      <c r="O522" s="163">
        <f t="shared" si="177"/>
        <v>0</v>
      </c>
      <c r="P522" s="163">
        <f t="shared" si="177"/>
        <v>0</v>
      </c>
      <c r="Q522" s="163">
        <f t="shared" si="177"/>
        <v>33.333333333333329</v>
      </c>
      <c r="R522" s="163">
        <f t="shared" si="177"/>
        <v>11.111111111111111</v>
      </c>
      <c r="S522" s="163">
        <f t="shared" si="177"/>
        <v>33.333333333333329</v>
      </c>
      <c r="T522" s="163">
        <f t="shared" si="169"/>
        <v>99.999999999999986</v>
      </c>
    </row>
    <row r="523" spans="2:23" ht="15" customHeight="1" x14ac:dyDescent="0.15">
      <c r="B523" s="171"/>
      <c r="C523" s="171"/>
      <c r="D523" s="171"/>
      <c r="E523" s="171"/>
      <c r="F523" s="172"/>
      <c r="G523" s="160"/>
      <c r="H523" s="160"/>
      <c r="I523" s="160"/>
      <c r="J523" s="160"/>
      <c r="K523" s="160"/>
      <c r="L523" s="194"/>
    </row>
    <row r="524" spans="2:23" ht="33" x14ac:dyDescent="0.15">
      <c r="B524" s="165"/>
      <c r="C524" s="166" t="s">
        <v>173</v>
      </c>
      <c r="D524" s="166"/>
      <c r="E524" s="166"/>
      <c r="F524" s="176"/>
      <c r="G524" s="195" t="s">
        <v>154</v>
      </c>
      <c r="H524" s="196" t="s">
        <v>76</v>
      </c>
      <c r="I524" s="196" t="s">
        <v>295</v>
      </c>
      <c r="J524" s="196" t="s">
        <v>78</v>
      </c>
      <c r="K524" s="196" t="s">
        <v>79</v>
      </c>
      <c r="L524" s="197" t="s">
        <v>124</v>
      </c>
      <c r="M524" s="198" t="s">
        <v>125</v>
      </c>
      <c r="N524" s="198" t="s">
        <v>126</v>
      </c>
      <c r="O524" s="198" t="s">
        <v>129</v>
      </c>
      <c r="P524" s="198" t="s">
        <v>130</v>
      </c>
      <c r="Q524" s="198" t="s">
        <v>131</v>
      </c>
      <c r="R524" s="199" t="s">
        <v>140</v>
      </c>
      <c r="S524" s="198" t="s">
        <v>128</v>
      </c>
      <c r="T524" s="199" t="s">
        <v>4</v>
      </c>
      <c r="U524" s="199" t="s">
        <v>967</v>
      </c>
      <c r="V524" s="199" t="s">
        <v>968</v>
      </c>
    </row>
    <row r="525" spans="2:23" ht="21" customHeight="1" x14ac:dyDescent="0.15">
      <c r="B525" s="200" t="s">
        <v>2</v>
      </c>
      <c r="C525" s="201" t="s">
        <v>55</v>
      </c>
      <c r="D525" s="221"/>
      <c r="E525" s="202"/>
      <c r="F525" s="203"/>
      <c r="G525" s="204">
        <v>18</v>
      </c>
      <c r="H525" s="204">
        <v>0</v>
      </c>
      <c r="I525" s="204">
        <v>4</v>
      </c>
      <c r="J525" s="204">
        <v>9</v>
      </c>
      <c r="K525" s="204">
        <v>8</v>
      </c>
      <c r="L525" s="204">
        <v>11</v>
      </c>
      <c r="M525" s="204">
        <v>10</v>
      </c>
      <c r="N525" s="204">
        <v>10</v>
      </c>
      <c r="O525" s="204">
        <v>10</v>
      </c>
      <c r="P525" s="204">
        <v>19</v>
      </c>
      <c r="Q525" s="204">
        <v>32</v>
      </c>
      <c r="R525" s="204">
        <v>70</v>
      </c>
      <c r="S525" s="204">
        <v>23</v>
      </c>
      <c r="T525" s="204">
        <f t="shared" ref="T525:T536" si="178">SUM(G525:S525)</f>
        <v>224</v>
      </c>
      <c r="U525" s="205">
        <v>72.581653821267125</v>
      </c>
      <c r="V525" s="205">
        <v>79.720832885654062</v>
      </c>
      <c r="W525" s="160"/>
    </row>
    <row r="526" spans="2:23" ht="21" customHeight="1" x14ac:dyDescent="0.15">
      <c r="B526" s="206"/>
      <c r="C526" s="223" t="s">
        <v>141</v>
      </c>
      <c r="D526" s="208" t="s">
        <v>908</v>
      </c>
      <c r="E526" s="209"/>
      <c r="F526" s="210"/>
      <c r="G526" s="211">
        <v>25</v>
      </c>
      <c r="H526" s="211">
        <v>5</v>
      </c>
      <c r="I526" s="211">
        <v>6</v>
      </c>
      <c r="J526" s="211">
        <v>3</v>
      </c>
      <c r="K526" s="211">
        <v>10</v>
      </c>
      <c r="L526" s="211">
        <v>3</v>
      </c>
      <c r="M526" s="211">
        <v>4</v>
      </c>
      <c r="N526" s="211">
        <v>2</v>
      </c>
      <c r="O526" s="211">
        <v>1</v>
      </c>
      <c r="P526" s="211">
        <v>5</v>
      </c>
      <c r="Q526" s="211">
        <v>8</v>
      </c>
      <c r="R526" s="211">
        <v>1</v>
      </c>
      <c r="S526" s="211">
        <v>11</v>
      </c>
      <c r="T526" s="211">
        <f t="shared" si="178"/>
        <v>84</v>
      </c>
      <c r="U526" s="212">
        <v>32.094838310728768</v>
      </c>
      <c r="V526" s="212">
        <v>48.810899930900007</v>
      </c>
      <c r="W526" s="160"/>
    </row>
    <row r="527" spans="2:23" ht="21" customHeight="1" x14ac:dyDescent="0.15">
      <c r="B527" s="206"/>
      <c r="C527" s="189"/>
      <c r="D527" s="208" t="s">
        <v>909</v>
      </c>
      <c r="E527" s="209"/>
      <c r="F527" s="210"/>
      <c r="G527" s="211">
        <v>37</v>
      </c>
      <c r="H527" s="211">
        <v>15</v>
      </c>
      <c r="I527" s="211">
        <v>6</v>
      </c>
      <c r="J527" s="211">
        <v>4</v>
      </c>
      <c r="K527" s="211">
        <v>1</v>
      </c>
      <c r="L527" s="211">
        <v>1</v>
      </c>
      <c r="M527" s="211">
        <v>1</v>
      </c>
      <c r="N527" s="211">
        <v>1</v>
      </c>
      <c r="O527" s="211">
        <v>1</v>
      </c>
      <c r="P527" s="211">
        <v>0</v>
      </c>
      <c r="Q527" s="211">
        <v>0</v>
      </c>
      <c r="R527" s="211">
        <v>0</v>
      </c>
      <c r="S527" s="211">
        <v>17</v>
      </c>
      <c r="T527" s="211">
        <f t="shared" si="178"/>
        <v>84</v>
      </c>
      <c r="U527" s="212">
        <v>7.9948275288267716</v>
      </c>
      <c r="V527" s="212">
        <v>17.855114814379792</v>
      </c>
      <c r="W527" s="160"/>
    </row>
    <row r="528" spans="2:23" ht="21" customHeight="1" x14ac:dyDescent="0.15">
      <c r="B528" s="206"/>
      <c r="C528" s="215" t="s">
        <v>56</v>
      </c>
      <c r="D528" s="209"/>
      <c r="E528" s="209"/>
      <c r="F528" s="210"/>
      <c r="G528" s="211">
        <v>17</v>
      </c>
      <c r="H528" s="211">
        <v>3</v>
      </c>
      <c r="I528" s="211">
        <v>8</v>
      </c>
      <c r="J528" s="211">
        <v>7</v>
      </c>
      <c r="K528" s="211">
        <v>13</v>
      </c>
      <c r="L528" s="211">
        <v>8</v>
      </c>
      <c r="M528" s="211">
        <v>13</v>
      </c>
      <c r="N528" s="211">
        <v>15</v>
      </c>
      <c r="O528" s="211">
        <v>16</v>
      </c>
      <c r="P528" s="211">
        <v>13</v>
      </c>
      <c r="Q528" s="211">
        <v>8</v>
      </c>
      <c r="R528" s="211">
        <v>24</v>
      </c>
      <c r="S528" s="211">
        <v>23</v>
      </c>
      <c r="T528" s="211">
        <f t="shared" si="178"/>
        <v>168</v>
      </c>
      <c r="U528" s="212">
        <v>56.84229355248987</v>
      </c>
      <c r="V528" s="212">
        <v>64.39166066492993</v>
      </c>
      <c r="W528" s="160"/>
    </row>
    <row r="529" spans="1:23" ht="21" customHeight="1" x14ac:dyDescent="0.15">
      <c r="B529" s="206"/>
      <c r="C529" s="216" t="s">
        <v>293</v>
      </c>
      <c r="D529" s="214"/>
      <c r="E529" s="214"/>
      <c r="F529" s="210"/>
      <c r="G529" s="211">
        <v>10</v>
      </c>
      <c r="H529" s="211">
        <v>5</v>
      </c>
      <c r="I529" s="211">
        <v>3</v>
      </c>
      <c r="J529" s="211">
        <v>2</v>
      </c>
      <c r="K529" s="211">
        <v>3</v>
      </c>
      <c r="L529" s="211">
        <v>2</v>
      </c>
      <c r="M529" s="211">
        <v>2</v>
      </c>
      <c r="N529" s="211">
        <v>2</v>
      </c>
      <c r="O529" s="211">
        <v>0</v>
      </c>
      <c r="P529" s="211">
        <v>2</v>
      </c>
      <c r="Q529" s="211">
        <v>2</v>
      </c>
      <c r="R529" s="211">
        <v>2</v>
      </c>
      <c r="S529" s="211">
        <v>6</v>
      </c>
      <c r="T529" s="211">
        <f t="shared" si="178"/>
        <v>41</v>
      </c>
      <c r="U529" s="212">
        <v>31.48863784068174</v>
      </c>
      <c r="V529" s="212">
        <v>44.084092976954437</v>
      </c>
      <c r="W529" s="160"/>
    </row>
    <row r="530" spans="1:23" ht="21" customHeight="1" x14ac:dyDescent="0.15">
      <c r="B530" s="217"/>
      <c r="C530" s="218" t="s">
        <v>294</v>
      </c>
      <c r="D530" s="219"/>
      <c r="E530" s="219"/>
      <c r="F530" s="220"/>
      <c r="G530" s="161">
        <v>6</v>
      </c>
      <c r="H530" s="161">
        <v>2</v>
      </c>
      <c r="I530" s="161">
        <v>2</v>
      </c>
      <c r="J530" s="161">
        <v>0</v>
      </c>
      <c r="K530" s="161">
        <v>1</v>
      </c>
      <c r="L530" s="161">
        <v>0</v>
      </c>
      <c r="M530" s="161">
        <v>3</v>
      </c>
      <c r="N530" s="161">
        <v>2</v>
      </c>
      <c r="O530" s="161">
        <v>4</v>
      </c>
      <c r="P530" s="161">
        <v>4</v>
      </c>
      <c r="Q530" s="161">
        <v>0</v>
      </c>
      <c r="R530" s="161">
        <v>0</v>
      </c>
      <c r="S530" s="161">
        <v>4</v>
      </c>
      <c r="T530" s="161">
        <f t="shared" si="178"/>
        <v>28</v>
      </c>
      <c r="U530" s="163">
        <v>42.072929977597845</v>
      </c>
      <c r="V530" s="163">
        <v>56.09723997013046</v>
      </c>
      <c r="W530" s="160"/>
    </row>
    <row r="531" spans="1:23" ht="21" customHeight="1" x14ac:dyDescent="0.15">
      <c r="B531" s="200" t="s">
        <v>3</v>
      </c>
      <c r="C531" s="201" t="s">
        <v>55</v>
      </c>
      <c r="D531" s="221"/>
      <c r="E531" s="221"/>
      <c r="F531" s="222">
        <f>T525</f>
        <v>224</v>
      </c>
      <c r="G531" s="159">
        <f t="shared" ref="G531:S531" si="179">G525/$F531*100</f>
        <v>8.0357142857142865</v>
      </c>
      <c r="H531" s="159">
        <f t="shared" si="179"/>
        <v>0</v>
      </c>
      <c r="I531" s="159">
        <f t="shared" si="179"/>
        <v>1.7857142857142856</v>
      </c>
      <c r="J531" s="159">
        <f t="shared" si="179"/>
        <v>4.0178571428571432</v>
      </c>
      <c r="K531" s="159">
        <f t="shared" si="179"/>
        <v>3.5714285714285712</v>
      </c>
      <c r="L531" s="159">
        <f t="shared" si="179"/>
        <v>4.9107142857142856</v>
      </c>
      <c r="M531" s="159">
        <f t="shared" si="179"/>
        <v>4.4642857142857144</v>
      </c>
      <c r="N531" s="159">
        <f t="shared" si="179"/>
        <v>4.4642857142857144</v>
      </c>
      <c r="O531" s="159">
        <f t="shared" si="179"/>
        <v>4.4642857142857144</v>
      </c>
      <c r="P531" s="159">
        <f t="shared" si="179"/>
        <v>8.4821428571428577</v>
      </c>
      <c r="Q531" s="159">
        <f t="shared" si="179"/>
        <v>14.285714285714285</v>
      </c>
      <c r="R531" s="159">
        <f t="shared" si="179"/>
        <v>31.25</v>
      </c>
      <c r="S531" s="159">
        <f t="shared" si="179"/>
        <v>10.267857142857142</v>
      </c>
      <c r="T531" s="159">
        <f t="shared" si="178"/>
        <v>100</v>
      </c>
    </row>
    <row r="532" spans="1:23" ht="21" customHeight="1" x14ac:dyDescent="0.15">
      <c r="B532" s="206"/>
      <c r="C532" s="223" t="s">
        <v>141</v>
      </c>
      <c r="D532" s="208" t="s">
        <v>908</v>
      </c>
      <c r="E532" s="209"/>
      <c r="F532" s="224">
        <f>T526</f>
        <v>84</v>
      </c>
      <c r="G532" s="212">
        <f t="shared" ref="G532:S532" si="180">G526/$F532*100</f>
        <v>29.761904761904763</v>
      </c>
      <c r="H532" s="212">
        <f t="shared" si="180"/>
        <v>5.9523809523809517</v>
      </c>
      <c r="I532" s="212">
        <f t="shared" si="180"/>
        <v>7.1428571428571423</v>
      </c>
      <c r="J532" s="212">
        <f t="shared" si="180"/>
        <v>3.5714285714285712</v>
      </c>
      <c r="K532" s="212">
        <f t="shared" si="180"/>
        <v>11.904761904761903</v>
      </c>
      <c r="L532" s="212">
        <f t="shared" si="180"/>
        <v>3.5714285714285712</v>
      </c>
      <c r="M532" s="212">
        <f t="shared" si="180"/>
        <v>4.7619047619047619</v>
      </c>
      <c r="N532" s="212">
        <f t="shared" si="180"/>
        <v>2.3809523809523809</v>
      </c>
      <c r="O532" s="212">
        <f t="shared" si="180"/>
        <v>1.1904761904761905</v>
      </c>
      <c r="P532" s="212">
        <f t="shared" si="180"/>
        <v>5.9523809523809517</v>
      </c>
      <c r="Q532" s="212">
        <f t="shared" si="180"/>
        <v>9.5238095238095237</v>
      </c>
      <c r="R532" s="212">
        <f t="shared" si="180"/>
        <v>1.1904761904761905</v>
      </c>
      <c r="S532" s="212">
        <f t="shared" si="180"/>
        <v>13.095238095238097</v>
      </c>
      <c r="T532" s="212">
        <f t="shared" si="178"/>
        <v>100</v>
      </c>
    </row>
    <row r="533" spans="1:23" ht="21" customHeight="1" x14ac:dyDescent="0.15">
      <c r="B533" s="206"/>
      <c r="C533" s="189"/>
      <c r="D533" s="208" t="s">
        <v>909</v>
      </c>
      <c r="E533" s="209"/>
      <c r="F533" s="224">
        <f t="shared" ref="F533" si="181">T527</f>
        <v>84</v>
      </c>
      <c r="G533" s="212">
        <f t="shared" ref="G533:S533" si="182">G527/$F533*100</f>
        <v>44.047619047619044</v>
      </c>
      <c r="H533" s="212">
        <f t="shared" si="182"/>
        <v>17.857142857142858</v>
      </c>
      <c r="I533" s="212">
        <f t="shared" si="182"/>
        <v>7.1428571428571423</v>
      </c>
      <c r="J533" s="212">
        <f t="shared" si="182"/>
        <v>4.7619047619047619</v>
      </c>
      <c r="K533" s="212">
        <f t="shared" si="182"/>
        <v>1.1904761904761905</v>
      </c>
      <c r="L533" s="212">
        <f t="shared" si="182"/>
        <v>1.1904761904761905</v>
      </c>
      <c r="M533" s="212">
        <f t="shared" si="182"/>
        <v>1.1904761904761905</v>
      </c>
      <c r="N533" s="212">
        <f t="shared" si="182"/>
        <v>1.1904761904761905</v>
      </c>
      <c r="O533" s="212">
        <f t="shared" si="182"/>
        <v>1.1904761904761905</v>
      </c>
      <c r="P533" s="212">
        <f t="shared" si="182"/>
        <v>0</v>
      </c>
      <c r="Q533" s="212">
        <f t="shared" si="182"/>
        <v>0</v>
      </c>
      <c r="R533" s="212">
        <f t="shared" si="182"/>
        <v>0</v>
      </c>
      <c r="S533" s="212">
        <f t="shared" si="182"/>
        <v>20.238095238095237</v>
      </c>
      <c r="T533" s="212">
        <f t="shared" ref="T533" si="183">SUM(G533:S533)</f>
        <v>99.999999999999986</v>
      </c>
    </row>
    <row r="534" spans="1:23" ht="21" customHeight="1" x14ac:dyDescent="0.15">
      <c r="B534" s="206"/>
      <c r="C534" s="215" t="s">
        <v>56</v>
      </c>
      <c r="D534" s="209"/>
      <c r="E534" s="209"/>
      <c r="F534" s="224">
        <f>T528</f>
        <v>168</v>
      </c>
      <c r="G534" s="212">
        <f t="shared" ref="G534:S534" si="184">G528/$F534*100</f>
        <v>10.119047619047619</v>
      </c>
      <c r="H534" s="212">
        <f t="shared" si="184"/>
        <v>1.7857142857142856</v>
      </c>
      <c r="I534" s="212">
        <f t="shared" si="184"/>
        <v>4.7619047619047619</v>
      </c>
      <c r="J534" s="212">
        <f t="shared" si="184"/>
        <v>4.1666666666666661</v>
      </c>
      <c r="K534" s="212">
        <f t="shared" si="184"/>
        <v>7.7380952380952381</v>
      </c>
      <c r="L534" s="212">
        <f t="shared" si="184"/>
        <v>4.7619047619047619</v>
      </c>
      <c r="M534" s="212">
        <f t="shared" si="184"/>
        <v>7.7380952380952381</v>
      </c>
      <c r="N534" s="212">
        <f t="shared" si="184"/>
        <v>8.9285714285714288</v>
      </c>
      <c r="O534" s="212">
        <f t="shared" si="184"/>
        <v>9.5238095238095237</v>
      </c>
      <c r="P534" s="212">
        <f t="shared" si="184"/>
        <v>7.7380952380952381</v>
      </c>
      <c r="Q534" s="212">
        <f t="shared" si="184"/>
        <v>4.7619047619047619</v>
      </c>
      <c r="R534" s="212">
        <f t="shared" si="184"/>
        <v>14.285714285714285</v>
      </c>
      <c r="S534" s="212">
        <f t="shared" si="184"/>
        <v>13.690476190476192</v>
      </c>
      <c r="T534" s="212">
        <f t="shared" si="178"/>
        <v>100.00000000000001</v>
      </c>
    </row>
    <row r="535" spans="1:23" ht="21" customHeight="1" x14ac:dyDescent="0.15">
      <c r="B535" s="206"/>
      <c r="C535" s="216" t="s">
        <v>293</v>
      </c>
      <c r="D535" s="214"/>
      <c r="E535" s="214"/>
      <c r="F535" s="224">
        <f>T529</f>
        <v>41</v>
      </c>
      <c r="G535" s="212">
        <f t="shared" ref="G535:S535" si="185">G529/$F535*100</f>
        <v>24.390243902439025</v>
      </c>
      <c r="H535" s="212">
        <f t="shared" si="185"/>
        <v>12.195121951219512</v>
      </c>
      <c r="I535" s="212">
        <f t="shared" si="185"/>
        <v>7.3170731707317067</v>
      </c>
      <c r="J535" s="212">
        <f t="shared" si="185"/>
        <v>4.8780487804878048</v>
      </c>
      <c r="K535" s="212">
        <f t="shared" si="185"/>
        <v>7.3170731707317067</v>
      </c>
      <c r="L535" s="212">
        <f t="shared" si="185"/>
        <v>4.8780487804878048</v>
      </c>
      <c r="M535" s="212">
        <f t="shared" si="185"/>
        <v>4.8780487804878048</v>
      </c>
      <c r="N535" s="212">
        <f t="shared" si="185"/>
        <v>4.8780487804878048</v>
      </c>
      <c r="O535" s="212">
        <f t="shared" si="185"/>
        <v>0</v>
      </c>
      <c r="P535" s="212">
        <f t="shared" si="185"/>
        <v>4.8780487804878048</v>
      </c>
      <c r="Q535" s="212">
        <f t="shared" si="185"/>
        <v>4.8780487804878048</v>
      </c>
      <c r="R535" s="212">
        <f t="shared" si="185"/>
        <v>4.8780487804878048</v>
      </c>
      <c r="S535" s="212">
        <f t="shared" si="185"/>
        <v>14.634146341463413</v>
      </c>
      <c r="T535" s="212">
        <f t="shared" si="178"/>
        <v>99.999999999999972</v>
      </c>
    </row>
    <row r="536" spans="1:23" ht="21" customHeight="1" x14ac:dyDescent="0.15">
      <c r="B536" s="217"/>
      <c r="C536" s="218" t="s">
        <v>294</v>
      </c>
      <c r="D536" s="219"/>
      <c r="E536" s="219"/>
      <c r="F536" s="225">
        <f>T530</f>
        <v>28</v>
      </c>
      <c r="G536" s="163">
        <f t="shared" ref="G536:S536" si="186">G530/$F536*100</f>
        <v>21.428571428571427</v>
      </c>
      <c r="H536" s="163">
        <f t="shared" si="186"/>
        <v>7.1428571428571423</v>
      </c>
      <c r="I536" s="163">
        <f t="shared" si="186"/>
        <v>7.1428571428571423</v>
      </c>
      <c r="J536" s="163">
        <f t="shared" si="186"/>
        <v>0</v>
      </c>
      <c r="K536" s="163">
        <f t="shared" si="186"/>
        <v>3.5714285714285712</v>
      </c>
      <c r="L536" s="163">
        <f t="shared" si="186"/>
        <v>0</v>
      </c>
      <c r="M536" s="163">
        <f t="shared" si="186"/>
        <v>10.714285714285714</v>
      </c>
      <c r="N536" s="163">
        <f t="shared" si="186"/>
        <v>7.1428571428571423</v>
      </c>
      <c r="O536" s="163">
        <f t="shared" si="186"/>
        <v>14.285714285714285</v>
      </c>
      <c r="P536" s="163">
        <f t="shared" si="186"/>
        <v>14.285714285714285</v>
      </c>
      <c r="Q536" s="163">
        <f t="shared" si="186"/>
        <v>0</v>
      </c>
      <c r="R536" s="163">
        <f t="shared" si="186"/>
        <v>0</v>
      </c>
      <c r="S536" s="163">
        <f t="shared" si="186"/>
        <v>14.285714285714285</v>
      </c>
      <c r="T536" s="163">
        <f t="shared" si="178"/>
        <v>99.999999999999972</v>
      </c>
    </row>
    <row r="537" spans="1:23" ht="15" customHeight="1" x14ac:dyDescent="0.15">
      <c r="B537" s="137"/>
      <c r="C537" s="221"/>
      <c r="D537" s="221"/>
      <c r="E537" s="221"/>
      <c r="F537" s="148"/>
      <c r="G537" s="160"/>
      <c r="H537" s="160"/>
      <c r="I537" s="160"/>
      <c r="J537" s="160"/>
      <c r="K537" s="160"/>
      <c r="L537" s="160"/>
      <c r="M537" s="160"/>
      <c r="N537" s="160"/>
      <c r="O537" s="160"/>
      <c r="P537" s="160"/>
      <c r="Q537" s="160"/>
      <c r="R537" s="160"/>
      <c r="S537" s="160"/>
      <c r="T537" s="160"/>
    </row>
    <row r="538" spans="1:23" ht="15" customHeight="1" x14ac:dyDescent="0.15">
      <c r="A538" s="136" t="s">
        <v>972</v>
      </c>
    </row>
    <row r="539" spans="1:23" ht="15" customHeight="1" x14ac:dyDescent="0.15">
      <c r="A539" s="135" t="s">
        <v>907</v>
      </c>
      <c r="B539" s="171"/>
      <c r="C539" s="171"/>
      <c r="D539" s="171"/>
      <c r="E539" s="171"/>
      <c r="F539" s="172"/>
      <c r="G539" s="160"/>
      <c r="H539" s="160"/>
      <c r="I539" s="160"/>
      <c r="J539" s="160"/>
      <c r="K539" s="160"/>
      <c r="L539" s="194"/>
    </row>
    <row r="540" spans="1:23" ht="33" x14ac:dyDescent="0.15">
      <c r="B540" s="165"/>
      <c r="C540" s="166" t="s">
        <v>171</v>
      </c>
      <c r="D540" s="166"/>
      <c r="E540" s="166"/>
      <c r="F540" s="176"/>
      <c r="G540" s="195" t="s">
        <v>154</v>
      </c>
      <c r="H540" s="196" t="s">
        <v>76</v>
      </c>
      <c r="I540" s="196" t="s">
        <v>295</v>
      </c>
      <c r="J540" s="196" t="s">
        <v>78</v>
      </c>
      <c r="K540" s="196" t="s">
        <v>79</v>
      </c>
      <c r="L540" s="197" t="s">
        <v>124</v>
      </c>
      <c r="M540" s="198" t="s">
        <v>125</v>
      </c>
      <c r="N540" s="198" t="s">
        <v>126</v>
      </c>
      <c r="O540" s="198" t="s">
        <v>129</v>
      </c>
      <c r="P540" s="198" t="s">
        <v>130</v>
      </c>
      <c r="Q540" s="198" t="s">
        <v>131</v>
      </c>
      <c r="R540" s="199" t="s">
        <v>140</v>
      </c>
      <c r="S540" s="198" t="s">
        <v>128</v>
      </c>
      <c r="T540" s="199" t="s">
        <v>4</v>
      </c>
      <c r="U540" s="199" t="s">
        <v>967</v>
      </c>
      <c r="V540" s="199" t="s">
        <v>968</v>
      </c>
    </row>
    <row r="541" spans="1:23" ht="21" customHeight="1" x14ac:dyDescent="0.15">
      <c r="B541" s="200" t="s">
        <v>2</v>
      </c>
      <c r="C541" s="201" t="s">
        <v>55</v>
      </c>
      <c r="D541" s="221"/>
      <c r="E541" s="202"/>
      <c r="F541" s="203"/>
      <c r="G541" s="204">
        <v>346</v>
      </c>
      <c r="H541" s="204">
        <v>28</v>
      </c>
      <c r="I541" s="204">
        <v>22</v>
      </c>
      <c r="J541" s="204">
        <v>12</v>
      </c>
      <c r="K541" s="204">
        <v>10</v>
      </c>
      <c r="L541" s="204">
        <v>5</v>
      </c>
      <c r="M541" s="204">
        <v>5</v>
      </c>
      <c r="N541" s="204">
        <v>9</v>
      </c>
      <c r="O541" s="204">
        <v>4</v>
      </c>
      <c r="P541" s="204">
        <v>7</v>
      </c>
      <c r="Q541" s="204">
        <v>8</v>
      </c>
      <c r="R541" s="204">
        <v>114</v>
      </c>
      <c r="S541" s="204">
        <v>296</v>
      </c>
      <c r="T541" s="204">
        <f t="shared" ref="T541:T552" si="187">SUM(G541:S541)</f>
        <v>866</v>
      </c>
      <c r="U541" s="205">
        <v>26.675160358259809</v>
      </c>
      <c r="V541" s="205">
        <v>67.87875626878612</v>
      </c>
    </row>
    <row r="542" spans="1:23" ht="21" customHeight="1" x14ac:dyDescent="0.15">
      <c r="B542" s="206"/>
      <c r="C542" s="223" t="s">
        <v>141</v>
      </c>
      <c r="D542" s="208" t="s">
        <v>908</v>
      </c>
      <c r="E542" s="209"/>
      <c r="F542" s="210"/>
      <c r="G542" s="211">
        <v>333</v>
      </c>
      <c r="H542" s="211">
        <v>48</v>
      </c>
      <c r="I542" s="211">
        <v>43</v>
      </c>
      <c r="J542" s="211">
        <v>15</v>
      </c>
      <c r="K542" s="211">
        <v>11</v>
      </c>
      <c r="L542" s="211">
        <v>7</v>
      </c>
      <c r="M542" s="211">
        <v>9</v>
      </c>
      <c r="N542" s="211">
        <v>3</v>
      </c>
      <c r="O542" s="211">
        <v>7</v>
      </c>
      <c r="P542" s="211">
        <v>8</v>
      </c>
      <c r="Q542" s="211">
        <v>6</v>
      </c>
      <c r="R542" s="211">
        <v>11</v>
      </c>
      <c r="S542" s="211">
        <v>365</v>
      </c>
      <c r="T542" s="211">
        <f t="shared" si="187"/>
        <v>866</v>
      </c>
      <c r="U542" s="212">
        <v>10.773965375673281</v>
      </c>
      <c r="V542" s="212">
        <v>32.129503888168536</v>
      </c>
    </row>
    <row r="543" spans="1:23" ht="21" customHeight="1" x14ac:dyDescent="0.15">
      <c r="B543" s="206"/>
      <c r="C543" s="189"/>
      <c r="D543" s="208" t="s">
        <v>909</v>
      </c>
      <c r="E543" s="209"/>
      <c r="F543" s="210"/>
      <c r="G543" s="211">
        <v>375</v>
      </c>
      <c r="H543" s="211">
        <v>66</v>
      </c>
      <c r="I543" s="211">
        <v>31</v>
      </c>
      <c r="J543" s="211">
        <v>13</v>
      </c>
      <c r="K543" s="211">
        <v>6</v>
      </c>
      <c r="L543" s="211">
        <v>1</v>
      </c>
      <c r="M543" s="211">
        <v>0</v>
      </c>
      <c r="N543" s="211">
        <v>1</v>
      </c>
      <c r="O543" s="211">
        <v>1</v>
      </c>
      <c r="P543" s="211">
        <v>0</v>
      </c>
      <c r="Q543" s="211">
        <v>0</v>
      </c>
      <c r="R543" s="211">
        <v>7</v>
      </c>
      <c r="S543" s="211">
        <v>365</v>
      </c>
      <c r="T543" s="211">
        <f t="shared" si="187"/>
        <v>866</v>
      </c>
      <c r="U543" s="212">
        <v>4.2343467645967454</v>
      </c>
      <c r="V543" s="212">
        <v>16.836569278277533</v>
      </c>
    </row>
    <row r="544" spans="1:23" ht="21" customHeight="1" x14ac:dyDescent="0.15">
      <c r="B544" s="206"/>
      <c r="C544" s="215" t="s">
        <v>56</v>
      </c>
      <c r="D544" s="209"/>
      <c r="E544" s="209"/>
      <c r="F544" s="210"/>
      <c r="G544" s="211">
        <v>325</v>
      </c>
      <c r="H544" s="211">
        <v>53</v>
      </c>
      <c r="I544" s="211">
        <v>53</v>
      </c>
      <c r="J544" s="211">
        <v>29</v>
      </c>
      <c r="K544" s="211">
        <v>24</v>
      </c>
      <c r="L544" s="211">
        <v>11</v>
      </c>
      <c r="M544" s="211">
        <v>15</v>
      </c>
      <c r="N544" s="211">
        <v>3</v>
      </c>
      <c r="O544" s="211">
        <v>4</v>
      </c>
      <c r="P544" s="211">
        <v>3</v>
      </c>
      <c r="Q544" s="211">
        <v>5</v>
      </c>
      <c r="R544" s="211">
        <v>24</v>
      </c>
      <c r="S544" s="211">
        <v>317</v>
      </c>
      <c r="T544" s="211">
        <f t="shared" si="187"/>
        <v>866</v>
      </c>
      <c r="U544" s="212">
        <v>13.50326208882897</v>
      </c>
      <c r="V544" s="212">
        <v>33.095048601638858</v>
      </c>
    </row>
    <row r="545" spans="2:22" ht="21" customHeight="1" x14ac:dyDescent="0.15">
      <c r="B545" s="206"/>
      <c r="C545" s="216" t="s">
        <v>293</v>
      </c>
      <c r="D545" s="214"/>
      <c r="E545" s="214"/>
      <c r="F545" s="210"/>
      <c r="G545" s="211">
        <v>509</v>
      </c>
      <c r="H545" s="211">
        <v>1</v>
      </c>
      <c r="I545" s="211">
        <v>3</v>
      </c>
      <c r="J545" s="211">
        <v>0</v>
      </c>
      <c r="K545" s="211">
        <v>0</v>
      </c>
      <c r="L545" s="211">
        <v>1</v>
      </c>
      <c r="M545" s="211">
        <v>0</v>
      </c>
      <c r="N545" s="211">
        <v>0</v>
      </c>
      <c r="O545" s="211">
        <v>1</v>
      </c>
      <c r="P545" s="211">
        <v>0</v>
      </c>
      <c r="Q545" s="211">
        <v>3</v>
      </c>
      <c r="R545" s="211">
        <v>0</v>
      </c>
      <c r="S545" s="211">
        <v>348</v>
      </c>
      <c r="T545" s="211">
        <f t="shared" si="187"/>
        <v>866</v>
      </c>
      <c r="U545" s="212">
        <v>0.8781189763056193</v>
      </c>
      <c r="V545" s="212">
        <v>50.540625525145643</v>
      </c>
    </row>
    <row r="546" spans="2:22" ht="21" customHeight="1" x14ac:dyDescent="0.15">
      <c r="B546" s="217"/>
      <c r="C546" s="218" t="s">
        <v>294</v>
      </c>
      <c r="D546" s="219"/>
      <c r="E546" s="219"/>
      <c r="F546" s="220"/>
      <c r="G546" s="161">
        <v>502</v>
      </c>
      <c r="H546" s="161">
        <v>1</v>
      </c>
      <c r="I546" s="161">
        <v>1</v>
      </c>
      <c r="J546" s="161">
        <v>2</v>
      </c>
      <c r="K546" s="161">
        <v>2</v>
      </c>
      <c r="L546" s="161">
        <v>0</v>
      </c>
      <c r="M546" s="161">
        <v>1</v>
      </c>
      <c r="N546" s="161">
        <v>0</v>
      </c>
      <c r="O546" s="161">
        <v>0</v>
      </c>
      <c r="P546" s="161">
        <v>0</v>
      </c>
      <c r="Q546" s="161">
        <v>1</v>
      </c>
      <c r="R546" s="161">
        <v>4</v>
      </c>
      <c r="S546" s="161">
        <v>352</v>
      </c>
      <c r="T546" s="161">
        <f t="shared" si="187"/>
        <v>866</v>
      </c>
      <c r="U546" s="163">
        <v>1.349662481361992</v>
      </c>
      <c r="V546" s="163">
        <v>57.810542951671984</v>
      </c>
    </row>
    <row r="547" spans="2:22" ht="21" customHeight="1" x14ac:dyDescent="0.15">
      <c r="B547" s="200" t="s">
        <v>3</v>
      </c>
      <c r="C547" s="201" t="s">
        <v>55</v>
      </c>
      <c r="D547" s="221"/>
      <c r="E547" s="221"/>
      <c r="F547" s="222">
        <f>F487</f>
        <v>866</v>
      </c>
      <c r="G547" s="159">
        <f t="shared" ref="G547:S547" si="188">G541/$F547*100</f>
        <v>39.953810623556578</v>
      </c>
      <c r="H547" s="159">
        <f t="shared" si="188"/>
        <v>3.2332563510392611</v>
      </c>
      <c r="I547" s="159">
        <f t="shared" si="188"/>
        <v>2.5404157043879905</v>
      </c>
      <c r="J547" s="159">
        <f t="shared" si="188"/>
        <v>1.3856812933025404</v>
      </c>
      <c r="K547" s="159">
        <f t="shared" si="188"/>
        <v>1.1547344110854503</v>
      </c>
      <c r="L547" s="159">
        <f t="shared" si="188"/>
        <v>0.57736720554272514</v>
      </c>
      <c r="M547" s="159">
        <f t="shared" si="188"/>
        <v>0.57736720554272514</v>
      </c>
      <c r="N547" s="159">
        <f t="shared" si="188"/>
        <v>1.0392609699769053</v>
      </c>
      <c r="O547" s="159">
        <f t="shared" si="188"/>
        <v>0.46189376443418012</v>
      </c>
      <c r="P547" s="159">
        <f t="shared" si="188"/>
        <v>0.80831408775981528</v>
      </c>
      <c r="Q547" s="159">
        <f t="shared" si="188"/>
        <v>0.92378752886836024</v>
      </c>
      <c r="R547" s="159">
        <f t="shared" si="188"/>
        <v>13.163972286374134</v>
      </c>
      <c r="S547" s="159">
        <f t="shared" si="188"/>
        <v>34.18013856812933</v>
      </c>
      <c r="T547" s="159">
        <f t="shared" si="187"/>
        <v>100</v>
      </c>
    </row>
    <row r="548" spans="2:22" ht="21" customHeight="1" x14ac:dyDescent="0.15">
      <c r="B548" s="206"/>
      <c r="C548" s="223" t="s">
        <v>141</v>
      </c>
      <c r="D548" s="208" t="s">
        <v>908</v>
      </c>
      <c r="E548" s="209"/>
      <c r="F548" s="224">
        <f>F488</f>
        <v>866</v>
      </c>
      <c r="G548" s="212">
        <f t="shared" ref="G548:S548" si="189">G542/$F548*100</f>
        <v>38.452655889145497</v>
      </c>
      <c r="H548" s="212">
        <f t="shared" si="189"/>
        <v>5.5427251732101617</v>
      </c>
      <c r="I548" s="212">
        <f t="shared" si="189"/>
        <v>4.9653579676674369</v>
      </c>
      <c r="J548" s="212">
        <f t="shared" si="189"/>
        <v>1.7321016166281753</v>
      </c>
      <c r="K548" s="212">
        <f t="shared" si="189"/>
        <v>1.2702078521939952</v>
      </c>
      <c r="L548" s="212">
        <f t="shared" si="189"/>
        <v>0.80831408775981528</v>
      </c>
      <c r="M548" s="212">
        <f t="shared" si="189"/>
        <v>1.0392609699769053</v>
      </c>
      <c r="N548" s="212">
        <f t="shared" si="189"/>
        <v>0.3464203233256351</v>
      </c>
      <c r="O548" s="212">
        <f t="shared" si="189"/>
        <v>0.80831408775981528</v>
      </c>
      <c r="P548" s="212">
        <f t="shared" si="189"/>
        <v>0.92378752886836024</v>
      </c>
      <c r="Q548" s="212">
        <f t="shared" si="189"/>
        <v>0.69284064665127021</v>
      </c>
      <c r="R548" s="212">
        <f t="shared" si="189"/>
        <v>1.2702078521939952</v>
      </c>
      <c r="S548" s="212">
        <f t="shared" si="189"/>
        <v>42.147806004618936</v>
      </c>
      <c r="T548" s="212">
        <f t="shared" si="187"/>
        <v>100.00000000000003</v>
      </c>
    </row>
    <row r="549" spans="2:22" ht="21" customHeight="1" x14ac:dyDescent="0.15">
      <c r="B549" s="206"/>
      <c r="C549" s="189"/>
      <c r="D549" s="208" t="s">
        <v>909</v>
      </c>
      <c r="E549" s="209"/>
      <c r="F549" s="224">
        <f t="shared" ref="F549" si="190">F489</f>
        <v>866</v>
      </c>
      <c r="G549" s="212">
        <f t="shared" ref="G549:S549" si="191">G543/$F549*100</f>
        <v>43.302540415704385</v>
      </c>
      <c r="H549" s="212">
        <f t="shared" si="191"/>
        <v>7.6212471131639719</v>
      </c>
      <c r="I549" s="212">
        <f t="shared" si="191"/>
        <v>3.5796766743648964</v>
      </c>
      <c r="J549" s="212">
        <f t="shared" si="191"/>
        <v>1.5011547344110854</v>
      </c>
      <c r="K549" s="212">
        <f t="shared" si="191"/>
        <v>0.69284064665127021</v>
      </c>
      <c r="L549" s="212">
        <f t="shared" si="191"/>
        <v>0.11547344110854503</v>
      </c>
      <c r="M549" s="212">
        <f t="shared" si="191"/>
        <v>0</v>
      </c>
      <c r="N549" s="212">
        <f t="shared" si="191"/>
        <v>0.11547344110854503</v>
      </c>
      <c r="O549" s="212">
        <f t="shared" si="191"/>
        <v>0.11547344110854503</v>
      </c>
      <c r="P549" s="212">
        <f t="shared" si="191"/>
        <v>0</v>
      </c>
      <c r="Q549" s="212">
        <f t="shared" si="191"/>
        <v>0</v>
      </c>
      <c r="R549" s="212">
        <f t="shared" si="191"/>
        <v>0.80831408775981528</v>
      </c>
      <c r="S549" s="212">
        <f t="shared" si="191"/>
        <v>42.147806004618936</v>
      </c>
      <c r="T549" s="212">
        <f t="shared" ref="T549" si="192">SUM(G549:S549)</f>
        <v>100.00000000000001</v>
      </c>
    </row>
    <row r="550" spans="2:22" ht="21" customHeight="1" x14ac:dyDescent="0.15">
      <c r="B550" s="206"/>
      <c r="C550" s="215" t="s">
        <v>56</v>
      </c>
      <c r="D550" s="209"/>
      <c r="E550" s="209"/>
      <c r="F550" s="224">
        <f>F490</f>
        <v>866</v>
      </c>
      <c r="G550" s="212">
        <f t="shared" ref="G550:S550" si="193">G544/$F550*100</f>
        <v>37.528868360277137</v>
      </c>
      <c r="H550" s="212">
        <f t="shared" si="193"/>
        <v>6.1200923787528865</v>
      </c>
      <c r="I550" s="212">
        <f t="shared" si="193"/>
        <v>6.1200923787528865</v>
      </c>
      <c r="J550" s="212">
        <f t="shared" si="193"/>
        <v>3.3487297921478061</v>
      </c>
      <c r="K550" s="212">
        <f t="shared" si="193"/>
        <v>2.7713625866050808</v>
      </c>
      <c r="L550" s="212">
        <f t="shared" si="193"/>
        <v>1.2702078521939952</v>
      </c>
      <c r="M550" s="212">
        <f t="shared" si="193"/>
        <v>1.7321016166281753</v>
      </c>
      <c r="N550" s="212">
        <f t="shared" si="193"/>
        <v>0.3464203233256351</v>
      </c>
      <c r="O550" s="212">
        <f t="shared" si="193"/>
        <v>0.46189376443418012</v>
      </c>
      <c r="P550" s="212">
        <f t="shared" si="193"/>
        <v>0.3464203233256351</v>
      </c>
      <c r="Q550" s="212">
        <f t="shared" si="193"/>
        <v>0.57736720554272514</v>
      </c>
      <c r="R550" s="212">
        <f t="shared" si="193"/>
        <v>2.7713625866050808</v>
      </c>
      <c r="S550" s="212">
        <f t="shared" si="193"/>
        <v>36.605080831408777</v>
      </c>
      <c r="T550" s="212">
        <f t="shared" si="187"/>
        <v>100.00000000000001</v>
      </c>
    </row>
    <row r="551" spans="2:22" ht="21" customHeight="1" x14ac:dyDescent="0.15">
      <c r="B551" s="206"/>
      <c r="C551" s="216" t="s">
        <v>293</v>
      </c>
      <c r="D551" s="214"/>
      <c r="E551" s="214"/>
      <c r="F551" s="224">
        <f>F491</f>
        <v>866</v>
      </c>
      <c r="G551" s="212">
        <f t="shared" ref="G551:S551" si="194">G545/$F551*100</f>
        <v>58.775981524249424</v>
      </c>
      <c r="H551" s="212">
        <f t="shared" si="194"/>
        <v>0.11547344110854503</v>
      </c>
      <c r="I551" s="212">
        <f t="shared" si="194"/>
        <v>0.3464203233256351</v>
      </c>
      <c r="J551" s="212">
        <f t="shared" si="194"/>
        <v>0</v>
      </c>
      <c r="K551" s="212">
        <f t="shared" si="194"/>
        <v>0</v>
      </c>
      <c r="L551" s="212">
        <f t="shared" si="194"/>
        <v>0.11547344110854503</v>
      </c>
      <c r="M551" s="212">
        <f t="shared" si="194"/>
        <v>0</v>
      </c>
      <c r="N551" s="212">
        <f t="shared" si="194"/>
        <v>0</v>
      </c>
      <c r="O551" s="212">
        <f t="shared" si="194"/>
        <v>0.11547344110854503</v>
      </c>
      <c r="P551" s="212">
        <f t="shared" si="194"/>
        <v>0</v>
      </c>
      <c r="Q551" s="212">
        <f t="shared" si="194"/>
        <v>0.3464203233256351</v>
      </c>
      <c r="R551" s="212">
        <f t="shared" si="194"/>
        <v>0</v>
      </c>
      <c r="S551" s="212">
        <f t="shared" si="194"/>
        <v>40.184757505773675</v>
      </c>
      <c r="T551" s="212">
        <f t="shared" si="187"/>
        <v>100.00000000000003</v>
      </c>
    </row>
    <row r="552" spans="2:22" ht="21" customHeight="1" x14ac:dyDescent="0.15">
      <c r="B552" s="217"/>
      <c r="C552" s="218" t="s">
        <v>294</v>
      </c>
      <c r="D552" s="219"/>
      <c r="E552" s="219"/>
      <c r="F552" s="225">
        <f>F492</f>
        <v>866</v>
      </c>
      <c r="G552" s="163">
        <f t="shared" ref="G552:S552" si="195">G546/$F552*100</f>
        <v>57.967667436489613</v>
      </c>
      <c r="H552" s="163">
        <f t="shared" si="195"/>
        <v>0.11547344110854503</v>
      </c>
      <c r="I552" s="163">
        <f t="shared" si="195"/>
        <v>0.11547344110854503</v>
      </c>
      <c r="J552" s="163">
        <f t="shared" si="195"/>
        <v>0.23094688221709006</v>
      </c>
      <c r="K552" s="163">
        <f t="shared" si="195"/>
        <v>0.23094688221709006</v>
      </c>
      <c r="L552" s="163">
        <f t="shared" si="195"/>
        <v>0</v>
      </c>
      <c r="M552" s="163">
        <f t="shared" si="195"/>
        <v>0.11547344110854503</v>
      </c>
      <c r="N552" s="163">
        <f t="shared" si="195"/>
        <v>0</v>
      </c>
      <c r="O552" s="163">
        <f t="shared" si="195"/>
        <v>0</v>
      </c>
      <c r="P552" s="163">
        <f t="shared" si="195"/>
        <v>0</v>
      </c>
      <c r="Q552" s="163">
        <f t="shared" si="195"/>
        <v>0.11547344110854503</v>
      </c>
      <c r="R552" s="163">
        <f t="shared" si="195"/>
        <v>0.46189376443418012</v>
      </c>
      <c r="S552" s="163">
        <f t="shared" si="195"/>
        <v>40.646651270207848</v>
      </c>
      <c r="T552" s="163">
        <f t="shared" si="187"/>
        <v>100.00000000000001</v>
      </c>
    </row>
    <row r="553" spans="2:22" ht="15" customHeight="1" x14ac:dyDescent="0.15">
      <c r="B553" s="171"/>
      <c r="C553" s="171"/>
      <c r="D553" s="171"/>
      <c r="E553" s="171"/>
      <c r="F553" s="172"/>
      <c r="G553" s="160"/>
      <c r="H553" s="160"/>
      <c r="I553" s="160"/>
      <c r="J553" s="160"/>
      <c r="K553" s="160"/>
      <c r="L553" s="194"/>
    </row>
    <row r="554" spans="2:22" ht="33" x14ac:dyDescent="0.15">
      <c r="B554" s="165"/>
      <c r="C554" s="166" t="s">
        <v>173</v>
      </c>
      <c r="D554" s="166"/>
      <c r="E554" s="166"/>
      <c r="F554" s="176"/>
      <c r="G554" s="195" t="s">
        <v>154</v>
      </c>
      <c r="H554" s="196" t="s">
        <v>76</v>
      </c>
      <c r="I554" s="196" t="s">
        <v>295</v>
      </c>
      <c r="J554" s="196" t="s">
        <v>78</v>
      </c>
      <c r="K554" s="196" t="s">
        <v>79</v>
      </c>
      <c r="L554" s="197" t="s">
        <v>124</v>
      </c>
      <c r="M554" s="198" t="s">
        <v>125</v>
      </c>
      <c r="N554" s="198" t="s">
        <v>126</v>
      </c>
      <c r="O554" s="198" t="s">
        <v>129</v>
      </c>
      <c r="P554" s="198" t="s">
        <v>130</v>
      </c>
      <c r="Q554" s="198" t="s">
        <v>131</v>
      </c>
      <c r="R554" s="199" t="s">
        <v>140</v>
      </c>
      <c r="S554" s="198" t="s">
        <v>128</v>
      </c>
      <c r="T554" s="199" t="s">
        <v>4</v>
      </c>
      <c r="U554" s="199" t="s">
        <v>967</v>
      </c>
      <c r="V554" s="199" t="s">
        <v>968</v>
      </c>
    </row>
    <row r="555" spans="2:22" ht="21" customHeight="1" x14ac:dyDescent="0.15">
      <c r="B555" s="200" t="s">
        <v>2</v>
      </c>
      <c r="C555" s="201" t="s">
        <v>55</v>
      </c>
      <c r="D555" s="221"/>
      <c r="E555" s="202"/>
      <c r="F555" s="203"/>
      <c r="G555" s="204">
        <v>408</v>
      </c>
      <c r="H555" s="204">
        <v>64</v>
      </c>
      <c r="I555" s="204">
        <v>36</v>
      </c>
      <c r="J555" s="204">
        <v>28</v>
      </c>
      <c r="K555" s="204">
        <v>22</v>
      </c>
      <c r="L555" s="204">
        <v>7</v>
      </c>
      <c r="M555" s="204">
        <v>15</v>
      </c>
      <c r="N555" s="204">
        <v>11</v>
      </c>
      <c r="O555" s="204">
        <v>14</v>
      </c>
      <c r="P555" s="204">
        <v>14</v>
      </c>
      <c r="Q555" s="204">
        <v>13</v>
      </c>
      <c r="R555" s="204">
        <v>69</v>
      </c>
      <c r="S555" s="204">
        <v>239</v>
      </c>
      <c r="T555" s="204">
        <f t="shared" ref="T555:T566" si="196">SUM(G555:S555)</f>
        <v>940</v>
      </c>
      <c r="U555" s="205">
        <v>20.662311272172118</v>
      </c>
      <c r="V555" s="205">
        <v>49.434403419087559</v>
      </c>
    </row>
    <row r="556" spans="2:22" ht="21" customHeight="1" x14ac:dyDescent="0.15">
      <c r="B556" s="206"/>
      <c r="C556" s="223" t="s">
        <v>141</v>
      </c>
      <c r="D556" s="208" t="s">
        <v>908</v>
      </c>
      <c r="E556" s="209"/>
      <c r="F556" s="210"/>
      <c r="G556" s="211">
        <v>360</v>
      </c>
      <c r="H556" s="211">
        <v>76</v>
      </c>
      <c r="I556" s="211">
        <v>78</v>
      </c>
      <c r="J556" s="211">
        <v>49</v>
      </c>
      <c r="K556" s="211">
        <v>22</v>
      </c>
      <c r="L556" s="211">
        <v>22</v>
      </c>
      <c r="M556" s="211">
        <v>14</v>
      </c>
      <c r="N556" s="211">
        <v>10</v>
      </c>
      <c r="O556" s="211">
        <v>9</v>
      </c>
      <c r="P556" s="211">
        <v>3</v>
      </c>
      <c r="Q556" s="211">
        <v>9</v>
      </c>
      <c r="R556" s="211">
        <v>9</v>
      </c>
      <c r="S556" s="211">
        <v>279</v>
      </c>
      <c r="T556" s="211">
        <f t="shared" si="196"/>
        <v>940</v>
      </c>
      <c r="U556" s="212">
        <v>12.852996044463319</v>
      </c>
      <c r="V556" s="212">
        <v>28.225350117575594</v>
      </c>
    </row>
    <row r="557" spans="2:22" ht="21" customHeight="1" x14ac:dyDescent="0.15">
      <c r="B557" s="206"/>
      <c r="C557" s="189"/>
      <c r="D557" s="208" t="s">
        <v>909</v>
      </c>
      <c r="E557" s="209"/>
      <c r="F557" s="210"/>
      <c r="G557" s="211">
        <v>461</v>
      </c>
      <c r="H557" s="211">
        <v>84</v>
      </c>
      <c r="I557" s="211">
        <v>43</v>
      </c>
      <c r="J557" s="211">
        <v>10</v>
      </c>
      <c r="K557" s="211">
        <v>12</v>
      </c>
      <c r="L557" s="211">
        <v>6</v>
      </c>
      <c r="M557" s="211">
        <v>8</v>
      </c>
      <c r="N557" s="211">
        <v>3</v>
      </c>
      <c r="O557" s="211">
        <v>2</v>
      </c>
      <c r="P557" s="211">
        <v>1</v>
      </c>
      <c r="Q557" s="211">
        <v>0</v>
      </c>
      <c r="R557" s="211">
        <v>7</v>
      </c>
      <c r="S557" s="211">
        <v>303</v>
      </c>
      <c r="T557" s="211">
        <f t="shared" si="196"/>
        <v>940</v>
      </c>
      <c r="U557" s="212">
        <v>5.3662897752295962</v>
      </c>
      <c r="V557" s="212">
        <v>19.422310152393482</v>
      </c>
    </row>
    <row r="558" spans="2:22" ht="21" customHeight="1" x14ac:dyDescent="0.15">
      <c r="B558" s="206"/>
      <c r="C558" s="215" t="s">
        <v>56</v>
      </c>
      <c r="D558" s="209"/>
      <c r="E558" s="209"/>
      <c r="F558" s="210"/>
      <c r="G558" s="211">
        <v>338</v>
      </c>
      <c r="H558" s="211">
        <v>59</v>
      </c>
      <c r="I558" s="211">
        <v>83</v>
      </c>
      <c r="J558" s="211">
        <v>60</v>
      </c>
      <c r="K558" s="211">
        <v>34</v>
      </c>
      <c r="L558" s="211">
        <v>24</v>
      </c>
      <c r="M558" s="211">
        <v>25</v>
      </c>
      <c r="N558" s="211">
        <v>16</v>
      </c>
      <c r="O558" s="211">
        <v>9</v>
      </c>
      <c r="P558" s="211">
        <v>12</v>
      </c>
      <c r="Q558" s="211">
        <v>3</v>
      </c>
      <c r="R558" s="211">
        <v>12</v>
      </c>
      <c r="S558" s="211">
        <v>265</v>
      </c>
      <c r="T558" s="211">
        <f t="shared" si="196"/>
        <v>940</v>
      </c>
      <c r="U558" s="212">
        <v>15.87996311971734</v>
      </c>
      <c r="V558" s="212">
        <v>31.807047791718706</v>
      </c>
    </row>
    <row r="559" spans="2:22" ht="21" customHeight="1" x14ac:dyDescent="0.15">
      <c r="B559" s="206"/>
      <c r="C559" s="216" t="s">
        <v>293</v>
      </c>
      <c r="D559" s="214"/>
      <c r="E559" s="214"/>
      <c r="F559" s="210"/>
      <c r="G559" s="211">
        <v>652</v>
      </c>
      <c r="H559" s="211">
        <v>6</v>
      </c>
      <c r="I559" s="211">
        <v>4</v>
      </c>
      <c r="J559" s="211">
        <v>4</v>
      </c>
      <c r="K559" s="211">
        <v>2</v>
      </c>
      <c r="L559" s="211">
        <v>0</v>
      </c>
      <c r="M559" s="211">
        <v>1</v>
      </c>
      <c r="N559" s="211">
        <v>0</v>
      </c>
      <c r="O559" s="211">
        <v>0</v>
      </c>
      <c r="P559" s="211">
        <v>0</v>
      </c>
      <c r="Q559" s="211">
        <v>0</v>
      </c>
      <c r="R559" s="211">
        <v>1</v>
      </c>
      <c r="S559" s="211">
        <v>270</v>
      </c>
      <c r="T559" s="211">
        <f t="shared" si="196"/>
        <v>940</v>
      </c>
      <c r="U559" s="212">
        <v>0.60240770766784368</v>
      </c>
      <c r="V559" s="212">
        <v>22.42295356319196</v>
      </c>
    </row>
    <row r="560" spans="2:22" ht="21" customHeight="1" x14ac:dyDescent="0.15">
      <c r="B560" s="217"/>
      <c r="C560" s="218" t="s">
        <v>294</v>
      </c>
      <c r="D560" s="219"/>
      <c r="E560" s="219"/>
      <c r="F560" s="220"/>
      <c r="G560" s="161">
        <v>620</v>
      </c>
      <c r="H560" s="161">
        <v>25</v>
      </c>
      <c r="I560" s="161">
        <v>3</v>
      </c>
      <c r="J560" s="161">
        <v>4</v>
      </c>
      <c r="K560" s="161">
        <v>1</v>
      </c>
      <c r="L560" s="161">
        <v>1</v>
      </c>
      <c r="M560" s="161">
        <v>3</v>
      </c>
      <c r="N560" s="161">
        <v>2</v>
      </c>
      <c r="O560" s="161">
        <v>4</v>
      </c>
      <c r="P560" s="161">
        <v>1</v>
      </c>
      <c r="Q560" s="161">
        <v>3</v>
      </c>
      <c r="R560" s="161">
        <v>3</v>
      </c>
      <c r="S560" s="161">
        <v>270</v>
      </c>
      <c r="T560" s="161">
        <f t="shared" si="196"/>
        <v>940</v>
      </c>
      <c r="U560" s="163">
        <v>2.3397498675388615</v>
      </c>
      <c r="V560" s="163">
        <v>31.352648225020744</v>
      </c>
    </row>
    <row r="561" spans="1:36" ht="21" customHeight="1" x14ac:dyDescent="0.15">
      <c r="B561" s="200" t="s">
        <v>3</v>
      </c>
      <c r="C561" s="201" t="s">
        <v>55</v>
      </c>
      <c r="D561" s="221"/>
      <c r="E561" s="221"/>
      <c r="F561" s="222">
        <f>F501</f>
        <v>940</v>
      </c>
      <c r="G561" s="159">
        <f t="shared" ref="G561:S561" si="197">G555/$F561*100</f>
        <v>43.404255319148938</v>
      </c>
      <c r="H561" s="159">
        <f t="shared" si="197"/>
        <v>6.8085106382978724</v>
      </c>
      <c r="I561" s="159">
        <f t="shared" si="197"/>
        <v>3.8297872340425529</v>
      </c>
      <c r="J561" s="159">
        <f t="shared" si="197"/>
        <v>2.9787234042553195</v>
      </c>
      <c r="K561" s="159">
        <f t="shared" si="197"/>
        <v>2.3404255319148937</v>
      </c>
      <c r="L561" s="159">
        <f t="shared" si="197"/>
        <v>0.74468085106382986</v>
      </c>
      <c r="M561" s="159">
        <f t="shared" si="197"/>
        <v>1.5957446808510638</v>
      </c>
      <c r="N561" s="159">
        <f t="shared" si="197"/>
        <v>1.1702127659574468</v>
      </c>
      <c r="O561" s="159">
        <f t="shared" si="197"/>
        <v>1.4893617021276597</v>
      </c>
      <c r="P561" s="159">
        <f t="shared" si="197"/>
        <v>1.4893617021276597</v>
      </c>
      <c r="Q561" s="159">
        <f t="shared" si="197"/>
        <v>1.3829787234042552</v>
      </c>
      <c r="R561" s="159">
        <f t="shared" si="197"/>
        <v>7.3404255319148932</v>
      </c>
      <c r="S561" s="159">
        <f t="shared" si="197"/>
        <v>25.425531914893618</v>
      </c>
      <c r="T561" s="159">
        <f t="shared" si="196"/>
        <v>100</v>
      </c>
    </row>
    <row r="562" spans="1:36" ht="21" customHeight="1" x14ac:dyDescent="0.15">
      <c r="B562" s="206"/>
      <c r="C562" s="223" t="s">
        <v>141</v>
      </c>
      <c r="D562" s="208" t="s">
        <v>908</v>
      </c>
      <c r="E562" s="209"/>
      <c r="F562" s="224">
        <f>F502</f>
        <v>940</v>
      </c>
      <c r="G562" s="212">
        <f t="shared" ref="G562:S562" si="198">G556/$F562*100</f>
        <v>38.297872340425535</v>
      </c>
      <c r="H562" s="212">
        <f t="shared" si="198"/>
        <v>8.085106382978724</v>
      </c>
      <c r="I562" s="212">
        <f t="shared" si="198"/>
        <v>8.2978723404255312</v>
      </c>
      <c r="J562" s="212">
        <f t="shared" si="198"/>
        <v>5.2127659574468082</v>
      </c>
      <c r="K562" s="212">
        <f t="shared" si="198"/>
        <v>2.3404255319148937</v>
      </c>
      <c r="L562" s="212">
        <f t="shared" si="198"/>
        <v>2.3404255319148937</v>
      </c>
      <c r="M562" s="212">
        <f t="shared" si="198"/>
        <v>1.4893617021276597</v>
      </c>
      <c r="N562" s="212">
        <f t="shared" si="198"/>
        <v>1.0638297872340425</v>
      </c>
      <c r="O562" s="212">
        <f t="shared" si="198"/>
        <v>0.95744680851063824</v>
      </c>
      <c r="P562" s="212">
        <f t="shared" si="198"/>
        <v>0.31914893617021273</v>
      </c>
      <c r="Q562" s="212">
        <f t="shared" si="198"/>
        <v>0.95744680851063824</v>
      </c>
      <c r="R562" s="212">
        <f t="shared" si="198"/>
        <v>0.95744680851063824</v>
      </c>
      <c r="S562" s="212">
        <f t="shared" si="198"/>
        <v>29.680851063829788</v>
      </c>
      <c r="T562" s="212">
        <f t="shared" si="196"/>
        <v>100.00000000000001</v>
      </c>
    </row>
    <row r="563" spans="1:36" ht="21" customHeight="1" x14ac:dyDescent="0.15">
      <c r="B563" s="206"/>
      <c r="C563" s="189"/>
      <c r="D563" s="208" t="s">
        <v>909</v>
      </c>
      <c r="E563" s="209"/>
      <c r="F563" s="224">
        <f t="shared" ref="F563" si="199">F503</f>
        <v>940</v>
      </c>
      <c r="G563" s="212">
        <f t="shared" ref="G563:S563" si="200">G557/$F563*100</f>
        <v>49.042553191489361</v>
      </c>
      <c r="H563" s="212">
        <f t="shared" si="200"/>
        <v>8.9361702127659584</v>
      </c>
      <c r="I563" s="212">
        <f t="shared" si="200"/>
        <v>4.5744680851063828</v>
      </c>
      <c r="J563" s="212">
        <f t="shared" si="200"/>
        <v>1.0638297872340425</v>
      </c>
      <c r="K563" s="212">
        <f t="shared" si="200"/>
        <v>1.2765957446808509</v>
      </c>
      <c r="L563" s="212">
        <f t="shared" si="200"/>
        <v>0.63829787234042545</v>
      </c>
      <c r="M563" s="212">
        <f t="shared" si="200"/>
        <v>0.85106382978723405</v>
      </c>
      <c r="N563" s="212">
        <f t="shared" si="200"/>
        <v>0.31914893617021273</v>
      </c>
      <c r="O563" s="212">
        <f t="shared" si="200"/>
        <v>0.21276595744680851</v>
      </c>
      <c r="P563" s="212">
        <f t="shared" si="200"/>
        <v>0.10638297872340426</v>
      </c>
      <c r="Q563" s="212">
        <f t="shared" si="200"/>
        <v>0</v>
      </c>
      <c r="R563" s="212">
        <f t="shared" si="200"/>
        <v>0.74468085106382986</v>
      </c>
      <c r="S563" s="212">
        <f t="shared" si="200"/>
        <v>32.234042553191486</v>
      </c>
      <c r="T563" s="212">
        <f t="shared" ref="T563" si="201">SUM(G563:S563)</f>
        <v>100</v>
      </c>
    </row>
    <row r="564" spans="1:36" ht="21" customHeight="1" x14ac:dyDescent="0.15">
      <c r="B564" s="206"/>
      <c r="C564" s="215" t="s">
        <v>56</v>
      </c>
      <c r="D564" s="209"/>
      <c r="E564" s="209"/>
      <c r="F564" s="224">
        <f>F504</f>
        <v>940</v>
      </c>
      <c r="G564" s="212">
        <f t="shared" ref="G564:S564" si="202">G558/$F564*100</f>
        <v>35.957446808510639</v>
      </c>
      <c r="H564" s="212">
        <f t="shared" si="202"/>
        <v>6.2765957446808507</v>
      </c>
      <c r="I564" s="212">
        <f t="shared" si="202"/>
        <v>8.8297872340425538</v>
      </c>
      <c r="J564" s="212">
        <f t="shared" si="202"/>
        <v>6.3829787234042552</v>
      </c>
      <c r="K564" s="212">
        <f t="shared" si="202"/>
        <v>3.6170212765957444</v>
      </c>
      <c r="L564" s="212">
        <f t="shared" si="202"/>
        <v>2.5531914893617018</v>
      </c>
      <c r="M564" s="212">
        <f t="shared" si="202"/>
        <v>2.6595744680851063</v>
      </c>
      <c r="N564" s="212">
        <f t="shared" si="202"/>
        <v>1.7021276595744681</v>
      </c>
      <c r="O564" s="212">
        <f t="shared" si="202"/>
        <v>0.95744680851063824</v>
      </c>
      <c r="P564" s="212">
        <f t="shared" si="202"/>
        <v>1.2765957446808509</v>
      </c>
      <c r="Q564" s="212">
        <f t="shared" si="202"/>
        <v>0.31914893617021273</v>
      </c>
      <c r="R564" s="212">
        <f t="shared" si="202"/>
        <v>1.2765957446808509</v>
      </c>
      <c r="S564" s="212">
        <f t="shared" si="202"/>
        <v>28.191489361702125</v>
      </c>
      <c r="T564" s="212">
        <f t="shared" si="196"/>
        <v>99.999999999999986</v>
      </c>
    </row>
    <row r="565" spans="1:36" ht="21" customHeight="1" x14ac:dyDescent="0.15">
      <c r="B565" s="206"/>
      <c r="C565" s="216" t="s">
        <v>293</v>
      </c>
      <c r="D565" s="214"/>
      <c r="E565" s="214"/>
      <c r="F565" s="224">
        <f>F505</f>
        <v>940</v>
      </c>
      <c r="G565" s="212">
        <f t="shared" ref="G565:S565" si="203">G559/$F565*100</f>
        <v>69.361702127659569</v>
      </c>
      <c r="H565" s="212">
        <f t="shared" si="203"/>
        <v>0.63829787234042545</v>
      </c>
      <c r="I565" s="212">
        <f t="shared" si="203"/>
        <v>0.42553191489361702</v>
      </c>
      <c r="J565" s="212">
        <f t="shared" si="203"/>
        <v>0.42553191489361702</v>
      </c>
      <c r="K565" s="212">
        <f t="shared" si="203"/>
        <v>0.21276595744680851</v>
      </c>
      <c r="L565" s="212">
        <f t="shared" si="203"/>
        <v>0</v>
      </c>
      <c r="M565" s="212">
        <f t="shared" si="203"/>
        <v>0.10638297872340426</v>
      </c>
      <c r="N565" s="212">
        <f t="shared" si="203"/>
        <v>0</v>
      </c>
      <c r="O565" s="212">
        <f t="shared" si="203"/>
        <v>0</v>
      </c>
      <c r="P565" s="212">
        <f t="shared" si="203"/>
        <v>0</v>
      </c>
      <c r="Q565" s="212">
        <f t="shared" si="203"/>
        <v>0</v>
      </c>
      <c r="R565" s="212">
        <f t="shared" si="203"/>
        <v>0.10638297872340426</v>
      </c>
      <c r="S565" s="212">
        <f t="shared" si="203"/>
        <v>28.723404255319153</v>
      </c>
      <c r="T565" s="212">
        <f t="shared" si="196"/>
        <v>99.999999999999986</v>
      </c>
    </row>
    <row r="566" spans="1:36" ht="21" customHeight="1" x14ac:dyDescent="0.15">
      <c r="B566" s="217"/>
      <c r="C566" s="218" t="s">
        <v>294</v>
      </c>
      <c r="D566" s="219"/>
      <c r="E566" s="219"/>
      <c r="F566" s="225">
        <f>F506</f>
        <v>940</v>
      </c>
      <c r="G566" s="163">
        <f t="shared" ref="G566:S566" si="204">G560/$F566*100</f>
        <v>65.957446808510639</v>
      </c>
      <c r="H566" s="163">
        <f t="shared" si="204"/>
        <v>2.6595744680851063</v>
      </c>
      <c r="I566" s="163">
        <f t="shared" si="204"/>
        <v>0.31914893617021273</v>
      </c>
      <c r="J566" s="163">
        <f t="shared" si="204"/>
        <v>0.42553191489361702</v>
      </c>
      <c r="K566" s="163">
        <f t="shared" si="204"/>
        <v>0.10638297872340426</v>
      </c>
      <c r="L566" s="163">
        <f t="shared" si="204"/>
        <v>0.10638297872340426</v>
      </c>
      <c r="M566" s="163">
        <f t="shared" si="204"/>
        <v>0.31914893617021273</v>
      </c>
      <c r="N566" s="163">
        <f t="shared" si="204"/>
        <v>0.21276595744680851</v>
      </c>
      <c r="O566" s="163">
        <f t="shared" si="204"/>
        <v>0.42553191489361702</v>
      </c>
      <c r="P566" s="163">
        <f t="shared" si="204"/>
        <v>0.10638297872340426</v>
      </c>
      <c r="Q566" s="163">
        <f t="shared" si="204"/>
        <v>0.31914893617021273</v>
      </c>
      <c r="R566" s="163">
        <f t="shared" si="204"/>
        <v>0.31914893617021273</v>
      </c>
      <c r="S566" s="163">
        <f t="shared" si="204"/>
        <v>28.723404255319153</v>
      </c>
      <c r="T566" s="163">
        <f t="shared" si="196"/>
        <v>99.999999999999972</v>
      </c>
    </row>
    <row r="567" spans="1:36" ht="15" customHeight="1" x14ac:dyDescent="0.15">
      <c r="B567" s="171"/>
      <c r="C567" s="172"/>
      <c r="D567" s="172"/>
      <c r="E567" s="172"/>
      <c r="F567" s="181"/>
      <c r="G567" s="181"/>
      <c r="H567" s="181"/>
      <c r="I567" s="181"/>
      <c r="J567" s="181"/>
      <c r="X567" s="137"/>
    </row>
    <row r="568" spans="1:36" ht="15" customHeight="1" x14ac:dyDescent="0.15">
      <c r="A568" s="135" t="s">
        <v>910</v>
      </c>
      <c r="B568" s="137"/>
      <c r="Z568" s="172"/>
      <c r="AA568" s="172"/>
      <c r="AB568" s="172"/>
      <c r="AC568" s="172"/>
      <c r="AD568" s="172"/>
      <c r="AE568" s="172"/>
      <c r="AF568" s="181"/>
      <c r="AG568" s="181"/>
      <c r="AH568" s="181"/>
      <c r="AI568" s="181"/>
      <c r="AJ568" s="181"/>
    </row>
    <row r="569" spans="1:36" ht="15" customHeight="1" x14ac:dyDescent="0.15">
      <c r="B569" s="138"/>
      <c r="C569" s="139"/>
      <c r="D569" s="139"/>
      <c r="E569" s="139"/>
      <c r="F569" s="139"/>
      <c r="G569" s="139"/>
      <c r="H569" s="139"/>
      <c r="I569" s="140"/>
      <c r="J569" s="141" t="s">
        <v>2</v>
      </c>
      <c r="K569" s="142"/>
      <c r="L569" s="143"/>
      <c r="M569" s="141" t="s">
        <v>3</v>
      </c>
      <c r="N569" s="144"/>
      <c r="Y569" s="171"/>
      <c r="Z569" s="172"/>
      <c r="AA569" s="172"/>
      <c r="AB569" s="172"/>
      <c r="AC569" s="172"/>
      <c r="AD569" s="172"/>
      <c r="AE569" s="172"/>
      <c r="AF569" s="181"/>
      <c r="AG569" s="181"/>
      <c r="AH569" s="181"/>
      <c r="AI569" s="181"/>
      <c r="AJ569" s="181"/>
    </row>
    <row r="570" spans="1:36" ht="21" x14ac:dyDescent="0.15">
      <c r="B570" s="145"/>
      <c r="I570" s="146" t="s">
        <v>4</v>
      </c>
      <c r="J570" s="146" t="s">
        <v>171</v>
      </c>
      <c r="K570" s="182" t="s">
        <v>173</v>
      </c>
      <c r="L570" s="147" t="s">
        <v>4</v>
      </c>
      <c r="M570" s="146" t="s">
        <v>171</v>
      </c>
      <c r="N570" s="146" t="s">
        <v>173</v>
      </c>
      <c r="Y570" s="171"/>
      <c r="Z570" s="172"/>
      <c r="AA570" s="172"/>
      <c r="AB570" s="172"/>
      <c r="AC570" s="172"/>
      <c r="AD570" s="172"/>
      <c r="AE570" s="172"/>
      <c r="AF570" s="181"/>
      <c r="AG570" s="181"/>
      <c r="AH570" s="181"/>
      <c r="AI570" s="181"/>
      <c r="AJ570" s="181"/>
    </row>
    <row r="571" spans="1:36" ht="15" customHeight="1" x14ac:dyDescent="0.15">
      <c r="B571" s="149"/>
      <c r="C571" s="150"/>
      <c r="D571" s="150"/>
      <c r="E571" s="150"/>
      <c r="F571" s="150"/>
      <c r="G571" s="150"/>
      <c r="H571" s="150"/>
      <c r="I571" s="152"/>
      <c r="J571" s="152"/>
      <c r="K571" s="183"/>
      <c r="L571" s="153">
        <f>'問5～9'!$J$14</f>
        <v>2016</v>
      </c>
      <c r="M571" s="154">
        <f>'問5～9'!$K$14</f>
        <v>963</v>
      </c>
      <c r="N571" s="154">
        <f>'問5～9'!$L$14</f>
        <v>1053</v>
      </c>
      <c r="O571" s="155"/>
      <c r="Y571" s="171"/>
      <c r="Z571" s="172"/>
      <c r="AA571" s="172"/>
      <c r="AB571" s="172"/>
      <c r="AC571" s="172"/>
      <c r="AD571" s="172"/>
      <c r="AE571" s="172"/>
      <c r="AF571" s="181"/>
      <c r="AG571" s="181"/>
      <c r="AH571" s="181"/>
      <c r="AI571" s="181"/>
      <c r="AJ571" s="181"/>
    </row>
    <row r="572" spans="1:36" ht="15" customHeight="1" x14ac:dyDescent="0.15">
      <c r="B572" s="156" t="s">
        <v>911</v>
      </c>
      <c r="C572" s="137"/>
      <c r="D572" s="137"/>
      <c r="E572" s="137"/>
      <c r="F572" s="137"/>
      <c r="G572" s="137"/>
      <c r="H572" s="137"/>
      <c r="I572" s="157">
        <v>502</v>
      </c>
      <c r="J572" s="157">
        <v>211</v>
      </c>
      <c r="K572" s="184">
        <v>291</v>
      </c>
      <c r="L572" s="158">
        <f>I572/L$571*100</f>
        <v>24.900793650793652</v>
      </c>
      <c r="M572" s="159">
        <f t="shared" ref="M572:N572" si="205">J572/M$571*100</f>
        <v>21.910695742471443</v>
      </c>
      <c r="N572" s="159">
        <f t="shared" si="205"/>
        <v>27.635327635327634</v>
      </c>
      <c r="O572" s="160"/>
      <c r="Y572" s="171"/>
      <c r="Z572" s="172"/>
      <c r="AA572" s="172"/>
      <c r="AB572" s="172"/>
      <c r="AC572" s="172"/>
      <c r="AD572" s="172"/>
      <c r="AE572" s="172"/>
      <c r="AF572" s="181"/>
      <c r="AG572" s="181"/>
      <c r="AH572" s="181"/>
      <c r="AI572" s="181"/>
      <c r="AJ572" s="181"/>
    </row>
    <row r="573" spans="1:36" ht="15" customHeight="1" x14ac:dyDescent="0.15">
      <c r="B573" s="156" t="s">
        <v>912</v>
      </c>
      <c r="C573" s="137"/>
      <c r="D573" s="137"/>
      <c r="E573" s="137"/>
      <c r="F573" s="137"/>
      <c r="G573" s="137"/>
      <c r="H573" s="137"/>
      <c r="I573" s="157">
        <v>513</v>
      </c>
      <c r="J573" s="157">
        <v>274</v>
      </c>
      <c r="K573" s="184">
        <v>239</v>
      </c>
      <c r="L573" s="158">
        <f t="shared" ref="L573:L582" si="206">I573/L$571*100</f>
        <v>25.446428571428569</v>
      </c>
      <c r="M573" s="159">
        <f t="shared" ref="M573:M582" si="207">J573/M$571*100</f>
        <v>28.452751817237797</v>
      </c>
      <c r="N573" s="159">
        <f t="shared" ref="N573:N582" si="208">K573/N$571*100</f>
        <v>22.697056030389366</v>
      </c>
      <c r="O573" s="160"/>
      <c r="Y573" s="171"/>
      <c r="Z573" s="172"/>
      <c r="AA573" s="172"/>
      <c r="AB573" s="172"/>
      <c r="AC573" s="172"/>
      <c r="AD573" s="172"/>
      <c r="AE573" s="172"/>
      <c r="AF573" s="181"/>
      <c r="AG573" s="181"/>
      <c r="AH573" s="181"/>
      <c r="AI573" s="181"/>
      <c r="AJ573" s="181"/>
    </row>
    <row r="574" spans="1:36" ht="15" customHeight="1" x14ac:dyDescent="0.15">
      <c r="B574" s="156" t="s">
        <v>913</v>
      </c>
      <c r="C574" s="137"/>
      <c r="D574" s="137"/>
      <c r="E574" s="137"/>
      <c r="F574" s="137"/>
      <c r="G574" s="137"/>
      <c r="H574" s="137"/>
      <c r="I574" s="157">
        <v>576</v>
      </c>
      <c r="J574" s="157">
        <v>287</v>
      </c>
      <c r="K574" s="184">
        <v>289</v>
      </c>
      <c r="L574" s="158">
        <f t="shared" si="206"/>
        <v>28.571428571428569</v>
      </c>
      <c r="M574" s="159">
        <f t="shared" si="207"/>
        <v>29.80269989615784</v>
      </c>
      <c r="N574" s="159">
        <f t="shared" si="208"/>
        <v>27.445394112060779</v>
      </c>
      <c r="O574" s="160"/>
      <c r="Y574" s="171"/>
      <c r="Z574" s="172"/>
      <c r="AA574" s="172"/>
      <c r="AB574" s="172"/>
      <c r="AC574" s="172"/>
      <c r="AD574" s="172"/>
      <c r="AE574" s="172"/>
      <c r="AF574" s="181"/>
      <c r="AG574" s="181"/>
      <c r="AH574" s="181"/>
      <c r="AI574" s="181"/>
      <c r="AJ574" s="181"/>
    </row>
    <row r="575" spans="1:36" ht="15" customHeight="1" x14ac:dyDescent="0.15">
      <c r="B575" s="156" t="s">
        <v>914</v>
      </c>
      <c r="C575" s="137"/>
      <c r="D575" s="137"/>
      <c r="E575" s="137"/>
      <c r="F575" s="137"/>
      <c r="G575" s="137"/>
      <c r="H575" s="137"/>
      <c r="I575" s="157">
        <v>497</v>
      </c>
      <c r="J575" s="157">
        <v>246</v>
      </c>
      <c r="K575" s="184">
        <v>251</v>
      </c>
      <c r="L575" s="158">
        <f t="shared" si="206"/>
        <v>24.652777777777779</v>
      </c>
      <c r="M575" s="159">
        <f t="shared" si="207"/>
        <v>25.545171339563861</v>
      </c>
      <c r="N575" s="159">
        <f t="shared" si="208"/>
        <v>23.836657169990502</v>
      </c>
      <c r="O575" s="160"/>
      <c r="Y575" s="171"/>
      <c r="Z575" s="172"/>
      <c r="AA575" s="172"/>
      <c r="AB575" s="172"/>
      <c r="AC575" s="172"/>
      <c r="AD575" s="172"/>
      <c r="AE575" s="172"/>
      <c r="AF575" s="181"/>
      <c r="AG575" s="181"/>
      <c r="AH575" s="181"/>
      <c r="AI575" s="181"/>
      <c r="AJ575" s="181"/>
    </row>
    <row r="576" spans="1:36" ht="15" customHeight="1" x14ac:dyDescent="0.15">
      <c r="B576" s="156" t="s">
        <v>915</v>
      </c>
      <c r="C576" s="137"/>
      <c r="D576" s="137"/>
      <c r="E576" s="137"/>
      <c r="F576" s="137"/>
      <c r="G576" s="137"/>
      <c r="H576" s="137"/>
      <c r="I576" s="157">
        <v>757</v>
      </c>
      <c r="J576" s="157">
        <v>330</v>
      </c>
      <c r="K576" s="184">
        <v>427</v>
      </c>
      <c r="L576" s="158">
        <f t="shared" si="206"/>
        <v>37.549603174603178</v>
      </c>
      <c r="M576" s="159">
        <f t="shared" si="207"/>
        <v>34.267912772585667</v>
      </c>
      <c r="N576" s="159">
        <f t="shared" si="208"/>
        <v>40.550807217473881</v>
      </c>
      <c r="O576" s="160"/>
      <c r="Y576" s="171"/>
      <c r="Z576" s="172"/>
      <c r="AA576" s="172"/>
      <c r="AB576" s="172"/>
      <c r="AC576" s="172"/>
      <c r="AD576" s="172"/>
      <c r="AE576" s="172"/>
      <c r="AF576" s="181"/>
      <c r="AG576" s="181"/>
      <c r="AH576" s="181"/>
      <c r="AI576" s="181"/>
      <c r="AJ576" s="181"/>
    </row>
    <row r="577" spans="1:37" ht="15" customHeight="1" x14ac:dyDescent="0.15">
      <c r="B577" s="156" t="s">
        <v>462</v>
      </c>
      <c r="C577" s="137"/>
      <c r="D577" s="137"/>
      <c r="E577" s="137"/>
      <c r="F577" s="137"/>
      <c r="G577" s="137"/>
      <c r="H577" s="137"/>
      <c r="I577" s="157">
        <v>354</v>
      </c>
      <c r="J577" s="157">
        <v>200</v>
      </c>
      <c r="K577" s="184">
        <v>154</v>
      </c>
      <c r="L577" s="158">
        <f t="shared" si="206"/>
        <v>17.559523809523807</v>
      </c>
      <c r="M577" s="159">
        <f t="shared" si="207"/>
        <v>20.768431983385256</v>
      </c>
      <c r="N577" s="159">
        <f t="shared" si="208"/>
        <v>14.624881291547959</v>
      </c>
      <c r="O577" s="160"/>
      <c r="Y577" s="171"/>
      <c r="Z577" s="172"/>
      <c r="AA577" s="172"/>
      <c r="AB577" s="172"/>
      <c r="AC577" s="172"/>
      <c r="AD577" s="172"/>
      <c r="AE577" s="172"/>
      <c r="AF577" s="181"/>
      <c r="AG577" s="181"/>
      <c r="AH577" s="181"/>
      <c r="AI577" s="181"/>
      <c r="AJ577" s="181"/>
    </row>
    <row r="578" spans="1:37" ht="15" customHeight="1" x14ac:dyDescent="0.15">
      <c r="B578" s="156" t="s">
        <v>916</v>
      </c>
      <c r="C578" s="137"/>
      <c r="D578" s="137"/>
      <c r="E578" s="137"/>
      <c r="F578" s="137"/>
      <c r="G578" s="137"/>
      <c r="H578" s="137"/>
      <c r="I578" s="157">
        <v>293</v>
      </c>
      <c r="J578" s="157">
        <v>159</v>
      </c>
      <c r="K578" s="184">
        <v>134</v>
      </c>
      <c r="L578" s="158">
        <f t="shared" si="206"/>
        <v>14.53373015873016</v>
      </c>
      <c r="M578" s="159">
        <f t="shared" si="207"/>
        <v>16.510903426791277</v>
      </c>
      <c r="N578" s="159">
        <f t="shared" si="208"/>
        <v>12.725546058879392</v>
      </c>
      <c r="O578" s="160"/>
      <c r="Y578" s="171"/>
      <c r="Z578" s="172"/>
      <c r="AA578" s="172"/>
      <c r="AB578" s="172"/>
      <c r="AC578" s="172"/>
      <c r="AD578" s="172"/>
      <c r="AE578" s="172"/>
      <c r="AF578" s="181"/>
      <c r="AG578" s="181"/>
      <c r="AH578" s="181"/>
      <c r="AI578" s="181"/>
      <c r="AJ578" s="181"/>
    </row>
    <row r="579" spans="1:37" ht="15" customHeight="1" x14ac:dyDescent="0.15">
      <c r="B579" s="156" t="s">
        <v>917</v>
      </c>
      <c r="C579" s="137"/>
      <c r="D579" s="137"/>
      <c r="E579" s="137"/>
      <c r="F579" s="137"/>
      <c r="G579" s="137"/>
      <c r="H579" s="137"/>
      <c r="I579" s="157">
        <v>321</v>
      </c>
      <c r="J579" s="157">
        <v>154</v>
      </c>
      <c r="K579" s="184">
        <v>167</v>
      </c>
      <c r="L579" s="158">
        <f t="shared" si="206"/>
        <v>15.922619047619047</v>
      </c>
      <c r="M579" s="159">
        <f t="shared" si="207"/>
        <v>15.991692627206646</v>
      </c>
      <c r="N579" s="159">
        <f t="shared" si="208"/>
        <v>15.859449192782527</v>
      </c>
      <c r="O579" s="160"/>
      <c r="Y579" s="171"/>
      <c r="Z579" s="172"/>
      <c r="AA579" s="172"/>
      <c r="AB579" s="172"/>
      <c r="AC579" s="172"/>
      <c r="AD579" s="172"/>
      <c r="AE579" s="172"/>
      <c r="AF579" s="181"/>
      <c r="AG579" s="181"/>
      <c r="AH579" s="181"/>
      <c r="AI579" s="181"/>
      <c r="AJ579" s="181"/>
    </row>
    <row r="580" spans="1:37" ht="15" customHeight="1" x14ac:dyDescent="0.15">
      <c r="B580" s="156" t="s">
        <v>918</v>
      </c>
      <c r="C580" s="137"/>
      <c r="D580" s="137"/>
      <c r="E580" s="137"/>
      <c r="F580" s="137"/>
      <c r="G580" s="137"/>
      <c r="H580" s="137"/>
      <c r="I580" s="157">
        <v>70</v>
      </c>
      <c r="J580" s="157">
        <v>22</v>
      </c>
      <c r="K580" s="184">
        <v>48</v>
      </c>
      <c r="L580" s="158">
        <f t="shared" si="206"/>
        <v>3.4722222222222223</v>
      </c>
      <c r="M580" s="159">
        <f t="shared" si="207"/>
        <v>2.2845275181723781</v>
      </c>
      <c r="N580" s="159">
        <f t="shared" si="208"/>
        <v>4.5584045584045585</v>
      </c>
      <c r="O580" s="160"/>
      <c r="Y580" s="171"/>
      <c r="Z580" s="172"/>
      <c r="AA580" s="172"/>
      <c r="AB580" s="172"/>
      <c r="AC580" s="172"/>
      <c r="AD580" s="172"/>
      <c r="AE580" s="172"/>
      <c r="AF580" s="181"/>
      <c r="AG580" s="181"/>
      <c r="AH580" s="181"/>
      <c r="AI580" s="181"/>
      <c r="AJ580" s="181"/>
    </row>
    <row r="581" spans="1:37" ht="15" customHeight="1" x14ac:dyDescent="0.15">
      <c r="B581" s="156" t="s">
        <v>940</v>
      </c>
      <c r="C581" s="137"/>
      <c r="D581" s="137"/>
      <c r="E581" s="137"/>
      <c r="F581" s="137"/>
      <c r="G581" s="137"/>
      <c r="H581" s="137"/>
      <c r="I581" s="157">
        <v>25</v>
      </c>
      <c r="J581" s="157">
        <v>4</v>
      </c>
      <c r="K581" s="184">
        <v>21</v>
      </c>
      <c r="L581" s="158">
        <f t="shared" si="206"/>
        <v>1.2400793650793651</v>
      </c>
      <c r="M581" s="159">
        <f t="shared" si="207"/>
        <v>0.4153686396677051</v>
      </c>
      <c r="N581" s="159">
        <f t="shared" si="208"/>
        <v>1.9943019943019942</v>
      </c>
      <c r="O581" s="160"/>
      <c r="Y581" s="171"/>
      <c r="Z581" s="172"/>
      <c r="AA581" s="172"/>
      <c r="AB581" s="172"/>
      <c r="AC581" s="172"/>
      <c r="AD581" s="172"/>
      <c r="AE581" s="172"/>
      <c r="AF581" s="181"/>
      <c r="AG581" s="181"/>
      <c r="AH581" s="181"/>
      <c r="AI581" s="181"/>
      <c r="AJ581" s="181"/>
    </row>
    <row r="582" spans="1:37" ht="15" customHeight="1" x14ac:dyDescent="0.15">
      <c r="B582" s="149" t="s">
        <v>0</v>
      </c>
      <c r="C582" s="150"/>
      <c r="D582" s="150"/>
      <c r="E582" s="150"/>
      <c r="F582" s="150"/>
      <c r="G582" s="150"/>
      <c r="H582" s="150"/>
      <c r="I582" s="161">
        <v>838</v>
      </c>
      <c r="J582" s="161">
        <v>441</v>
      </c>
      <c r="K582" s="185">
        <v>397</v>
      </c>
      <c r="L582" s="162">
        <f t="shared" si="206"/>
        <v>41.567460317460316</v>
      </c>
      <c r="M582" s="163">
        <f t="shared" si="207"/>
        <v>45.794392523364486</v>
      </c>
      <c r="N582" s="163">
        <f t="shared" si="208"/>
        <v>37.701804368471038</v>
      </c>
      <c r="O582" s="164"/>
      <c r="Y582" s="171"/>
      <c r="Z582" s="172"/>
      <c r="AA582" s="172"/>
      <c r="AB582" s="172"/>
      <c r="AC582" s="172"/>
      <c r="AD582" s="172"/>
      <c r="AE582" s="172"/>
      <c r="AF582" s="181"/>
      <c r="AG582" s="181"/>
      <c r="AH582" s="181"/>
      <c r="AI582" s="181"/>
      <c r="AJ582" s="181"/>
    </row>
    <row r="583" spans="1:37" ht="15" customHeight="1" x14ac:dyDescent="0.15">
      <c r="B583" s="165" t="s">
        <v>1</v>
      </c>
      <c r="C583" s="166"/>
      <c r="D583" s="166"/>
      <c r="E583" s="166"/>
      <c r="F583" s="166"/>
      <c r="G583" s="166"/>
      <c r="H583" s="166"/>
      <c r="I583" s="168">
        <f>SUM(I572:I582)</f>
        <v>4746</v>
      </c>
      <c r="J583" s="168">
        <f>SUM(J572:J582)</f>
        <v>2328</v>
      </c>
      <c r="K583" s="186">
        <f>SUM(K572:K582)</f>
        <v>2418</v>
      </c>
      <c r="L583" s="169" t="str">
        <f>IF(SUM(L572:L582)&gt;100,"－",SUM(L572:L582))</f>
        <v>－</v>
      </c>
      <c r="M583" s="170" t="str">
        <f>IF(SUM(M572:M582)&gt;100,"－",SUM(M572:M582))</f>
        <v>－</v>
      </c>
      <c r="N583" s="170" t="str">
        <f>IF(SUM(N572:N582)&gt;100,"－",SUM(N572:N582))</f>
        <v>－</v>
      </c>
      <c r="O583" s="164"/>
      <c r="Y583" s="171"/>
      <c r="Z583" s="172"/>
      <c r="AA583" s="172"/>
      <c r="AB583" s="172"/>
      <c r="AC583" s="172"/>
      <c r="AD583" s="172"/>
      <c r="AE583" s="172"/>
      <c r="AF583" s="181"/>
      <c r="AG583" s="181"/>
      <c r="AH583" s="181"/>
      <c r="AI583" s="181"/>
      <c r="AJ583" s="181"/>
    </row>
    <row r="584" spans="1:37" ht="15" customHeight="1" x14ac:dyDescent="0.15">
      <c r="B584" s="171"/>
      <c r="C584" s="172"/>
      <c r="D584" s="172"/>
      <c r="E584" s="172"/>
      <c r="F584" s="181"/>
      <c r="G584" s="181"/>
      <c r="H584" s="181"/>
      <c r="I584" s="181"/>
      <c r="J584" s="181"/>
      <c r="W584" s="172"/>
      <c r="X584" s="172"/>
      <c r="Y584" s="172"/>
      <c r="Z584" s="172"/>
      <c r="AA584" s="172"/>
      <c r="AB584" s="172"/>
      <c r="AC584" s="181"/>
      <c r="AD584" s="181"/>
      <c r="AE584" s="181"/>
      <c r="AF584" s="181"/>
      <c r="AG584" s="181"/>
    </row>
    <row r="585" spans="1:37" ht="15" customHeight="1" x14ac:dyDescent="0.15">
      <c r="A585" s="136" t="s">
        <v>969</v>
      </c>
      <c r="B585" s="171"/>
      <c r="C585" s="171"/>
      <c r="D585" s="171"/>
      <c r="E585" s="172"/>
      <c r="F585" s="160"/>
      <c r="G585" s="160"/>
      <c r="H585" s="160"/>
      <c r="I585" s="160"/>
      <c r="K585" s="173"/>
      <c r="X585" s="137"/>
    </row>
    <row r="586" spans="1:37" ht="15" customHeight="1" x14ac:dyDescent="0.15">
      <c r="A586" s="135" t="s">
        <v>925</v>
      </c>
      <c r="B586" s="171"/>
      <c r="C586" s="171"/>
      <c r="D586" s="171"/>
      <c r="E586" s="172"/>
      <c r="F586" s="160"/>
      <c r="G586" s="160"/>
      <c r="H586" s="160"/>
      <c r="I586" s="160"/>
      <c r="X586" s="137"/>
    </row>
    <row r="587" spans="1:37" ht="13.7" customHeight="1" x14ac:dyDescent="0.15">
      <c r="B587" s="138"/>
      <c r="C587" s="139"/>
      <c r="D587" s="139"/>
      <c r="E587" s="139"/>
      <c r="F587" s="140"/>
      <c r="G587" s="141" t="s">
        <v>2</v>
      </c>
      <c r="H587" s="142"/>
      <c r="I587" s="143"/>
      <c r="J587" s="141" t="s">
        <v>3</v>
      </c>
      <c r="K587" s="144"/>
      <c r="X587" s="137"/>
    </row>
    <row r="588" spans="1:37" ht="21" x14ac:dyDescent="0.15">
      <c r="B588" s="145"/>
      <c r="F588" s="146" t="s">
        <v>4</v>
      </c>
      <c r="G588" s="146" t="s">
        <v>171</v>
      </c>
      <c r="H588" s="182" t="s">
        <v>173</v>
      </c>
      <c r="I588" s="147" t="s">
        <v>4</v>
      </c>
      <c r="J588" s="146" t="s">
        <v>171</v>
      </c>
      <c r="K588" s="146" t="s">
        <v>173</v>
      </c>
      <c r="X588" s="137"/>
    </row>
    <row r="589" spans="1:37" ht="12" customHeight="1" x14ac:dyDescent="0.15">
      <c r="B589" s="149"/>
      <c r="C589" s="150"/>
      <c r="D589" s="150"/>
      <c r="E589" s="151"/>
      <c r="F589" s="152"/>
      <c r="G589" s="152"/>
      <c r="H589" s="183"/>
      <c r="I589" s="153">
        <f>F597</f>
        <v>1806</v>
      </c>
      <c r="J589" s="154">
        <f>G597</f>
        <v>866</v>
      </c>
      <c r="K589" s="154">
        <f>H597</f>
        <v>940</v>
      </c>
      <c r="L589" s="155"/>
      <c r="M589" s="155"/>
      <c r="N589" s="155"/>
      <c r="O589" s="155"/>
      <c r="X589" s="137"/>
      <c r="AI589" s="155"/>
      <c r="AJ589" s="155"/>
      <c r="AK589" s="155"/>
    </row>
    <row r="590" spans="1:37" ht="15" customHeight="1" x14ac:dyDescent="0.15">
      <c r="B590" s="156" t="s">
        <v>154</v>
      </c>
      <c r="C590" s="137"/>
      <c r="D590" s="137"/>
      <c r="F590" s="157">
        <v>932</v>
      </c>
      <c r="G590" s="157">
        <v>467</v>
      </c>
      <c r="H590" s="184">
        <v>465</v>
      </c>
      <c r="I590" s="158">
        <f>F590/I$589*100</f>
        <v>51.605758582502773</v>
      </c>
      <c r="J590" s="159">
        <f t="shared" ref="J590:K590" si="209">G590/J$589*100</f>
        <v>53.926096997690529</v>
      </c>
      <c r="K590" s="159">
        <f t="shared" si="209"/>
        <v>49.468085106382979</v>
      </c>
      <c r="L590" s="160"/>
      <c r="M590" s="160"/>
      <c r="N590" s="160"/>
      <c r="O590" s="160"/>
      <c r="X590" s="137"/>
      <c r="AI590" s="160"/>
      <c r="AJ590" s="160"/>
      <c r="AK590" s="160"/>
    </row>
    <row r="591" spans="1:37" ht="15" customHeight="1" x14ac:dyDescent="0.15">
      <c r="B591" s="156" t="s">
        <v>899</v>
      </c>
      <c r="C591" s="137"/>
      <c r="D591" s="137"/>
      <c r="F591" s="157">
        <v>208</v>
      </c>
      <c r="G591" s="157">
        <v>65</v>
      </c>
      <c r="H591" s="184">
        <v>143</v>
      </c>
      <c r="I591" s="158">
        <f t="shared" ref="I591:I596" si="210">F591/I$589*100</f>
        <v>11.517165005537098</v>
      </c>
      <c r="J591" s="159">
        <f t="shared" ref="J591:J596" si="211">G591/J$589*100</f>
        <v>7.5057736720554269</v>
      </c>
      <c r="K591" s="159">
        <f t="shared" ref="K591:K596" si="212">H591/K$589*100</f>
        <v>15.212765957446809</v>
      </c>
      <c r="L591" s="160"/>
      <c r="M591" s="160"/>
      <c r="N591" s="160"/>
      <c r="O591" s="160"/>
      <c r="X591" s="137"/>
      <c r="AI591" s="160"/>
      <c r="AJ591" s="160"/>
      <c r="AK591" s="160"/>
    </row>
    <row r="592" spans="1:37" ht="15" customHeight="1" x14ac:dyDescent="0.15">
      <c r="B592" s="156" t="s">
        <v>926</v>
      </c>
      <c r="C592" s="137"/>
      <c r="D592" s="137"/>
      <c r="F592" s="157">
        <v>134</v>
      </c>
      <c r="G592" s="157">
        <v>43</v>
      </c>
      <c r="H592" s="184">
        <v>91</v>
      </c>
      <c r="I592" s="158">
        <f t="shared" si="210"/>
        <v>7.4197120708748621</v>
      </c>
      <c r="J592" s="159">
        <f t="shared" si="211"/>
        <v>4.9653579676674369</v>
      </c>
      <c r="K592" s="159">
        <f t="shared" si="212"/>
        <v>9.6808510638297882</v>
      </c>
      <c r="L592" s="160"/>
      <c r="M592" s="160"/>
      <c r="N592" s="160"/>
      <c r="O592" s="160"/>
      <c r="X592" s="137"/>
      <c r="AI592" s="160"/>
      <c r="AJ592" s="160"/>
      <c r="AK592" s="160"/>
    </row>
    <row r="593" spans="1:37" ht="15" customHeight="1" x14ac:dyDescent="0.15">
      <c r="B593" s="156" t="s">
        <v>927</v>
      </c>
      <c r="C593" s="137"/>
      <c r="D593" s="137"/>
      <c r="F593" s="157">
        <v>18</v>
      </c>
      <c r="G593" s="157">
        <v>7</v>
      </c>
      <c r="H593" s="184">
        <v>11</v>
      </c>
      <c r="I593" s="158">
        <f t="shared" si="210"/>
        <v>0.99667774086378735</v>
      </c>
      <c r="J593" s="159">
        <f t="shared" si="211"/>
        <v>0.80831408775981528</v>
      </c>
      <c r="K593" s="159">
        <f t="shared" si="212"/>
        <v>1.1702127659574468</v>
      </c>
      <c r="L593" s="160"/>
      <c r="M593" s="160"/>
      <c r="N593" s="160"/>
      <c r="O593" s="160"/>
      <c r="X593" s="137"/>
      <c r="AI593" s="160"/>
      <c r="AJ593" s="160"/>
      <c r="AK593" s="160"/>
    </row>
    <row r="594" spans="1:37" ht="15" customHeight="1" x14ac:dyDescent="0.15">
      <c r="B594" s="156" t="s">
        <v>870</v>
      </c>
      <c r="C594" s="137"/>
      <c r="D594" s="137"/>
      <c r="F594" s="157">
        <v>16</v>
      </c>
      <c r="G594" s="157">
        <v>7</v>
      </c>
      <c r="H594" s="184">
        <v>9</v>
      </c>
      <c r="I594" s="158">
        <f t="shared" si="210"/>
        <v>0.88593576965669985</v>
      </c>
      <c r="J594" s="159">
        <f t="shared" si="211"/>
        <v>0.80831408775981528</v>
      </c>
      <c r="K594" s="159">
        <f t="shared" si="212"/>
        <v>0.95744680851063824</v>
      </c>
      <c r="L594" s="160"/>
      <c r="M594" s="160"/>
      <c r="N594" s="160"/>
      <c r="O594" s="160"/>
      <c r="X594" s="137"/>
      <c r="AI594" s="160"/>
      <c r="AJ594" s="160"/>
      <c r="AK594" s="160"/>
    </row>
    <row r="595" spans="1:37" ht="15" customHeight="1" x14ac:dyDescent="0.15">
      <c r="B595" s="156" t="s">
        <v>140</v>
      </c>
      <c r="C595" s="137"/>
      <c r="D595" s="137"/>
      <c r="F595" s="157">
        <v>2</v>
      </c>
      <c r="G595" s="157">
        <v>2</v>
      </c>
      <c r="H595" s="184">
        <v>0</v>
      </c>
      <c r="I595" s="158">
        <f t="shared" si="210"/>
        <v>0.11074197120708748</v>
      </c>
      <c r="J595" s="159">
        <f t="shared" si="211"/>
        <v>0.23094688221709006</v>
      </c>
      <c r="K595" s="159">
        <f t="shared" si="212"/>
        <v>0</v>
      </c>
      <c r="L595" s="160"/>
      <c r="M595" s="160"/>
      <c r="N595" s="160"/>
      <c r="O595" s="160"/>
      <c r="X595" s="137"/>
      <c r="AI595" s="160"/>
      <c r="AJ595" s="160"/>
      <c r="AK595" s="160"/>
    </row>
    <row r="596" spans="1:37" ht="15" customHeight="1" x14ac:dyDescent="0.15">
      <c r="B596" s="149" t="s">
        <v>128</v>
      </c>
      <c r="C596" s="150"/>
      <c r="D596" s="150"/>
      <c r="E596" s="151"/>
      <c r="F596" s="161">
        <v>496</v>
      </c>
      <c r="G596" s="161">
        <v>275</v>
      </c>
      <c r="H596" s="185">
        <v>221</v>
      </c>
      <c r="I596" s="162">
        <f t="shared" si="210"/>
        <v>27.464008859357698</v>
      </c>
      <c r="J596" s="163">
        <f t="shared" si="211"/>
        <v>31.755196304849886</v>
      </c>
      <c r="K596" s="163">
        <f t="shared" si="212"/>
        <v>23.51063829787234</v>
      </c>
      <c r="L596" s="164"/>
      <c r="M596" s="164"/>
      <c r="N596" s="164"/>
      <c r="O596" s="164"/>
      <c r="X596" s="137"/>
      <c r="AI596" s="164"/>
      <c r="AJ596" s="164"/>
      <c r="AK596" s="164"/>
    </row>
    <row r="597" spans="1:37" ht="15" customHeight="1" x14ac:dyDescent="0.15">
      <c r="B597" s="165" t="s">
        <v>1</v>
      </c>
      <c r="C597" s="166"/>
      <c r="D597" s="166"/>
      <c r="E597" s="167"/>
      <c r="F597" s="168">
        <f>SUM(F590:F596)</f>
        <v>1806</v>
      </c>
      <c r="G597" s="168">
        <f>SUM(G590:G596)</f>
        <v>866</v>
      </c>
      <c r="H597" s="186">
        <f>SUM(H590:H596)</f>
        <v>940</v>
      </c>
      <c r="I597" s="169">
        <f>IF(SUM(I590:I596)&gt;100,"－",SUM(I590:I596))</f>
        <v>100</v>
      </c>
      <c r="J597" s="170">
        <f>IF(SUM(J590:J596)&gt;100,"－",SUM(J590:J596))</f>
        <v>100</v>
      </c>
      <c r="K597" s="170">
        <f>IF(SUM(K590:K596)&gt;100,"－",SUM(K590:K596))</f>
        <v>100</v>
      </c>
      <c r="L597" s="164"/>
      <c r="M597" s="164"/>
      <c r="N597" s="164"/>
      <c r="O597" s="164"/>
      <c r="X597" s="137"/>
      <c r="AI597" s="164"/>
      <c r="AJ597" s="164"/>
      <c r="AK597" s="164"/>
    </row>
    <row r="598" spans="1:37" ht="15" customHeight="1" x14ac:dyDescent="0.15">
      <c r="B598" s="165" t="s">
        <v>840</v>
      </c>
      <c r="C598" s="166"/>
      <c r="D598" s="166"/>
      <c r="E598" s="176"/>
      <c r="F598" s="177">
        <v>3.8426367349774755</v>
      </c>
      <c r="G598" s="178">
        <v>3.2060355313510622</v>
      </c>
      <c r="H598" s="178">
        <v>4.3659069871933527</v>
      </c>
      <c r="I598" s="148"/>
      <c r="O598" s="160"/>
      <c r="P598" s="160"/>
      <c r="Q598" s="160"/>
      <c r="X598" s="137"/>
    </row>
    <row r="599" spans="1:37" ht="15" customHeight="1" x14ac:dyDescent="0.15">
      <c r="B599" s="165" t="s">
        <v>841</v>
      </c>
      <c r="C599" s="166"/>
      <c r="D599" s="166"/>
      <c r="E599" s="176"/>
      <c r="F599" s="177">
        <v>13.317074398996013</v>
      </c>
      <c r="G599" s="178">
        <v>15.280379024423208</v>
      </c>
      <c r="H599" s="178">
        <v>12.358610723590632</v>
      </c>
      <c r="I599" s="148"/>
      <c r="O599" s="160"/>
      <c r="P599" s="160"/>
      <c r="Q599" s="160"/>
      <c r="X599" s="137"/>
    </row>
    <row r="601" spans="1:37" ht="15" customHeight="1" x14ac:dyDescent="0.15">
      <c r="A601" s="136" t="s">
        <v>973</v>
      </c>
      <c r="B601" s="171"/>
      <c r="C601" s="171"/>
      <c r="D601" s="171"/>
      <c r="E601" s="172"/>
      <c r="F601" s="160"/>
      <c r="G601" s="160"/>
      <c r="H601" s="160"/>
      <c r="I601" s="160"/>
      <c r="K601" s="173"/>
      <c r="X601" s="137"/>
    </row>
    <row r="602" spans="1:37" ht="15" customHeight="1" x14ac:dyDescent="0.15">
      <c r="A602" s="135" t="s">
        <v>933</v>
      </c>
      <c r="B602" s="171"/>
      <c r="C602" s="171"/>
      <c r="D602" s="171"/>
      <c r="E602" s="172"/>
      <c r="F602" s="160"/>
      <c r="G602" s="160"/>
      <c r="H602" s="160"/>
      <c r="I602" s="160"/>
      <c r="X602" s="137"/>
    </row>
    <row r="603" spans="1:37" ht="13.7" customHeight="1" x14ac:dyDescent="0.15">
      <c r="B603" s="138"/>
      <c r="C603" s="139"/>
      <c r="D603" s="139"/>
      <c r="E603" s="139"/>
      <c r="F603" s="140"/>
      <c r="G603" s="141" t="s">
        <v>2</v>
      </c>
      <c r="H603" s="142"/>
      <c r="I603" s="143"/>
      <c r="J603" s="141" t="s">
        <v>3</v>
      </c>
      <c r="K603" s="144"/>
      <c r="X603" s="137"/>
    </row>
    <row r="604" spans="1:37" ht="21" x14ac:dyDescent="0.15">
      <c r="B604" s="145"/>
      <c r="F604" s="146" t="s">
        <v>4</v>
      </c>
      <c r="G604" s="146" t="s">
        <v>171</v>
      </c>
      <c r="H604" s="182" t="s">
        <v>173</v>
      </c>
      <c r="I604" s="147" t="s">
        <v>4</v>
      </c>
      <c r="J604" s="146" t="s">
        <v>171</v>
      </c>
      <c r="K604" s="146" t="s">
        <v>173</v>
      </c>
      <c r="X604" s="137"/>
    </row>
    <row r="605" spans="1:37" ht="12" customHeight="1" x14ac:dyDescent="0.15">
      <c r="B605" s="149"/>
      <c r="C605" s="150"/>
      <c r="D605" s="150"/>
      <c r="E605" s="151"/>
      <c r="F605" s="152"/>
      <c r="G605" s="152"/>
      <c r="H605" s="183"/>
      <c r="I605" s="153">
        <f>F613</f>
        <v>1914</v>
      </c>
      <c r="J605" s="154">
        <f>G613</f>
        <v>915</v>
      </c>
      <c r="K605" s="154">
        <f>H613</f>
        <v>999</v>
      </c>
      <c r="L605" s="155"/>
      <c r="M605" s="155"/>
      <c r="N605" s="155"/>
      <c r="O605" s="155"/>
      <c r="X605" s="137"/>
      <c r="AI605" s="155"/>
      <c r="AJ605" s="155"/>
      <c r="AK605" s="155"/>
    </row>
    <row r="606" spans="1:37" ht="15" customHeight="1" x14ac:dyDescent="0.15">
      <c r="B606" s="156" t="s">
        <v>154</v>
      </c>
      <c r="C606" s="137"/>
      <c r="D606" s="137"/>
      <c r="F606" s="157">
        <v>966</v>
      </c>
      <c r="G606" s="157">
        <v>485</v>
      </c>
      <c r="H606" s="184">
        <v>481</v>
      </c>
      <c r="I606" s="158">
        <f t="shared" ref="I606:K612" si="213">F606/I$605*100</f>
        <v>50.470219435736674</v>
      </c>
      <c r="J606" s="159">
        <f t="shared" si="213"/>
        <v>53.005464480874323</v>
      </c>
      <c r="K606" s="159">
        <f t="shared" si="213"/>
        <v>48.148148148148145</v>
      </c>
      <c r="L606" s="160"/>
      <c r="M606" s="160"/>
      <c r="N606" s="160"/>
      <c r="O606" s="160"/>
      <c r="X606" s="137"/>
      <c r="AI606" s="160"/>
      <c r="AJ606" s="160"/>
      <c r="AK606" s="160"/>
    </row>
    <row r="607" spans="1:37" ht="15" customHeight="1" x14ac:dyDescent="0.15">
      <c r="B607" s="156" t="s">
        <v>76</v>
      </c>
      <c r="C607" s="137"/>
      <c r="D607" s="137"/>
      <c r="F607" s="157">
        <v>201</v>
      </c>
      <c r="G607" s="157">
        <v>66</v>
      </c>
      <c r="H607" s="184">
        <v>135</v>
      </c>
      <c r="I607" s="158">
        <f t="shared" si="213"/>
        <v>10.501567398119123</v>
      </c>
      <c r="J607" s="159">
        <f t="shared" si="213"/>
        <v>7.2131147540983616</v>
      </c>
      <c r="K607" s="159">
        <f t="shared" si="213"/>
        <v>13.513513513513514</v>
      </c>
      <c r="L607" s="160"/>
      <c r="M607" s="160"/>
      <c r="N607" s="160"/>
      <c r="O607" s="160"/>
      <c r="X607" s="137"/>
      <c r="AI607" s="160"/>
      <c r="AJ607" s="160"/>
      <c r="AK607" s="160"/>
    </row>
    <row r="608" spans="1:37" ht="15" customHeight="1" x14ac:dyDescent="0.15">
      <c r="B608" s="156" t="s">
        <v>498</v>
      </c>
      <c r="C608" s="137"/>
      <c r="D608" s="137"/>
      <c r="F608" s="157">
        <v>143</v>
      </c>
      <c r="G608" s="157">
        <v>43</v>
      </c>
      <c r="H608" s="184">
        <v>100</v>
      </c>
      <c r="I608" s="158">
        <f t="shared" si="213"/>
        <v>7.4712643678160928</v>
      </c>
      <c r="J608" s="159">
        <f t="shared" si="213"/>
        <v>4.6994535519125682</v>
      </c>
      <c r="K608" s="159">
        <f t="shared" si="213"/>
        <v>10.01001001001001</v>
      </c>
      <c r="L608" s="160"/>
      <c r="M608" s="160"/>
      <c r="N608" s="160"/>
      <c r="O608" s="160"/>
      <c r="X608" s="137"/>
      <c r="AI608" s="160"/>
      <c r="AJ608" s="160"/>
      <c r="AK608" s="160"/>
    </row>
    <row r="609" spans="1:37" ht="15" customHeight="1" x14ac:dyDescent="0.15">
      <c r="B609" s="156" t="s">
        <v>150</v>
      </c>
      <c r="C609" s="137"/>
      <c r="D609" s="137"/>
      <c r="F609" s="157">
        <v>19</v>
      </c>
      <c r="G609" s="157">
        <v>6</v>
      </c>
      <c r="H609" s="184">
        <v>13</v>
      </c>
      <c r="I609" s="158">
        <f t="shared" si="213"/>
        <v>0.99268547544409613</v>
      </c>
      <c r="J609" s="159">
        <f t="shared" si="213"/>
        <v>0.65573770491803274</v>
      </c>
      <c r="K609" s="159">
        <f t="shared" si="213"/>
        <v>1.3013013013013013</v>
      </c>
      <c r="L609" s="160"/>
      <c r="M609" s="160"/>
      <c r="N609" s="160"/>
      <c r="O609" s="160"/>
      <c r="X609" s="137"/>
      <c r="AI609" s="160"/>
      <c r="AJ609" s="160"/>
      <c r="AK609" s="160"/>
    </row>
    <row r="610" spans="1:37" ht="15" customHeight="1" x14ac:dyDescent="0.15">
      <c r="B610" s="156" t="s">
        <v>859</v>
      </c>
      <c r="C610" s="137"/>
      <c r="D610" s="137"/>
      <c r="F610" s="157">
        <v>15</v>
      </c>
      <c r="G610" s="157">
        <v>8</v>
      </c>
      <c r="H610" s="184">
        <v>7</v>
      </c>
      <c r="I610" s="158">
        <f t="shared" si="213"/>
        <v>0.7836990595611284</v>
      </c>
      <c r="J610" s="159">
        <f t="shared" si="213"/>
        <v>0.87431693989071035</v>
      </c>
      <c r="K610" s="159">
        <f t="shared" si="213"/>
        <v>0.70070070070070067</v>
      </c>
      <c r="L610" s="160"/>
      <c r="M610" s="160"/>
      <c r="N610" s="160"/>
      <c r="O610" s="160"/>
      <c r="X610" s="137"/>
      <c r="AI610" s="160"/>
      <c r="AJ610" s="160"/>
      <c r="AK610" s="160"/>
    </row>
    <row r="611" spans="1:37" ht="15" customHeight="1" x14ac:dyDescent="0.15">
      <c r="B611" s="156" t="s">
        <v>140</v>
      </c>
      <c r="C611" s="137"/>
      <c r="D611" s="137"/>
      <c r="F611" s="157">
        <v>5</v>
      </c>
      <c r="G611" s="157">
        <v>3</v>
      </c>
      <c r="H611" s="184">
        <v>2</v>
      </c>
      <c r="I611" s="158">
        <f t="shared" si="213"/>
        <v>0.2612330198537095</v>
      </c>
      <c r="J611" s="159">
        <f t="shared" si="213"/>
        <v>0.32786885245901637</v>
      </c>
      <c r="K611" s="159">
        <f t="shared" si="213"/>
        <v>0.20020020020020018</v>
      </c>
      <c r="L611" s="160"/>
      <c r="M611" s="160"/>
      <c r="N611" s="160"/>
      <c r="O611" s="160"/>
      <c r="X611" s="137"/>
      <c r="AI611" s="160"/>
      <c r="AJ611" s="160"/>
      <c r="AK611" s="160"/>
    </row>
    <row r="612" spans="1:37" ht="15" customHeight="1" x14ac:dyDescent="0.15">
      <c r="B612" s="149" t="s">
        <v>128</v>
      </c>
      <c r="C612" s="150"/>
      <c r="D612" s="150"/>
      <c r="E612" s="151"/>
      <c r="F612" s="161">
        <v>565</v>
      </c>
      <c r="G612" s="161">
        <v>304</v>
      </c>
      <c r="H612" s="185">
        <v>261</v>
      </c>
      <c r="I612" s="162">
        <f t="shared" si="213"/>
        <v>29.519331243469178</v>
      </c>
      <c r="J612" s="163">
        <f t="shared" si="213"/>
        <v>33.224043715846996</v>
      </c>
      <c r="K612" s="163">
        <f t="shared" si="213"/>
        <v>26.126126126126124</v>
      </c>
      <c r="L612" s="164"/>
      <c r="M612" s="164"/>
      <c r="N612" s="164"/>
      <c r="O612" s="164"/>
      <c r="X612" s="137"/>
      <c r="AI612" s="164"/>
      <c r="AJ612" s="164"/>
      <c r="AK612" s="164"/>
    </row>
    <row r="613" spans="1:37" ht="15" customHeight="1" x14ac:dyDescent="0.15">
      <c r="B613" s="165" t="s">
        <v>1</v>
      </c>
      <c r="C613" s="166"/>
      <c r="D613" s="166"/>
      <c r="E613" s="167"/>
      <c r="F613" s="168">
        <f>SUM(F606:F612)</f>
        <v>1914</v>
      </c>
      <c r="G613" s="168">
        <f>SUM(G606:G612)</f>
        <v>915</v>
      </c>
      <c r="H613" s="186">
        <f>SUM(H606:H612)</f>
        <v>999</v>
      </c>
      <c r="I613" s="169">
        <f>IF(SUM(I606:I612)&gt;100,"－",SUM(I606:I612))</f>
        <v>100</v>
      </c>
      <c r="J613" s="170">
        <f>IF(SUM(J606:J612)&gt;100,"－",SUM(J606:J612))</f>
        <v>100</v>
      </c>
      <c r="K613" s="170">
        <f>IF(SUM(K606:K612)&gt;100,"－",SUM(K606:K612))</f>
        <v>100.00000000000001</v>
      </c>
      <c r="L613" s="164"/>
      <c r="M613" s="164"/>
      <c r="N613" s="164"/>
      <c r="O613" s="164"/>
      <c r="X613" s="137"/>
      <c r="AI613" s="164"/>
      <c r="AJ613" s="164"/>
      <c r="AK613" s="164"/>
    </row>
    <row r="614" spans="1:37" ht="15" customHeight="1" x14ac:dyDescent="0.15">
      <c r="B614" s="165" t="s">
        <v>840</v>
      </c>
      <c r="C614" s="166"/>
      <c r="D614" s="166"/>
      <c r="E614" s="176"/>
      <c r="F614" s="177">
        <v>4.0952069666555326</v>
      </c>
      <c r="G614" s="178">
        <v>3.381494309376142</v>
      </c>
      <c r="H614" s="178">
        <v>4.6860991531022957</v>
      </c>
      <c r="I614" s="148"/>
      <c r="X614" s="137"/>
    </row>
    <row r="615" spans="1:37" ht="15" customHeight="1" x14ac:dyDescent="0.15">
      <c r="B615" s="165" t="s">
        <v>841</v>
      </c>
      <c r="C615" s="166"/>
      <c r="D615" s="166"/>
      <c r="E615" s="176"/>
      <c r="F615" s="177">
        <v>14.424110177593509</v>
      </c>
      <c r="G615" s="178">
        <v>16.397563674831925</v>
      </c>
      <c r="H615" s="178">
        <v>13.456580447429937</v>
      </c>
      <c r="I615" s="148"/>
      <c r="X615" s="137"/>
    </row>
    <row r="617" spans="1:37" ht="15" customHeight="1" x14ac:dyDescent="0.15">
      <c r="A617" s="135" t="s">
        <v>919</v>
      </c>
      <c r="B617" s="137"/>
      <c r="C617" s="137"/>
      <c r="D617" s="137"/>
      <c r="X617" s="137"/>
      <c r="Y617" s="137"/>
      <c r="Z617" s="137"/>
    </row>
    <row r="618" spans="1:37" ht="13.7" customHeight="1" x14ac:dyDescent="0.15">
      <c r="B618" s="138"/>
      <c r="C618" s="139"/>
      <c r="D618" s="139"/>
      <c r="E618" s="227"/>
      <c r="F618" s="142" t="s">
        <v>134</v>
      </c>
      <c r="G618" s="228"/>
      <c r="H618" s="229"/>
      <c r="I618" s="142" t="s">
        <v>3</v>
      </c>
      <c r="J618" s="228"/>
      <c r="K618" s="229"/>
      <c r="L618" s="230" t="s">
        <v>279</v>
      </c>
      <c r="M618" s="231"/>
      <c r="O618" s="137"/>
      <c r="P618" s="137"/>
      <c r="Q618" s="137"/>
    </row>
    <row r="619" spans="1:37" ht="21" x14ac:dyDescent="0.15">
      <c r="B619" s="232"/>
      <c r="C619" s="172"/>
      <c r="D619" s="172"/>
      <c r="E619" s="146" t="s">
        <v>4</v>
      </c>
      <c r="F619" s="146" t="s">
        <v>171</v>
      </c>
      <c r="G619" s="182" t="s">
        <v>173</v>
      </c>
      <c r="H619" s="147" t="s">
        <v>365</v>
      </c>
      <c r="I619" s="146" t="s">
        <v>171</v>
      </c>
      <c r="J619" s="182" t="s">
        <v>173</v>
      </c>
      <c r="K619" s="147" t="s">
        <v>365</v>
      </c>
      <c r="L619" s="146" t="s">
        <v>171</v>
      </c>
      <c r="M619" s="233" t="s">
        <v>173</v>
      </c>
      <c r="O619" s="137"/>
      <c r="P619" s="137"/>
      <c r="Q619" s="137"/>
    </row>
    <row r="620" spans="1:37" ht="12" customHeight="1" x14ac:dyDescent="0.15">
      <c r="B620" s="234"/>
      <c r="C620" s="151"/>
      <c r="D620" s="151"/>
      <c r="E620" s="152"/>
      <c r="F620" s="152"/>
      <c r="G620" s="183"/>
      <c r="H620" s="235">
        <f>E626</f>
        <v>1427</v>
      </c>
      <c r="I620" s="236">
        <f>F626</f>
        <v>452</v>
      </c>
      <c r="J620" s="237">
        <f>G626</f>
        <v>975</v>
      </c>
      <c r="K620" s="238"/>
      <c r="L620" s="152"/>
      <c r="M620" s="152"/>
      <c r="O620" s="137"/>
      <c r="P620" s="137"/>
      <c r="Q620" s="137"/>
    </row>
    <row r="621" spans="1:37" ht="15" customHeight="1" x14ac:dyDescent="0.15">
      <c r="B621" s="239" t="s">
        <v>920</v>
      </c>
      <c r="C621" s="240"/>
      <c r="D621" s="137"/>
      <c r="E621" s="157">
        <v>176</v>
      </c>
      <c r="F621" s="241">
        <v>61</v>
      </c>
      <c r="G621" s="241">
        <v>115</v>
      </c>
      <c r="H621" s="242">
        <f>E621/H$620*100</f>
        <v>12.333566923615978</v>
      </c>
      <c r="I621" s="243">
        <f t="shared" ref="I621:J621" si="214">F621/I$620*100</f>
        <v>13.495575221238937</v>
      </c>
      <c r="J621" s="243">
        <f t="shared" si="214"/>
        <v>11.794871794871794</v>
      </c>
      <c r="K621" s="242">
        <v>0.12553495007132667</v>
      </c>
      <c r="L621" s="243">
        <v>9.6825396825396828E-2</v>
      </c>
      <c r="M621" s="244">
        <v>0.14896373056994819</v>
      </c>
      <c r="O621" s="137"/>
      <c r="P621" s="137"/>
      <c r="Q621" s="137"/>
    </row>
    <row r="622" spans="1:37" ht="15" customHeight="1" x14ac:dyDescent="0.15">
      <c r="B622" s="156" t="s">
        <v>921</v>
      </c>
      <c r="C622" s="137"/>
      <c r="D622" s="137"/>
      <c r="E622" s="157">
        <v>290</v>
      </c>
      <c r="F622" s="245">
        <v>87</v>
      </c>
      <c r="G622" s="245">
        <v>203</v>
      </c>
      <c r="H622" s="242">
        <f>E622/H$620*100</f>
        <v>20.322354590049056</v>
      </c>
      <c r="I622" s="246">
        <f t="shared" ref="I622:J625" si="215">F622/I$620*100</f>
        <v>19.247787610619469</v>
      </c>
      <c r="J622" s="246">
        <f t="shared" si="215"/>
        <v>20.820512820512821</v>
      </c>
      <c r="K622" s="242">
        <v>0.20655270655270655</v>
      </c>
      <c r="L622" s="246">
        <v>0.13787638668779714</v>
      </c>
      <c r="M622" s="247">
        <v>0.26261319534282018</v>
      </c>
      <c r="O622" s="137"/>
      <c r="P622" s="137"/>
      <c r="Q622" s="137"/>
    </row>
    <row r="623" spans="1:37" ht="15" customHeight="1" x14ac:dyDescent="0.15">
      <c r="B623" s="156" t="s">
        <v>922</v>
      </c>
      <c r="C623" s="137"/>
      <c r="D623" s="137"/>
      <c r="E623" s="157">
        <v>301</v>
      </c>
      <c r="F623" s="245">
        <v>99</v>
      </c>
      <c r="G623" s="245">
        <v>202</v>
      </c>
      <c r="H623" s="242">
        <f>E623/H$620*100</f>
        <v>21.093202522775055</v>
      </c>
      <c r="I623" s="246">
        <f t="shared" si="215"/>
        <v>21.902654867256636</v>
      </c>
      <c r="J623" s="246">
        <f t="shared" si="215"/>
        <v>20.717948717948715</v>
      </c>
      <c r="K623" s="242">
        <v>0.21423487544483985</v>
      </c>
      <c r="L623" s="246">
        <v>0.15689381933438987</v>
      </c>
      <c r="M623" s="247">
        <v>0.26098191214470284</v>
      </c>
      <c r="O623" s="137"/>
      <c r="P623" s="137"/>
      <c r="Q623" s="137"/>
    </row>
    <row r="624" spans="1:37" ht="15" customHeight="1" x14ac:dyDescent="0.15">
      <c r="B624" s="156" t="s">
        <v>923</v>
      </c>
      <c r="C624" s="137"/>
      <c r="D624" s="137"/>
      <c r="E624" s="157">
        <v>348</v>
      </c>
      <c r="F624" s="245">
        <v>98</v>
      </c>
      <c r="G624" s="245">
        <v>250</v>
      </c>
      <c r="H624" s="242">
        <f>E624/H$620*100</f>
        <v>24.386825508058866</v>
      </c>
      <c r="I624" s="246">
        <f t="shared" si="215"/>
        <v>21.681415929203538</v>
      </c>
      <c r="J624" s="246">
        <f t="shared" si="215"/>
        <v>25.641025641025639</v>
      </c>
      <c r="K624" s="242">
        <v>0.24786324786324787</v>
      </c>
      <c r="L624" s="246">
        <v>0.15555555555555556</v>
      </c>
      <c r="M624" s="247">
        <v>0.32299741602067183</v>
      </c>
      <c r="O624" s="137"/>
      <c r="P624" s="137"/>
      <c r="Q624" s="137"/>
    </row>
    <row r="625" spans="1:37" ht="15" customHeight="1" x14ac:dyDescent="0.15">
      <c r="B625" s="149" t="s">
        <v>924</v>
      </c>
      <c r="C625" s="150"/>
      <c r="D625" s="137"/>
      <c r="E625" s="157">
        <v>312</v>
      </c>
      <c r="F625" s="184">
        <v>107</v>
      </c>
      <c r="G625" s="184">
        <v>205</v>
      </c>
      <c r="H625" s="242">
        <f>E625/H$620*100</f>
        <v>21.864050455501051</v>
      </c>
      <c r="I625" s="248">
        <f t="shared" si="215"/>
        <v>23.672566371681416</v>
      </c>
      <c r="J625" s="248">
        <f t="shared" si="215"/>
        <v>21.025641025641026</v>
      </c>
      <c r="K625" s="242">
        <v>0.22238061297220243</v>
      </c>
      <c r="L625" s="248">
        <v>0.16957210776545167</v>
      </c>
      <c r="M625" s="159">
        <v>0.2655440414507772</v>
      </c>
      <c r="O625" s="137"/>
      <c r="P625" s="137"/>
      <c r="Q625" s="137"/>
    </row>
    <row r="626" spans="1:37" ht="15" customHeight="1" x14ac:dyDescent="0.15">
      <c r="B626" s="249" t="s">
        <v>1</v>
      </c>
      <c r="C626" s="166"/>
      <c r="D626" s="166"/>
      <c r="E626" s="168">
        <f t="shared" ref="E626:M626" si="216">SUM(E621:E625)</f>
        <v>1427</v>
      </c>
      <c r="F626" s="186">
        <f t="shared" si="216"/>
        <v>452</v>
      </c>
      <c r="G626" s="186">
        <f t="shared" si="216"/>
        <v>975</v>
      </c>
      <c r="H626" s="250">
        <f t="shared" si="216"/>
        <v>100</v>
      </c>
      <c r="I626" s="251">
        <f t="shared" si="216"/>
        <v>99.999999999999986</v>
      </c>
      <c r="J626" s="251">
        <f t="shared" si="216"/>
        <v>99.999999999999986</v>
      </c>
      <c r="K626" s="250">
        <f t="shared" si="216"/>
        <v>1.0165663929043234</v>
      </c>
      <c r="L626" s="251">
        <f t="shared" si="216"/>
        <v>0.71672326616859117</v>
      </c>
      <c r="M626" s="178">
        <f t="shared" si="216"/>
        <v>1.2611002955289203</v>
      </c>
      <c r="O626" s="137"/>
      <c r="P626" s="137"/>
      <c r="Q626" s="137"/>
    </row>
    <row r="627" spans="1:37" ht="15" customHeight="1" x14ac:dyDescent="0.15">
      <c r="B627" s="171"/>
      <c r="C627" s="171"/>
      <c r="D627" s="171"/>
      <c r="E627" s="171"/>
      <c r="F627" s="172"/>
      <c r="G627" s="252"/>
      <c r="H627" s="252"/>
      <c r="I627" s="252"/>
      <c r="J627" s="181"/>
      <c r="K627" s="164"/>
      <c r="X627" s="137"/>
      <c r="Y627" s="137"/>
      <c r="Z627" s="137"/>
    </row>
    <row r="628" spans="1:37" ht="15" customHeight="1" x14ac:dyDescent="0.15">
      <c r="A628" s="136" t="s">
        <v>969</v>
      </c>
      <c r="B628" s="171"/>
      <c r="C628" s="171"/>
      <c r="D628" s="171"/>
      <c r="E628" s="172"/>
      <c r="F628" s="160"/>
      <c r="G628" s="160"/>
      <c r="H628" s="160"/>
      <c r="I628" s="160"/>
      <c r="K628" s="173"/>
      <c r="X628" s="137"/>
    </row>
    <row r="629" spans="1:37" ht="15" customHeight="1" x14ac:dyDescent="0.15">
      <c r="A629" s="135" t="s">
        <v>929</v>
      </c>
      <c r="B629" s="171"/>
      <c r="C629" s="171"/>
      <c r="D629" s="171"/>
      <c r="E629" s="172"/>
      <c r="F629" s="160"/>
      <c r="G629" s="160"/>
      <c r="H629" s="160"/>
      <c r="I629" s="160"/>
      <c r="X629" s="137"/>
    </row>
    <row r="630" spans="1:37" ht="13.7" customHeight="1" x14ac:dyDescent="0.15">
      <c r="B630" s="138"/>
      <c r="C630" s="139"/>
      <c r="D630" s="139"/>
      <c r="E630" s="139"/>
      <c r="F630" s="140"/>
      <c r="G630" s="141" t="s">
        <v>2</v>
      </c>
      <c r="H630" s="142"/>
      <c r="I630" s="143"/>
      <c r="J630" s="141" t="s">
        <v>3</v>
      </c>
      <c r="K630" s="144"/>
      <c r="X630" s="137"/>
    </row>
    <row r="631" spans="1:37" ht="21" x14ac:dyDescent="0.15">
      <c r="B631" s="145"/>
      <c r="F631" s="146" t="s">
        <v>4</v>
      </c>
      <c r="G631" s="146" t="s">
        <v>171</v>
      </c>
      <c r="H631" s="182" t="s">
        <v>173</v>
      </c>
      <c r="I631" s="147" t="s">
        <v>4</v>
      </c>
      <c r="J631" s="146" t="s">
        <v>171</v>
      </c>
      <c r="K631" s="146" t="s">
        <v>173</v>
      </c>
      <c r="X631" s="137"/>
    </row>
    <row r="632" spans="1:37" ht="12" customHeight="1" x14ac:dyDescent="0.15">
      <c r="B632" s="149"/>
      <c r="C632" s="150"/>
      <c r="D632" s="150"/>
      <c r="E632" s="151"/>
      <c r="F632" s="152"/>
      <c r="G632" s="152"/>
      <c r="H632" s="183"/>
      <c r="I632" s="153">
        <f>F640</f>
        <v>1806</v>
      </c>
      <c r="J632" s="154">
        <f>G640</f>
        <v>866</v>
      </c>
      <c r="K632" s="154">
        <f>H640</f>
        <v>940</v>
      </c>
      <c r="L632" s="155"/>
      <c r="M632" s="155"/>
      <c r="N632" s="155"/>
      <c r="O632" s="155"/>
      <c r="X632" s="137"/>
      <c r="AI632" s="155"/>
      <c r="AJ632" s="155"/>
      <c r="AK632" s="155"/>
    </row>
    <row r="633" spans="1:37" ht="15" customHeight="1" x14ac:dyDescent="0.15">
      <c r="B633" s="156" t="s">
        <v>154</v>
      </c>
      <c r="C633" s="137"/>
      <c r="D633" s="137"/>
      <c r="F633" s="157">
        <v>803</v>
      </c>
      <c r="G633" s="157">
        <v>351</v>
      </c>
      <c r="H633" s="184">
        <v>452</v>
      </c>
      <c r="I633" s="158">
        <f>F633/I$632*100</f>
        <v>44.462901439645627</v>
      </c>
      <c r="J633" s="159">
        <f t="shared" ref="J633:K633" si="217">G633/J$632*100</f>
        <v>40.531177829099306</v>
      </c>
      <c r="K633" s="159">
        <f t="shared" si="217"/>
        <v>48.085106382978722</v>
      </c>
      <c r="L633" s="160"/>
      <c r="M633" s="160"/>
      <c r="N633" s="160"/>
      <c r="O633" s="160"/>
      <c r="X633" s="137"/>
      <c r="AI633" s="160"/>
      <c r="AJ633" s="160"/>
      <c r="AK633" s="160"/>
    </row>
    <row r="634" spans="1:37" ht="15" customHeight="1" x14ac:dyDescent="0.15">
      <c r="B634" s="156" t="s">
        <v>899</v>
      </c>
      <c r="C634" s="137"/>
      <c r="D634" s="137"/>
      <c r="F634" s="157">
        <v>161</v>
      </c>
      <c r="G634" s="157">
        <v>50</v>
      </c>
      <c r="H634" s="184">
        <v>111</v>
      </c>
      <c r="I634" s="158">
        <f t="shared" ref="I634:I639" si="218">F634/I$632*100</f>
        <v>8.9147286821705425</v>
      </c>
      <c r="J634" s="159">
        <f t="shared" ref="J634:J639" si="219">G634/J$632*100</f>
        <v>5.7736720554272516</v>
      </c>
      <c r="K634" s="159">
        <f t="shared" ref="K634:K639" si="220">H634/K$632*100</f>
        <v>11.808510638297873</v>
      </c>
      <c r="L634" s="160"/>
      <c r="M634" s="160"/>
      <c r="N634" s="160"/>
      <c r="O634" s="160"/>
      <c r="X634" s="137"/>
      <c r="AI634" s="160"/>
      <c r="AJ634" s="160"/>
      <c r="AK634" s="160"/>
    </row>
    <row r="635" spans="1:37" ht="15" customHeight="1" x14ac:dyDescent="0.15">
      <c r="B635" s="156" t="s">
        <v>926</v>
      </c>
      <c r="C635" s="137"/>
      <c r="D635" s="137"/>
      <c r="F635" s="157">
        <v>106</v>
      </c>
      <c r="G635" s="157">
        <v>49</v>
      </c>
      <c r="H635" s="184">
        <v>57</v>
      </c>
      <c r="I635" s="158">
        <f t="shared" si="218"/>
        <v>5.8693244739756363</v>
      </c>
      <c r="J635" s="159">
        <f t="shared" si="219"/>
        <v>5.6581986143187066</v>
      </c>
      <c r="K635" s="159">
        <f t="shared" si="220"/>
        <v>6.0638297872340425</v>
      </c>
      <c r="L635" s="160"/>
      <c r="M635" s="160"/>
      <c r="N635" s="160"/>
      <c r="O635" s="160"/>
      <c r="X635" s="137"/>
      <c r="AI635" s="160"/>
      <c r="AJ635" s="160"/>
      <c r="AK635" s="160"/>
    </row>
    <row r="636" spans="1:37" ht="15" customHeight="1" x14ac:dyDescent="0.15">
      <c r="B636" s="156" t="s">
        <v>927</v>
      </c>
      <c r="C636" s="137"/>
      <c r="D636" s="137"/>
      <c r="F636" s="157">
        <v>51</v>
      </c>
      <c r="G636" s="157">
        <v>25</v>
      </c>
      <c r="H636" s="184">
        <v>26</v>
      </c>
      <c r="I636" s="158">
        <f t="shared" si="218"/>
        <v>2.823920265780731</v>
      </c>
      <c r="J636" s="159">
        <f t="shared" si="219"/>
        <v>2.8868360277136258</v>
      </c>
      <c r="K636" s="159">
        <f t="shared" si="220"/>
        <v>2.7659574468085104</v>
      </c>
      <c r="L636" s="160"/>
      <c r="M636" s="160"/>
      <c r="N636" s="160"/>
      <c r="O636" s="160"/>
      <c r="X636" s="137"/>
      <c r="AI636" s="160"/>
      <c r="AJ636" s="160"/>
      <c r="AK636" s="160"/>
    </row>
    <row r="637" spans="1:37" ht="15" customHeight="1" x14ac:dyDescent="0.15">
      <c r="B637" s="156" t="s">
        <v>870</v>
      </c>
      <c r="C637" s="137"/>
      <c r="D637" s="137"/>
      <c r="F637" s="157">
        <v>125</v>
      </c>
      <c r="G637" s="157">
        <v>78</v>
      </c>
      <c r="H637" s="184">
        <v>47</v>
      </c>
      <c r="I637" s="158">
        <f t="shared" si="218"/>
        <v>6.921373200442968</v>
      </c>
      <c r="J637" s="159">
        <f t="shared" si="219"/>
        <v>9.006928406466514</v>
      </c>
      <c r="K637" s="159">
        <f t="shared" si="220"/>
        <v>5</v>
      </c>
      <c r="L637" s="160"/>
      <c r="M637" s="160"/>
      <c r="N637" s="160"/>
      <c r="O637" s="160"/>
      <c r="X637" s="137"/>
      <c r="AI637" s="160"/>
      <c r="AJ637" s="160"/>
      <c r="AK637" s="160"/>
    </row>
    <row r="638" spans="1:37" ht="15" customHeight="1" x14ac:dyDescent="0.15">
      <c r="B638" s="156" t="s">
        <v>140</v>
      </c>
      <c r="C638" s="137"/>
      <c r="D638" s="137"/>
      <c r="F638" s="157">
        <v>106</v>
      </c>
      <c r="G638" s="157">
        <v>80</v>
      </c>
      <c r="H638" s="184">
        <v>26</v>
      </c>
      <c r="I638" s="158">
        <f t="shared" si="218"/>
        <v>5.8693244739756363</v>
      </c>
      <c r="J638" s="159">
        <f t="shared" si="219"/>
        <v>9.2378752886836022</v>
      </c>
      <c r="K638" s="159">
        <f t="shared" si="220"/>
        <v>2.7659574468085104</v>
      </c>
      <c r="L638" s="160"/>
      <c r="M638" s="160"/>
      <c r="N638" s="160"/>
      <c r="O638" s="160"/>
      <c r="X638" s="137"/>
      <c r="AI638" s="160"/>
      <c r="AJ638" s="160"/>
      <c r="AK638" s="160"/>
    </row>
    <row r="639" spans="1:37" ht="15" customHeight="1" x14ac:dyDescent="0.15">
      <c r="B639" s="149" t="s">
        <v>128</v>
      </c>
      <c r="C639" s="150"/>
      <c r="D639" s="150"/>
      <c r="E639" s="151"/>
      <c r="F639" s="161">
        <v>454</v>
      </c>
      <c r="G639" s="161">
        <v>233</v>
      </c>
      <c r="H639" s="185">
        <v>221</v>
      </c>
      <c r="I639" s="162">
        <f t="shared" si="218"/>
        <v>25.13842746400886</v>
      </c>
      <c r="J639" s="163">
        <f t="shared" si="219"/>
        <v>26.90531177829099</v>
      </c>
      <c r="K639" s="163">
        <f t="shared" si="220"/>
        <v>23.51063829787234</v>
      </c>
      <c r="L639" s="164"/>
      <c r="M639" s="164"/>
      <c r="N639" s="164"/>
      <c r="O639" s="164"/>
      <c r="X639" s="137"/>
      <c r="AI639" s="164"/>
      <c r="AJ639" s="164"/>
      <c r="AK639" s="164"/>
    </row>
    <row r="640" spans="1:37" ht="15" customHeight="1" x14ac:dyDescent="0.15">
      <c r="B640" s="165" t="s">
        <v>1</v>
      </c>
      <c r="C640" s="166"/>
      <c r="D640" s="166"/>
      <c r="E640" s="167"/>
      <c r="F640" s="168">
        <f>SUM(F633:F639)</f>
        <v>1806</v>
      </c>
      <c r="G640" s="168">
        <f>SUM(G633:G639)</f>
        <v>866</v>
      </c>
      <c r="H640" s="186">
        <f>SUM(H633:H639)</f>
        <v>940</v>
      </c>
      <c r="I640" s="169">
        <f>IF(SUM(I633:I639)&gt;100,"－",SUM(I633:I639))</f>
        <v>100</v>
      </c>
      <c r="J640" s="170">
        <f>IF(SUM(J633:J639)&gt;100,"－",SUM(J633:J639))</f>
        <v>100</v>
      </c>
      <c r="K640" s="170">
        <f>IF(SUM(K633:K639)&gt;100,"－",SUM(K633:K639))</f>
        <v>100</v>
      </c>
      <c r="L640" s="164"/>
      <c r="M640" s="164"/>
      <c r="N640" s="164"/>
      <c r="O640" s="164"/>
      <c r="X640" s="137"/>
      <c r="AI640" s="164"/>
      <c r="AJ640" s="164"/>
      <c r="AK640" s="164"/>
    </row>
    <row r="641" spans="1:37" ht="15" customHeight="1" x14ac:dyDescent="0.15">
      <c r="B641" s="165" t="s">
        <v>840</v>
      </c>
      <c r="C641" s="166"/>
      <c r="D641" s="166"/>
      <c r="E641" s="176"/>
      <c r="F641" s="177">
        <v>18.279263471889191</v>
      </c>
      <c r="G641" s="178">
        <v>25.368129911834412</v>
      </c>
      <c r="H641" s="178">
        <v>12.038300389155788</v>
      </c>
      <c r="I641" s="148"/>
      <c r="X641" s="137"/>
    </row>
    <row r="642" spans="1:37" ht="15" customHeight="1" x14ac:dyDescent="0.15">
      <c r="B642" s="165" t="s">
        <v>841</v>
      </c>
      <c r="C642" s="166"/>
      <c r="D642" s="166"/>
      <c r="E642" s="176"/>
      <c r="F642" s="177">
        <v>45.015599661191594</v>
      </c>
      <c r="G642" s="178">
        <v>56.943355440394271</v>
      </c>
      <c r="H642" s="178">
        <v>32.417745242707909</v>
      </c>
      <c r="I642" s="148"/>
      <c r="X642" s="137"/>
    </row>
    <row r="644" spans="1:37" ht="15" customHeight="1" x14ac:dyDescent="0.15">
      <c r="A644" s="136" t="s">
        <v>973</v>
      </c>
      <c r="B644" s="171"/>
      <c r="C644" s="171"/>
      <c r="D644" s="171"/>
      <c r="E644" s="172"/>
      <c r="F644" s="160"/>
      <c r="G644" s="160"/>
      <c r="H644" s="160"/>
      <c r="I644" s="160"/>
      <c r="K644" s="173"/>
      <c r="X644" s="137"/>
    </row>
    <row r="645" spans="1:37" ht="15" customHeight="1" x14ac:dyDescent="0.15">
      <c r="A645" s="135" t="s">
        <v>934</v>
      </c>
      <c r="B645" s="171"/>
      <c r="C645" s="171"/>
      <c r="D645" s="171"/>
      <c r="E645" s="172"/>
      <c r="F645" s="160"/>
      <c r="G645" s="160"/>
      <c r="H645" s="160"/>
      <c r="I645" s="160"/>
      <c r="X645" s="137"/>
    </row>
    <row r="646" spans="1:37" ht="13.7" customHeight="1" x14ac:dyDescent="0.15">
      <c r="B646" s="138"/>
      <c r="C646" s="139"/>
      <c r="D646" s="139"/>
      <c r="E646" s="139"/>
      <c r="F646" s="140"/>
      <c r="G646" s="141" t="s">
        <v>2</v>
      </c>
      <c r="H646" s="142"/>
      <c r="I646" s="143"/>
      <c r="J646" s="141" t="s">
        <v>3</v>
      </c>
      <c r="K646" s="144"/>
      <c r="X646" s="137"/>
    </row>
    <row r="647" spans="1:37" ht="21" x14ac:dyDescent="0.15">
      <c r="B647" s="145"/>
      <c r="F647" s="146" t="s">
        <v>4</v>
      </c>
      <c r="G647" s="146" t="s">
        <v>171</v>
      </c>
      <c r="H647" s="182" t="s">
        <v>173</v>
      </c>
      <c r="I647" s="147" t="s">
        <v>4</v>
      </c>
      <c r="J647" s="146" t="s">
        <v>171</v>
      </c>
      <c r="K647" s="146" t="s">
        <v>173</v>
      </c>
      <c r="X647" s="137"/>
    </row>
    <row r="648" spans="1:37" ht="12" customHeight="1" x14ac:dyDescent="0.15">
      <c r="B648" s="149"/>
      <c r="C648" s="150"/>
      <c r="D648" s="150"/>
      <c r="E648" s="151"/>
      <c r="F648" s="152"/>
      <c r="G648" s="152"/>
      <c r="H648" s="183"/>
      <c r="I648" s="153">
        <f>F656</f>
        <v>1914</v>
      </c>
      <c r="J648" s="154">
        <f>G656</f>
        <v>915</v>
      </c>
      <c r="K648" s="154">
        <f>H656</f>
        <v>999</v>
      </c>
      <c r="L648" s="155"/>
      <c r="M648" s="155"/>
      <c r="N648" s="155"/>
      <c r="O648" s="155"/>
      <c r="X648" s="137"/>
      <c r="AI648" s="155"/>
      <c r="AJ648" s="155"/>
      <c r="AK648" s="155"/>
    </row>
    <row r="649" spans="1:37" ht="15" customHeight="1" x14ac:dyDescent="0.15">
      <c r="B649" s="156" t="s">
        <v>154</v>
      </c>
      <c r="C649" s="137"/>
      <c r="D649" s="137"/>
      <c r="F649" s="157">
        <v>836</v>
      </c>
      <c r="G649" s="157">
        <v>370</v>
      </c>
      <c r="H649" s="184">
        <v>466</v>
      </c>
      <c r="I649" s="158">
        <f t="shared" ref="I649:K655" si="221">F649/I$648*100</f>
        <v>43.678160919540232</v>
      </c>
      <c r="J649" s="159">
        <f t="shared" si="221"/>
        <v>40.437158469945359</v>
      </c>
      <c r="K649" s="159">
        <f t="shared" si="221"/>
        <v>46.646646646646644</v>
      </c>
      <c r="L649" s="160"/>
      <c r="M649" s="160"/>
      <c r="N649" s="160"/>
      <c r="O649" s="160"/>
      <c r="X649" s="137"/>
      <c r="AI649" s="160"/>
      <c r="AJ649" s="160"/>
      <c r="AK649" s="160"/>
    </row>
    <row r="650" spans="1:37" ht="15" customHeight="1" x14ac:dyDescent="0.15">
      <c r="B650" s="156" t="s">
        <v>76</v>
      </c>
      <c r="C650" s="137"/>
      <c r="D650" s="137"/>
      <c r="F650" s="157">
        <v>150</v>
      </c>
      <c r="G650" s="157">
        <v>47</v>
      </c>
      <c r="H650" s="184">
        <v>103</v>
      </c>
      <c r="I650" s="158">
        <f t="shared" si="221"/>
        <v>7.8369905956112857</v>
      </c>
      <c r="J650" s="159">
        <f t="shared" si="221"/>
        <v>5.136612021857923</v>
      </c>
      <c r="K650" s="159">
        <f t="shared" si="221"/>
        <v>10.31031031031031</v>
      </c>
      <c r="L650" s="160"/>
      <c r="M650" s="160"/>
      <c r="N650" s="160"/>
      <c r="O650" s="160"/>
      <c r="X650" s="137"/>
      <c r="AI650" s="160"/>
      <c r="AJ650" s="160"/>
      <c r="AK650" s="160"/>
    </row>
    <row r="651" spans="1:37" ht="15" customHeight="1" x14ac:dyDescent="0.15">
      <c r="B651" s="156" t="s">
        <v>498</v>
      </c>
      <c r="C651" s="137"/>
      <c r="D651" s="137"/>
      <c r="F651" s="157">
        <v>115</v>
      </c>
      <c r="G651" s="157">
        <v>50</v>
      </c>
      <c r="H651" s="184">
        <v>65</v>
      </c>
      <c r="I651" s="158">
        <f t="shared" si="221"/>
        <v>6.0083594566353185</v>
      </c>
      <c r="J651" s="159">
        <f t="shared" si="221"/>
        <v>5.4644808743169397</v>
      </c>
      <c r="K651" s="159">
        <f t="shared" si="221"/>
        <v>6.5065065065065069</v>
      </c>
      <c r="L651" s="160"/>
      <c r="M651" s="160"/>
      <c r="N651" s="160"/>
      <c r="O651" s="160"/>
      <c r="X651" s="137"/>
      <c r="AI651" s="160"/>
      <c r="AJ651" s="160"/>
      <c r="AK651" s="160"/>
    </row>
    <row r="652" spans="1:37" ht="15" customHeight="1" x14ac:dyDescent="0.15">
      <c r="B652" s="156" t="s">
        <v>150</v>
      </c>
      <c r="C652" s="137"/>
      <c r="D652" s="137"/>
      <c r="F652" s="157">
        <v>55</v>
      </c>
      <c r="G652" s="157">
        <v>28</v>
      </c>
      <c r="H652" s="184">
        <v>27</v>
      </c>
      <c r="I652" s="158">
        <f t="shared" si="221"/>
        <v>2.8735632183908044</v>
      </c>
      <c r="J652" s="159">
        <f t="shared" si="221"/>
        <v>3.0601092896174862</v>
      </c>
      <c r="K652" s="159">
        <f t="shared" si="221"/>
        <v>2.7027027027027026</v>
      </c>
      <c r="L652" s="160"/>
      <c r="M652" s="160"/>
      <c r="N652" s="160"/>
      <c r="O652" s="160"/>
      <c r="X652" s="137"/>
      <c r="AI652" s="160"/>
      <c r="AJ652" s="160"/>
      <c r="AK652" s="160"/>
    </row>
    <row r="653" spans="1:37" ht="15" customHeight="1" x14ac:dyDescent="0.15">
      <c r="B653" s="156" t="s">
        <v>859</v>
      </c>
      <c r="C653" s="137"/>
      <c r="D653" s="137"/>
      <c r="F653" s="157">
        <v>119</v>
      </c>
      <c r="G653" s="157">
        <v>71</v>
      </c>
      <c r="H653" s="184">
        <v>48</v>
      </c>
      <c r="I653" s="158">
        <f t="shared" si="221"/>
        <v>6.2173458725182869</v>
      </c>
      <c r="J653" s="159">
        <f t="shared" si="221"/>
        <v>7.7595628415300544</v>
      </c>
      <c r="K653" s="159">
        <f t="shared" si="221"/>
        <v>4.8048048048048049</v>
      </c>
      <c r="L653" s="160"/>
      <c r="M653" s="160"/>
      <c r="N653" s="160"/>
      <c r="O653" s="160"/>
      <c r="X653" s="137"/>
      <c r="AI653" s="160"/>
      <c r="AJ653" s="160"/>
      <c r="AK653" s="160"/>
    </row>
    <row r="654" spans="1:37" ht="15" customHeight="1" x14ac:dyDescent="0.15">
      <c r="B654" s="156" t="s">
        <v>140</v>
      </c>
      <c r="C654" s="137"/>
      <c r="D654" s="137"/>
      <c r="F654" s="157">
        <v>114</v>
      </c>
      <c r="G654" s="157">
        <v>87</v>
      </c>
      <c r="H654" s="184">
        <v>27</v>
      </c>
      <c r="I654" s="158">
        <f t="shared" si="221"/>
        <v>5.9561128526645764</v>
      </c>
      <c r="J654" s="159">
        <f t="shared" si="221"/>
        <v>9.5081967213114744</v>
      </c>
      <c r="K654" s="159">
        <f t="shared" si="221"/>
        <v>2.7027027027027026</v>
      </c>
      <c r="L654" s="160"/>
      <c r="M654" s="160"/>
      <c r="N654" s="160"/>
      <c r="O654" s="160"/>
      <c r="X654" s="137"/>
      <c r="AI654" s="160"/>
      <c r="AJ654" s="160"/>
      <c r="AK654" s="160"/>
    </row>
    <row r="655" spans="1:37" ht="15" customHeight="1" x14ac:dyDescent="0.15">
      <c r="B655" s="149" t="s">
        <v>128</v>
      </c>
      <c r="C655" s="150"/>
      <c r="D655" s="150"/>
      <c r="E655" s="151"/>
      <c r="F655" s="161">
        <v>525</v>
      </c>
      <c r="G655" s="161">
        <v>262</v>
      </c>
      <c r="H655" s="185">
        <v>263</v>
      </c>
      <c r="I655" s="162">
        <f t="shared" si="221"/>
        <v>27.429467084639498</v>
      </c>
      <c r="J655" s="163">
        <f t="shared" si="221"/>
        <v>28.633879781420763</v>
      </c>
      <c r="K655" s="163">
        <f t="shared" si="221"/>
        <v>26.326326326326328</v>
      </c>
      <c r="L655" s="164"/>
      <c r="M655" s="164"/>
      <c r="N655" s="164"/>
      <c r="O655" s="164"/>
      <c r="X655" s="137"/>
      <c r="AI655" s="164"/>
      <c r="AJ655" s="164"/>
      <c r="AK655" s="164"/>
    </row>
    <row r="656" spans="1:37" ht="15" customHeight="1" x14ac:dyDescent="0.15">
      <c r="B656" s="165" t="s">
        <v>1</v>
      </c>
      <c r="C656" s="166"/>
      <c r="D656" s="166"/>
      <c r="E656" s="167"/>
      <c r="F656" s="168">
        <f>SUM(F649:F655)</f>
        <v>1914</v>
      </c>
      <c r="G656" s="168">
        <f>SUM(G649:G655)</f>
        <v>915</v>
      </c>
      <c r="H656" s="186">
        <f>SUM(H649:H655)</f>
        <v>999</v>
      </c>
      <c r="I656" s="169">
        <f>IF(SUM(I649:I655)&gt;100,"－",SUM(I649:I655))</f>
        <v>100</v>
      </c>
      <c r="J656" s="170">
        <f>IF(SUM(J649:J655)&gt;100,"－",SUM(J649:J655))</f>
        <v>100</v>
      </c>
      <c r="K656" s="170">
        <f>IF(SUM(K649:K655)&gt;100,"－",SUM(K649:K655))</f>
        <v>100</v>
      </c>
      <c r="L656" s="164"/>
      <c r="M656" s="164"/>
      <c r="N656" s="164"/>
      <c r="O656" s="164"/>
      <c r="X656" s="137"/>
      <c r="AI656" s="164"/>
      <c r="AJ656" s="164"/>
      <c r="AK656" s="164"/>
    </row>
    <row r="657" spans="1:26" ht="15" customHeight="1" x14ac:dyDescent="0.15">
      <c r="B657" s="165" t="s">
        <v>840</v>
      </c>
      <c r="C657" s="166"/>
      <c r="D657" s="166"/>
      <c r="E657" s="176"/>
      <c r="F657" s="177">
        <v>18.086173576097181</v>
      </c>
      <c r="G657" s="178">
        <v>24.872288285769933</v>
      </c>
      <c r="H657" s="178">
        <v>12.065340824172829</v>
      </c>
      <c r="I657" s="148"/>
      <c r="X657" s="137"/>
    </row>
    <row r="658" spans="1:26" ht="15" customHeight="1" x14ac:dyDescent="0.15">
      <c r="B658" s="165" t="s">
        <v>841</v>
      </c>
      <c r="C658" s="166"/>
      <c r="D658" s="166"/>
      <c r="E658" s="176"/>
      <c r="F658" s="177">
        <v>45.428020067267603</v>
      </c>
      <c r="G658" s="178">
        <v>57.390827740663489</v>
      </c>
      <c r="H658" s="178">
        <v>32.88922535774519</v>
      </c>
      <c r="I658" s="148"/>
      <c r="X658" s="137"/>
    </row>
    <row r="659" spans="1:26" ht="13.7" customHeight="1" x14ac:dyDescent="0.15"/>
    <row r="660" spans="1:26" ht="15" customHeight="1" x14ac:dyDescent="0.15">
      <c r="A660" s="135" t="s">
        <v>928</v>
      </c>
      <c r="B660" s="137"/>
      <c r="C660" s="137"/>
      <c r="D660" s="137"/>
      <c r="X660" s="137"/>
      <c r="Y660" s="137"/>
      <c r="Z660" s="137"/>
    </row>
    <row r="661" spans="1:26" ht="13.7" customHeight="1" x14ac:dyDescent="0.15">
      <c r="B661" s="138"/>
      <c r="C661" s="139"/>
      <c r="D661" s="139"/>
      <c r="E661" s="227"/>
      <c r="F661" s="142" t="s">
        <v>134</v>
      </c>
      <c r="G661" s="228"/>
      <c r="H661" s="229"/>
      <c r="I661" s="142" t="s">
        <v>3</v>
      </c>
      <c r="J661" s="228"/>
      <c r="K661" s="229"/>
      <c r="L661" s="230" t="s">
        <v>279</v>
      </c>
      <c r="M661" s="231"/>
      <c r="O661" s="137"/>
      <c r="P661" s="137"/>
      <c r="Q661" s="137"/>
    </row>
    <row r="662" spans="1:26" ht="21" x14ac:dyDescent="0.15">
      <c r="B662" s="232"/>
      <c r="C662" s="172"/>
      <c r="D662" s="172"/>
      <c r="E662" s="146" t="s">
        <v>4</v>
      </c>
      <c r="F662" s="146" t="s">
        <v>171</v>
      </c>
      <c r="G662" s="182" t="s">
        <v>173</v>
      </c>
      <c r="H662" s="147" t="s">
        <v>365</v>
      </c>
      <c r="I662" s="146" t="s">
        <v>171</v>
      </c>
      <c r="J662" s="182" t="s">
        <v>173</v>
      </c>
      <c r="K662" s="147" t="s">
        <v>365</v>
      </c>
      <c r="L662" s="146" t="s">
        <v>171</v>
      </c>
      <c r="M662" s="233" t="s">
        <v>173</v>
      </c>
      <c r="O662" s="137"/>
      <c r="P662" s="137"/>
      <c r="Q662" s="137"/>
    </row>
    <row r="663" spans="1:26" ht="12" customHeight="1" x14ac:dyDescent="0.15">
      <c r="B663" s="234"/>
      <c r="C663" s="151"/>
      <c r="D663" s="151"/>
      <c r="E663" s="152"/>
      <c r="F663" s="152"/>
      <c r="G663" s="183"/>
      <c r="H663" s="235">
        <f>E669</f>
        <v>5988</v>
      </c>
      <c r="I663" s="236">
        <f>F669</f>
        <v>3580</v>
      </c>
      <c r="J663" s="237">
        <f>G669</f>
        <v>2408</v>
      </c>
      <c r="K663" s="238"/>
      <c r="L663" s="152"/>
      <c r="M663" s="152"/>
      <c r="O663" s="137"/>
      <c r="P663" s="137"/>
      <c r="Q663" s="137"/>
    </row>
    <row r="664" spans="1:26" ht="15" customHeight="1" x14ac:dyDescent="0.15">
      <c r="B664" s="239" t="s">
        <v>920</v>
      </c>
      <c r="C664" s="240"/>
      <c r="D664" s="137"/>
      <c r="E664" s="157">
        <v>792</v>
      </c>
      <c r="F664" s="241">
        <v>455</v>
      </c>
      <c r="G664" s="241">
        <v>337</v>
      </c>
      <c r="H664" s="242">
        <f>E664/H$663*100</f>
        <v>13.226452905811623</v>
      </c>
      <c r="I664" s="243">
        <f t="shared" ref="I664:J664" si="222">F664/I$663*100</f>
        <v>12.70949720670391</v>
      </c>
      <c r="J664" s="243">
        <f t="shared" si="222"/>
        <v>13.99501661129568</v>
      </c>
      <c r="K664" s="242">
        <v>0.53658536585365857</v>
      </c>
      <c r="L664" s="243">
        <v>0.660377358490566</v>
      </c>
      <c r="M664" s="244">
        <v>0.42820838627700125</v>
      </c>
      <c r="O664" s="137"/>
      <c r="P664" s="137"/>
      <c r="Q664" s="137"/>
    </row>
    <row r="665" spans="1:26" ht="15" customHeight="1" x14ac:dyDescent="0.15">
      <c r="B665" s="156" t="s">
        <v>921</v>
      </c>
      <c r="C665" s="137"/>
      <c r="D665" s="137"/>
      <c r="E665" s="157">
        <v>1267</v>
      </c>
      <c r="F665" s="245">
        <v>745</v>
      </c>
      <c r="G665" s="245">
        <v>522</v>
      </c>
      <c r="H665" s="242">
        <f t="shared" ref="H665:H668" si="223">E665/H$663*100</f>
        <v>21.158984635938545</v>
      </c>
      <c r="I665" s="246">
        <f t="shared" ref="I665:I668" si="224">F665/I$663*100</f>
        <v>20.810055865921786</v>
      </c>
      <c r="J665" s="246">
        <f t="shared" ref="J665:J668" si="225">G665/J$663*100</f>
        <v>21.677740863787378</v>
      </c>
      <c r="K665" s="242">
        <v>0.86073369565217395</v>
      </c>
      <c r="L665" s="246">
        <v>1.0844250363901018</v>
      </c>
      <c r="M665" s="247">
        <v>0.664968152866242</v>
      </c>
      <c r="O665" s="137"/>
      <c r="P665" s="137"/>
      <c r="Q665" s="137"/>
    </row>
    <row r="666" spans="1:26" ht="15" customHeight="1" x14ac:dyDescent="0.15">
      <c r="B666" s="156" t="s">
        <v>922</v>
      </c>
      <c r="C666" s="137"/>
      <c r="D666" s="137"/>
      <c r="E666" s="157">
        <v>1522</v>
      </c>
      <c r="F666" s="245">
        <v>944</v>
      </c>
      <c r="G666" s="245">
        <v>578</v>
      </c>
      <c r="H666" s="242">
        <f t="shared" si="223"/>
        <v>25.417501670006683</v>
      </c>
      <c r="I666" s="246">
        <f t="shared" si="224"/>
        <v>26.368715083798882</v>
      </c>
      <c r="J666" s="246">
        <f t="shared" si="225"/>
        <v>24.003322259136212</v>
      </c>
      <c r="K666" s="242">
        <v>1.0403280929596719</v>
      </c>
      <c r="L666" s="246">
        <v>1.3760932944606414</v>
      </c>
      <c r="M666" s="247">
        <v>0.74388674388674392</v>
      </c>
      <c r="O666" s="137"/>
      <c r="P666" s="137"/>
      <c r="Q666" s="137"/>
    </row>
    <row r="667" spans="1:26" ht="15" customHeight="1" x14ac:dyDescent="0.15">
      <c r="B667" s="156" t="s">
        <v>923</v>
      </c>
      <c r="C667" s="137"/>
      <c r="D667" s="137"/>
      <c r="E667" s="157">
        <v>1533</v>
      </c>
      <c r="F667" s="245">
        <v>912</v>
      </c>
      <c r="G667" s="245">
        <v>621</v>
      </c>
      <c r="H667" s="242">
        <f t="shared" si="223"/>
        <v>25.601202404809619</v>
      </c>
      <c r="I667" s="246">
        <f t="shared" si="224"/>
        <v>25.474860335195533</v>
      </c>
      <c r="J667" s="246">
        <f t="shared" si="225"/>
        <v>25.789036544850497</v>
      </c>
      <c r="K667" s="242">
        <v>1.0435670524166099</v>
      </c>
      <c r="L667" s="246">
        <v>1.3198263386396527</v>
      </c>
      <c r="M667" s="247">
        <v>0.79820051413881743</v>
      </c>
      <c r="O667" s="137"/>
      <c r="P667" s="137"/>
      <c r="Q667" s="137"/>
    </row>
    <row r="668" spans="1:26" ht="15" customHeight="1" x14ac:dyDescent="0.15">
      <c r="B668" s="149" t="s">
        <v>924</v>
      </c>
      <c r="C668" s="150"/>
      <c r="D668" s="137"/>
      <c r="E668" s="157">
        <v>874</v>
      </c>
      <c r="F668" s="184">
        <v>524</v>
      </c>
      <c r="G668" s="184">
        <v>350</v>
      </c>
      <c r="H668" s="242">
        <f t="shared" si="223"/>
        <v>14.595858383433532</v>
      </c>
      <c r="I668" s="248">
        <f t="shared" si="224"/>
        <v>14.63687150837989</v>
      </c>
      <c r="J668" s="248">
        <f t="shared" si="225"/>
        <v>14.534883720930234</v>
      </c>
      <c r="K668" s="242">
        <v>0.5917400135409614</v>
      </c>
      <c r="L668" s="248">
        <v>0.7561327561327561</v>
      </c>
      <c r="M668" s="159">
        <v>0.44642857142857145</v>
      </c>
      <c r="O668" s="137"/>
      <c r="P668" s="137"/>
      <c r="Q668" s="137"/>
    </row>
    <row r="669" spans="1:26" ht="15" customHeight="1" x14ac:dyDescent="0.15">
      <c r="B669" s="249" t="s">
        <v>1</v>
      </c>
      <c r="C669" s="166"/>
      <c r="D669" s="166"/>
      <c r="E669" s="168">
        <f t="shared" ref="E669:M669" si="226">SUM(E664:E668)</f>
        <v>5988</v>
      </c>
      <c r="F669" s="186">
        <f t="shared" si="226"/>
        <v>3580</v>
      </c>
      <c r="G669" s="186">
        <f t="shared" si="226"/>
        <v>2408</v>
      </c>
      <c r="H669" s="250">
        <f t="shared" si="226"/>
        <v>100.00000000000001</v>
      </c>
      <c r="I669" s="251">
        <f t="shared" si="226"/>
        <v>100</v>
      </c>
      <c r="J669" s="251">
        <f t="shared" si="226"/>
        <v>100.00000000000001</v>
      </c>
      <c r="K669" s="250">
        <f t="shared" si="226"/>
        <v>4.0729542204230764</v>
      </c>
      <c r="L669" s="251">
        <f t="shared" si="226"/>
        <v>5.1968547841137189</v>
      </c>
      <c r="M669" s="178">
        <f t="shared" si="226"/>
        <v>3.0816923685973761</v>
      </c>
      <c r="O669" s="137"/>
      <c r="P669" s="137"/>
      <c r="Q669" s="137"/>
    </row>
    <row r="670" spans="1:26" ht="15" customHeight="1" x14ac:dyDescent="0.15">
      <c r="B670" s="171"/>
      <c r="C670" s="171"/>
      <c r="D670" s="171"/>
      <c r="E670" s="171"/>
      <c r="F670" s="172"/>
      <c r="G670" s="252"/>
      <c r="H670" s="252"/>
      <c r="I670" s="252"/>
      <c r="J670" s="181"/>
      <c r="K670" s="164"/>
      <c r="X670" s="137"/>
      <c r="Y670" s="137"/>
      <c r="Z670" s="137"/>
    </row>
    <row r="671" spans="1:26" ht="15" customHeight="1" x14ac:dyDescent="0.15">
      <c r="A671" s="136" t="s">
        <v>969</v>
      </c>
      <c r="B671" s="171"/>
      <c r="C671" s="171"/>
      <c r="D671" s="171"/>
      <c r="E671" s="172"/>
      <c r="F671" s="160"/>
      <c r="G671" s="160"/>
      <c r="H671" s="160"/>
      <c r="I671" s="160"/>
      <c r="K671" s="173"/>
      <c r="X671" s="137"/>
    </row>
    <row r="672" spans="1:26" ht="15" customHeight="1" x14ac:dyDescent="0.15">
      <c r="A672" s="135" t="s">
        <v>931</v>
      </c>
      <c r="B672" s="171"/>
      <c r="C672" s="171"/>
      <c r="D672" s="171"/>
      <c r="E672" s="172"/>
      <c r="F672" s="160"/>
      <c r="G672" s="160"/>
      <c r="H672" s="160"/>
      <c r="I672" s="160"/>
      <c r="X672" s="137"/>
    </row>
    <row r="673" spans="1:37" ht="13.7" customHeight="1" x14ac:dyDescent="0.15">
      <c r="B673" s="138"/>
      <c r="C673" s="139"/>
      <c r="D673" s="139"/>
      <c r="E673" s="139"/>
      <c r="F673" s="140"/>
      <c r="G673" s="141" t="s">
        <v>2</v>
      </c>
      <c r="H673" s="142"/>
      <c r="I673" s="143"/>
      <c r="J673" s="141" t="s">
        <v>3</v>
      </c>
      <c r="K673" s="144"/>
      <c r="X673" s="137"/>
    </row>
    <row r="674" spans="1:37" ht="21" x14ac:dyDescent="0.15">
      <c r="B674" s="145"/>
      <c r="F674" s="146" t="s">
        <v>4</v>
      </c>
      <c r="G674" s="146" t="s">
        <v>171</v>
      </c>
      <c r="H674" s="182" t="s">
        <v>173</v>
      </c>
      <c r="I674" s="147" t="s">
        <v>4</v>
      </c>
      <c r="J674" s="146" t="s">
        <v>171</v>
      </c>
      <c r="K674" s="146" t="s">
        <v>173</v>
      </c>
      <c r="X674" s="137"/>
    </row>
    <row r="675" spans="1:37" ht="12" customHeight="1" x14ac:dyDescent="0.15">
      <c r="B675" s="149"/>
      <c r="C675" s="150"/>
      <c r="D675" s="150"/>
      <c r="E675" s="151"/>
      <c r="F675" s="152"/>
      <c r="G675" s="152"/>
      <c r="H675" s="183"/>
      <c r="I675" s="153">
        <f>F683</f>
        <v>1806</v>
      </c>
      <c r="J675" s="154">
        <f>G683</f>
        <v>866</v>
      </c>
      <c r="K675" s="154">
        <f>H683</f>
        <v>940</v>
      </c>
      <c r="L675" s="155"/>
      <c r="M675" s="155"/>
      <c r="N675" s="155"/>
      <c r="O675" s="155"/>
      <c r="X675" s="137"/>
      <c r="AI675" s="155"/>
      <c r="AJ675" s="155"/>
      <c r="AK675" s="155"/>
    </row>
    <row r="676" spans="1:37" ht="15" customHeight="1" x14ac:dyDescent="0.15">
      <c r="B676" s="156" t="s">
        <v>154</v>
      </c>
      <c r="C676" s="137"/>
      <c r="D676" s="137"/>
      <c r="F676" s="157">
        <v>614</v>
      </c>
      <c r="G676" s="157">
        <v>275</v>
      </c>
      <c r="H676" s="184">
        <v>339</v>
      </c>
      <c r="I676" s="158">
        <f>F676/I$675*100</f>
        <v>33.997785160575859</v>
      </c>
      <c r="J676" s="159">
        <f t="shared" ref="J676:K676" si="227">G676/J$675*100</f>
        <v>31.755196304849886</v>
      </c>
      <c r="K676" s="159">
        <f t="shared" si="227"/>
        <v>36.063829787234042</v>
      </c>
      <c r="L676" s="160"/>
      <c r="M676" s="160"/>
      <c r="N676" s="160"/>
      <c r="O676" s="160"/>
      <c r="X676" s="137"/>
      <c r="AI676" s="160"/>
      <c r="AJ676" s="160"/>
      <c r="AK676" s="160"/>
    </row>
    <row r="677" spans="1:37" ht="15" customHeight="1" x14ac:dyDescent="0.15">
      <c r="B677" s="156" t="s">
        <v>899</v>
      </c>
      <c r="C677" s="137"/>
      <c r="D677" s="137"/>
      <c r="F677" s="157">
        <v>147</v>
      </c>
      <c r="G677" s="157">
        <v>47</v>
      </c>
      <c r="H677" s="184">
        <v>100</v>
      </c>
      <c r="I677" s="158">
        <f t="shared" ref="I677:I682" si="228">F677/I$675*100</f>
        <v>8.1395348837209305</v>
      </c>
      <c r="J677" s="159">
        <f t="shared" ref="J677:J682" si="229">G677/J$675*100</f>
        <v>5.4272517321016167</v>
      </c>
      <c r="K677" s="159">
        <f t="shared" ref="K677:K682" si="230">H677/K$675*100</f>
        <v>10.638297872340425</v>
      </c>
      <c r="L677" s="160"/>
      <c r="M677" s="160"/>
      <c r="N677" s="160"/>
      <c r="O677" s="160"/>
      <c r="X677" s="137"/>
      <c r="AI677" s="160"/>
      <c r="AJ677" s="160"/>
      <c r="AK677" s="160"/>
    </row>
    <row r="678" spans="1:37" ht="15" customHeight="1" x14ac:dyDescent="0.15">
      <c r="B678" s="156" t="s">
        <v>926</v>
      </c>
      <c r="C678" s="137"/>
      <c r="D678" s="137"/>
      <c r="F678" s="157">
        <v>193</v>
      </c>
      <c r="G678" s="157">
        <v>74</v>
      </c>
      <c r="H678" s="184">
        <v>119</v>
      </c>
      <c r="I678" s="158">
        <f t="shared" si="228"/>
        <v>10.686600221483943</v>
      </c>
      <c r="J678" s="159">
        <f t="shared" si="229"/>
        <v>8.5450346420323324</v>
      </c>
      <c r="K678" s="159">
        <f t="shared" si="230"/>
        <v>12.659574468085106</v>
      </c>
      <c r="L678" s="160"/>
      <c r="M678" s="160"/>
      <c r="N678" s="160"/>
      <c r="O678" s="160"/>
      <c r="X678" s="137"/>
      <c r="AI678" s="160"/>
      <c r="AJ678" s="160"/>
      <c r="AK678" s="160"/>
    </row>
    <row r="679" spans="1:37" ht="15" customHeight="1" x14ac:dyDescent="0.15">
      <c r="B679" s="156" t="s">
        <v>927</v>
      </c>
      <c r="C679" s="137"/>
      <c r="D679" s="137"/>
      <c r="F679" s="157">
        <v>102</v>
      </c>
      <c r="G679" s="157">
        <v>42</v>
      </c>
      <c r="H679" s="184">
        <v>60</v>
      </c>
      <c r="I679" s="158">
        <f t="shared" si="228"/>
        <v>5.6478405315614619</v>
      </c>
      <c r="J679" s="159">
        <f t="shared" si="229"/>
        <v>4.8498845265588919</v>
      </c>
      <c r="K679" s="159">
        <f t="shared" si="230"/>
        <v>6.3829787234042552</v>
      </c>
      <c r="L679" s="160"/>
      <c r="M679" s="160"/>
      <c r="N679" s="160"/>
      <c r="O679" s="160"/>
      <c r="X679" s="137"/>
      <c r="AI679" s="160"/>
      <c r="AJ679" s="160"/>
      <c r="AK679" s="160"/>
    </row>
    <row r="680" spans="1:37" ht="15" customHeight="1" x14ac:dyDescent="0.15">
      <c r="B680" s="156" t="s">
        <v>870</v>
      </c>
      <c r="C680" s="137"/>
      <c r="D680" s="137"/>
      <c r="F680" s="157">
        <v>170</v>
      </c>
      <c r="G680" s="157">
        <v>99</v>
      </c>
      <c r="H680" s="184">
        <v>71</v>
      </c>
      <c r="I680" s="158">
        <f t="shared" si="228"/>
        <v>9.4130675526024365</v>
      </c>
      <c r="J680" s="159">
        <f t="shared" si="229"/>
        <v>11.431870669745958</v>
      </c>
      <c r="K680" s="159">
        <f t="shared" si="230"/>
        <v>7.5531914893617023</v>
      </c>
      <c r="L680" s="160"/>
      <c r="M680" s="160"/>
      <c r="N680" s="160"/>
      <c r="O680" s="160"/>
      <c r="X680" s="137"/>
      <c r="AI680" s="160"/>
      <c r="AJ680" s="160"/>
      <c r="AK680" s="160"/>
    </row>
    <row r="681" spans="1:37" ht="15" customHeight="1" x14ac:dyDescent="0.15">
      <c r="B681" s="156" t="s">
        <v>140</v>
      </c>
      <c r="C681" s="137"/>
      <c r="D681" s="137"/>
      <c r="F681" s="157">
        <v>90</v>
      </c>
      <c r="G681" s="157">
        <v>56</v>
      </c>
      <c r="H681" s="184">
        <v>34</v>
      </c>
      <c r="I681" s="158">
        <f t="shared" si="228"/>
        <v>4.9833887043189371</v>
      </c>
      <c r="J681" s="159">
        <f t="shared" si="229"/>
        <v>6.4665127020785222</v>
      </c>
      <c r="K681" s="159">
        <f t="shared" si="230"/>
        <v>3.6170212765957444</v>
      </c>
      <c r="L681" s="160"/>
      <c r="M681" s="160"/>
      <c r="N681" s="160"/>
      <c r="O681" s="160"/>
      <c r="X681" s="137"/>
      <c r="AI681" s="160"/>
      <c r="AJ681" s="160"/>
      <c r="AK681" s="160"/>
    </row>
    <row r="682" spans="1:37" ht="15" customHeight="1" x14ac:dyDescent="0.15">
      <c r="B682" s="149" t="s">
        <v>128</v>
      </c>
      <c r="C682" s="150"/>
      <c r="D682" s="150"/>
      <c r="E682" s="151"/>
      <c r="F682" s="161">
        <v>490</v>
      </c>
      <c r="G682" s="161">
        <v>273</v>
      </c>
      <c r="H682" s="185">
        <v>217</v>
      </c>
      <c r="I682" s="162">
        <f t="shared" si="228"/>
        <v>27.131782945736433</v>
      </c>
      <c r="J682" s="163">
        <f t="shared" si="229"/>
        <v>31.524249422632796</v>
      </c>
      <c r="K682" s="163">
        <f t="shared" si="230"/>
        <v>23.085106382978722</v>
      </c>
      <c r="L682" s="164"/>
      <c r="M682" s="164"/>
      <c r="N682" s="164"/>
      <c r="O682" s="164"/>
      <c r="X682" s="137"/>
      <c r="AI682" s="164"/>
      <c r="AJ682" s="164"/>
      <c r="AK682" s="164"/>
    </row>
    <row r="683" spans="1:37" ht="15" customHeight="1" x14ac:dyDescent="0.15">
      <c r="B683" s="165" t="s">
        <v>1</v>
      </c>
      <c r="C683" s="166"/>
      <c r="D683" s="166"/>
      <c r="E683" s="167"/>
      <c r="F683" s="168">
        <f>SUM(F676:F682)</f>
        <v>1806</v>
      </c>
      <c r="G683" s="168">
        <f>SUM(G676:G682)</f>
        <v>866</v>
      </c>
      <c r="H683" s="186">
        <f>SUM(H676:H682)</f>
        <v>940</v>
      </c>
      <c r="I683" s="169">
        <f>IF(SUM(I676:I682)&gt;100,"－",SUM(I676:I682))</f>
        <v>100</v>
      </c>
      <c r="J683" s="170">
        <f>IF(SUM(J676:J682)&gt;100,"－",SUM(J676:J682))</f>
        <v>100</v>
      </c>
      <c r="K683" s="170">
        <f>IF(SUM(K676:K682)&gt;100,"－",SUM(K676:K682))</f>
        <v>100</v>
      </c>
      <c r="L683" s="164"/>
      <c r="M683" s="164"/>
      <c r="N683" s="164"/>
      <c r="O683" s="164"/>
      <c r="X683" s="137"/>
      <c r="AI683" s="164"/>
      <c r="AJ683" s="164"/>
      <c r="AK683" s="164"/>
    </row>
    <row r="684" spans="1:37" ht="15" customHeight="1" x14ac:dyDescent="0.15">
      <c r="B684" s="165" t="s">
        <v>840</v>
      </c>
      <c r="C684" s="166"/>
      <c r="D684" s="166"/>
      <c r="E684" s="176"/>
      <c r="F684" s="177">
        <v>22.592738776626664</v>
      </c>
      <c r="G684" s="178">
        <v>27.399076775189009</v>
      </c>
      <c r="H684" s="178">
        <v>18.650610929949725</v>
      </c>
      <c r="I684" s="148"/>
      <c r="X684" s="137"/>
    </row>
    <row r="685" spans="1:37" ht="15" customHeight="1" x14ac:dyDescent="0.15">
      <c r="B685" s="165" t="s">
        <v>841</v>
      </c>
      <c r="C685" s="166"/>
      <c r="D685" s="166"/>
      <c r="E685" s="176"/>
      <c r="F685" s="177">
        <v>42.353339359032326</v>
      </c>
      <c r="G685" s="178">
        <v>51.093246942412208</v>
      </c>
      <c r="H685" s="178">
        <v>35.115603391545967</v>
      </c>
      <c r="I685" s="148"/>
      <c r="X685" s="137"/>
    </row>
    <row r="687" spans="1:37" ht="15" customHeight="1" x14ac:dyDescent="0.15">
      <c r="A687" s="136" t="s">
        <v>973</v>
      </c>
      <c r="B687" s="171"/>
      <c r="C687" s="171"/>
      <c r="D687" s="171"/>
      <c r="E687" s="172"/>
      <c r="F687" s="160"/>
      <c r="G687" s="160"/>
      <c r="H687" s="160"/>
      <c r="I687" s="160"/>
      <c r="K687" s="173"/>
      <c r="X687" s="137"/>
    </row>
    <row r="688" spans="1:37" ht="15" customHeight="1" x14ac:dyDescent="0.15">
      <c r="A688" s="135" t="s">
        <v>935</v>
      </c>
      <c r="B688" s="171"/>
      <c r="C688" s="171"/>
      <c r="D688" s="171"/>
      <c r="E688" s="172"/>
      <c r="F688" s="160"/>
      <c r="G688" s="160"/>
      <c r="H688" s="160"/>
      <c r="I688" s="160"/>
      <c r="X688" s="137"/>
    </row>
    <row r="689" spans="1:37" ht="13.7" customHeight="1" x14ac:dyDescent="0.15">
      <c r="B689" s="138"/>
      <c r="C689" s="139"/>
      <c r="D689" s="139"/>
      <c r="E689" s="139"/>
      <c r="F689" s="140"/>
      <c r="G689" s="141" t="s">
        <v>2</v>
      </c>
      <c r="H689" s="142"/>
      <c r="I689" s="143"/>
      <c r="J689" s="141" t="s">
        <v>3</v>
      </c>
      <c r="K689" s="144"/>
      <c r="X689" s="137"/>
    </row>
    <row r="690" spans="1:37" ht="21" x14ac:dyDescent="0.15">
      <c r="B690" s="145"/>
      <c r="F690" s="146" t="s">
        <v>4</v>
      </c>
      <c r="G690" s="146" t="s">
        <v>171</v>
      </c>
      <c r="H690" s="182" t="s">
        <v>173</v>
      </c>
      <c r="I690" s="147" t="s">
        <v>4</v>
      </c>
      <c r="J690" s="146" t="s">
        <v>171</v>
      </c>
      <c r="K690" s="146" t="s">
        <v>173</v>
      </c>
      <c r="X690" s="137"/>
    </row>
    <row r="691" spans="1:37" ht="12" customHeight="1" x14ac:dyDescent="0.15">
      <c r="B691" s="149"/>
      <c r="C691" s="150"/>
      <c r="D691" s="150"/>
      <c r="E691" s="151"/>
      <c r="F691" s="152"/>
      <c r="G691" s="152"/>
      <c r="H691" s="183"/>
      <c r="I691" s="153">
        <f>F699</f>
        <v>1914</v>
      </c>
      <c r="J691" s="154">
        <f>G699</f>
        <v>915</v>
      </c>
      <c r="K691" s="154">
        <f>H699</f>
        <v>999</v>
      </c>
      <c r="L691" s="155"/>
      <c r="M691" s="155"/>
      <c r="N691" s="155"/>
      <c r="O691" s="155"/>
      <c r="X691" s="137"/>
      <c r="AI691" s="155"/>
      <c r="AJ691" s="155"/>
      <c r="AK691" s="155"/>
    </row>
    <row r="692" spans="1:37" ht="15" customHeight="1" x14ac:dyDescent="0.15">
      <c r="B692" s="156" t="s">
        <v>154</v>
      </c>
      <c r="C692" s="137"/>
      <c r="D692" s="137"/>
      <c r="F692" s="157">
        <v>633</v>
      </c>
      <c r="G692" s="157">
        <v>284</v>
      </c>
      <c r="H692" s="184">
        <v>349</v>
      </c>
      <c r="I692" s="158">
        <f t="shared" ref="I692:K698" si="231">F692/I$691*100</f>
        <v>33.072100313479623</v>
      </c>
      <c r="J692" s="159">
        <f t="shared" si="231"/>
        <v>31.038251366120218</v>
      </c>
      <c r="K692" s="159">
        <f t="shared" si="231"/>
        <v>34.934934934934937</v>
      </c>
      <c r="L692" s="160"/>
      <c r="M692" s="160"/>
      <c r="N692" s="160"/>
      <c r="O692" s="160"/>
      <c r="X692" s="137"/>
      <c r="AI692" s="160"/>
      <c r="AJ692" s="160"/>
      <c r="AK692" s="160"/>
    </row>
    <row r="693" spans="1:37" ht="15" customHeight="1" x14ac:dyDescent="0.15">
      <c r="B693" s="156" t="s">
        <v>76</v>
      </c>
      <c r="C693" s="137"/>
      <c r="D693" s="137"/>
      <c r="F693" s="157">
        <v>129</v>
      </c>
      <c r="G693" s="157">
        <v>43</v>
      </c>
      <c r="H693" s="184">
        <v>86</v>
      </c>
      <c r="I693" s="158">
        <f t="shared" si="231"/>
        <v>6.7398119122257061</v>
      </c>
      <c r="J693" s="159">
        <f t="shared" si="231"/>
        <v>4.6994535519125682</v>
      </c>
      <c r="K693" s="159">
        <f t="shared" si="231"/>
        <v>8.6086086086086091</v>
      </c>
      <c r="L693" s="160"/>
      <c r="M693" s="160"/>
      <c r="N693" s="160"/>
      <c r="O693" s="160"/>
      <c r="X693" s="137"/>
      <c r="AI693" s="160"/>
      <c r="AJ693" s="160"/>
      <c r="AK693" s="160"/>
    </row>
    <row r="694" spans="1:37" ht="15" customHeight="1" x14ac:dyDescent="0.15">
      <c r="B694" s="156" t="s">
        <v>498</v>
      </c>
      <c r="C694" s="137"/>
      <c r="D694" s="137"/>
      <c r="F694" s="157">
        <v>210</v>
      </c>
      <c r="G694" s="157">
        <v>77</v>
      </c>
      <c r="H694" s="184">
        <v>133</v>
      </c>
      <c r="I694" s="158">
        <f t="shared" si="231"/>
        <v>10.9717868338558</v>
      </c>
      <c r="J694" s="159">
        <f t="shared" si="231"/>
        <v>8.415300546448087</v>
      </c>
      <c r="K694" s="159">
        <f t="shared" si="231"/>
        <v>13.313313313313312</v>
      </c>
      <c r="L694" s="160"/>
      <c r="M694" s="160"/>
      <c r="N694" s="160"/>
      <c r="O694" s="160"/>
      <c r="X694" s="137"/>
      <c r="AI694" s="160"/>
      <c r="AJ694" s="160"/>
      <c r="AK694" s="160"/>
    </row>
    <row r="695" spans="1:37" ht="15" customHeight="1" x14ac:dyDescent="0.15">
      <c r="B695" s="156" t="s">
        <v>150</v>
      </c>
      <c r="C695" s="137"/>
      <c r="D695" s="137"/>
      <c r="F695" s="157">
        <v>101</v>
      </c>
      <c r="G695" s="157">
        <v>44</v>
      </c>
      <c r="H695" s="184">
        <v>57</v>
      </c>
      <c r="I695" s="158">
        <f t="shared" si="231"/>
        <v>5.2769070010449326</v>
      </c>
      <c r="J695" s="159">
        <f t="shared" si="231"/>
        <v>4.8087431693989071</v>
      </c>
      <c r="K695" s="159">
        <f t="shared" si="231"/>
        <v>5.7057057057057055</v>
      </c>
      <c r="L695" s="160"/>
      <c r="M695" s="160"/>
      <c r="N695" s="160"/>
      <c r="O695" s="160"/>
      <c r="X695" s="137"/>
      <c r="AI695" s="160"/>
      <c r="AJ695" s="160"/>
      <c r="AK695" s="160"/>
    </row>
    <row r="696" spans="1:37" ht="15" customHeight="1" x14ac:dyDescent="0.15">
      <c r="B696" s="156" t="s">
        <v>859</v>
      </c>
      <c r="C696" s="137"/>
      <c r="D696" s="137"/>
      <c r="F696" s="157">
        <v>165</v>
      </c>
      <c r="G696" s="157">
        <v>94</v>
      </c>
      <c r="H696" s="184">
        <v>71</v>
      </c>
      <c r="I696" s="158">
        <f t="shared" si="231"/>
        <v>8.6206896551724146</v>
      </c>
      <c r="J696" s="159">
        <f t="shared" si="231"/>
        <v>10.273224043715846</v>
      </c>
      <c r="K696" s="159">
        <f t="shared" si="231"/>
        <v>7.1071071071071064</v>
      </c>
      <c r="L696" s="160"/>
      <c r="M696" s="160"/>
      <c r="N696" s="160"/>
      <c r="O696" s="160"/>
      <c r="X696" s="137"/>
      <c r="AI696" s="160"/>
      <c r="AJ696" s="160"/>
      <c r="AK696" s="160"/>
    </row>
    <row r="697" spans="1:37" ht="15" customHeight="1" x14ac:dyDescent="0.15">
      <c r="B697" s="156" t="s">
        <v>140</v>
      </c>
      <c r="C697" s="137"/>
      <c r="D697" s="137"/>
      <c r="F697" s="157">
        <v>106</v>
      </c>
      <c r="G697" s="157">
        <v>66</v>
      </c>
      <c r="H697" s="184">
        <v>40</v>
      </c>
      <c r="I697" s="158">
        <f t="shared" si="231"/>
        <v>5.5381400208986413</v>
      </c>
      <c r="J697" s="159">
        <f t="shared" si="231"/>
        <v>7.2131147540983616</v>
      </c>
      <c r="K697" s="159">
        <f t="shared" si="231"/>
        <v>4.0040040040040044</v>
      </c>
      <c r="L697" s="160"/>
      <c r="M697" s="160"/>
      <c r="N697" s="160"/>
      <c r="O697" s="160"/>
      <c r="X697" s="137"/>
      <c r="AI697" s="160"/>
      <c r="AJ697" s="160"/>
      <c r="AK697" s="160"/>
    </row>
    <row r="698" spans="1:37" ht="15" customHeight="1" x14ac:dyDescent="0.15">
      <c r="B698" s="149" t="s">
        <v>128</v>
      </c>
      <c r="C698" s="150"/>
      <c r="D698" s="150"/>
      <c r="E698" s="151"/>
      <c r="F698" s="161">
        <v>570</v>
      </c>
      <c r="G698" s="161">
        <v>307</v>
      </c>
      <c r="H698" s="185">
        <v>263</v>
      </c>
      <c r="I698" s="162">
        <f t="shared" si="231"/>
        <v>29.780564263322884</v>
      </c>
      <c r="J698" s="163">
        <f t="shared" si="231"/>
        <v>33.551912568306008</v>
      </c>
      <c r="K698" s="163">
        <f t="shared" si="231"/>
        <v>26.326326326326328</v>
      </c>
      <c r="L698" s="164"/>
      <c r="M698" s="164"/>
      <c r="N698" s="164"/>
      <c r="O698" s="164"/>
      <c r="X698" s="137"/>
      <c r="AI698" s="164"/>
      <c r="AJ698" s="164"/>
      <c r="AK698" s="164"/>
    </row>
    <row r="699" spans="1:37" ht="15" customHeight="1" x14ac:dyDescent="0.15">
      <c r="B699" s="165" t="s">
        <v>1</v>
      </c>
      <c r="C699" s="166"/>
      <c r="D699" s="166"/>
      <c r="E699" s="167"/>
      <c r="F699" s="168">
        <f>SUM(F692:F698)</f>
        <v>1914</v>
      </c>
      <c r="G699" s="168">
        <f>SUM(G692:G698)</f>
        <v>915</v>
      </c>
      <c r="H699" s="186">
        <f>SUM(H692:H698)</f>
        <v>999</v>
      </c>
      <c r="I699" s="169">
        <f>IF(SUM(I692:I698)&gt;100,"－",SUM(I692:I698))</f>
        <v>100</v>
      </c>
      <c r="J699" s="170">
        <f>IF(SUM(J692:J698)&gt;100,"－",SUM(J692:J698))</f>
        <v>99.999999999999986</v>
      </c>
      <c r="K699" s="170">
        <f>IF(SUM(K692:K698)&gt;100,"－",SUM(K692:K698))</f>
        <v>100</v>
      </c>
      <c r="L699" s="164"/>
      <c r="M699" s="164"/>
      <c r="N699" s="164"/>
      <c r="O699" s="164"/>
      <c r="X699" s="137"/>
      <c r="AI699" s="164"/>
      <c r="AJ699" s="164"/>
      <c r="AK699" s="164"/>
    </row>
    <row r="700" spans="1:37" ht="15" customHeight="1" x14ac:dyDescent="0.15">
      <c r="B700" s="165" t="s">
        <v>840</v>
      </c>
      <c r="C700" s="166"/>
      <c r="D700" s="166"/>
      <c r="E700" s="176"/>
      <c r="F700" s="177">
        <v>23.034657605383455</v>
      </c>
      <c r="G700" s="178">
        <v>27.663811192372236</v>
      </c>
      <c r="H700" s="178">
        <v>19.210574207436217</v>
      </c>
      <c r="I700" s="148"/>
      <c r="X700" s="137"/>
    </row>
    <row r="701" spans="1:37" ht="15" customHeight="1" x14ac:dyDescent="0.15">
      <c r="B701" s="165" t="s">
        <v>841</v>
      </c>
      <c r="C701" s="166"/>
      <c r="D701" s="166"/>
      <c r="E701" s="176"/>
      <c r="F701" s="177">
        <v>43.54230635954341</v>
      </c>
      <c r="G701" s="178">
        <v>51.912337052352839</v>
      </c>
      <c r="H701" s="178">
        <v>36.534838802772754</v>
      </c>
      <c r="I701" s="148"/>
      <c r="X701" s="137"/>
    </row>
    <row r="702" spans="1:37" ht="15" customHeight="1" x14ac:dyDescent="0.15">
      <c r="B702" s="171"/>
      <c r="C702" s="171"/>
      <c r="D702" s="171"/>
      <c r="E702" s="172"/>
      <c r="F702" s="160"/>
      <c r="G702" s="160"/>
      <c r="H702" s="160"/>
      <c r="I702" s="148"/>
      <c r="X702" s="137"/>
    </row>
    <row r="703" spans="1:37" ht="15" customHeight="1" x14ac:dyDescent="0.15">
      <c r="A703" s="135" t="s">
        <v>930</v>
      </c>
      <c r="B703" s="137"/>
      <c r="C703" s="137"/>
      <c r="D703" s="137"/>
      <c r="X703" s="137"/>
      <c r="Y703" s="137"/>
      <c r="Z703" s="137"/>
    </row>
    <row r="704" spans="1:37" ht="13.7" customHeight="1" x14ac:dyDescent="0.15">
      <c r="B704" s="138"/>
      <c r="C704" s="139"/>
      <c r="D704" s="139"/>
      <c r="E704" s="227"/>
      <c r="F704" s="142" t="s">
        <v>134</v>
      </c>
      <c r="G704" s="228"/>
      <c r="H704" s="229"/>
      <c r="I704" s="142" t="s">
        <v>3</v>
      </c>
      <c r="J704" s="228"/>
      <c r="K704" s="229"/>
      <c r="L704" s="230" t="s">
        <v>279</v>
      </c>
      <c r="M704" s="231"/>
      <c r="O704" s="137"/>
      <c r="P704" s="137"/>
      <c r="Q704" s="137"/>
    </row>
    <row r="705" spans="2:17" ht="21" x14ac:dyDescent="0.15">
      <c r="B705" s="232"/>
      <c r="C705" s="172"/>
      <c r="D705" s="172"/>
      <c r="E705" s="146" t="s">
        <v>4</v>
      </c>
      <c r="F705" s="146" t="s">
        <v>171</v>
      </c>
      <c r="G705" s="182" t="s">
        <v>173</v>
      </c>
      <c r="H705" s="147" t="s">
        <v>365</v>
      </c>
      <c r="I705" s="146" t="s">
        <v>171</v>
      </c>
      <c r="J705" s="182" t="s">
        <v>173</v>
      </c>
      <c r="K705" s="147" t="s">
        <v>365</v>
      </c>
      <c r="L705" s="146" t="s">
        <v>171</v>
      </c>
      <c r="M705" s="233" t="s">
        <v>173</v>
      </c>
      <c r="O705" s="137"/>
      <c r="P705" s="137"/>
      <c r="Q705" s="137"/>
    </row>
    <row r="706" spans="2:17" ht="12" customHeight="1" x14ac:dyDescent="0.15">
      <c r="B706" s="234"/>
      <c r="C706" s="151"/>
      <c r="D706" s="151"/>
      <c r="E706" s="152"/>
      <c r="F706" s="152"/>
      <c r="G706" s="183"/>
      <c r="H706" s="235">
        <f>E712</f>
        <v>9350</v>
      </c>
      <c r="I706" s="236">
        <f>F712</f>
        <v>4846</v>
      </c>
      <c r="J706" s="237">
        <f>G712</f>
        <v>4504</v>
      </c>
      <c r="K706" s="238"/>
      <c r="L706" s="152"/>
      <c r="M706" s="152"/>
      <c r="O706" s="137"/>
      <c r="P706" s="137"/>
      <c r="Q706" s="137"/>
    </row>
    <row r="707" spans="2:17" ht="15" customHeight="1" x14ac:dyDescent="0.15">
      <c r="B707" s="239" t="s">
        <v>920</v>
      </c>
      <c r="C707" s="240"/>
      <c r="D707" s="137"/>
      <c r="E707" s="157">
        <v>767</v>
      </c>
      <c r="F707" s="241">
        <v>311</v>
      </c>
      <c r="G707" s="241">
        <v>456</v>
      </c>
      <c r="H707" s="242">
        <f>E707/H$706*100</f>
        <v>8.2032085561497325</v>
      </c>
      <c r="I707" s="243">
        <f t="shared" ref="I707:J707" si="232">F707/I$706*100</f>
        <v>6.4176640528270736</v>
      </c>
      <c r="J707" s="243">
        <f t="shared" si="232"/>
        <v>10.124333925399645</v>
      </c>
      <c r="K707" s="242">
        <v>0.52070604209097082</v>
      </c>
      <c r="L707" s="243">
        <v>0.46005917159763315</v>
      </c>
      <c r="M707" s="244">
        <v>0.57214554579673782</v>
      </c>
      <c r="O707" s="137"/>
      <c r="P707" s="137"/>
      <c r="Q707" s="137"/>
    </row>
    <row r="708" spans="2:17" ht="15" customHeight="1" x14ac:dyDescent="0.15">
      <c r="B708" s="156" t="s">
        <v>921</v>
      </c>
      <c r="C708" s="137"/>
      <c r="D708" s="137"/>
      <c r="E708" s="157">
        <v>1178</v>
      </c>
      <c r="F708" s="245">
        <v>587</v>
      </c>
      <c r="G708" s="245">
        <v>591</v>
      </c>
      <c r="H708" s="242">
        <f t="shared" ref="H708:H711" si="233">E708/H$706*100</f>
        <v>12.598930481283421</v>
      </c>
      <c r="I708" s="246">
        <f t="shared" ref="I708:I711" si="234">F708/I$706*100</f>
        <v>12.113082955014445</v>
      </c>
      <c r="J708" s="246">
        <f t="shared" ref="J708:J711" si="235">G708/J$706*100</f>
        <v>13.121669626998223</v>
      </c>
      <c r="K708" s="242">
        <v>0.80081577158395645</v>
      </c>
      <c r="L708" s="246">
        <v>0.86834319526627224</v>
      </c>
      <c r="M708" s="247">
        <v>0.74339622641509429</v>
      </c>
      <c r="O708" s="137"/>
      <c r="P708" s="137"/>
      <c r="Q708" s="137"/>
    </row>
    <row r="709" spans="2:17" ht="15" customHeight="1" x14ac:dyDescent="0.15">
      <c r="B709" s="156" t="s">
        <v>922</v>
      </c>
      <c r="C709" s="137"/>
      <c r="D709" s="137"/>
      <c r="E709" s="157">
        <v>2131</v>
      </c>
      <c r="F709" s="245">
        <v>1107</v>
      </c>
      <c r="G709" s="245">
        <v>1024</v>
      </c>
      <c r="H709" s="242">
        <f t="shared" si="233"/>
        <v>22.791443850267378</v>
      </c>
      <c r="I709" s="246">
        <f t="shared" si="234"/>
        <v>22.843582335947175</v>
      </c>
      <c r="J709" s="246">
        <f t="shared" si="235"/>
        <v>22.735346358792185</v>
      </c>
      <c r="K709" s="242">
        <v>1.4605894448252228</v>
      </c>
      <c r="L709" s="246">
        <v>1.6596701649175412</v>
      </c>
      <c r="M709" s="247">
        <v>1.292929292929293</v>
      </c>
      <c r="O709" s="137"/>
      <c r="P709" s="137"/>
      <c r="Q709" s="137"/>
    </row>
    <row r="710" spans="2:17" ht="15" customHeight="1" x14ac:dyDescent="0.15">
      <c r="B710" s="156" t="s">
        <v>923</v>
      </c>
      <c r="C710" s="137"/>
      <c r="D710" s="137"/>
      <c r="E710" s="157">
        <v>2806</v>
      </c>
      <c r="F710" s="245">
        <v>1468</v>
      </c>
      <c r="G710" s="245">
        <v>1338</v>
      </c>
      <c r="H710" s="242">
        <f t="shared" si="233"/>
        <v>30.010695187165776</v>
      </c>
      <c r="I710" s="246">
        <f t="shared" si="234"/>
        <v>30.293025175402395</v>
      </c>
      <c r="J710" s="246">
        <f t="shared" si="235"/>
        <v>29.706927175843695</v>
      </c>
      <c r="K710" s="242">
        <v>1.9391845196959225</v>
      </c>
      <c r="L710" s="246">
        <v>2.2378048780487805</v>
      </c>
      <c r="M710" s="247">
        <v>1.6915297092288242</v>
      </c>
      <c r="O710" s="137"/>
      <c r="P710" s="137"/>
      <c r="Q710" s="137"/>
    </row>
    <row r="711" spans="2:17" ht="15" customHeight="1" x14ac:dyDescent="0.15">
      <c r="B711" s="149" t="s">
        <v>924</v>
      </c>
      <c r="C711" s="150"/>
      <c r="D711" s="137"/>
      <c r="E711" s="157">
        <v>2468</v>
      </c>
      <c r="F711" s="184">
        <v>1373</v>
      </c>
      <c r="G711" s="184">
        <v>1095</v>
      </c>
      <c r="H711" s="242">
        <f t="shared" si="233"/>
        <v>26.395721925133692</v>
      </c>
      <c r="I711" s="248">
        <f t="shared" si="234"/>
        <v>28.332645480808914</v>
      </c>
      <c r="J711" s="248">
        <f t="shared" si="235"/>
        <v>24.311722912966253</v>
      </c>
      <c r="K711" s="242">
        <v>1.7126995142262318</v>
      </c>
      <c r="L711" s="248">
        <v>2.0866261398176293</v>
      </c>
      <c r="M711" s="159">
        <v>1.3984674329501916</v>
      </c>
      <c r="O711" s="137"/>
      <c r="P711" s="137"/>
      <c r="Q711" s="137"/>
    </row>
    <row r="712" spans="2:17" ht="15" customHeight="1" x14ac:dyDescent="0.15">
      <c r="B712" s="249" t="s">
        <v>1</v>
      </c>
      <c r="C712" s="166"/>
      <c r="D712" s="166"/>
      <c r="E712" s="168">
        <f t="shared" ref="E712:M712" si="236">SUM(E707:E711)</f>
        <v>9350</v>
      </c>
      <c r="F712" s="186">
        <f t="shared" si="236"/>
        <v>4846</v>
      </c>
      <c r="G712" s="186">
        <f t="shared" si="236"/>
        <v>4504</v>
      </c>
      <c r="H712" s="250">
        <f t="shared" si="236"/>
        <v>100</v>
      </c>
      <c r="I712" s="251">
        <f t="shared" si="236"/>
        <v>100</v>
      </c>
      <c r="J712" s="251">
        <f t="shared" si="236"/>
        <v>100</v>
      </c>
      <c r="K712" s="250">
        <f t="shared" si="236"/>
        <v>6.4339952924223045</v>
      </c>
      <c r="L712" s="251">
        <f t="shared" si="236"/>
        <v>7.3125035496478565</v>
      </c>
      <c r="M712" s="178">
        <f t="shared" si="236"/>
        <v>5.6984682073201407</v>
      </c>
      <c r="O712" s="137"/>
      <c r="P712" s="137"/>
      <c r="Q712" s="137"/>
    </row>
    <row r="713" spans="2:17" ht="13.7" customHeight="1" x14ac:dyDescent="0.15"/>
    <row r="714" spans="2:17" ht="11.25" x14ac:dyDescent="0.15"/>
    <row r="730" s="135" customFormat="1" ht="13.7" customHeight="1" x14ac:dyDescent="0.15"/>
    <row r="731" s="135" customFormat="1" ht="11.25" x14ac:dyDescent="0.15"/>
    <row r="746" s="135" customFormat="1" ht="13.7" customHeight="1" x14ac:dyDescent="0.15"/>
    <row r="747" s="135" customFormat="1" ht="11.25" x14ac:dyDescent="0.15"/>
    <row r="765" s="135" customFormat="1" ht="13.7" customHeight="1" x14ac:dyDescent="0.15"/>
    <row r="766" s="135" customFormat="1" ht="11.25" x14ac:dyDescent="0.15"/>
    <row r="785" s="135" customFormat="1" ht="11.25" x14ac:dyDescent="0.15"/>
    <row r="797" s="135" customFormat="1" ht="11.25" x14ac:dyDescent="0.15"/>
    <row r="811" s="135" customFormat="1" ht="11.25" x14ac:dyDescent="0.15"/>
    <row r="823" s="135" customFormat="1" ht="11.25" x14ac:dyDescent="0.15"/>
    <row r="837" s="135" customFormat="1" ht="11.25" x14ac:dyDescent="0.15"/>
    <row r="849" s="135" customFormat="1" ht="11.25" x14ac:dyDescent="0.15"/>
    <row r="863" s="135" customFormat="1" ht="11.25" x14ac:dyDescent="0.15"/>
    <row r="875" s="135" customFormat="1" ht="11.25" x14ac:dyDescent="0.15"/>
  </sheetData>
  <mergeCells count="20">
    <mergeCell ref="D450:E450"/>
    <mergeCell ref="D457:E457"/>
    <mergeCell ref="D466:E466"/>
    <mergeCell ref="D473:E473"/>
    <mergeCell ref="C551:E551"/>
    <mergeCell ref="C559:E559"/>
    <mergeCell ref="C565:E565"/>
    <mergeCell ref="C459:E459"/>
    <mergeCell ref="C452:E452"/>
    <mergeCell ref="C468:E468"/>
    <mergeCell ref="C475:E475"/>
    <mergeCell ref="C515:E515"/>
    <mergeCell ref="C521:E521"/>
    <mergeCell ref="C529:E529"/>
    <mergeCell ref="C535:E535"/>
    <mergeCell ref="C545:E545"/>
    <mergeCell ref="C485:E485"/>
    <mergeCell ref="C491:E491"/>
    <mergeCell ref="C499:E499"/>
    <mergeCell ref="C505:E505"/>
  </mergeCells>
  <phoneticPr fontId="1"/>
  <pageMargins left="0.19685039370078741" right="0.19685039370078741" top="0.47244094488188981" bottom="0.27559055118110237" header="0.23622047244094491" footer="0.19685039370078741"/>
  <pageSetup paperSize="9" scale="60" orientation="portrait" r:id="rId1"/>
  <headerFooter scaleWithDoc="0" alignWithMargins="0">
    <oddHeader>&amp;C&amp;"+,標準"&amp;8【2024年度　厚生労働省　老人保健健康増進等事業】
高齢者向け住まいに関するアンケート調査&amp;R&amp;"+,標準"&amp;9&amp;A</oddHeader>
    <oddFooter>&amp;L&amp;"ＭＳ ゴシック,標準"&amp;8&amp;F&amp;R&amp;"+,標準"&amp;9&amp;P/&amp;N</oddFooter>
  </headerFooter>
  <rowBreaks count="9" manualBreakCount="9">
    <brk id="86" max="16383" man="1"/>
    <brk id="174" max="16383" man="1"/>
    <brk id="259" max="16383" man="1"/>
    <brk id="326" max="16383" man="1"/>
    <brk id="419" max="16383" man="1"/>
    <brk id="477" max="16383" man="1"/>
    <brk id="537" max="16383" man="1"/>
    <brk id="584" max="16383" man="1"/>
    <brk id="67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CF9B2BE376A4D479DB2B73BAA5E513F" ma:contentTypeVersion="4" ma:contentTypeDescription="新しいドキュメントを作成します。" ma:contentTypeScope="" ma:versionID="5ecf38fd8843afb0f7ca59d6ad239dfd">
  <xsd:schema xmlns:xsd="http://www.w3.org/2001/XMLSchema" xmlns:xs="http://www.w3.org/2001/XMLSchema" xmlns:p="http://schemas.microsoft.com/office/2006/metadata/properties" xmlns:ns2="5affab45-1dc0-48d2-b3bf-00dcf1517e3c" targetNamespace="http://schemas.microsoft.com/office/2006/metadata/properties" ma:root="true" ma:fieldsID="a31190351d03295dcfe249d514314246" ns2:_="">
    <xsd:import namespace="5affab45-1dc0-48d2-b3bf-00dcf1517e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ffab45-1dc0-48d2-b3bf-00dcf1517e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D72B091-6452-4AC1-9125-21F9FA2EB989}"/>
</file>

<file path=customXml/itemProps2.xml><?xml version="1.0" encoding="utf-8"?>
<ds:datastoreItem xmlns:ds="http://schemas.openxmlformats.org/officeDocument/2006/customXml" ds:itemID="{F42E9B35-D70F-43D5-B2CB-F1C851773984}"/>
</file>

<file path=customXml/itemProps3.xml><?xml version="1.0" encoding="utf-8"?>
<ds:datastoreItem xmlns:ds="http://schemas.openxmlformats.org/officeDocument/2006/customXml" ds:itemID="{1523D3CB-3A42-41F1-9DE4-E9C83BF49D6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回収状況</vt:lpstr>
      <vt:lpstr>問1～4</vt:lpstr>
      <vt:lpstr>問5～9</vt:lpstr>
      <vt:lpstr>問10～12</vt:lpstr>
      <vt:lpstr>問13～15</vt:lpstr>
      <vt:lpstr>回収状況!Print_Area</vt:lpstr>
      <vt:lpstr>'問1～4'!Print_Area</vt:lpstr>
      <vt:lpstr>'問10～12'!Print_Area</vt:lpstr>
      <vt:lpstr>'問13～15'!Print_Area</vt:lpstr>
      <vt:lpstr>'問5～9'!Print_Area</vt:lpstr>
    </vt:vector>
  </TitlesOfParts>
  <Company>YOKOHAMA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dc:creator>
  <cp:lastModifiedBy>Taiji Okada (JP)</cp:lastModifiedBy>
  <cp:lastPrinted>2024-12-26T07:22:13Z</cp:lastPrinted>
  <dcterms:created xsi:type="dcterms:W3CDTF">2004-09-03T05:42:09Z</dcterms:created>
  <dcterms:modified xsi:type="dcterms:W3CDTF">2025-04-08T06:50:06Z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0x010100ACF9B2BE376A4D479DB2B73BAA5E513F</vt:lpwstr>
  </property>
</Properties>
</file>