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G:\共有ドライブ\JP Well-Being\H31／R1年度(2019-2020）\02.job\MHLW_R1年度_老人保健健康増進等事業\2019_MHLW_老健局1-69_高齢者向け住まいにおける運営形態の多様化に関する実態調査研究事業\400.報告書\公表用データ\"/>
    </mc:Choice>
  </mc:AlternateContent>
  <xr:revisionPtr revIDLastSave="0" documentId="13_ncr:1_{35D29DA7-FC04-40C6-BD90-1BDA51983E2B}" xr6:coauthVersionLast="44" xr6:coauthVersionMax="44" xr10:uidLastSave="{00000000-0000-0000-0000-000000000000}"/>
  <bookViews>
    <workbookView xWindow="-108" yWindow="-108" windowWidth="23256" windowHeight="12576" tabRatio="727" xr2:uid="{00000000-000D-0000-FFFF-FFFF00000000}"/>
  </bookViews>
  <sheets>
    <sheet name="回収状況" sheetId="1" r:id="rId1"/>
    <sheet name="問1～4" sheetId="26" r:id="rId2"/>
    <sheet name="問5" sheetId="6" r:id="rId3"/>
    <sheet name="問6～8" sheetId="35" r:id="rId4"/>
    <sheet name="問9～10" sheetId="34" r:id="rId5"/>
    <sheet name="問11(1)～(3)" sheetId="27" r:id="rId6"/>
    <sheet name="問11(4)" sheetId="33" r:id="rId7"/>
    <sheet name="問12～14" sheetId="36" r:id="rId8"/>
    <sheet name="問15～16" sheetId="7" r:id="rId9"/>
    <sheet name="マッチング集計_H29-R1" sheetId="37" r:id="rId10"/>
  </sheets>
  <definedNames>
    <definedName name="_xlnm._FilterDatabase" localSheetId="0" hidden="1">回収状況!#REF!</definedName>
    <definedName name="_xlnm._FilterDatabase" localSheetId="1" hidden="1">'問1～4'!#REF!</definedName>
    <definedName name="_xlnm._FilterDatabase" localSheetId="5" hidden="1">'問11(1)～(3)'!#REF!</definedName>
    <definedName name="_xlnm._FilterDatabase" localSheetId="6" hidden="1">'問11(4)'!#REF!</definedName>
    <definedName name="_xlnm._FilterDatabase" localSheetId="7" hidden="1">'問12～14'!#REF!</definedName>
    <definedName name="_xlnm._FilterDatabase" localSheetId="8" hidden="1">'問15～16'!#REF!</definedName>
    <definedName name="_xlnm._FilterDatabase" localSheetId="2" hidden="1">問5!#REF!</definedName>
    <definedName name="_xlnm._FilterDatabase" localSheetId="3" hidden="1">'問6～8'!#REF!</definedName>
    <definedName name="_xlnm._FilterDatabase" localSheetId="4" hidden="1">'問9～10'!#REF!</definedName>
    <definedName name="_xlnm.Print_Area" localSheetId="0">回収状況!$A$1:$AH$101</definedName>
    <definedName name="_xlnm.Print_Area" localSheetId="1">'問1～4'!$A$1:$O$848</definedName>
    <definedName name="_xlnm.Print_Area" localSheetId="5">'問11(1)～(3)'!$A$1:$P$105</definedName>
    <definedName name="_xlnm.Print_Area" localSheetId="6">'問11(4)'!$A$1:$S$152</definedName>
    <definedName name="_xlnm.Print_Area" localSheetId="7">'問12～14'!$A$1:$P$537</definedName>
    <definedName name="_xlnm.Print_Area" localSheetId="8">'問15～16'!$A$1:$R$248</definedName>
    <definedName name="_xlnm.Print_Area" localSheetId="3">'問6～8'!$A$1:$S$285</definedName>
    <definedName name="_xlnm.Print_Area" localSheetId="4">'問9～10'!$A$1:$R$738</definedName>
  </definedNames>
  <calcPr calcId="145621"/>
</workbook>
</file>

<file path=xl/calcChain.xml><?xml version="1.0" encoding="utf-8"?>
<calcChain xmlns="http://schemas.openxmlformats.org/spreadsheetml/2006/main">
  <c r="G133" i="37" l="1"/>
  <c r="H132" i="37"/>
  <c r="F129" i="37"/>
  <c r="I128" i="37"/>
  <c r="K127" i="37"/>
  <c r="J127" i="37"/>
  <c r="I127" i="37"/>
  <c r="H127" i="37"/>
  <c r="G127" i="37"/>
  <c r="F127" i="37"/>
  <c r="E127" i="37"/>
  <c r="D127" i="37"/>
  <c r="C127" i="37"/>
  <c r="K107" i="37"/>
  <c r="K99" i="37" s="1"/>
  <c r="J107" i="37"/>
  <c r="I107" i="37"/>
  <c r="I99" i="37" s="1"/>
  <c r="H107" i="37"/>
  <c r="G107" i="37"/>
  <c r="F107" i="37"/>
  <c r="F99" i="37" s="1"/>
  <c r="E107" i="37"/>
  <c r="E99" i="37" s="1"/>
  <c r="D107" i="37"/>
  <c r="C107" i="37"/>
  <c r="C99" i="37" s="1"/>
  <c r="J99" i="37"/>
  <c r="J112" i="37" s="1"/>
  <c r="H99" i="37"/>
  <c r="H113" i="37" s="1"/>
  <c r="G99" i="37"/>
  <c r="G110" i="37" s="1"/>
  <c r="D99" i="37"/>
  <c r="D111" i="37" s="1"/>
  <c r="F88" i="37"/>
  <c r="F87" i="37"/>
  <c r="H85" i="37"/>
  <c r="I84" i="37"/>
  <c r="K81" i="37"/>
  <c r="J81" i="37"/>
  <c r="I81" i="37"/>
  <c r="H81" i="37"/>
  <c r="G81" i="37"/>
  <c r="F81" i="37"/>
  <c r="E81" i="37"/>
  <c r="D81" i="37"/>
  <c r="C81" i="37"/>
  <c r="I61" i="37"/>
  <c r="F58" i="37"/>
  <c r="F57" i="37"/>
  <c r="K54" i="37"/>
  <c r="J54" i="37"/>
  <c r="J44" i="37" s="1"/>
  <c r="J60" i="37" s="1"/>
  <c r="I54" i="37"/>
  <c r="H54" i="37"/>
  <c r="H44" i="37" s="1"/>
  <c r="H62" i="37" s="1"/>
  <c r="G54" i="37"/>
  <c r="F54" i="37"/>
  <c r="E54" i="37"/>
  <c r="E44" i="37" s="1"/>
  <c r="E57" i="37" s="1"/>
  <c r="D54" i="37"/>
  <c r="D44" i="37" s="1"/>
  <c r="D58" i="37" s="1"/>
  <c r="C54" i="37"/>
  <c r="K44" i="37"/>
  <c r="K58" i="37" s="1"/>
  <c r="I44" i="37"/>
  <c r="G44" i="37"/>
  <c r="G62" i="37" s="1"/>
  <c r="F44" i="37"/>
  <c r="F63" i="37" s="1"/>
  <c r="C44" i="37"/>
  <c r="C58" i="37" s="1"/>
  <c r="G34" i="37"/>
  <c r="H32" i="37"/>
  <c r="K31" i="37"/>
  <c r="J31" i="37"/>
  <c r="I31" i="37"/>
  <c r="H31" i="37"/>
  <c r="G31" i="37"/>
  <c r="F31" i="37"/>
  <c r="E31" i="37"/>
  <c r="D31" i="37"/>
  <c r="C31" i="37"/>
  <c r="K24" i="37"/>
  <c r="J24" i="37"/>
  <c r="F16" i="37"/>
  <c r="H15" i="37"/>
  <c r="F15" i="37"/>
  <c r="I14" i="37"/>
  <c r="E13" i="37"/>
  <c r="F12" i="37"/>
  <c r="E12" i="37"/>
  <c r="K11" i="37"/>
  <c r="K82" i="37" s="1"/>
  <c r="J11" i="37"/>
  <c r="J91" i="37" s="1"/>
  <c r="I11" i="37"/>
  <c r="I131" i="37" s="1"/>
  <c r="H11" i="37"/>
  <c r="H92" i="37" s="1"/>
  <c r="G11" i="37"/>
  <c r="G132" i="37" s="1"/>
  <c r="F11" i="37"/>
  <c r="F86" i="37" s="1"/>
  <c r="E11" i="37"/>
  <c r="E133" i="37" s="1"/>
  <c r="D11" i="37"/>
  <c r="D88" i="37" s="1"/>
  <c r="C11" i="37"/>
  <c r="K4" i="37"/>
  <c r="H4" i="37"/>
  <c r="E4" i="37"/>
  <c r="C111" i="37" l="1"/>
  <c r="C112" i="37"/>
  <c r="C108" i="37"/>
  <c r="C109" i="37"/>
  <c r="K111" i="37"/>
  <c r="K112" i="37"/>
  <c r="K109" i="37"/>
  <c r="K108" i="37"/>
  <c r="I112" i="37"/>
  <c r="I109" i="37"/>
  <c r="I113" i="37"/>
  <c r="E35" i="37"/>
  <c r="G57" i="37"/>
  <c r="D89" i="37"/>
  <c r="D4" i="37"/>
  <c r="I12" i="37"/>
  <c r="G15" i="37"/>
  <c r="F35" i="37"/>
  <c r="G63" i="37"/>
  <c r="I85" i="37"/>
  <c r="E89" i="37"/>
  <c r="J113" i="37"/>
  <c r="G129" i="37"/>
  <c r="E69" i="37"/>
  <c r="G86" i="37"/>
  <c r="D90" i="37"/>
  <c r="J109" i="37"/>
  <c r="G114" i="37"/>
  <c r="D130" i="37"/>
  <c r="H13" i="37"/>
  <c r="E16" i="37"/>
  <c r="I32" i="37"/>
  <c r="E36" i="37"/>
  <c r="C59" i="37"/>
  <c r="F69" i="37"/>
  <c r="H86" i="37"/>
  <c r="D120" i="37"/>
  <c r="E130" i="37"/>
  <c r="I4" i="37"/>
  <c r="I13" i="37"/>
  <c r="G33" i="37"/>
  <c r="D37" i="37"/>
  <c r="G55" i="37"/>
  <c r="K59" i="37"/>
  <c r="I92" i="37"/>
  <c r="E120" i="37"/>
  <c r="G14" i="37"/>
  <c r="D17" i="37"/>
  <c r="H33" i="37"/>
  <c r="F56" i="37"/>
  <c r="C60" i="37"/>
  <c r="D82" i="37"/>
  <c r="G87" i="37"/>
  <c r="I132" i="37"/>
  <c r="D36" i="37"/>
  <c r="H14" i="37"/>
  <c r="E17" i="37"/>
  <c r="F34" i="37"/>
  <c r="G56" i="37"/>
  <c r="K60" i="37"/>
  <c r="E88" i="37"/>
  <c r="D108" i="37"/>
  <c r="D112" i="37"/>
  <c r="H128" i="37"/>
  <c r="F133" i="37"/>
  <c r="E114" i="37"/>
  <c r="E110" i="37"/>
  <c r="E113" i="37"/>
  <c r="E109" i="37"/>
  <c r="E112" i="37"/>
  <c r="E108" i="37"/>
  <c r="K130" i="37"/>
  <c r="K120" i="37"/>
  <c r="K89" i="37"/>
  <c r="K36" i="37"/>
  <c r="K17" i="37"/>
  <c r="K88" i="37"/>
  <c r="K69" i="37"/>
  <c r="K35" i="37"/>
  <c r="K16" i="37"/>
  <c r="K12" i="37"/>
  <c r="K131" i="37"/>
  <c r="K133" i="37"/>
  <c r="K129" i="37"/>
  <c r="K87" i="37"/>
  <c r="K34" i="37"/>
  <c r="K15" i="37"/>
  <c r="K86" i="37"/>
  <c r="K93" i="37" s="1"/>
  <c r="K33" i="37"/>
  <c r="K14" i="37"/>
  <c r="K91" i="37"/>
  <c r="K132" i="37"/>
  <c r="K128" i="37"/>
  <c r="K85" i="37"/>
  <c r="K32" i="37"/>
  <c r="K13" i="37"/>
  <c r="K92" i="37"/>
  <c r="K84" i="37"/>
  <c r="K83" i="37"/>
  <c r="F114" i="37"/>
  <c r="F110" i="37"/>
  <c r="F111" i="37"/>
  <c r="F113" i="37"/>
  <c r="F109" i="37"/>
  <c r="F112" i="37"/>
  <c r="F108" i="37"/>
  <c r="E111" i="37"/>
  <c r="C130" i="37"/>
  <c r="C120" i="37"/>
  <c r="C89" i="37"/>
  <c r="C36" i="37"/>
  <c r="C17" i="37"/>
  <c r="C131" i="37"/>
  <c r="C88" i="37"/>
  <c r="C69" i="37"/>
  <c r="C35" i="37"/>
  <c r="C16" i="37"/>
  <c r="C133" i="37"/>
  <c r="C129" i="37"/>
  <c r="C87" i="37"/>
  <c r="C34" i="37"/>
  <c r="C15" i="37"/>
  <c r="C86" i="37"/>
  <c r="C33" i="37"/>
  <c r="C14" i="37"/>
  <c r="C132" i="37"/>
  <c r="C128" i="37"/>
  <c r="C85" i="37"/>
  <c r="C32" i="37"/>
  <c r="C13" i="37"/>
  <c r="C91" i="37"/>
  <c r="C83" i="37"/>
  <c r="C92" i="37"/>
  <c r="C84" i="37"/>
  <c r="C12" i="37"/>
  <c r="C37" i="37"/>
  <c r="C90" i="37"/>
  <c r="G113" i="37"/>
  <c r="G109" i="37"/>
  <c r="G112" i="37"/>
  <c r="G108" i="37"/>
  <c r="G111" i="37"/>
  <c r="J90" i="37"/>
  <c r="J82" i="37"/>
  <c r="J37" i="37"/>
  <c r="J4" i="37"/>
  <c r="J92" i="37"/>
  <c r="J130" i="37"/>
  <c r="J120" i="37"/>
  <c r="J89" i="37"/>
  <c r="J36" i="37"/>
  <c r="J17" i="37"/>
  <c r="J88" i="37"/>
  <c r="J69" i="37"/>
  <c r="J35" i="37"/>
  <c r="J16" i="37"/>
  <c r="J133" i="37"/>
  <c r="J129" i="37"/>
  <c r="J87" i="37"/>
  <c r="J34" i="37"/>
  <c r="J15" i="37"/>
  <c r="J13" i="37"/>
  <c r="J84" i="37"/>
  <c r="J86" i="37"/>
  <c r="J33" i="37"/>
  <c r="J14" i="37"/>
  <c r="J132" i="37"/>
  <c r="J128" i="37"/>
  <c r="J85" i="37"/>
  <c r="J32" i="37"/>
  <c r="E56" i="37"/>
  <c r="E58" i="37"/>
  <c r="E63" i="37"/>
  <c r="E55" i="37"/>
  <c r="E62" i="37"/>
  <c r="E61" i="37"/>
  <c r="E60" i="37"/>
  <c r="E59" i="37"/>
  <c r="C4" i="37"/>
  <c r="J12" i="37"/>
  <c r="I60" i="37"/>
  <c r="I59" i="37"/>
  <c r="I58" i="37"/>
  <c r="I57" i="37"/>
  <c r="I56" i="37"/>
  <c r="I63" i="37"/>
  <c r="I55" i="37"/>
  <c r="I62" i="37"/>
  <c r="H61" i="37"/>
  <c r="H60" i="37"/>
  <c r="H63" i="37"/>
  <c r="H55" i="37"/>
  <c r="H59" i="37"/>
  <c r="H58" i="37"/>
  <c r="H57" i="37"/>
  <c r="H56" i="37"/>
  <c r="C82" i="37"/>
  <c r="J131" i="37"/>
  <c r="J83" i="37"/>
  <c r="D57" i="37"/>
  <c r="D56" i="37"/>
  <c r="D63" i="37"/>
  <c r="D55" i="37"/>
  <c r="D62" i="37"/>
  <c r="D61" i="37"/>
  <c r="D60" i="37"/>
  <c r="D59" i="37"/>
  <c r="F18" i="37"/>
  <c r="C24" i="37"/>
  <c r="K37" i="37"/>
  <c r="J59" i="37"/>
  <c r="J58" i="37"/>
  <c r="J57" i="37"/>
  <c r="J56" i="37"/>
  <c r="J63" i="37"/>
  <c r="J55" i="37"/>
  <c r="J61" i="37"/>
  <c r="J62" i="37"/>
  <c r="K90" i="37"/>
  <c r="H110" i="37"/>
  <c r="G16" i="37"/>
  <c r="F17" i="37"/>
  <c r="D24" i="37"/>
  <c r="I33" i="37"/>
  <c r="H34" i="37"/>
  <c r="G35" i="37"/>
  <c r="F36" i="37"/>
  <c r="E37" i="37"/>
  <c r="C61" i="37"/>
  <c r="K61" i="37"/>
  <c r="G69" i="37"/>
  <c r="E82" i="37"/>
  <c r="D83" i="37"/>
  <c r="D93" i="37" s="1"/>
  <c r="I86" i="37"/>
  <c r="H87" i="37"/>
  <c r="G88" i="37"/>
  <c r="F89" i="37"/>
  <c r="E90" i="37"/>
  <c r="D91" i="37"/>
  <c r="I110" i="37"/>
  <c r="C113" i="37"/>
  <c r="K113" i="37"/>
  <c r="I114" i="37"/>
  <c r="F120" i="37"/>
  <c r="H129" i="37"/>
  <c r="F130" i="37"/>
  <c r="D131" i="37"/>
  <c r="H133" i="37"/>
  <c r="F4" i="37"/>
  <c r="D12" i="37"/>
  <c r="I15" i="37"/>
  <c r="H16" i="37"/>
  <c r="G17" i="37"/>
  <c r="E24" i="37"/>
  <c r="I34" i="37"/>
  <c r="H35" i="37"/>
  <c r="G36" i="37"/>
  <c r="F37" i="37"/>
  <c r="G58" i="37"/>
  <c r="F59" i="37"/>
  <c r="C62" i="37"/>
  <c r="K62" i="37"/>
  <c r="H69" i="37"/>
  <c r="F82" i="37"/>
  <c r="E83" i="37"/>
  <c r="D84" i="37"/>
  <c r="I87" i="37"/>
  <c r="H88" i="37"/>
  <c r="G89" i="37"/>
  <c r="F90" i="37"/>
  <c r="E91" i="37"/>
  <c r="D92" i="37"/>
  <c r="D109" i="37"/>
  <c r="D115" i="37" s="1"/>
  <c r="J110" i="37"/>
  <c r="H111" i="37"/>
  <c r="D113" i="37"/>
  <c r="J114" i="37"/>
  <c r="G120" i="37"/>
  <c r="I129" i="37"/>
  <c r="G130" i="37"/>
  <c r="E131" i="37"/>
  <c r="I133" i="37"/>
  <c r="G4" i="37"/>
  <c r="D13" i="37"/>
  <c r="I16" i="37"/>
  <c r="H17" i="37"/>
  <c r="F24" i="37"/>
  <c r="D32" i="37"/>
  <c r="I35" i="37"/>
  <c r="H36" i="37"/>
  <c r="G37" i="37"/>
  <c r="C55" i="37"/>
  <c r="K55" i="37"/>
  <c r="G59" i="37"/>
  <c r="F60" i="37"/>
  <c r="C63" i="37"/>
  <c r="K63" i="37"/>
  <c r="I69" i="37"/>
  <c r="G82" i="37"/>
  <c r="F83" i="37"/>
  <c r="E84" i="37"/>
  <c r="D85" i="37"/>
  <c r="I88" i="37"/>
  <c r="H89" i="37"/>
  <c r="G90" i="37"/>
  <c r="F91" i="37"/>
  <c r="E92" i="37"/>
  <c r="C110" i="37"/>
  <c r="K110" i="37"/>
  <c r="I111" i="37"/>
  <c r="C114" i="37"/>
  <c r="K114" i="37"/>
  <c r="H120" i="37"/>
  <c r="D128" i="37"/>
  <c r="H130" i="37"/>
  <c r="F131" i="37"/>
  <c r="D132" i="37"/>
  <c r="D14" i="37"/>
  <c r="I17" i="37"/>
  <c r="G24" i="37"/>
  <c r="E32" i="37"/>
  <c r="D33" i="37"/>
  <c r="I36" i="37"/>
  <c r="H37" i="37"/>
  <c r="C56" i="37"/>
  <c r="K56" i="37"/>
  <c r="G60" i="37"/>
  <c r="F61" i="37"/>
  <c r="H82" i="37"/>
  <c r="G83" i="37"/>
  <c r="F84" i="37"/>
  <c r="E85" i="37"/>
  <c r="D86" i="37"/>
  <c r="I89" i="37"/>
  <c r="H90" i="37"/>
  <c r="G91" i="37"/>
  <c r="F92" i="37"/>
  <c r="H108" i="37"/>
  <c r="D110" i="37"/>
  <c r="J111" i="37"/>
  <c r="H112" i="37"/>
  <c r="D114" i="37"/>
  <c r="I120" i="37"/>
  <c r="E128" i="37"/>
  <c r="I130" i="37"/>
  <c r="G131" i="37"/>
  <c r="E132" i="37"/>
  <c r="H114" i="37"/>
  <c r="G12" i="37"/>
  <c r="F13" i="37"/>
  <c r="E14" i="37"/>
  <c r="D15" i="37"/>
  <c r="H24" i="37"/>
  <c r="F32" i="37"/>
  <c r="E33" i="37"/>
  <c r="D34" i="37"/>
  <c r="I37" i="37"/>
  <c r="C57" i="37"/>
  <c r="K57" i="37"/>
  <c r="G61" i="37"/>
  <c r="F62" i="37"/>
  <c r="I82" i="37"/>
  <c r="H83" i="37"/>
  <c r="G84" i="37"/>
  <c r="F85" i="37"/>
  <c r="E86" i="37"/>
  <c r="D87" i="37"/>
  <c r="I90" i="37"/>
  <c r="H91" i="37"/>
  <c r="G92" i="37"/>
  <c r="I108" i="37"/>
  <c r="F128" i="37"/>
  <c r="D129" i="37"/>
  <c r="H131" i="37"/>
  <c r="F132" i="37"/>
  <c r="D133" i="37"/>
  <c r="H12" i="37"/>
  <c r="H18" i="37" s="1"/>
  <c r="G13" i="37"/>
  <c r="F14" i="37"/>
  <c r="E15" i="37"/>
  <c r="D16" i="37"/>
  <c r="I24" i="37"/>
  <c r="G32" i="37"/>
  <c r="F33" i="37"/>
  <c r="E34" i="37"/>
  <c r="D35" i="37"/>
  <c r="F55" i="37"/>
  <c r="D69" i="37"/>
  <c r="I83" i="37"/>
  <c r="H84" i="37"/>
  <c r="G85" i="37"/>
  <c r="E87" i="37"/>
  <c r="I91" i="37"/>
  <c r="J108" i="37"/>
  <c r="H109" i="37"/>
  <c r="G128" i="37"/>
  <c r="E129" i="37"/>
  <c r="I38" i="37" l="1"/>
  <c r="G38" i="37"/>
  <c r="E18" i="37"/>
  <c r="I134" i="37"/>
  <c r="E115" i="37"/>
  <c r="H134" i="37"/>
  <c r="G134" i="37"/>
  <c r="J18" i="37"/>
  <c r="K115" i="37"/>
  <c r="C115" i="37"/>
  <c r="G64" i="37"/>
  <c r="I18" i="37"/>
  <c r="J115" i="37"/>
  <c r="I93" i="37"/>
  <c r="F38" i="37"/>
  <c r="H38" i="37"/>
  <c r="D38" i="37"/>
  <c r="I64" i="37"/>
  <c r="K38" i="37"/>
  <c r="D134" i="37"/>
  <c r="J38" i="37"/>
  <c r="K134" i="37"/>
  <c r="F64" i="37"/>
  <c r="F134" i="37"/>
  <c r="H115" i="37"/>
  <c r="K64" i="37"/>
  <c r="E93" i="37"/>
  <c r="H64" i="37"/>
  <c r="C38" i="37"/>
  <c r="G18" i="37"/>
  <c r="H93" i="37"/>
  <c r="E38" i="37"/>
  <c r="C64" i="37"/>
  <c r="D18" i="37"/>
  <c r="J134" i="37"/>
  <c r="J93" i="37"/>
  <c r="F115" i="37"/>
  <c r="G93" i="37"/>
  <c r="D64" i="37"/>
  <c r="E64" i="37"/>
  <c r="C18" i="37"/>
  <c r="C134" i="37"/>
  <c r="I115" i="37"/>
  <c r="E134" i="37"/>
  <c r="F93" i="37"/>
  <c r="J64" i="37"/>
  <c r="C93" i="37"/>
  <c r="G115" i="37"/>
  <c r="K18" i="37"/>
  <c r="I538" i="34" l="1"/>
  <c r="I539" i="34"/>
  <c r="H538" i="34"/>
  <c r="J538" i="34"/>
  <c r="H545" i="34"/>
  <c r="L177" i="35" l="1"/>
  <c r="L179" i="35" s="1"/>
  <c r="E182" i="35"/>
  <c r="J177" i="35" s="1"/>
  <c r="F182" i="35"/>
  <c r="K177" i="35" s="1"/>
  <c r="G182" i="35"/>
  <c r="H182" i="35"/>
  <c r="M177" i="35" s="1"/>
  <c r="I182" i="35"/>
  <c r="N177" i="35" s="1"/>
  <c r="O182" i="35"/>
  <c r="P182" i="35"/>
  <c r="Q182" i="35"/>
  <c r="R182" i="35"/>
  <c r="S182" i="35"/>
  <c r="K180" i="35" l="1"/>
  <c r="K181" i="35"/>
  <c r="K178" i="35"/>
  <c r="K179" i="35"/>
  <c r="N181" i="35"/>
  <c r="N178" i="35"/>
  <c r="N179" i="35"/>
  <c r="N180" i="35"/>
  <c r="J181" i="35"/>
  <c r="J179" i="35"/>
  <c r="J180" i="35"/>
  <c r="J178" i="35"/>
  <c r="M178" i="35"/>
  <c r="M179" i="35"/>
  <c r="M180" i="35"/>
  <c r="M181" i="35"/>
  <c r="L180" i="35"/>
  <c r="L178" i="35"/>
  <c r="L181" i="35"/>
  <c r="J182" i="35" l="1"/>
  <c r="K182" i="35"/>
  <c r="L182" i="35"/>
  <c r="N182" i="35"/>
  <c r="M182" i="35"/>
  <c r="F374" i="36" l="1"/>
  <c r="G374" i="36"/>
  <c r="H374" i="36"/>
  <c r="I374" i="36"/>
  <c r="N129" i="35" l="1"/>
  <c r="M129" i="35"/>
  <c r="L129" i="35"/>
  <c r="K129" i="35"/>
  <c r="J129" i="35"/>
  <c r="I142" i="35"/>
  <c r="H142" i="35"/>
  <c r="G142" i="35"/>
  <c r="F142" i="35"/>
  <c r="E142" i="35"/>
  <c r="I772" i="26" l="1"/>
  <c r="H772" i="26"/>
  <c r="G772" i="26"/>
  <c r="E772" i="26"/>
  <c r="F772" i="26"/>
  <c r="F790" i="26"/>
  <c r="F788" i="26"/>
  <c r="M139" i="6" l="1"/>
  <c r="L139" i="6"/>
  <c r="K139" i="6"/>
  <c r="J139" i="6"/>
  <c r="I139" i="6"/>
  <c r="M138" i="6"/>
  <c r="L138" i="6"/>
  <c r="K138" i="6"/>
  <c r="J138" i="6"/>
  <c r="I138" i="6"/>
  <c r="M137" i="6"/>
  <c r="L137" i="6"/>
  <c r="K137" i="6"/>
  <c r="J137" i="6"/>
  <c r="I137" i="6"/>
  <c r="M136" i="6"/>
  <c r="L136" i="6"/>
  <c r="K136" i="6"/>
  <c r="J136" i="6"/>
  <c r="I136" i="6"/>
  <c r="M135" i="6"/>
  <c r="L135" i="6"/>
  <c r="K135" i="6"/>
  <c r="J135" i="6"/>
  <c r="I135" i="6"/>
  <c r="M134" i="6"/>
  <c r="L134" i="6"/>
  <c r="K134" i="6"/>
  <c r="J134" i="6"/>
  <c r="I134" i="6"/>
  <c r="M133" i="6"/>
  <c r="M140" i="6" s="1"/>
  <c r="L133" i="6"/>
  <c r="K133" i="6"/>
  <c r="J133" i="6"/>
  <c r="I133" i="6"/>
  <c r="M132" i="6"/>
  <c r="L132" i="6"/>
  <c r="K132" i="6"/>
  <c r="J132" i="6"/>
  <c r="J140" i="6" s="1"/>
  <c r="I132" i="6"/>
  <c r="M131" i="6"/>
  <c r="L131" i="6"/>
  <c r="L140" i="6" s="1"/>
  <c r="K131" i="6"/>
  <c r="J131" i="6"/>
  <c r="I131" i="6"/>
  <c r="R140" i="6"/>
  <c r="Q140" i="6"/>
  <c r="P140" i="6"/>
  <c r="O140" i="6"/>
  <c r="N140" i="6"/>
  <c r="H140" i="6"/>
  <c r="M130" i="6" s="1"/>
  <c r="G140" i="6"/>
  <c r="F140" i="6"/>
  <c r="E140" i="6"/>
  <c r="J130" i="6" s="1"/>
  <c r="D140" i="6"/>
  <c r="I130" i="6" s="1"/>
  <c r="L130" i="6"/>
  <c r="K130" i="6"/>
  <c r="I140" i="6" l="1"/>
  <c r="K140" i="6"/>
  <c r="O35" i="6" l="1"/>
  <c r="N35" i="6"/>
  <c r="M35" i="6"/>
  <c r="L35" i="6"/>
  <c r="K35" i="6"/>
  <c r="O34" i="6"/>
  <c r="N34" i="6"/>
  <c r="M34" i="6"/>
  <c r="L34" i="6"/>
  <c r="K34" i="6"/>
  <c r="O33" i="6"/>
  <c r="N33" i="6"/>
  <c r="M33" i="6"/>
  <c r="L33" i="6"/>
  <c r="K33" i="6"/>
  <c r="O32" i="6"/>
  <c r="N32" i="6"/>
  <c r="M32" i="6"/>
  <c r="L32" i="6"/>
  <c r="K32" i="6"/>
  <c r="O31" i="6"/>
  <c r="N31" i="6"/>
  <c r="M31" i="6"/>
  <c r="L31" i="6"/>
  <c r="K31" i="6"/>
  <c r="O30" i="6"/>
  <c r="N30" i="6"/>
  <c r="M30" i="6"/>
  <c r="L30" i="6"/>
  <c r="K30" i="6"/>
  <c r="O29" i="6"/>
  <c r="N29" i="6"/>
  <c r="M29" i="6"/>
  <c r="L29" i="6"/>
  <c r="K29" i="6"/>
  <c r="O28" i="6"/>
  <c r="N28" i="6"/>
  <c r="M28" i="6"/>
  <c r="L28" i="6"/>
  <c r="K28" i="6"/>
  <c r="O27" i="6"/>
  <c r="N27" i="6"/>
  <c r="M27" i="6"/>
  <c r="L27" i="6"/>
  <c r="K27" i="6"/>
  <c r="O26" i="6"/>
  <c r="N26" i="6"/>
  <c r="M26" i="6"/>
  <c r="L26" i="6"/>
  <c r="K26" i="6"/>
  <c r="O74" i="6"/>
  <c r="N74" i="6"/>
  <c r="M74" i="6"/>
  <c r="L74" i="6"/>
  <c r="K74" i="6"/>
  <c r="O73" i="6"/>
  <c r="N73" i="6"/>
  <c r="M73" i="6"/>
  <c r="L73" i="6"/>
  <c r="K73" i="6"/>
  <c r="O72" i="6"/>
  <c r="N72" i="6"/>
  <c r="M72" i="6"/>
  <c r="L72" i="6"/>
  <c r="K72" i="6"/>
  <c r="O71" i="6"/>
  <c r="N71" i="6"/>
  <c r="M71" i="6"/>
  <c r="L71" i="6"/>
  <c r="K71" i="6"/>
  <c r="O70" i="6"/>
  <c r="N70" i="6"/>
  <c r="M70" i="6"/>
  <c r="L70" i="6"/>
  <c r="K70" i="6"/>
  <c r="O69" i="6"/>
  <c r="N69" i="6"/>
  <c r="M69" i="6"/>
  <c r="L69" i="6"/>
  <c r="K69" i="6"/>
  <c r="O68" i="6"/>
  <c r="N68" i="6"/>
  <c r="M68" i="6"/>
  <c r="L68" i="6"/>
  <c r="K68" i="6"/>
  <c r="O67" i="6"/>
  <c r="N67" i="6"/>
  <c r="M67" i="6"/>
  <c r="L67" i="6"/>
  <c r="K67" i="6"/>
  <c r="O66" i="6"/>
  <c r="N66" i="6"/>
  <c r="M66" i="6"/>
  <c r="L66" i="6"/>
  <c r="K66" i="6"/>
  <c r="O65" i="6"/>
  <c r="N65" i="6"/>
  <c r="M65" i="6"/>
  <c r="L65" i="6"/>
  <c r="K65" i="6"/>
  <c r="O64" i="6"/>
  <c r="N64" i="6"/>
  <c r="M64" i="6"/>
  <c r="L64" i="6"/>
  <c r="K64" i="6"/>
  <c r="O25" i="6"/>
  <c r="N25" i="6"/>
  <c r="M25" i="6"/>
  <c r="L25" i="6"/>
  <c r="K25" i="6"/>
  <c r="J75" i="6"/>
  <c r="I75" i="6"/>
  <c r="H75" i="6"/>
  <c r="G75" i="6"/>
  <c r="F75" i="6"/>
  <c r="J36" i="6"/>
  <c r="I36" i="6"/>
  <c r="H36" i="6"/>
  <c r="G36" i="6"/>
  <c r="F36" i="6"/>
  <c r="M75" i="6" l="1"/>
  <c r="N75" i="6"/>
  <c r="L75" i="6"/>
  <c r="K75" i="6"/>
  <c r="O75" i="6"/>
  <c r="L36" i="6"/>
  <c r="M36" i="6"/>
  <c r="K36" i="6"/>
  <c r="O36" i="6"/>
  <c r="N36" i="6"/>
  <c r="I176" i="7" l="1"/>
  <c r="J176" i="7"/>
  <c r="K176" i="7"/>
  <c r="L176" i="7"/>
  <c r="H176" i="7" l="1"/>
  <c r="S251" i="35" l="1"/>
  <c r="R251" i="35"/>
  <c r="Q251" i="35"/>
  <c r="P251" i="35"/>
  <c r="O251" i="35"/>
  <c r="S240" i="35"/>
  <c r="R240" i="35"/>
  <c r="Q240" i="35"/>
  <c r="F211" i="35" l="1"/>
  <c r="G211" i="35"/>
  <c r="I378" i="6" l="1"/>
  <c r="H378" i="6"/>
  <c r="G378" i="6"/>
  <c r="F378" i="6"/>
  <c r="E378" i="6"/>
  <c r="F497" i="26" l="1"/>
  <c r="F498" i="26"/>
  <c r="F499" i="26"/>
  <c r="F500" i="26"/>
  <c r="F501" i="26"/>
  <c r="J386" i="26"/>
  <c r="J387" i="26"/>
  <c r="J388" i="26"/>
  <c r="J389" i="26"/>
  <c r="J390" i="26"/>
  <c r="J391" i="26"/>
  <c r="J392" i="26"/>
  <c r="J393" i="26"/>
  <c r="J394" i="26"/>
  <c r="J395" i="26"/>
  <c r="J396" i="26"/>
  <c r="J397" i="26"/>
  <c r="G306" i="26"/>
  <c r="H306" i="26"/>
  <c r="I306" i="26"/>
  <c r="G307" i="26"/>
  <c r="H307" i="26"/>
  <c r="I307" i="26"/>
  <c r="G308" i="26"/>
  <c r="H308" i="26"/>
  <c r="I308" i="26"/>
  <c r="G309" i="26"/>
  <c r="H309" i="26"/>
  <c r="I309" i="26"/>
  <c r="G310" i="26"/>
  <c r="H310" i="26"/>
  <c r="I310" i="26"/>
  <c r="G311" i="26"/>
  <c r="H311" i="26"/>
  <c r="I311" i="26"/>
  <c r="G312" i="26"/>
  <c r="H312" i="26"/>
  <c r="I312" i="26"/>
  <c r="G313" i="26"/>
  <c r="H313" i="26"/>
  <c r="I313" i="26"/>
  <c r="G314" i="26"/>
  <c r="H314" i="26"/>
  <c r="I314" i="26"/>
  <c r="G315" i="26"/>
  <c r="H315" i="26"/>
  <c r="I315" i="26"/>
  <c r="G316" i="26"/>
  <c r="H316" i="26"/>
  <c r="I316" i="26"/>
  <c r="G317" i="26"/>
  <c r="H317" i="26"/>
  <c r="I317" i="26"/>
  <c r="E66" i="26" l="1"/>
  <c r="F66" i="26"/>
  <c r="G66" i="26"/>
  <c r="H66" i="26"/>
  <c r="I66" i="26"/>
  <c r="E76" i="26"/>
  <c r="F76" i="26"/>
  <c r="G76" i="26"/>
  <c r="H76" i="26"/>
  <c r="I76" i="26"/>
  <c r="G76" i="1" l="1"/>
  <c r="F76" i="1"/>
  <c r="G75" i="1"/>
  <c r="F75" i="1"/>
  <c r="G74" i="1"/>
  <c r="F74" i="1"/>
  <c r="G73" i="1"/>
  <c r="F73" i="1"/>
  <c r="G72" i="1"/>
  <c r="F72" i="1"/>
  <c r="G71" i="1"/>
  <c r="F71" i="1"/>
  <c r="G70" i="1"/>
  <c r="F70" i="1"/>
  <c r="G69" i="1"/>
  <c r="F69" i="1"/>
  <c r="G68" i="1"/>
  <c r="F68" i="1"/>
  <c r="G67" i="1"/>
  <c r="F67" i="1"/>
  <c r="J67" i="1"/>
  <c r="E67" i="1" s="1"/>
  <c r="J68" i="1"/>
  <c r="E68" i="1" s="1"/>
  <c r="J69" i="1"/>
  <c r="E69" i="1" s="1"/>
  <c r="J70" i="1"/>
  <c r="E70" i="1" s="1"/>
  <c r="J71" i="1"/>
  <c r="E71" i="1" s="1"/>
  <c r="J72" i="1"/>
  <c r="E72" i="1" s="1"/>
  <c r="J73" i="1"/>
  <c r="E73" i="1" s="1"/>
  <c r="J74" i="1"/>
  <c r="E74" i="1" s="1"/>
  <c r="J75" i="1"/>
  <c r="E75" i="1" s="1"/>
  <c r="J76" i="1"/>
  <c r="E76" i="1" s="1"/>
  <c r="AB50" i="1" l="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AB12" i="1"/>
  <c r="AB11" i="1"/>
  <c r="AB10" i="1"/>
  <c r="AB9" i="1"/>
  <c r="AB8" i="1"/>
  <c r="AB7" i="1"/>
  <c r="AB6" i="1"/>
  <c r="L235" i="7" l="1"/>
  <c r="K235" i="7"/>
  <c r="J235" i="7"/>
  <c r="I235" i="7"/>
  <c r="L245" i="7"/>
  <c r="K245" i="7"/>
  <c r="J245" i="7"/>
  <c r="I245" i="7"/>
  <c r="L225" i="7"/>
  <c r="K225" i="7"/>
  <c r="J225" i="7"/>
  <c r="I225" i="7"/>
  <c r="Q219" i="7"/>
  <c r="Q224" i="7" s="1"/>
  <c r="P219" i="7"/>
  <c r="P224" i="7" s="1"/>
  <c r="O219" i="7"/>
  <c r="O224" i="7" s="1"/>
  <c r="N219" i="7"/>
  <c r="N221" i="7" s="1"/>
  <c r="M213" i="7"/>
  <c r="L213" i="7"/>
  <c r="K213" i="7"/>
  <c r="J213" i="7"/>
  <c r="R202" i="7"/>
  <c r="R211" i="7" s="1"/>
  <c r="Q202" i="7"/>
  <c r="Q207" i="7" s="1"/>
  <c r="P202" i="7"/>
  <c r="P207" i="7" s="1"/>
  <c r="O202" i="7"/>
  <c r="O209" i="7" s="1"/>
  <c r="Q192" i="7"/>
  <c r="P192" i="7"/>
  <c r="O192" i="7"/>
  <c r="N192" i="7"/>
  <c r="L196" i="7"/>
  <c r="K196" i="7"/>
  <c r="J196" i="7"/>
  <c r="I196" i="7"/>
  <c r="L186" i="7"/>
  <c r="K186" i="7"/>
  <c r="J186" i="7"/>
  <c r="I186" i="7"/>
  <c r="M219" i="7"/>
  <c r="M221" i="7" s="1"/>
  <c r="Q75" i="7"/>
  <c r="P75" i="7"/>
  <c r="O75" i="7"/>
  <c r="N75" i="7"/>
  <c r="M75" i="7"/>
  <c r="L69" i="7"/>
  <c r="K69" i="7"/>
  <c r="J69" i="7"/>
  <c r="I69" i="7"/>
  <c r="H69" i="7"/>
  <c r="Q55" i="7"/>
  <c r="P55" i="7"/>
  <c r="O55" i="7"/>
  <c r="N55" i="7"/>
  <c r="M55" i="7"/>
  <c r="K464" i="36"/>
  <c r="J464" i="36"/>
  <c r="I464" i="36"/>
  <c r="H464" i="36"/>
  <c r="G736" i="34"/>
  <c r="F736" i="34"/>
  <c r="E736" i="34"/>
  <c r="G727" i="34"/>
  <c r="F727" i="34"/>
  <c r="E727" i="34"/>
  <c r="J284" i="35"/>
  <c r="I284" i="35"/>
  <c r="H284" i="35"/>
  <c r="G284" i="35"/>
  <c r="F284" i="35"/>
  <c r="J266" i="35"/>
  <c r="O257" i="35" s="1"/>
  <c r="O276" i="35" s="1"/>
  <c r="I266" i="35"/>
  <c r="N257" i="35" s="1"/>
  <c r="N277" i="35" s="1"/>
  <c r="H266" i="35"/>
  <c r="M257" i="35" s="1"/>
  <c r="M278" i="35" s="1"/>
  <c r="G266" i="35"/>
  <c r="L257" i="35" s="1"/>
  <c r="L272" i="35" s="1"/>
  <c r="I251" i="35"/>
  <c r="H251" i="35"/>
  <c r="G251" i="35"/>
  <c r="F251" i="35"/>
  <c r="K246" i="35" s="1"/>
  <c r="N246" i="35"/>
  <c r="M246" i="35"/>
  <c r="L246" i="35"/>
  <c r="P240" i="35"/>
  <c r="O240" i="35"/>
  <c r="I240" i="35"/>
  <c r="H240" i="35"/>
  <c r="G240" i="35"/>
  <c r="L235" i="35" s="1"/>
  <c r="F240" i="35"/>
  <c r="K235" i="35" s="1"/>
  <c r="N235" i="35"/>
  <c r="M235" i="35"/>
  <c r="S142" i="35"/>
  <c r="R142" i="35"/>
  <c r="Q142" i="35"/>
  <c r="P142" i="35"/>
  <c r="O142" i="35"/>
  <c r="S389" i="6"/>
  <c r="R389" i="6"/>
  <c r="Q389" i="6"/>
  <c r="P389" i="6"/>
  <c r="O389" i="6"/>
  <c r="I389" i="6"/>
  <c r="N383" i="6" s="1"/>
  <c r="H389" i="6"/>
  <c r="M383" i="6" s="1"/>
  <c r="G389" i="6"/>
  <c r="L383" i="6" s="1"/>
  <c r="F389" i="6"/>
  <c r="K383" i="6" s="1"/>
  <c r="S378" i="6"/>
  <c r="R378" i="6"/>
  <c r="Q378" i="6"/>
  <c r="P378" i="6"/>
  <c r="O378" i="6"/>
  <c r="N373" i="6"/>
  <c r="M373" i="6"/>
  <c r="L373" i="6"/>
  <c r="K373" i="6"/>
  <c r="F98" i="26"/>
  <c r="H94" i="26" s="1"/>
  <c r="E98" i="26"/>
  <c r="G94" i="26" s="1"/>
  <c r="L386" i="6" l="1"/>
  <c r="L385" i="6"/>
  <c r="L388" i="6"/>
  <c r="L384" i="6"/>
  <c r="L387" i="6"/>
  <c r="M385" i="6"/>
  <c r="M388" i="6"/>
  <c r="M384" i="6"/>
  <c r="M387" i="6"/>
  <c r="M386" i="6"/>
  <c r="N388" i="6"/>
  <c r="N384" i="6"/>
  <c r="N387" i="6"/>
  <c r="N386" i="6"/>
  <c r="N385" i="6"/>
  <c r="K387" i="6"/>
  <c r="K386" i="6"/>
  <c r="K385" i="6"/>
  <c r="K388" i="6"/>
  <c r="K384" i="6"/>
  <c r="R209" i="7"/>
  <c r="P221" i="7"/>
  <c r="M140" i="35"/>
  <c r="M136" i="35"/>
  <c r="M132" i="35"/>
  <c r="M134" i="35"/>
  <c r="M139" i="35"/>
  <c r="M135" i="35"/>
  <c r="M131" i="35"/>
  <c r="M130" i="35"/>
  <c r="M138" i="35"/>
  <c r="M141" i="35"/>
  <c r="M137" i="35"/>
  <c r="M133" i="35"/>
  <c r="N238" i="35"/>
  <c r="N237" i="35"/>
  <c r="N236" i="35"/>
  <c r="N239" i="35"/>
  <c r="L258" i="35"/>
  <c r="O259" i="35"/>
  <c r="O260" i="35"/>
  <c r="O261" i="35"/>
  <c r="O262" i="35"/>
  <c r="O263" i="35"/>
  <c r="O264" i="35"/>
  <c r="O265" i="35"/>
  <c r="N273" i="35"/>
  <c r="M274" i="35"/>
  <c r="L275" i="35"/>
  <c r="O279" i="35"/>
  <c r="N280" i="35"/>
  <c r="M281" i="35"/>
  <c r="L282" i="35"/>
  <c r="O283" i="35"/>
  <c r="M272" i="35"/>
  <c r="L276" i="35"/>
  <c r="O277" i="35"/>
  <c r="N278" i="35"/>
  <c r="M56" i="7"/>
  <c r="M58" i="7"/>
  <c r="M57" i="7"/>
  <c r="Q56" i="7"/>
  <c r="Q58" i="7"/>
  <c r="Q57" i="7"/>
  <c r="P209" i="7"/>
  <c r="O221" i="7"/>
  <c r="G95" i="26"/>
  <c r="G96" i="26"/>
  <c r="G97" i="26"/>
  <c r="N139" i="35"/>
  <c r="N135" i="35"/>
  <c r="N131" i="35"/>
  <c r="N138" i="35"/>
  <c r="N134" i="35"/>
  <c r="N130" i="35"/>
  <c r="N137" i="35"/>
  <c r="N133" i="35"/>
  <c r="N141" i="35"/>
  <c r="N140" i="35"/>
  <c r="N136" i="35"/>
  <c r="N132" i="35"/>
  <c r="K237" i="35"/>
  <c r="K236" i="35"/>
  <c r="K239" i="35"/>
  <c r="K238" i="35"/>
  <c r="M258" i="35"/>
  <c r="L259" i="35"/>
  <c r="L260" i="35"/>
  <c r="L261" i="35"/>
  <c r="L262" i="35"/>
  <c r="L263" i="35"/>
  <c r="L264" i="35"/>
  <c r="L265" i="35"/>
  <c r="O273" i="35"/>
  <c r="N274" i="35"/>
  <c r="M275" i="35"/>
  <c r="L279" i="35"/>
  <c r="O280" i="35"/>
  <c r="N281" i="35"/>
  <c r="M282" i="35"/>
  <c r="L283" i="35"/>
  <c r="N272" i="35"/>
  <c r="M276" i="35"/>
  <c r="L277" i="35"/>
  <c r="O278" i="35"/>
  <c r="N58" i="7"/>
  <c r="N57" i="7"/>
  <c r="N56" i="7"/>
  <c r="H97" i="26"/>
  <c r="H95" i="26"/>
  <c r="H96" i="26"/>
  <c r="K138" i="35"/>
  <c r="K134" i="35"/>
  <c r="K130" i="35"/>
  <c r="K141" i="35"/>
  <c r="K137" i="35"/>
  <c r="K133" i="35"/>
  <c r="K140" i="35"/>
  <c r="K132" i="35"/>
  <c r="K139" i="35"/>
  <c r="K135" i="35"/>
  <c r="K131" i="35"/>
  <c r="K136" i="35"/>
  <c r="L236" i="35"/>
  <c r="L239" i="35"/>
  <c r="L238" i="35"/>
  <c r="L237" i="35"/>
  <c r="N258" i="35"/>
  <c r="M259" i="35"/>
  <c r="M260" i="35"/>
  <c r="M261" i="35"/>
  <c r="M262" i="35"/>
  <c r="M263" i="35"/>
  <c r="M264" i="35"/>
  <c r="M265" i="35"/>
  <c r="L273" i="35"/>
  <c r="O274" i="35"/>
  <c r="N275" i="35"/>
  <c r="M279" i="35"/>
  <c r="L280" i="35"/>
  <c r="O281" i="35"/>
  <c r="N282" i="35"/>
  <c r="M283" i="35"/>
  <c r="O272" i="35"/>
  <c r="N276" i="35"/>
  <c r="M277" i="35"/>
  <c r="L278" i="35"/>
  <c r="O58" i="7"/>
  <c r="O57" i="7"/>
  <c r="O56" i="7"/>
  <c r="M78" i="7"/>
  <c r="M79" i="7"/>
  <c r="M76" i="7"/>
  <c r="M77" i="7"/>
  <c r="M223" i="7"/>
  <c r="N223" i="7"/>
  <c r="L141" i="35"/>
  <c r="L137" i="35"/>
  <c r="L133" i="35"/>
  <c r="L131" i="35"/>
  <c r="L140" i="35"/>
  <c r="L136" i="35"/>
  <c r="L132" i="35"/>
  <c r="L139" i="35"/>
  <c r="L135" i="35"/>
  <c r="L138" i="35"/>
  <c r="L134" i="35"/>
  <c r="L130" i="35"/>
  <c r="M239" i="35"/>
  <c r="M238" i="35"/>
  <c r="M237" i="35"/>
  <c r="M236" i="35"/>
  <c r="O258" i="35"/>
  <c r="N259" i="35"/>
  <c r="N260" i="35"/>
  <c r="N261" i="35"/>
  <c r="N262" i="35"/>
  <c r="N263" i="35"/>
  <c r="N264" i="35"/>
  <c r="N265" i="35"/>
  <c r="M273" i="35"/>
  <c r="L274" i="35"/>
  <c r="O275" i="35"/>
  <c r="N279" i="35"/>
  <c r="M280" i="35"/>
  <c r="L281" i="35"/>
  <c r="O282" i="35"/>
  <c r="N283" i="35"/>
  <c r="P57" i="7"/>
  <c r="P56" i="7"/>
  <c r="P58" i="7"/>
  <c r="M220" i="7"/>
  <c r="O223" i="7"/>
  <c r="P212" i="7"/>
  <c r="M224" i="7"/>
  <c r="N220" i="7"/>
  <c r="Q221" i="7"/>
  <c r="P223" i="7"/>
  <c r="R212" i="7"/>
  <c r="O220" i="7"/>
  <c r="M222" i="7"/>
  <c r="Q223" i="7"/>
  <c r="P203" i="7"/>
  <c r="P220" i="7"/>
  <c r="N222" i="7"/>
  <c r="N224" i="7"/>
  <c r="R203" i="7"/>
  <c r="Q220" i="7"/>
  <c r="O222" i="7"/>
  <c r="P208" i="7"/>
  <c r="P222" i="7"/>
  <c r="R208" i="7"/>
  <c r="Q222" i="7"/>
  <c r="M247" i="35"/>
  <c r="M250" i="35"/>
  <c r="M249" i="35"/>
  <c r="M248" i="35"/>
  <c r="N250" i="35"/>
  <c r="N249" i="35"/>
  <c r="N248" i="35"/>
  <c r="N247" i="35"/>
  <c r="K249" i="35"/>
  <c r="K248" i="35"/>
  <c r="K247" i="35"/>
  <c r="K250" i="35"/>
  <c r="L248" i="35"/>
  <c r="L247" i="35"/>
  <c r="L250" i="35"/>
  <c r="L249" i="35"/>
  <c r="N377" i="6"/>
  <c r="N376" i="6"/>
  <c r="N375" i="6"/>
  <c r="N374" i="6"/>
  <c r="K376" i="6"/>
  <c r="K375" i="6"/>
  <c r="K374" i="6"/>
  <c r="K377" i="6"/>
  <c r="L375" i="6"/>
  <c r="L374" i="6"/>
  <c r="L377" i="6"/>
  <c r="L376" i="6"/>
  <c r="M374" i="6"/>
  <c r="M377" i="6"/>
  <c r="M376" i="6"/>
  <c r="M375" i="6"/>
  <c r="H235" i="7"/>
  <c r="H245" i="7"/>
  <c r="Q204" i="7"/>
  <c r="Q205" i="7"/>
  <c r="Q206" i="7"/>
  <c r="O210" i="7"/>
  <c r="O211" i="7"/>
  <c r="Q194" i="7"/>
  <c r="O203" i="7"/>
  <c r="R204" i="7"/>
  <c r="R205" i="7"/>
  <c r="R206" i="7"/>
  <c r="R207" i="7"/>
  <c r="Q208" i="7"/>
  <c r="Q209" i="7"/>
  <c r="P210" i="7"/>
  <c r="P211" i="7"/>
  <c r="O212" i="7"/>
  <c r="O205" i="7"/>
  <c r="O207" i="7"/>
  <c r="Q210" i="7"/>
  <c r="O204" i="7"/>
  <c r="O206" i="7"/>
  <c r="Q211" i="7"/>
  <c r="Q203" i="7"/>
  <c r="P204" i="7"/>
  <c r="P205" i="7"/>
  <c r="P206" i="7"/>
  <c r="O208" i="7"/>
  <c r="R210" i="7"/>
  <c r="Q212" i="7"/>
  <c r="H225" i="7"/>
  <c r="N193" i="7"/>
  <c r="M192" i="7"/>
  <c r="M195" i="7" s="1"/>
  <c r="Q193" i="7"/>
  <c r="Q195" i="7"/>
  <c r="O193" i="7"/>
  <c r="N194" i="7"/>
  <c r="N195" i="7"/>
  <c r="N202" i="7"/>
  <c r="N203" i="7" s="1"/>
  <c r="P193" i="7"/>
  <c r="O194" i="7"/>
  <c r="O195" i="7"/>
  <c r="P194" i="7"/>
  <c r="P195" i="7"/>
  <c r="I213" i="7"/>
  <c r="H196" i="7"/>
  <c r="H186" i="7"/>
  <c r="G464" i="36"/>
  <c r="E240" i="35"/>
  <c r="J235" i="35" s="1"/>
  <c r="F266" i="35"/>
  <c r="K257" i="35" s="1"/>
  <c r="E251" i="35"/>
  <c r="J246" i="35" s="1"/>
  <c r="E389" i="6"/>
  <c r="J383" i="6" s="1"/>
  <c r="J373" i="6"/>
  <c r="L142" i="35" l="1"/>
  <c r="N142" i="35"/>
  <c r="M142" i="35"/>
  <c r="K142" i="35"/>
  <c r="P225" i="7"/>
  <c r="O266" i="35"/>
  <c r="J384" i="6"/>
  <c r="J388" i="6"/>
  <c r="J387" i="6"/>
  <c r="J386" i="6"/>
  <c r="J385" i="6"/>
  <c r="N240" i="35"/>
  <c r="J139" i="35"/>
  <c r="J135" i="35"/>
  <c r="J131" i="35"/>
  <c r="J137" i="35"/>
  <c r="J138" i="35"/>
  <c r="J134" i="35"/>
  <c r="J130" i="35"/>
  <c r="J141" i="35"/>
  <c r="J140" i="35"/>
  <c r="J136" i="35"/>
  <c r="J132" i="35"/>
  <c r="J133" i="35"/>
  <c r="M251" i="35"/>
  <c r="O284" i="35"/>
  <c r="M266" i="35"/>
  <c r="O213" i="7"/>
  <c r="M284" i="35"/>
  <c r="K276" i="35"/>
  <c r="K282" i="35"/>
  <c r="K275" i="35"/>
  <c r="K265" i="35"/>
  <c r="K261" i="35"/>
  <c r="K258" i="35"/>
  <c r="K272" i="35"/>
  <c r="K281" i="35"/>
  <c r="K274" i="35"/>
  <c r="K264" i="35"/>
  <c r="K260" i="35"/>
  <c r="K278" i="35"/>
  <c r="K280" i="35"/>
  <c r="K273" i="35"/>
  <c r="K263" i="35"/>
  <c r="K277" i="35"/>
  <c r="K283" i="35"/>
  <c r="K279" i="35"/>
  <c r="K259" i="35"/>
  <c r="K262" i="35"/>
  <c r="J238" i="35"/>
  <c r="J236" i="35"/>
  <c r="J239" i="35"/>
  <c r="J237" i="35"/>
  <c r="L284" i="35"/>
  <c r="N266" i="35"/>
  <c r="L240" i="35"/>
  <c r="N284" i="35"/>
  <c r="L266" i="35"/>
  <c r="O225" i="7"/>
  <c r="R213" i="7"/>
  <c r="M194" i="7"/>
  <c r="Q213" i="7"/>
  <c r="N251" i="35"/>
  <c r="J250" i="35"/>
  <c r="J249" i="35"/>
  <c r="J248" i="35"/>
  <c r="J247" i="35"/>
  <c r="K251" i="35"/>
  <c r="L251" i="35"/>
  <c r="J374" i="6"/>
  <c r="J377" i="6"/>
  <c r="J376" i="6"/>
  <c r="J375" i="6"/>
  <c r="N225" i="7"/>
  <c r="N205" i="7"/>
  <c r="N206" i="7"/>
  <c r="N204" i="7"/>
  <c r="N211" i="7"/>
  <c r="Q225" i="7"/>
  <c r="N210" i="7"/>
  <c r="M225" i="7"/>
  <c r="M193" i="7"/>
  <c r="M196" i="7" s="1"/>
  <c r="N207" i="7"/>
  <c r="N212" i="7"/>
  <c r="N209" i="7"/>
  <c r="N208" i="7"/>
  <c r="Q196" i="7"/>
  <c r="P196" i="7"/>
  <c r="P213" i="7"/>
  <c r="N196" i="7"/>
  <c r="O196" i="7"/>
  <c r="J520" i="36"/>
  <c r="I520" i="36"/>
  <c r="H520" i="36"/>
  <c r="G520" i="36"/>
  <c r="J142" i="35" l="1"/>
  <c r="J251" i="35"/>
  <c r="K284" i="35"/>
  <c r="K266" i="35"/>
  <c r="N213" i="7"/>
  <c r="F520" i="36"/>
  <c r="J491" i="36" l="1"/>
  <c r="I491" i="36"/>
  <c r="H491" i="36"/>
  <c r="G491" i="36"/>
  <c r="F491" i="36" l="1"/>
  <c r="I301" i="26" l="1"/>
  <c r="H301" i="26"/>
  <c r="G301" i="26"/>
  <c r="F301" i="26"/>
  <c r="E301" i="26" l="1"/>
  <c r="AG50" i="1" l="1"/>
  <c r="AF50" i="1"/>
  <c r="AA50" i="1"/>
  <c r="W50" i="1"/>
  <c r="V50" i="1"/>
  <c r="K50" i="1"/>
  <c r="F50" i="1" s="1"/>
  <c r="J50" i="1"/>
  <c r="E50" i="1" s="1"/>
  <c r="I50" i="1"/>
  <c r="D50" i="1" s="1"/>
  <c r="AG49" i="1"/>
  <c r="AF49" i="1"/>
  <c r="AA49" i="1"/>
  <c r="W49" i="1"/>
  <c r="V49" i="1"/>
  <c r="K49" i="1"/>
  <c r="F49" i="1" s="1"/>
  <c r="J49" i="1"/>
  <c r="E49" i="1" s="1"/>
  <c r="I49" i="1"/>
  <c r="D49" i="1" s="1"/>
  <c r="AG48" i="1"/>
  <c r="AF48" i="1"/>
  <c r="AA48" i="1"/>
  <c r="W48" i="1"/>
  <c r="V48" i="1"/>
  <c r="K48" i="1"/>
  <c r="F48" i="1" s="1"/>
  <c r="J48" i="1"/>
  <c r="E48" i="1" s="1"/>
  <c r="I48" i="1"/>
  <c r="D48" i="1" s="1"/>
  <c r="AG47" i="1"/>
  <c r="AF47" i="1"/>
  <c r="AA47" i="1"/>
  <c r="W47" i="1"/>
  <c r="V47" i="1"/>
  <c r="K47" i="1"/>
  <c r="F47" i="1" s="1"/>
  <c r="J47" i="1"/>
  <c r="E47" i="1" s="1"/>
  <c r="I47" i="1"/>
  <c r="D47" i="1" s="1"/>
  <c r="AG46" i="1"/>
  <c r="AF46" i="1"/>
  <c r="AA46" i="1"/>
  <c r="W46" i="1"/>
  <c r="V46" i="1"/>
  <c r="K46" i="1"/>
  <c r="F46" i="1" s="1"/>
  <c r="J46" i="1"/>
  <c r="E46" i="1" s="1"/>
  <c r="I46" i="1"/>
  <c r="D46" i="1" s="1"/>
  <c r="AG45" i="1"/>
  <c r="AF45" i="1"/>
  <c r="AA45" i="1"/>
  <c r="W45" i="1"/>
  <c r="V45" i="1"/>
  <c r="K45" i="1"/>
  <c r="F45" i="1" s="1"/>
  <c r="J45" i="1"/>
  <c r="E45" i="1" s="1"/>
  <c r="I45" i="1"/>
  <c r="D45" i="1" s="1"/>
  <c r="AG44" i="1"/>
  <c r="AF44" i="1"/>
  <c r="AA44" i="1"/>
  <c r="W44" i="1"/>
  <c r="V44" i="1"/>
  <c r="K44" i="1"/>
  <c r="F44" i="1" s="1"/>
  <c r="J44" i="1"/>
  <c r="E44" i="1" s="1"/>
  <c r="I44" i="1"/>
  <c r="D44" i="1" s="1"/>
  <c r="AG43" i="1"/>
  <c r="AF43" i="1"/>
  <c r="AA43" i="1"/>
  <c r="W43" i="1"/>
  <c r="V43" i="1"/>
  <c r="K43" i="1"/>
  <c r="F43" i="1" s="1"/>
  <c r="J43" i="1"/>
  <c r="E43" i="1" s="1"/>
  <c r="I43" i="1"/>
  <c r="D43" i="1" s="1"/>
  <c r="AG42" i="1"/>
  <c r="AF42" i="1"/>
  <c r="AA42" i="1"/>
  <c r="W42" i="1"/>
  <c r="V42" i="1"/>
  <c r="K42" i="1"/>
  <c r="F42" i="1" s="1"/>
  <c r="J42" i="1"/>
  <c r="E42" i="1" s="1"/>
  <c r="I42" i="1"/>
  <c r="D42" i="1" s="1"/>
  <c r="AG41" i="1"/>
  <c r="AF41" i="1"/>
  <c r="AA41" i="1"/>
  <c r="W41" i="1"/>
  <c r="V41" i="1"/>
  <c r="K41" i="1"/>
  <c r="F41" i="1" s="1"/>
  <c r="J41" i="1"/>
  <c r="E41" i="1" s="1"/>
  <c r="I41" i="1"/>
  <c r="D41" i="1" s="1"/>
  <c r="AG40" i="1"/>
  <c r="AF40" i="1"/>
  <c r="AA40" i="1"/>
  <c r="W40" i="1"/>
  <c r="V40" i="1"/>
  <c r="K40" i="1"/>
  <c r="F40" i="1" s="1"/>
  <c r="J40" i="1"/>
  <c r="E40" i="1" s="1"/>
  <c r="I40" i="1"/>
  <c r="D40" i="1" s="1"/>
  <c r="AG39" i="1"/>
  <c r="AF39" i="1"/>
  <c r="AA39" i="1"/>
  <c r="W39" i="1"/>
  <c r="V39" i="1"/>
  <c r="K39" i="1"/>
  <c r="F39" i="1" s="1"/>
  <c r="J39" i="1"/>
  <c r="E39" i="1" s="1"/>
  <c r="I39" i="1"/>
  <c r="D39" i="1" s="1"/>
  <c r="AG38" i="1"/>
  <c r="AF38" i="1"/>
  <c r="AA38" i="1"/>
  <c r="W38" i="1"/>
  <c r="V38" i="1"/>
  <c r="K38" i="1"/>
  <c r="F38" i="1" s="1"/>
  <c r="J38" i="1"/>
  <c r="E38" i="1" s="1"/>
  <c r="I38" i="1"/>
  <c r="D38" i="1" s="1"/>
  <c r="AG37" i="1"/>
  <c r="AF37" i="1"/>
  <c r="AA37" i="1"/>
  <c r="W37" i="1"/>
  <c r="V37" i="1"/>
  <c r="K37" i="1"/>
  <c r="F37" i="1" s="1"/>
  <c r="J37" i="1"/>
  <c r="E37" i="1" s="1"/>
  <c r="I37" i="1"/>
  <c r="D37" i="1" s="1"/>
  <c r="AG36" i="1"/>
  <c r="AF36" i="1"/>
  <c r="AA36" i="1"/>
  <c r="W36" i="1"/>
  <c r="V36" i="1"/>
  <c r="K36" i="1"/>
  <c r="F36" i="1" s="1"/>
  <c r="J36" i="1"/>
  <c r="E36" i="1" s="1"/>
  <c r="I36" i="1"/>
  <c r="D36" i="1" s="1"/>
  <c r="AG35" i="1"/>
  <c r="AF35" i="1"/>
  <c r="AA35" i="1"/>
  <c r="W35" i="1"/>
  <c r="V35" i="1"/>
  <c r="K35" i="1"/>
  <c r="F35" i="1" s="1"/>
  <c r="J35" i="1"/>
  <c r="E35" i="1" s="1"/>
  <c r="I35" i="1"/>
  <c r="D35" i="1" s="1"/>
  <c r="AG34" i="1"/>
  <c r="AF34" i="1"/>
  <c r="AA34" i="1"/>
  <c r="W34" i="1"/>
  <c r="V34" i="1"/>
  <c r="K34" i="1"/>
  <c r="F34" i="1" s="1"/>
  <c r="J34" i="1"/>
  <c r="E34" i="1" s="1"/>
  <c r="I34" i="1"/>
  <c r="D34" i="1" s="1"/>
  <c r="AG33" i="1"/>
  <c r="AF33" i="1"/>
  <c r="AA33" i="1"/>
  <c r="W33" i="1"/>
  <c r="V33" i="1"/>
  <c r="K33" i="1"/>
  <c r="F33" i="1" s="1"/>
  <c r="J33" i="1"/>
  <c r="E33" i="1" s="1"/>
  <c r="I33" i="1"/>
  <c r="D33" i="1" s="1"/>
  <c r="AG32" i="1"/>
  <c r="AF32" i="1"/>
  <c r="AA32" i="1"/>
  <c r="W32" i="1"/>
  <c r="V32" i="1"/>
  <c r="K32" i="1"/>
  <c r="F32" i="1" s="1"/>
  <c r="J32" i="1"/>
  <c r="E32" i="1" s="1"/>
  <c r="I32" i="1"/>
  <c r="D32" i="1" s="1"/>
  <c r="AG31" i="1"/>
  <c r="AF31" i="1"/>
  <c r="AA31" i="1"/>
  <c r="W31" i="1"/>
  <c r="V31" i="1"/>
  <c r="K31" i="1"/>
  <c r="F31" i="1" s="1"/>
  <c r="J31" i="1"/>
  <c r="E31" i="1" s="1"/>
  <c r="I31" i="1"/>
  <c r="D31" i="1" s="1"/>
  <c r="AG30" i="1"/>
  <c r="AF30" i="1"/>
  <c r="AA30" i="1"/>
  <c r="W30" i="1"/>
  <c r="V30" i="1"/>
  <c r="K30" i="1"/>
  <c r="F30" i="1" s="1"/>
  <c r="J30" i="1"/>
  <c r="E30" i="1" s="1"/>
  <c r="I30" i="1"/>
  <c r="D30" i="1" s="1"/>
  <c r="AG29" i="1"/>
  <c r="AF29" i="1"/>
  <c r="AA29" i="1"/>
  <c r="W29" i="1"/>
  <c r="V29" i="1"/>
  <c r="K29" i="1"/>
  <c r="F29" i="1" s="1"/>
  <c r="I29" i="1"/>
  <c r="D29" i="1" s="1"/>
  <c r="AG28" i="1"/>
  <c r="AF28" i="1"/>
  <c r="AA28" i="1"/>
  <c r="W28" i="1"/>
  <c r="V28" i="1"/>
  <c r="K28" i="1"/>
  <c r="F28" i="1" s="1"/>
  <c r="J28" i="1"/>
  <c r="E28" i="1" s="1"/>
  <c r="I28" i="1"/>
  <c r="D28" i="1" s="1"/>
  <c r="AG27" i="1"/>
  <c r="AF27" i="1"/>
  <c r="AA27" i="1"/>
  <c r="W27" i="1"/>
  <c r="V27" i="1"/>
  <c r="K27" i="1"/>
  <c r="F27" i="1" s="1"/>
  <c r="J27" i="1"/>
  <c r="E27" i="1" s="1"/>
  <c r="I27" i="1"/>
  <c r="D27" i="1" s="1"/>
  <c r="AG26" i="1"/>
  <c r="AF26" i="1"/>
  <c r="AA26" i="1"/>
  <c r="W26" i="1"/>
  <c r="V26" i="1"/>
  <c r="K26" i="1"/>
  <c r="F26" i="1" s="1"/>
  <c r="J26" i="1"/>
  <c r="E26" i="1" s="1"/>
  <c r="AG25" i="1"/>
  <c r="AF25" i="1"/>
  <c r="AA25" i="1"/>
  <c r="W25" i="1"/>
  <c r="V25" i="1"/>
  <c r="K25" i="1"/>
  <c r="F25" i="1" s="1"/>
  <c r="J25" i="1"/>
  <c r="E25" i="1" s="1"/>
  <c r="I25" i="1"/>
  <c r="D25" i="1" s="1"/>
  <c r="AG24" i="1"/>
  <c r="AF24" i="1"/>
  <c r="AA24" i="1"/>
  <c r="W24" i="1"/>
  <c r="V24" i="1"/>
  <c r="K24" i="1"/>
  <c r="F24" i="1" s="1"/>
  <c r="J24" i="1"/>
  <c r="E24" i="1" s="1"/>
  <c r="I24" i="1"/>
  <c r="D24" i="1" s="1"/>
  <c r="AG23" i="1"/>
  <c r="AF23" i="1"/>
  <c r="AA23" i="1"/>
  <c r="W23" i="1"/>
  <c r="V23" i="1"/>
  <c r="K23" i="1"/>
  <c r="F23" i="1" s="1"/>
  <c r="J23" i="1"/>
  <c r="E23" i="1" s="1"/>
  <c r="I23" i="1"/>
  <c r="D23" i="1" s="1"/>
  <c r="AG22" i="1"/>
  <c r="AF22" i="1"/>
  <c r="AA22" i="1"/>
  <c r="W22" i="1"/>
  <c r="V22" i="1"/>
  <c r="K22" i="1"/>
  <c r="F22" i="1" s="1"/>
  <c r="J22" i="1"/>
  <c r="E22" i="1" s="1"/>
  <c r="I22" i="1"/>
  <c r="D22" i="1" s="1"/>
  <c r="AG21" i="1"/>
  <c r="AF21" i="1"/>
  <c r="AA21" i="1"/>
  <c r="W21" i="1"/>
  <c r="V21" i="1"/>
  <c r="K21" i="1"/>
  <c r="F21" i="1" s="1"/>
  <c r="J21" i="1"/>
  <c r="E21" i="1" s="1"/>
  <c r="I21" i="1"/>
  <c r="D21" i="1" s="1"/>
  <c r="AG20" i="1"/>
  <c r="AF20" i="1"/>
  <c r="AA20" i="1"/>
  <c r="W20" i="1"/>
  <c r="V20" i="1"/>
  <c r="K20" i="1"/>
  <c r="F20" i="1" s="1"/>
  <c r="J20" i="1"/>
  <c r="E20" i="1" s="1"/>
  <c r="I20" i="1"/>
  <c r="D20" i="1" s="1"/>
  <c r="AG19" i="1"/>
  <c r="AF19" i="1"/>
  <c r="AA19" i="1"/>
  <c r="W19" i="1"/>
  <c r="V19" i="1"/>
  <c r="K19" i="1"/>
  <c r="F19" i="1" s="1"/>
  <c r="J19" i="1"/>
  <c r="E19" i="1" s="1"/>
  <c r="I19" i="1"/>
  <c r="D19" i="1" s="1"/>
  <c r="AG18" i="1"/>
  <c r="AF18" i="1"/>
  <c r="AA18" i="1"/>
  <c r="W18" i="1"/>
  <c r="V18" i="1"/>
  <c r="K18" i="1"/>
  <c r="F18" i="1" s="1"/>
  <c r="J18" i="1"/>
  <c r="E18" i="1" s="1"/>
  <c r="I18" i="1"/>
  <c r="D18" i="1" s="1"/>
  <c r="AG17" i="1"/>
  <c r="AF17" i="1"/>
  <c r="AA17" i="1"/>
  <c r="W17" i="1"/>
  <c r="V17" i="1"/>
  <c r="K17" i="1"/>
  <c r="F17" i="1" s="1"/>
  <c r="J17" i="1"/>
  <c r="E17" i="1" s="1"/>
  <c r="I17" i="1"/>
  <c r="D17" i="1" s="1"/>
  <c r="AG16" i="1"/>
  <c r="AF16" i="1"/>
  <c r="AA16" i="1"/>
  <c r="W16" i="1"/>
  <c r="V16" i="1"/>
  <c r="K16" i="1"/>
  <c r="F16" i="1" s="1"/>
  <c r="J16" i="1"/>
  <c r="E16" i="1" s="1"/>
  <c r="I16" i="1"/>
  <c r="D16" i="1" s="1"/>
  <c r="AG15" i="1"/>
  <c r="AF15" i="1"/>
  <c r="AA15" i="1"/>
  <c r="W15" i="1"/>
  <c r="V15" i="1"/>
  <c r="K15" i="1"/>
  <c r="F15" i="1" s="1"/>
  <c r="J15" i="1"/>
  <c r="E15" i="1" s="1"/>
  <c r="I15" i="1"/>
  <c r="D15" i="1" s="1"/>
  <c r="AG14" i="1"/>
  <c r="AF14" i="1"/>
  <c r="AA14" i="1"/>
  <c r="W14" i="1"/>
  <c r="V14" i="1"/>
  <c r="K14" i="1"/>
  <c r="F14" i="1" s="1"/>
  <c r="J14" i="1"/>
  <c r="E14" i="1" s="1"/>
  <c r="I14" i="1"/>
  <c r="D14" i="1" s="1"/>
  <c r="AG13" i="1"/>
  <c r="AF13" i="1"/>
  <c r="AA13" i="1"/>
  <c r="W13" i="1"/>
  <c r="V13" i="1"/>
  <c r="K13" i="1"/>
  <c r="F13" i="1" s="1"/>
  <c r="J13" i="1"/>
  <c r="E13" i="1" s="1"/>
  <c r="I13" i="1"/>
  <c r="D13" i="1" s="1"/>
  <c r="AG12" i="1"/>
  <c r="AF12" i="1"/>
  <c r="AA12" i="1"/>
  <c r="W12" i="1"/>
  <c r="V12" i="1"/>
  <c r="K12" i="1"/>
  <c r="F12" i="1" s="1"/>
  <c r="J12" i="1"/>
  <c r="E12" i="1" s="1"/>
  <c r="I12" i="1"/>
  <c r="D12" i="1" s="1"/>
  <c r="AG11" i="1"/>
  <c r="AF11" i="1"/>
  <c r="AA11" i="1"/>
  <c r="W11" i="1"/>
  <c r="V11" i="1"/>
  <c r="K11" i="1"/>
  <c r="F11" i="1" s="1"/>
  <c r="J11" i="1"/>
  <c r="E11" i="1" s="1"/>
  <c r="I11" i="1"/>
  <c r="D11" i="1" s="1"/>
  <c r="AG10" i="1"/>
  <c r="AF10" i="1"/>
  <c r="AA10" i="1"/>
  <c r="W10" i="1"/>
  <c r="V10" i="1"/>
  <c r="K10" i="1"/>
  <c r="F10" i="1" s="1"/>
  <c r="J10" i="1"/>
  <c r="E10" i="1" s="1"/>
  <c r="I10" i="1"/>
  <c r="D10" i="1" s="1"/>
  <c r="AG9" i="1"/>
  <c r="AF9" i="1"/>
  <c r="AA9" i="1"/>
  <c r="W9" i="1"/>
  <c r="V9" i="1"/>
  <c r="K9" i="1"/>
  <c r="F9" i="1" s="1"/>
  <c r="J9" i="1"/>
  <c r="E9" i="1" s="1"/>
  <c r="I9" i="1"/>
  <c r="D9" i="1" s="1"/>
  <c r="AG8" i="1"/>
  <c r="AF8" i="1"/>
  <c r="AA8" i="1"/>
  <c r="W8" i="1"/>
  <c r="V8" i="1"/>
  <c r="K8" i="1"/>
  <c r="F8" i="1" s="1"/>
  <c r="J8" i="1"/>
  <c r="E8" i="1" s="1"/>
  <c r="I8" i="1"/>
  <c r="D8" i="1" s="1"/>
  <c r="AG7" i="1"/>
  <c r="AF7" i="1"/>
  <c r="AA7" i="1"/>
  <c r="W7" i="1"/>
  <c r="V7" i="1"/>
  <c r="K7" i="1"/>
  <c r="F7" i="1" s="1"/>
  <c r="J7" i="1"/>
  <c r="E7" i="1" s="1"/>
  <c r="I7" i="1"/>
  <c r="D7" i="1" s="1"/>
  <c r="AG6" i="1"/>
  <c r="AF6" i="1"/>
  <c r="AA6" i="1"/>
  <c r="W6" i="1"/>
  <c r="V6" i="1"/>
  <c r="K6" i="1"/>
  <c r="F6" i="1" s="1"/>
  <c r="J6" i="1"/>
  <c r="E6" i="1" s="1"/>
  <c r="I6" i="1"/>
  <c r="D6" i="1" s="1"/>
  <c r="AG5" i="1"/>
  <c r="AF5" i="1"/>
  <c r="AB5" i="1"/>
  <c r="AA5" i="1"/>
  <c r="W5" i="1"/>
  <c r="V5" i="1"/>
  <c r="K5" i="1"/>
  <c r="F5" i="1" s="1"/>
  <c r="J5" i="1"/>
  <c r="E5" i="1" s="1"/>
  <c r="I5" i="1"/>
  <c r="D5" i="1" s="1"/>
  <c r="AG4" i="1"/>
  <c r="AF4" i="1"/>
  <c r="AB4" i="1"/>
  <c r="AA4" i="1"/>
  <c r="W4" i="1"/>
  <c r="V4" i="1"/>
  <c r="K4" i="1"/>
  <c r="F4" i="1" s="1"/>
  <c r="J4" i="1"/>
  <c r="I4" i="1"/>
  <c r="D4" i="1" s="1"/>
  <c r="H31" i="1" l="1"/>
  <c r="H35" i="1"/>
  <c r="H39" i="1"/>
  <c r="H43" i="1"/>
  <c r="H47" i="1"/>
  <c r="H5" i="1"/>
  <c r="H9" i="1"/>
  <c r="H13" i="1"/>
  <c r="H17" i="1"/>
  <c r="H21" i="1"/>
  <c r="H25" i="1"/>
  <c r="H7" i="1"/>
  <c r="H11" i="1"/>
  <c r="H15" i="1"/>
  <c r="H19" i="1"/>
  <c r="H23" i="1"/>
  <c r="H28" i="1"/>
  <c r="H33" i="1"/>
  <c r="H37" i="1"/>
  <c r="H41" i="1"/>
  <c r="H45" i="1"/>
  <c r="H49" i="1"/>
  <c r="H8" i="1"/>
  <c r="H12" i="1"/>
  <c r="H16" i="1"/>
  <c r="H20" i="1"/>
  <c r="H24" i="1"/>
  <c r="H30" i="1"/>
  <c r="H34" i="1"/>
  <c r="H38" i="1"/>
  <c r="H42" i="1"/>
  <c r="H46" i="1"/>
  <c r="H50" i="1"/>
  <c r="H6" i="1"/>
  <c r="H10" i="1"/>
  <c r="H14" i="1"/>
  <c r="H18" i="1"/>
  <c r="H22" i="1"/>
  <c r="H27" i="1"/>
  <c r="H32" i="1"/>
  <c r="H36" i="1"/>
  <c r="H40" i="1"/>
  <c r="H44" i="1"/>
  <c r="H48" i="1"/>
  <c r="M4" i="1"/>
  <c r="E4" i="1"/>
  <c r="H4" i="1" s="1"/>
  <c r="Q24" i="1"/>
  <c r="J29" i="1"/>
  <c r="Q26" i="1"/>
  <c r="I26" i="1"/>
  <c r="R5" i="1"/>
  <c r="L5" i="1"/>
  <c r="G5" i="1" s="1"/>
  <c r="R7" i="1"/>
  <c r="L11" i="1"/>
  <c r="G11" i="1" s="1"/>
  <c r="R25" i="1"/>
  <c r="M25" i="1"/>
  <c r="R6" i="1"/>
  <c r="L6" i="1"/>
  <c r="G6" i="1" s="1"/>
  <c r="M7" i="1"/>
  <c r="R10" i="1"/>
  <c r="M10" i="1"/>
  <c r="R11" i="1"/>
  <c r="M11" i="1"/>
  <c r="R14" i="1"/>
  <c r="R15" i="1"/>
  <c r="M15" i="1"/>
  <c r="R18" i="1"/>
  <c r="R19" i="1"/>
  <c r="M19" i="1"/>
  <c r="R22" i="1"/>
  <c r="R23" i="1"/>
  <c r="M23" i="1"/>
  <c r="R27" i="1"/>
  <c r="R31" i="1"/>
  <c r="R33" i="1"/>
  <c r="R35" i="1"/>
  <c r="R37" i="1"/>
  <c r="R39" i="1"/>
  <c r="R41" i="1"/>
  <c r="R43" i="1"/>
  <c r="R45" i="1"/>
  <c r="R47" i="1"/>
  <c r="R49" i="1"/>
  <c r="L13" i="1"/>
  <c r="G13" i="1" s="1"/>
  <c r="M14" i="1"/>
  <c r="M18" i="1"/>
  <c r="M22" i="1"/>
  <c r="R26" i="1"/>
  <c r="M27" i="1"/>
  <c r="M31" i="1"/>
  <c r="M33" i="1"/>
  <c r="M35" i="1"/>
  <c r="M37" i="1"/>
  <c r="M39" i="1"/>
  <c r="M41" i="1"/>
  <c r="M43" i="1"/>
  <c r="M45" i="1"/>
  <c r="M47" i="1"/>
  <c r="M49" i="1"/>
  <c r="Q7" i="1"/>
  <c r="K51" i="1"/>
  <c r="R4" i="1"/>
  <c r="M5" i="1"/>
  <c r="R8" i="1"/>
  <c r="L8" i="1"/>
  <c r="G8" i="1" s="1"/>
  <c r="R9" i="1"/>
  <c r="M9" i="1"/>
  <c r="R12" i="1"/>
  <c r="L12" i="1"/>
  <c r="G12" i="1" s="1"/>
  <c r="R13" i="1"/>
  <c r="M13" i="1"/>
  <c r="R16" i="1"/>
  <c r="L16" i="1"/>
  <c r="G16" i="1" s="1"/>
  <c r="R17" i="1"/>
  <c r="M17" i="1"/>
  <c r="R20" i="1"/>
  <c r="L20" i="1"/>
  <c r="G20" i="1" s="1"/>
  <c r="R21" i="1"/>
  <c r="M21" i="1"/>
  <c r="R24" i="1"/>
  <c r="L24" i="1"/>
  <c r="G24" i="1" s="1"/>
  <c r="L25" i="1"/>
  <c r="G25" i="1" s="1"/>
  <c r="R28" i="1"/>
  <c r="M28" i="1"/>
  <c r="R30" i="1"/>
  <c r="L30" i="1"/>
  <c r="G30" i="1" s="1"/>
  <c r="R32" i="1"/>
  <c r="L32" i="1"/>
  <c r="G32" i="1" s="1"/>
  <c r="R34" i="1"/>
  <c r="L34" i="1"/>
  <c r="G34" i="1" s="1"/>
  <c r="R36" i="1"/>
  <c r="L36" i="1"/>
  <c r="G36" i="1" s="1"/>
  <c r="R38" i="1"/>
  <c r="L38" i="1"/>
  <c r="G38" i="1" s="1"/>
  <c r="R40" i="1"/>
  <c r="L40" i="1"/>
  <c r="G40" i="1" s="1"/>
  <c r="R42" i="1"/>
  <c r="L42" i="1"/>
  <c r="G42" i="1" s="1"/>
  <c r="R44" i="1"/>
  <c r="L44" i="1"/>
  <c r="G44" i="1" s="1"/>
  <c r="R46" i="1"/>
  <c r="L46" i="1"/>
  <c r="G46" i="1" s="1"/>
  <c r="R48" i="1"/>
  <c r="L48" i="1"/>
  <c r="G48" i="1" s="1"/>
  <c r="R50" i="1"/>
  <c r="L50" i="1"/>
  <c r="G50" i="1" s="1"/>
  <c r="Q5" i="1"/>
  <c r="Q8" i="1"/>
  <c r="Q10" i="1"/>
  <c r="Q12" i="1"/>
  <c r="Q14" i="1"/>
  <c r="Q16" i="1"/>
  <c r="Q18" i="1"/>
  <c r="Q20" i="1"/>
  <c r="Q22" i="1"/>
  <c r="Q4" i="1"/>
  <c r="Q6" i="1"/>
  <c r="Q9" i="1"/>
  <c r="Q11" i="1"/>
  <c r="Q13" i="1"/>
  <c r="Q15" i="1"/>
  <c r="Q17" i="1"/>
  <c r="Q19" i="1"/>
  <c r="Q21" i="1"/>
  <c r="Q23" i="1"/>
  <c r="Q25" i="1"/>
  <c r="R29" i="1"/>
  <c r="Q29" i="1"/>
  <c r="Q27" i="1"/>
  <c r="Q31" i="1"/>
  <c r="Q33" i="1"/>
  <c r="Q35" i="1"/>
  <c r="Q37" i="1"/>
  <c r="Q39" i="1"/>
  <c r="Q41" i="1"/>
  <c r="Q43" i="1"/>
  <c r="Q45" i="1"/>
  <c r="Q47" i="1"/>
  <c r="Q49" i="1"/>
  <c r="Q28" i="1"/>
  <c r="Q30" i="1"/>
  <c r="Q32" i="1"/>
  <c r="Q34" i="1"/>
  <c r="Q36" i="1"/>
  <c r="Q38" i="1"/>
  <c r="Q40" i="1"/>
  <c r="Q42" i="1"/>
  <c r="Q44" i="1"/>
  <c r="Q46" i="1"/>
  <c r="Q48" i="1"/>
  <c r="Q50" i="1"/>
  <c r="L26" i="1" l="1"/>
  <c r="G26" i="1" s="1"/>
  <c r="D26" i="1"/>
  <c r="M29" i="1"/>
  <c r="E29" i="1"/>
  <c r="H29" i="1" s="1"/>
  <c r="L29" i="1"/>
  <c r="G29" i="1" s="1"/>
  <c r="L17" i="1"/>
  <c r="G17" i="1" s="1"/>
  <c r="L27" i="1"/>
  <c r="G27" i="1" s="1"/>
  <c r="M24" i="1"/>
  <c r="L19" i="1"/>
  <c r="G19" i="1" s="1"/>
  <c r="M8" i="1"/>
  <c r="L21" i="1"/>
  <c r="G21" i="1" s="1"/>
  <c r="L49" i="1"/>
  <c r="G49" i="1" s="1"/>
  <c r="L47" i="1"/>
  <c r="G47" i="1" s="1"/>
  <c r="L45" i="1"/>
  <c r="G45" i="1" s="1"/>
  <c r="L43" i="1"/>
  <c r="G43" i="1" s="1"/>
  <c r="L41" i="1"/>
  <c r="G41" i="1" s="1"/>
  <c r="L39" i="1"/>
  <c r="G39" i="1" s="1"/>
  <c r="L37" i="1"/>
  <c r="G37" i="1" s="1"/>
  <c r="L35" i="1"/>
  <c r="G35" i="1" s="1"/>
  <c r="L33" i="1"/>
  <c r="G33" i="1" s="1"/>
  <c r="L31" i="1"/>
  <c r="G31" i="1" s="1"/>
  <c r="L18" i="1"/>
  <c r="G18" i="1" s="1"/>
  <c r="L10" i="1"/>
  <c r="G10" i="1" s="1"/>
  <c r="L9" i="1"/>
  <c r="G9" i="1" s="1"/>
  <c r="M48" i="1"/>
  <c r="M44" i="1"/>
  <c r="M40" i="1"/>
  <c r="M36" i="1"/>
  <c r="M32" i="1"/>
  <c r="L23" i="1"/>
  <c r="G23" i="1" s="1"/>
  <c r="M12" i="1"/>
  <c r="L7" i="1"/>
  <c r="G7" i="1" s="1"/>
  <c r="I51" i="1"/>
  <c r="L4" i="1"/>
  <c r="G4" i="1" s="1"/>
  <c r="M6" i="1"/>
  <c r="M16" i="1"/>
  <c r="L28" i="1"/>
  <c r="G28" i="1" s="1"/>
  <c r="M26" i="1"/>
  <c r="L22" i="1"/>
  <c r="G22" i="1" s="1"/>
  <c r="L14" i="1"/>
  <c r="G14" i="1" s="1"/>
  <c r="M50" i="1"/>
  <c r="M46" i="1"/>
  <c r="M42" i="1"/>
  <c r="M38" i="1"/>
  <c r="M34" i="1"/>
  <c r="M30" i="1"/>
  <c r="M20" i="1"/>
  <c r="L15" i="1"/>
  <c r="G15" i="1" s="1"/>
  <c r="J51" i="1"/>
  <c r="H26" i="1" l="1"/>
  <c r="D51" i="1"/>
  <c r="G51" i="1"/>
  <c r="M51" i="1"/>
  <c r="L51" i="1"/>
  <c r="L157" i="7"/>
  <c r="K157" i="7"/>
  <c r="J157" i="7"/>
  <c r="I157" i="7"/>
  <c r="H157" i="7"/>
  <c r="L126" i="7"/>
  <c r="K126" i="7"/>
  <c r="J126" i="7"/>
  <c r="I126" i="7"/>
  <c r="H126" i="7"/>
  <c r="G369" i="34" l="1"/>
  <c r="F369" i="34"/>
  <c r="E369" i="34"/>
  <c r="I610" i="26" l="1"/>
  <c r="H610" i="26"/>
  <c r="G610" i="26"/>
  <c r="F610" i="26"/>
  <c r="AC76" i="1"/>
  <c r="AC75" i="1"/>
  <c r="AC74" i="1"/>
  <c r="AC73" i="1"/>
  <c r="AC72" i="1"/>
  <c r="AC71" i="1"/>
  <c r="AC70" i="1"/>
  <c r="AC69" i="1"/>
  <c r="AC68" i="1"/>
  <c r="AC67" i="1"/>
  <c r="X76" i="1"/>
  <c r="X75" i="1"/>
  <c r="X74" i="1"/>
  <c r="X73" i="1"/>
  <c r="X72" i="1"/>
  <c r="X71" i="1"/>
  <c r="X70" i="1"/>
  <c r="X69" i="1"/>
  <c r="X68" i="1"/>
  <c r="X67" i="1"/>
  <c r="AH70" i="1"/>
  <c r="AH71" i="1"/>
  <c r="AH72" i="1"/>
  <c r="AH73" i="1"/>
  <c r="AH74" i="1"/>
  <c r="AH75" i="1"/>
  <c r="AH76" i="1"/>
  <c r="AH69" i="1"/>
  <c r="AH68" i="1"/>
  <c r="AH67" i="1"/>
  <c r="X62" i="1"/>
  <c r="X61" i="1"/>
  <c r="X60" i="1"/>
  <c r="X59" i="1"/>
  <c r="X58" i="1"/>
  <c r="X57" i="1"/>
  <c r="X56" i="1"/>
  <c r="AH62" i="1"/>
  <c r="AH61" i="1"/>
  <c r="AH60" i="1"/>
  <c r="AH59" i="1"/>
  <c r="AH58" i="1"/>
  <c r="AH57" i="1"/>
  <c r="AH56" i="1"/>
  <c r="AC62" i="1"/>
  <c r="AC61" i="1"/>
  <c r="AC60" i="1"/>
  <c r="AC59" i="1"/>
  <c r="AC58" i="1"/>
  <c r="AC57" i="1"/>
  <c r="AC56" i="1"/>
  <c r="S62" i="1"/>
  <c r="S61" i="1"/>
  <c r="S60" i="1"/>
  <c r="S59" i="1"/>
  <c r="S58" i="1"/>
  <c r="S57" i="1"/>
  <c r="S56" i="1"/>
  <c r="S76" i="1"/>
  <c r="S75" i="1"/>
  <c r="S74" i="1"/>
  <c r="S73" i="1"/>
  <c r="S72" i="1"/>
  <c r="S71" i="1"/>
  <c r="S70" i="1"/>
  <c r="S69" i="1"/>
  <c r="S68" i="1"/>
  <c r="S67" i="1"/>
  <c r="E610" i="26" l="1"/>
  <c r="R67" i="1" l="1"/>
  <c r="W67" i="1"/>
  <c r="R68" i="1"/>
  <c r="W68" i="1"/>
  <c r="R69" i="1"/>
  <c r="W69" i="1"/>
  <c r="R70" i="1"/>
  <c r="W70" i="1"/>
  <c r="R71" i="1"/>
  <c r="W71" i="1"/>
  <c r="R72" i="1"/>
  <c r="W72" i="1"/>
  <c r="R73" i="1"/>
  <c r="W73" i="1"/>
  <c r="W74" i="1"/>
  <c r="R75" i="1"/>
  <c r="W75" i="1"/>
  <c r="R76" i="1"/>
  <c r="W76" i="1"/>
  <c r="AB67" i="1"/>
  <c r="AG67" i="1"/>
  <c r="AB68" i="1"/>
  <c r="AG68" i="1"/>
  <c r="AB69" i="1"/>
  <c r="AG69" i="1"/>
  <c r="AB70" i="1"/>
  <c r="AG70" i="1"/>
  <c r="AB71" i="1"/>
  <c r="AG71" i="1"/>
  <c r="AB72" i="1"/>
  <c r="AG72" i="1"/>
  <c r="AB73" i="1"/>
  <c r="AG73" i="1"/>
  <c r="AB74" i="1"/>
  <c r="AG74" i="1"/>
  <c r="AB75" i="1"/>
  <c r="AG75" i="1"/>
  <c r="AB76" i="1"/>
  <c r="AG76" i="1"/>
  <c r="AG62" i="1"/>
  <c r="AB62" i="1"/>
  <c r="AG61" i="1"/>
  <c r="AB61" i="1"/>
  <c r="AG60" i="1"/>
  <c r="AB60" i="1"/>
  <c r="AG59" i="1"/>
  <c r="AB59" i="1"/>
  <c r="AG58" i="1"/>
  <c r="AB58" i="1"/>
  <c r="AG57" i="1"/>
  <c r="AB57" i="1"/>
  <c r="AG56" i="1"/>
  <c r="AB56" i="1"/>
  <c r="R62" i="1"/>
  <c r="L62" i="1"/>
  <c r="G62" i="1" s="1"/>
  <c r="K62" i="1"/>
  <c r="F62" i="1" s="1"/>
  <c r="J62" i="1"/>
  <c r="E62" i="1" s="1"/>
  <c r="R61" i="1"/>
  <c r="L61" i="1"/>
  <c r="G61" i="1" s="1"/>
  <c r="K61" i="1"/>
  <c r="F61" i="1" s="1"/>
  <c r="J61" i="1"/>
  <c r="E61" i="1" s="1"/>
  <c r="R60" i="1"/>
  <c r="L60" i="1"/>
  <c r="G60" i="1" s="1"/>
  <c r="K60" i="1"/>
  <c r="J60" i="1"/>
  <c r="E60" i="1" s="1"/>
  <c r="R59" i="1"/>
  <c r="L59" i="1"/>
  <c r="G59" i="1" s="1"/>
  <c r="K59" i="1"/>
  <c r="F59" i="1" s="1"/>
  <c r="J59" i="1"/>
  <c r="R58" i="1"/>
  <c r="L58" i="1"/>
  <c r="G58" i="1" s="1"/>
  <c r="K58" i="1"/>
  <c r="F58" i="1" s="1"/>
  <c r="J58" i="1"/>
  <c r="E58" i="1" s="1"/>
  <c r="R57" i="1"/>
  <c r="L57" i="1"/>
  <c r="G57" i="1" s="1"/>
  <c r="K57" i="1"/>
  <c r="F57" i="1" s="1"/>
  <c r="J57" i="1"/>
  <c r="E57" i="1" s="1"/>
  <c r="R56" i="1"/>
  <c r="L56" i="1"/>
  <c r="G56" i="1" s="1"/>
  <c r="K56" i="1"/>
  <c r="F56" i="1" s="1"/>
  <c r="J56" i="1"/>
  <c r="E56" i="1" s="1"/>
  <c r="F60" i="1" l="1"/>
  <c r="I60" i="1" s="1"/>
  <c r="I57" i="1"/>
  <c r="I61" i="1"/>
  <c r="E59" i="1"/>
  <c r="I59" i="1" s="1"/>
  <c r="I62" i="1"/>
  <c r="I58" i="1"/>
  <c r="I56" i="1"/>
  <c r="H58" i="1"/>
  <c r="H62" i="1"/>
  <c r="I75" i="1"/>
  <c r="H75" i="1"/>
  <c r="I72" i="1"/>
  <c r="H72" i="1"/>
  <c r="I68" i="1"/>
  <c r="H68" i="1"/>
  <c r="I76" i="1"/>
  <c r="H76" i="1"/>
  <c r="H73" i="1"/>
  <c r="I73" i="1"/>
  <c r="I69" i="1"/>
  <c r="H69" i="1"/>
  <c r="H56" i="1"/>
  <c r="H74" i="1"/>
  <c r="I74" i="1"/>
  <c r="H70" i="1"/>
  <c r="I70" i="1"/>
  <c r="H57" i="1"/>
  <c r="H61" i="1"/>
  <c r="I71" i="1"/>
  <c r="H71" i="1"/>
  <c r="I67" i="1"/>
  <c r="H67" i="1"/>
  <c r="N60" i="1"/>
  <c r="N62" i="1"/>
  <c r="N56" i="1"/>
  <c r="N61" i="1"/>
  <c r="N58" i="1"/>
  <c r="M71" i="1"/>
  <c r="N71" i="1"/>
  <c r="M67" i="1"/>
  <c r="N67" i="1"/>
  <c r="N57" i="1"/>
  <c r="M75" i="1"/>
  <c r="N75" i="1"/>
  <c r="M72" i="1"/>
  <c r="N72" i="1"/>
  <c r="M68" i="1"/>
  <c r="N68" i="1"/>
  <c r="M76" i="1"/>
  <c r="N76" i="1"/>
  <c r="M73" i="1"/>
  <c r="N73" i="1"/>
  <c r="M69" i="1"/>
  <c r="N69" i="1"/>
  <c r="N59" i="1"/>
  <c r="M74" i="1"/>
  <c r="N74" i="1"/>
  <c r="M70" i="1"/>
  <c r="N70" i="1"/>
  <c r="R74" i="1"/>
  <c r="M59" i="1"/>
  <c r="M57" i="1"/>
  <c r="M56" i="1"/>
  <c r="M60" i="1"/>
  <c r="M62" i="1"/>
  <c r="M58" i="1"/>
  <c r="M61" i="1"/>
  <c r="H60" i="1" l="1"/>
  <c r="H59" i="1"/>
  <c r="J383" i="36"/>
  <c r="O378" i="36" s="1"/>
  <c r="O379" i="36" s="1"/>
  <c r="I383" i="36"/>
  <c r="N378" i="36" s="1"/>
  <c r="H383" i="36"/>
  <c r="M378" i="36" s="1"/>
  <c r="G383" i="36"/>
  <c r="L378" i="36" s="1"/>
  <c r="L382" i="36" s="1"/>
  <c r="F383" i="36"/>
  <c r="K378" i="36" s="1"/>
  <c r="K379" i="36" s="1"/>
  <c r="J374" i="36"/>
  <c r="O369" i="36" s="1"/>
  <c r="O372" i="36" s="1"/>
  <c r="N369" i="36"/>
  <c r="M369" i="36"/>
  <c r="L369" i="36"/>
  <c r="K369" i="36"/>
  <c r="K372" i="36" s="1"/>
  <c r="K380" i="36" l="1"/>
  <c r="O380" i="36"/>
  <c r="K381" i="36"/>
  <c r="L379" i="36"/>
  <c r="O381" i="36"/>
  <c r="N373" i="36"/>
  <c r="N372" i="36"/>
  <c r="N371" i="36"/>
  <c r="N370" i="36"/>
  <c r="N380" i="36"/>
  <c r="N379" i="36"/>
  <c r="N382" i="36"/>
  <c r="N381" i="36"/>
  <c r="L371" i="36"/>
  <c r="L370" i="36"/>
  <c r="L373" i="36"/>
  <c r="L372" i="36"/>
  <c r="M370" i="36"/>
  <c r="M373" i="36"/>
  <c r="M372" i="36"/>
  <c r="M371" i="36"/>
  <c r="M381" i="36"/>
  <c r="M380" i="36"/>
  <c r="M379" i="36"/>
  <c r="M382" i="36"/>
  <c r="K373" i="36"/>
  <c r="O373" i="36"/>
  <c r="K370" i="36"/>
  <c r="O370" i="36"/>
  <c r="L380" i="36"/>
  <c r="K371" i="36"/>
  <c r="O371" i="36"/>
  <c r="L381" i="36"/>
  <c r="K382" i="36"/>
  <c r="O382" i="36"/>
  <c r="O383" i="36" l="1"/>
  <c r="K383" i="36"/>
  <c r="N374" i="36"/>
  <c r="N383" i="36"/>
  <c r="L383" i="36"/>
  <c r="M374" i="36"/>
  <c r="O374" i="36"/>
  <c r="M383" i="36"/>
  <c r="L374" i="36"/>
  <c r="L136" i="7"/>
  <c r="K136" i="7"/>
  <c r="J136" i="7"/>
  <c r="I136" i="7"/>
  <c r="H136" i="7"/>
  <c r="L93" i="7"/>
  <c r="K93" i="7"/>
  <c r="J93" i="7"/>
  <c r="I93" i="7"/>
  <c r="H93" i="7"/>
  <c r="F237" i="6" l="1"/>
  <c r="I444" i="26" l="1"/>
  <c r="H444" i="26"/>
  <c r="G444" i="26"/>
  <c r="I443" i="26"/>
  <c r="H443" i="26"/>
  <c r="G443" i="26"/>
  <c r="I442" i="26"/>
  <c r="H442" i="26"/>
  <c r="G442" i="26"/>
  <c r="I441" i="26"/>
  <c r="H441" i="26"/>
  <c r="G441" i="26"/>
  <c r="I440" i="26"/>
  <c r="H440" i="26"/>
  <c r="G440" i="26"/>
  <c r="J174" i="26"/>
  <c r="I174" i="26"/>
  <c r="H174" i="26"/>
  <c r="G174" i="26"/>
  <c r="J173" i="26"/>
  <c r="I173" i="26"/>
  <c r="H173" i="26"/>
  <c r="G173" i="26"/>
  <c r="J172" i="26"/>
  <c r="I172" i="26"/>
  <c r="H172" i="26"/>
  <c r="G172" i="26"/>
  <c r="J171" i="26"/>
  <c r="I171" i="26"/>
  <c r="H171" i="26"/>
  <c r="G171" i="26"/>
  <c r="J170" i="26"/>
  <c r="I170" i="26"/>
  <c r="H170" i="26"/>
  <c r="G170" i="26"/>
  <c r="J169" i="26"/>
  <c r="I169" i="26"/>
  <c r="H169" i="26"/>
  <c r="G169" i="26"/>
  <c r="J168" i="26"/>
  <c r="I168" i="26"/>
  <c r="H168" i="26"/>
  <c r="G168" i="26"/>
  <c r="J167" i="26"/>
  <c r="I167" i="26"/>
  <c r="H167" i="26"/>
  <c r="G167" i="26"/>
  <c r="J166" i="26"/>
  <c r="I166" i="26"/>
  <c r="H166" i="26"/>
  <c r="G166" i="26"/>
  <c r="J165" i="26"/>
  <c r="I165" i="26"/>
  <c r="H165" i="26"/>
  <c r="G165" i="26"/>
  <c r="J164" i="26"/>
  <c r="I164" i="26"/>
  <c r="H164" i="26"/>
  <c r="G164" i="26"/>
  <c r="J163" i="26"/>
  <c r="I163" i="26"/>
  <c r="H163" i="26"/>
  <c r="G163" i="26"/>
  <c r="U51" i="1" l="1"/>
  <c r="P51" i="1"/>
  <c r="Z51" i="1" l="1"/>
  <c r="F51" i="1" l="1"/>
  <c r="E51" i="1"/>
  <c r="AE51" i="1"/>
  <c r="H51" i="1" l="1"/>
  <c r="F535" i="36"/>
  <c r="G535" i="36"/>
  <c r="H535" i="36"/>
  <c r="I535" i="36"/>
  <c r="J535" i="36"/>
  <c r="J99" i="36" l="1"/>
  <c r="I99" i="36"/>
  <c r="H99" i="36"/>
  <c r="J82" i="36"/>
  <c r="I82" i="36"/>
  <c r="H82" i="36"/>
  <c r="J57" i="36"/>
  <c r="J62" i="36" s="1"/>
  <c r="I57" i="36"/>
  <c r="I61" i="36" s="1"/>
  <c r="H57" i="36"/>
  <c r="H64" i="36" s="1"/>
  <c r="J42" i="36"/>
  <c r="J50" i="36" s="1"/>
  <c r="I42" i="36"/>
  <c r="I50" i="36" s="1"/>
  <c r="H42" i="36"/>
  <c r="H48" i="36" s="1"/>
  <c r="J44" i="36" l="1"/>
  <c r="J45" i="36"/>
  <c r="J48" i="36"/>
  <c r="J49" i="36"/>
  <c r="I44" i="36"/>
  <c r="J47" i="36"/>
  <c r="J43" i="36"/>
  <c r="J46" i="36"/>
  <c r="H43" i="36"/>
  <c r="H44" i="36"/>
  <c r="H49" i="36"/>
  <c r="H47" i="36"/>
  <c r="H45" i="36"/>
  <c r="I62" i="36"/>
  <c r="I58" i="36"/>
  <c r="H63" i="36"/>
  <c r="H59" i="36"/>
  <c r="I64" i="36"/>
  <c r="I60" i="36"/>
  <c r="J61" i="36"/>
  <c r="H46" i="36"/>
  <c r="I48" i="36"/>
  <c r="H50" i="36"/>
  <c r="H58" i="36"/>
  <c r="I59" i="36"/>
  <c r="J60" i="36"/>
  <c r="H62" i="36"/>
  <c r="I63" i="36"/>
  <c r="J64" i="36"/>
  <c r="J59" i="36"/>
  <c r="H61" i="36"/>
  <c r="J63" i="36"/>
  <c r="I45" i="36"/>
  <c r="J58" i="36"/>
  <c r="H60" i="36"/>
  <c r="I46" i="36"/>
  <c r="I49" i="36"/>
  <c r="I43" i="36"/>
  <c r="I47" i="36"/>
  <c r="E47" i="27" l="1"/>
  <c r="F47" i="27"/>
  <c r="G47" i="27"/>
  <c r="E30" i="27"/>
  <c r="F30" i="27"/>
  <c r="G30" i="27"/>
  <c r="E600" i="34" l="1"/>
  <c r="F600" i="34"/>
  <c r="G600" i="34"/>
  <c r="E291" i="34" l="1"/>
  <c r="F291" i="34"/>
  <c r="G291" i="34"/>
  <c r="R134" i="34" l="1"/>
  <c r="R136" i="34" s="1"/>
  <c r="Q134" i="34"/>
  <c r="Q138" i="34" s="1"/>
  <c r="P134" i="34"/>
  <c r="P138" i="34" s="1"/>
  <c r="O134" i="34"/>
  <c r="O135" i="34" s="1"/>
  <c r="N134" i="34"/>
  <c r="N136" i="34" s="1"/>
  <c r="R120" i="34"/>
  <c r="R124" i="34" s="1"/>
  <c r="Q120" i="34"/>
  <c r="Q125" i="34" s="1"/>
  <c r="P120" i="34"/>
  <c r="P124" i="34" s="1"/>
  <c r="O120" i="34"/>
  <c r="N120" i="34"/>
  <c r="M128" i="34"/>
  <c r="L128" i="34"/>
  <c r="K128" i="34"/>
  <c r="J128" i="34"/>
  <c r="I128" i="34"/>
  <c r="M139" i="34"/>
  <c r="L139" i="34"/>
  <c r="K139" i="34"/>
  <c r="J139" i="34"/>
  <c r="I139" i="34"/>
  <c r="N121" i="34" l="1"/>
  <c r="N123" i="34"/>
  <c r="N125" i="34"/>
  <c r="N127" i="34"/>
  <c r="N124" i="34"/>
  <c r="N122" i="34"/>
  <c r="N126" i="34"/>
  <c r="O127" i="34"/>
  <c r="O121" i="34"/>
  <c r="O123" i="34"/>
  <c r="O125" i="34"/>
  <c r="O122" i="34"/>
  <c r="O124" i="34"/>
  <c r="O126" i="34"/>
  <c r="R127" i="34"/>
  <c r="P136" i="34"/>
  <c r="P122" i="34"/>
  <c r="N137" i="34"/>
  <c r="P125" i="34"/>
  <c r="P135" i="34"/>
  <c r="O137" i="34"/>
  <c r="O136" i="34"/>
  <c r="R137" i="34"/>
  <c r="Q135" i="34"/>
  <c r="R138" i="34"/>
  <c r="P121" i="34"/>
  <c r="P126" i="34"/>
  <c r="N135" i="34"/>
  <c r="R135" i="34"/>
  <c r="Q136" i="34"/>
  <c r="P137" i="34"/>
  <c r="O138" i="34"/>
  <c r="N138" i="34"/>
  <c r="R123" i="34"/>
  <c r="Q137" i="34"/>
  <c r="R121" i="34"/>
  <c r="Q122" i="34"/>
  <c r="P123" i="34"/>
  <c r="R125" i="34"/>
  <c r="Q126" i="34"/>
  <c r="P127" i="34"/>
  <c r="R122" i="34"/>
  <c r="Q123" i="34"/>
  <c r="R126" i="34"/>
  <c r="Q127" i="34"/>
  <c r="Q124" i="34"/>
  <c r="Q121" i="34"/>
  <c r="I202" i="35"/>
  <c r="H202" i="35"/>
  <c r="G202" i="35"/>
  <c r="F202" i="35"/>
  <c r="E202" i="35"/>
  <c r="I201" i="35"/>
  <c r="H201" i="35"/>
  <c r="G201" i="35"/>
  <c r="F201" i="35"/>
  <c r="E201" i="35"/>
  <c r="I200" i="35"/>
  <c r="H200" i="35"/>
  <c r="G200" i="35"/>
  <c r="F200" i="35"/>
  <c r="E200" i="35"/>
  <c r="N128" i="34" l="1"/>
  <c r="P128" i="34"/>
  <c r="Q128" i="34"/>
  <c r="O128" i="34"/>
  <c r="R128" i="34"/>
  <c r="E153" i="35"/>
  <c r="F153" i="35"/>
  <c r="G153" i="35"/>
  <c r="H153" i="35"/>
  <c r="I153" i="35"/>
  <c r="N167" i="35" l="1"/>
  <c r="M167" i="35"/>
  <c r="L167" i="35"/>
  <c r="K167" i="35"/>
  <c r="J167" i="35"/>
  <c r="N276" i="6" l="1"/>
  <c r="M276" i="6"/>
  <c r="L276" i="6"/>
  <c r="J276" i="6"/>
  <c r="N275" i="6"/>
  <c r="M275" i="6"/>
  <c r="L275" i="6"/>
  <c r="J275" i="6"/>
  <c r="N274" i="6"/>
  <c r="M274" i="6"/>
  <c r="L274" i="6"/>
  <c r="J274" i="6"/>
  <c r="N273" i="6"/>
  <c r="M273" i="6"/>
  <c r="L273" i="6"/>
  <c r="J273" i="6"/>
  <c r="N272" i="6"/>
  <c r="M272" i="6"/>
  <c r="L272" i="6"/>
  <c r="J272" i="6"/>
  <c r="N271" i="6"/>
  <c r="M271" i="6"/>
  <c r="L271" i="6"/>
  <c r="J271" i="6"/>
  <c r="N270" i="6"/>
  <c r="M270" i="6"/>
  <c r="L270" i="6"/>
  <c r="J270" i="6"/>
  <c r="N269" i="6"/>
  <c r="M269" i="6"/>
  <c r="L269" i="6"/>
  <c r="J269" i="6"/>
  <c r="N268" i="6"/>
  <c r="M268" i="6"/>
  <c r="L268" i="6"/>
  <c r="J268" i="6"/>
  <c r="N267" i="6"/>
  <c r="M267" i="6"/>
  <c r="L267" i="6"/>
  <c r="J267" i="6"/>
  <c r="K276" i="6"/>
  <c r="K275" i="6"/>
  <c r="K274" i="6"/>
  <c r="K273" i="6"/>
  <c r="K272" i="6"/>
  <c r="K271" i="6"/>
  <c r="K270" i="6"/>
  <c r="K269" i="6"/>
  <c r="K268" i="6"/>
  <c r="K267" i="6"/>
  <c r="R107" i="6" l="1"/>
  <c r="Q107" i="6"/>
  <c r="P107" i="6"/>
  <c r="O107" i="6"/>
  <c r="N107" i="6"/>
  <c r="H107" i="6"/>
  <c r="M99" i="6" s="1"/>
  <c r="M104" i="6" s="1"/>
  <c r="G107" i="6"/>
  <c r="L99" i="6" s="1"/>
  <c r="L105" i="6" s="1"/>
  <c r="F107" i="6"/>
  <c r="K99" i="6" s="1"/>
  <c r="K106" i="6" s="1"/>
  <c r="E107" i="6"/>
  <c r="J99" i="6" s="1"/>
  <c r="J103" i="6" s="1"/>
  <c r="D107" i="6"/>
  <c r="I99" i="6" s="1"/>
  <c r="I104" i="6" s="1"/>
  <c r="J100" i="6" l="1"/>
  <c r="I101" i="6"/>
  <c r="M101" i="6"/>
  <c r="L102" i="6"/>
  <c r="K103" i="6"/>
  <c r="J104" i="6"/>
  <c r="I105" i="6"/>
  <c r="M105" i="6"/>
  <c r="L106" i="6"/>
  <c r="K100" i="6"/>
  <c r="J101" i="6"/>
  <c r="I102" i="6"/>
  <c r="M102" i="6"/>
  <c r="L103" i="6"/>
  <c r="K104" i="6"/>
  <c r="J105" i="6"/>
  <c r="I106" i="6"/>
  <c r="M106" i="6"/>
  <c r="L100" i="6"/>
  <c r="K101" i="6"/>
  <c r="J102" i="6"/>
  <c r="I103" i="6"/>
  <c r="M103" i="6"/>
  <c r="L104" i="6"/>
  <c r="K105" i="6"/>
  <c r="J106" i="6"/>
  <c r="I100" i="6"/>
  <c r="M100" i="6"/>
  <c r="L101" i="6"/>
  <c r="K102" i="6"/>
  <c r="H101" i="1" l="1"/>
  <c r="M95" i="1" s="1"/>
  <c r="G101" i="1"/>
  <c r="L95" i="1" s="1"/>
  <c r="F101" i="1"/>
  <c r="K95" i="1" s="1"/>
  <c r="E101" i="1"/>
  <c r="J95" i="1" s="1"/>
  <c r="D101" i="1"/>
  <c r="I95" i="1" s="1"/>
  <c r="H90" i="1"/>
  <c r="M81" i="1" s="1"/>
  <c r="G90" i="1"/>
  <c r="L81" i="1" s="1"/>
  <c r="F90" i="1"/>
  <c r="K81" i="1" s="1"/>
  <c r="E90" i="1"/>
  <c r="J81" i="1" s="1"/>
  <c r="D90" i="1"/>
  <c r="I81" i="1" s="1"/>
  <c r="I82" i="1" l="1"/>
  <c r="I84" i="1"/>
  <c r="I86" i="1"/>
  <c r="I88" i="1"/>
  <c r="I87" i="1"/>
  <c r="I83" i="1"/>
  <c r="I89" i="1"/>
  <c r="I85" i="1"/>
  <c r="J88" i="1"/>
  <c r="J84" i="1"/>
  <c r="J87" i="1"/>
  <c r="J83" i="1"/>
  <c r="J86" i="1"/>
  <c r="J82" i="1"/>
  <c r="J89" i="1"/>
  <c r="J85" i="1"/>
  <c r="M89" i="1"/>
  <c r="M85" i="1"/>
  <c r="M88" i="1"/>
  <c r="M84" i="1"/>
  <c r="M87" i="1"/>
  <c r="M83" i="1"/>
  <c r="M86" i="1"/>
  <c r="M82" i="1"/>
  <c r="L97" i="1"/>
  <c r="L100" i="1"/>
  <c r="L96" i="1"/>
  <c r="L99" i="1"/>
  <c r="L98" i="1"/>
  <c r="I100" i="1"/>
  <c r="I96" i="1"/>
  <c r="I97" i="1"/>
  <c r="I99" i="1"/>
  <c r="I98" i="1"/>
  <c r="M100" i="1"/>
  <c r="M96" i="1"/>
  <c r="M98" i="1"/>
  <c r="M99" i="1"/>
  <c r="M97" i="1"/>
  <c r="K87" i="1"/>
  <c r="K83" i="1"/>
  <c r="K86" i="1"/>
  <c r="K82" i="1"/>
  <c r="K89" i="1"/>
  <c r="K85" i="1"/>
  <c r="K88" i="1"/>
  <c r="K84" i="1"/>
  <c r="J99" i="1"/>
  <c r="J98" i="1"/>
  <c r="J96" i="1"/>
  <c r="J97" i="1"/>
  <c r="J100" i="1"/>
  <c r="L86" i="1"/>
  <c r="L82" i="1"/>
  <c r="L89" i="1"/>
  <c r="L85" i="1"/>
  <c r="L88" i="1"/>
  <c r="L84" i="1"/>
  <c r="L87" i="1"/>
  <c r="L83" i="1"/>
  <c r="K98" i="1"/>
  <c r="K96" i="1"/>
  <c r="K97" i="1"/>
  <c r="K100" i="1"/>
  <c r="K99" i="1"/>
  <c r="L102" i="7" l="1"/>
  <c r="K102" i="7"/>
  <c r="J102" i="7"/>
  <c r="I102" i="7"/>
  <c r="H102" i="7"/>
  <c r="L81" i="7"/>
  <c r="K81" i="7"/>
  <c r="J81" i="7"/>
  <c r="I81" i="7"/>
  <c r="H81" i="7"/>
  <c r="L59" i="7"/>
  <c r="K59" i="7"/>
  <c r="J59" i="7"/>
  <c r="I59" i="7"/>
  <c r="H59" i="7"/>
  <c r="L49" i="7"/>
  <c r="K49" i="7"/>
  <c r="J49" i="7"/>
  <c r="I49" i="7"/>
  <c r="H49" i="7"/>
  <c r="L39" i="7"/>
  <c r="K39" i="7"/>
  <c r="J39" i="7"/>
  <c r="I39" i="7"/>
  <c r="H39" i="7"/>
  <c r="J364" i="36"/>
  <c r="I364" i="36"/>
  <c r="H364" i="36"/>
  <c r="G364" i="36"/>
  <c r="F364" i="36"/>
  <c r="J355" i="36"/>
  <c r="I355" i="36"/>
  <c r="H355" i="36"/>
  <c r="G355" i="36"/>
  <c r="F355" i="36"/>
  <c r="J341" i="36"/>
  <c r="O360" i="36" s="1"/>
  <c r="I341" i="36"/>
  <c r="N332" i="36" s="1"/>
  <c r="H341" i="36"/>
  <c r="M360" i="36" s="1"/>
  <c r="G341" i="36"/>
  <c r="L332" i="36" s="1"/>
  <c r="F341" i="36"/>
  <c r="K360" i="36" l="1"/>
  <c r="K362" i="36" s="1"/>
  <c r="O92" i="7"/>
  <c r="O90" i="7"/>
  <c r="O89" i="7"/>
  <c r="O87" i="7"/>
  <c r="O88" i="7"/>
  <c r="O91" i="7"/>
  <c r="P89" i="7"/>
  <c r="P87" i="7"/>
  <c r="P88" i="7"/>
  <c r="P91" i="7"/>
  <c r="P92" i="7"/>
  <c r="P90" i="7"/>
  <c r="M87" i="7"/>
  <c r="M88" i="7"/>
  <c r="M91" i="7"/>
  <c r="M92" i="7"/>
  <c r="M90" i="7"/>
  <c r="M89" i="7"/>
  <c r="Q87" i="7"/>
  <c r="Q88" i="7"/>
  <c r="Q91" i="7"/>
  <c r="Q92" i="7"/>
  <c r="Q90" i="7"/>
  <c r="Q89" i="7"/>
  <c r="N91" i="7"/>
  <c r="N92" i="7"/>
  <c r="N90" i="7"/>
  <c r="N89" i="7"/>
  <c r="N87" i="7"/>
  <c r="N88" i="7"/>
  <c r="O332" i="36"/>
  <c r="O337" i="36" s="1"/>
  <c r="K332" i="36"/>
  <c r="K337" i="36" s="1"/>
  <c r="N340" i="36"/>
  <c r="N339" i="36"/>
  <c r="N349" i="36"/>
  <c r="N350" i="36" s="1"/>
  <c r="N360" i="36"/>
  <c r="N363" i="36" s="1"/>
  <c r="O362" i="36"/>
  <c r="O363" i="36"/>
  <c r="M332" i="36"/>
  <c r="M340" i="36" s="1"/>
  <c r="O349" i="36"/>
  <c r="O353" i="36" s="1"/>
  <c r="N335" i="36"/>
  <c r="K349" i="36"/>
  <c r="K353" i="36" s="1"/>
  <c r="L340" i="36"/>
  <c r="L336" i="36"/>
  <c r="L339" i="36"/>
  <c r="L335" i="36"/>
  <c r="L338" i="36"/>
  <c r="L334" i="36"/>
  <c r="L337" i="36"/>
  <c r="M363" i="36"/>
  <c r="M362" i="36"/>
  <c r="M361" i="36"/>
  <c r="L333" i="36"/>
  <c r="N336" i="36"/>
  <c r="N333" i="36"/>
  <c r="N337" i="36"/>
  <c r="L349" i="36"/>
  <c r="L360" i="36"/>
  <c r="O361" i="36"/>
  <c r="N362" i="36"/>
  <c r="N334" i="36"/>
  <c r="N338" i="36"/>
  <c r="M349" i="36"/>
  <c r="G252" i="36"/>
  <c r="F252" i="36"/>
  <c r="E252" i="36"/>
  <c r="J247" i="36"/>
  <c r="I247" i="36"/>
  <c r="H247" i="36"/>
  <c r="G241" i="36"/>
  <c r="F241" i="36"/>
  <c r="E241" i="36"/>
  <c r="J236" i="36"/>
  <c r="I236" i="36"/>
  <c r="H236" i="36"/>
  <c r="G230" i="36"/>
  <c r="F230" i="36"/>
  <c r="E230" i="36"/>
  <c r="G183" i="36"/>
  <c r="F183" i="36"/>
  <c r="E183" i="36"/>
  <c r="J177" i="36"/>
  <c r="I177" i="36"/>
  <c r="H177" i="36"/>
  <c r="G171" i="36"/>
  <c r="F171" i="36"/>
  <c r="E171" i="36"/>
  <c r="J165" i="36"/>
  <c r="I165" i="36"/>
  <c r="H165" i="36"/>
  <c r="G159" i="36"/>
  <c r="F159" i="36"/>
  <c r="E159" i="36"/>
  <c r="G65" i="36"/>
  <c r="F65" i="36"/>
  <c r="E65" i="36"/>
  <c r="G51" i="36"/>
  <c r="F51" i="36"/>
  <c r="E51" i="36"/>
  <c r="G36" i="36"/>
  <c r="F36" i="36"/>
  <c r="E36" i="36"/>
  <c r="G18" i="36"/>
  <c r="F18" i="36"/>
  <c r="E18" i="36"/>
  <c r="G27" i="36"/>
  <c r="F27" i="36"/>
  <c r="E27" i="36"/>
  <c r="K351" i="36" l="1"/>
  <c r="O333" i="36"/>
  <c r="O340" i="36"/>
  <c r="O334" i="36"/>
  <c r="K361" i="36"/>
  <c r="K363" i="36"/>
  <c r="K374" i="36"/>
  <c r="P93" i="7"/>
  <c r="N93" i="7"/>
  <c r="Q93" i="7"/>
  <c r="M93" i="7"/>
  <c r="O93" i="7"/>
  <c r="K354" i="36"/>
  <c r="N353" i="36"/>
  <c r="N351" i="36"/>
  <c r="O336" i="36"/>
  <c r="O338" i="36"/>
  <c r="N352" i="36"/>
  <c r="N354" i="36"/>
  <c r="O339" i="36"/>
  <c r="O335" i="36"/>
  <c r="O364" i="36"/>
  <c r="J181" i="36"/>
  <c r="J182" i="36"/>
  <c r="J178" i="36"/>
  <c r="J179" i="36"/>
  <c r="J180" i="36"/>
  <c r="I169" i="36"/>
  <c r="I170" i="36"/>
  <c r="I166" i="36"/>
  <c r="I167" i="36"/>
  <c r="I168" i="36"/>
  <c r="J239" i="36"/>
  <c r="J240" i="36"/>
  <c r="J237" i="36"/>
  <c r="J238" i="36"/>
  <c r="H248" i="36"/>
  <c r="H249" i="36"/>
  <c r="H250" i="36"/>
  <c r="H251" i="36"/>
  <c r="J170" i="36"/>
  <c r="J166" i="36"/>
  <c r="J167" i="36"/>
  <c r="J168" i="36"/>
  <c r="J169" i="36"/>
  <c r="H179" i="36"/>
  <c r="H180" i="36"/>
  <c r="H181" i="36"/>
  <c r="H182" i="36"/>
  <c r="H178" i="36"/>
  <c r="I249" i="36"/>
  <c r="I250" i="36"/>
  <c r="I251" i="36"/>
  <c r="I248" i="36"/>
  <c r="H168" i="36"/>
  <c r="H169" i="36"/>
  <c r="H170" i="36"/>
  <c r="H166" i="36"/>
  <c r="H167" i="36"/>
  <c r="I180" i="36"/>
  <c r="I181" i="36"/>
  <c r="I182" i="36"/>
  <c r="I178" i="36"/>
  <c r="I179" i="36"/>
  <c r="H237" i="36"/>
  <c r="H238" i="36"/>
  <c r="H239" i="36"/>
  <c r="H240" i="36"/>
  <c r="J250" i="36"/>
  <c r="J251" i="36"/>
  <c r="J248" i="36"/>
  <c r="J249" i="36"/>
  <c r="I238" i="36"/>
  <c r="I239" i="36"/>
  <c r="I240" i="36"/>
  <c r="I237" i="36"/>
  <c r="M335" i="36"/>
  <c r="K340" i="36"/>
  <c r="N361" i="36"/>
  <c r="N364" i="36" s="1"/>
  <c r="K339" i="36"/>
  <c r="K333" i="36"/>
  <c r="O350" i="36"/>
  <c r="M339" i="36"/>
  <c r="O351" i="36"/>
  <c r="M336" i="36"/>
  <c r="K334" i="36"/>
  <c r="K338" i="36"/>
  <c r="K336" i="36"/>
  <c r="M333" i="36"/>
  <c r="K335" i="36"/>
  <c r="M337" i="36"/>
  <c r="M338" i="36"/>
  <c r="K352" i="36"/>
  <c r="K350" i="36"/>
  <c r="M364" i="36"/>
  <c r="O352" i="36"/>
  <c r="O354" i="36"/>
  <c r="M334" i="36"/>
  <c r="M354" i="36"/>
  <c r="M350" i="36"/>
  <c r="M353" i="36"/>
  <c r="M352" i="36"/>
  <c r="M351" i="36"/>
  <c r="L362" i="36"/>
  <c r="L361" i="36"/>
  <c r="L363" i="36"/>
  <c r="L351" i="36"/>
  <c r="L354" i="36"/>
  <c r="L350" i="36"/>
  <c r="L353" i="36"/>
  <c r="L352" i="36"/>
  <c r="N341" i="36"/>
  <c r="L341" i="36"/>
  <c r="H103" i="26"/>
  <c r="G103" i="26"/>
  <c r="F107" i="26"/>
  <c r="E107" i="26"/>
  <c r="K364" i="36" l="1"/>
  <c r="N355" i="36"/>
  <c r="O341" i="36"/>
  <c r="K341" i="36"/>
  <c r="O355" i="36"/>
  <c r="M341" i="36"/>
  <c r="L364" i="36"/>
  <c r="K355" i="36"/>
  <c r="G105" i="26"/>
  <c r="G106" i="26"/>
  <c r="G104" i="26"/>
  <c r="H106" i="26"/>
  <c r="H104" i="26"/>
  <c r="H105" i="26"/>
  <c r="M355" i="36"/>
  <c r="L355" i="36"/>
  <c r="S277" i="6"/>
  <c r="R277" i="6"/>
  <c r="Q277" i="6"/>
  <c r="P277" i="6"/>
  <c r="O277" i="6"/>
  <c r="I277" i="6"/>
  <c r="H277" i="6"/>
  <c r="G277" i="6"/>
  <c r="F277" i="6"/>
  <c r="E277" i="6"/>
  <c r="L277" i="6" l="1"/>
  <c r="K277" i="6"/>
  <c r="J277" i="6"/>
  <c r="N277" i="6"/>
  <c r="M277" i="6"/>
  <c r="G473" i="34" l="1"/>
  <c r="F473" i="34"/>
  <c r="E473" i="34"/>
  <c r="R108" i="33" l="1"/>
  <c r="D113" i="33" s="1"/>
  <c r="R107" i="33"/>
  <c r="D112" i="33" s="1"/>
  <c r="R106" i="33"/>
  <c r="D111" i="33" s="1"/>
  <c r="R105" i="33"/>
  <c r="D110" i="33" s="1"/>
  <c r="O110" i="33" s="1"/>
  <c r="R104" i="33"/>
  <c r="D109" i="33" s="1"/>
  <c r="R96" i="33"/>
  <c r="D101" i="33" s="1"/>
  <c r="R95" i="33"/>
  <c r="D100" i="33" s="1"/>
  <c r="R94" i="33"/>
  <c r="D99" i="33" s="1"/>
  <c r="R93" i="33"/>
  <c r="D98" i="33" s="1"/>
  <c r="O98" i="33" s="1"/>
  <c r="R92" i="33"/>
  <c r="D97" i="33" s="1"/>
  <c r="R84" i="33"/>
  <c r="D89" i="33" s="1"/>
  <c r="R83" i="33"/>
  <c r="D88" i="33" s="1"/>
  <c r="R82" i="33"/>
  <c r="D87" i="33" s="1"/>
  <c r="R81" i="33"/>
  <c r="D86" i="33" s="1"/>
  <c r="O86" i="33" s="1"/>
  <c r="R80" i="33"/>
  <c r="D85" i="33" s="1"/>
  <c r="P87" i="33" l="1"/>
  <c r="L87" i="33"/>
  <c r="H87" i="33"/>
  <c r="O87" i="33"/>
  <c r="K87" i="33"/>
  <c r="G87" i="33"/>
  <c r="N87" i="33"/>
  <c r="J87" i="33"/>
  <c r="F87" i="33"/>
  <c r="Q87" i="33"/>
  <c r="M87" i="33"/>
  <c r="I87" i="33"/>
  <c r="E87" i="33"/>
  <c r="N97" i="33"/>
  <c r="J97" i="33"/>
  <c r="F97" i="33"/>
  <c r="Q97" i="33"/>
  <c r="M97" i="33"/>
  <c r="I97" i="33"/>
  <c r="E97" i="33"/>
  <c r="P97" i="33"/>
  <c r="L97" i="33"/>
  <c r="H97" i="33"/>
  <c r="O97" i="33"/>
  <c r="K97" i="33"/>
  <c r="G97" i="33"/>
  <c r="N101" i="33"/>
  <c r="J101" i="33"/>
  <c r="F101" i="33"/>
  <c r="Q101" i="33"/>
  <c r="M101" i="33"/>
  <c r="I101" i="33"/>
  <c r="E101" i="33"/>
  <c r="P101" i="33"/>
  <c r="L101" i="33"/>
  <c r="H101" i="33"/>
  <c r="O101" i="33"/>
  <c r="K101" i="33"/>
  <c r="G101" i="33"/>
  <c r="P111" i="33"/>
  <c r="L111" i="33"/>
  <c r="H111" i="33"/>
  <c r="O111" i="33"/>
  <c r="K111" i="33"/>
  <c r="G111" i="33"/>
  <c r="N111" i="33"/>
  <c r="J111" i="33"/>
  <c r="F111" i="33"/>
  <c r="Q111" i="33"/>
  <c r="M111" i="33"/>
  <c r="I111" i="33"/>
  <c r="E111" i="33"/>
  <c r="Q88" i="33"/>
  <c r="M88" i="33"/>
  <c r="I88" i="33"/>
  <c r="E88" i="33"/>
  <c r="P88" i="33"/>
  <c r="L88" i="33"/>
  <c r="H88" i="33"/>
  <c r="O88" i="33"/>
  <c r="K88" i="33"/>
  <c r="G88" i="33"/>
  <c r="N88" i="33"/>
  <c r="J88" i="33"/>
  <c r="F88" i="33"/>
  <c r="Q112" i="33"/>
  <c r="M112" i="33"/>
  <c r="I112" i="33"/>
  <c r="E112" i="33"/>
  <c r="P112" i="33"/>
  <c r="L112" i="33"/>
  <c r="H112" i="33"/>
  <c r="O112" i="33"/>
  <c r="K112" i="33"/>
  <c r="G112" i="33"/>
  <c r="N112" i="33"/>
  <c r="J112" i="33"/>
  <c r="F112" i="33"/>
  <c r="N85" i="33"/>
  <c r="J85" i="33"/>
  <c r="F85" i="33"/>
  <c r="Q85" i="33"/>
  <c r="M85" i="33"/>
  <c r="I85" i="33"/>
  <c r="E85" i="33"/>
  <c r="P85" i="33"/>
  <c r="L85" i="33"/>
  <c r="H85" i="33"/>
  <c r="O85" i="33"/>
  <c r="K85" i="33"/>
  <c r="G85" i="33"/>
  <c r="N89" i="33"/>
  <c r="J89" i="33"/>
  <c r="F89" i="33"/>
  <c r="Q89" i="33"/>
  <c r="M89" i="33"/>
  <c r="I89" i="33"/>
  <c r="E89" i="33"/>
  <c r="P89" i="33"/>
  <c r="L89" i="33"/>
  <c r="H89" i="33"/>
  <c r="O89" i="33"/>
  <c r="K89" i="33"/>
  <c r="G89" i="33"/>
  <c r="P99" i="33"/>
  <c r="L99" i="33"/>
  <c r="H99" i="33"/>
  <c r="O99" i="33"/>
  <c r="K99" i="33"/>
  <c r="G99" i="33"/>
  <c r="N99" i="33"/>
  <c r="J99" i="33"/>
  <c r="F99" i="33"/>
  <c r="Q99" i="33"/>
  <c r="M99" i="33"/>
  <c r="I99" i="33"/>
  <c r="E99" i="33"/>
  <c r="N109" i="33"/>
  <c r="J109" i="33"/>
  <c r="F109" i="33"/>
  <c r="Q109" i="33"/>
  <c r="M109" i="33"/>
  <c r="I109" i="33"/>
  <c r="E109" i="33"/>
  <c r="P109" i="33"/>
  <c r="L109" i="33"/>
  <c r="H109" i="33"/>
  <c r="O109" i="33"/>
  <c r="K109" i="33"/>
  <c r="G109" i="33"/>
  <c r="N113" i="33"/>
  <c r="J113" i="33"/>
  <c r="F113" i="33"/>
  <c r="Q113" i="33"/>
  <c r="M113" i="33"/>
  <c r="I113" i="33"/>
  <c r="E113" i="33"/>
  <c r="P113" i="33"/>
  <c r="L113" i="33"/>
  <c r="H113" i="33"/>
  <c r="O113" i="33"/>
  <c r="K113" i="33"/>
  <c r="G113" i="33"/>
  <c r="Q100" i="33"/>
  <c r="M100" i="33"/>
  <c r="I100" i="33"/>
  <c r="E100" i="33"/>
  <c r="P100" i="33"/>
  <c r="L100" i="33"/>
  <c r="H100" i="33"/>
  <c r="O100" i="33"/>
  <c r="K100" i="33"/>
  <c r="G100" i="33"/>
  <c r="N100" i="33"/>
  <c r="J100" i="33"/>
  <c r="F100" i="33"/>
  <c r="H86" i="33"/>
  <c r="L86" i="33"/>
  <c r="P86" i="33"/>
  <c r="H98" i="33"/>
  <c r="L98" i="33"/>
  <c r="P98" i="33"/>
  <c r="H110" i="33"/>
  <c r="L110" i="33"/>
  <c r="P110" i="33"/>
  <c r="E86" i="33"/>
  <c r="I86" i="33"/>
  <c r="M86" i="33"/>
  <c r="Q86" i="33"/>
  <c r="E98" i="33"/>
  <c r="I98" i="33"/>
  <c r="M98" i="33"/>
  <c r="Q98" i="33"/>
  <c r="E110" i="33"/>
  <c r="I110" i="33"/>
  <c r="M110" i="33"/>
  <c r="Q110" i="33"/>
  <c r="F86" i="33"/>
  <c r="J86" i="33"/>
  <c r="N86" i="33"/>
  <c r="F98" i="33"/>
  <c r="J98" i="33"/>
  <c r="N98" i="33"/>
  <c r="F110" i="33"/>
  <c r="J110" i="33"/>
  <c r="N110" i="33"/>
  <c r="G86" i="33"/>
  <c r="K86" i="33"/>
  <c r="G98" i="33"/>
  <c r="K98" i="33"/>
  <c r="G110" i="33"/>
  <c r="K110" i="33"/>
  <c r="R109" i="33" l="1"/>
  <c r="R88" i="33"/>
  <c r="R111" i="33"/>
  <c r="R97" i="33"/>
  <c r="R100" i="33"/>
  <c r="R110" i="33"/>
  <c r="R98" i="33"/>
  <c r="R86" i="33"/>
  <c r="R89" i="33"/>
  <c r="R113" i="33"/>
  <c r="R99" i="33"/>
  <c r="R85" i="33"/>
  <c r="R112" i="33"/>
  <c r="R101" i="33"/>
  <c r="R87" i="33"/>
  <c r="S171" i="35" l="1"/>
  <c r="R171" i="35"/>
  <c r="Q171" i="35"/>
  <c r="P171" i="35"/>
  <c r="O171" i="35"/>
  <c r="I171" i="35"/>
  <c r="H171" i="35"/>
  <c r="G171" i="35"/>
  <c r="L168" i="35" s="1"/>
  <c r="F171" i="35"/>
  <c r="K169" i="35" s="1"/>
  <c r="E171" i="35"/>
  <c r="N170" i="35"/>
  <c r="J170" i="35"/>
  <c r="P163" i="35"/>
  <c r="Q163" i="35"/>
  <c r="R163" i="35"/>
  <c r="S163" i="35"/>
  <c r="O163" i="35"/>
  <c r="M168" i="35" l="1"/>
  <c r="L169" i="35"/>
  <c r="K170" i="35"/>
  <c r="J168" i="35"/>
  <c r="N168" i="35"/>
  <c r="M169" i="35"/>
  <c r="L170" i="35"/>
  <c r="K168" i="35"/>
  <c r="J169" i="35"/>
  <c r="N169" i="35"/>
  <c r="M170" i="35"/>
  <c r="L171" i="35" l="1"/>
  <c r="K171" i="35"/>
  <c r="N171" i="35"/>
  <c r="M171" i="35"/>
  <c r="J171" i="35"/>
  <c r="O153" i="35" l="1"/>
  <c r="P153" i="35"/>
  <c r="Q153" i="35"/>
  <c r="R153" i="35"/>
  <c r="S153" i="35"/>
  <c r="AF51" i="1" l="1"/>
  <c r="AD51" i="1"/>
  <c r="AC51" i="1"/>
  <c r="AA51" i="1"/>
  <c r="Y51" i="1"/>
  <c r="X51" i="1"/>
  <c r="AG51" i="1" l="1"/>
  <c r="AB51" i="1"/>
  <c r="O534" i="36" l="1"/>
  <c r="N534" i="36"/>
  <c r="M534" i="36"/>
  <c r="L534" i="36"/>
  <c r="K534" i="36"/>
  <c r="O533" i="36"/>
  <c r="N533" i="36"/>
  <c r="M533" i="36"/>
  <c r="L533" i="36"/>
  <c r="K533" i="36"/>
  <c r="O532" i="36"/>
  <c r="N532" i="36"/>
  <c r="M532" i="36"/>
  <c r="L532" i="36"/>
  <c r="K532" i="36"/>
  <c r="O531" i="36"/>
  <c r="N531" i="36"/>
  <c r="M531" i="36"/>
  <c r="L531" i="36"/>
  <c r="K531" i="36"/>
  <c r="O530" i="36"/>
  <c r="N530" i="36"/>
  <c r="M530" i="36"/>
  <c r="L530" i="36"/>
  <c r="K530" i="36"/>
  <c r="O529" i="36"/>
  <c r="N529" i="36"/>
  <c r="M529" i="36"/>
  <c r="L529" i="36"/>
  <c r="K529" i="36"/>
  <c r="J508" i="36"/>
  <c r="I508" i="36"/>
  <c r="H508" i="36"/>
  <c r="G508" i="36"/>
  <c r="F508" i="36"/>
  <c r="J479" i="36"/>
  <c r="I479" i="36"/>
  <c r="H479" i="36"/>
  <c r="G479" i="36"/>
  <c r="F479" i="36"/>
  <c r="J454" i="36"/>
  <c r="I454" i="36"/>
  <c r="H454" i="36"/>
  <c r="G454" i="36"/>
  <c r="F454" i="36"/>
  <c r="J443" i="36"/>
  <c r="I443" i="36"/>
  <c r="H443" i="36"/>
  <c r="G443" i="36"/>
  <c r="F443" i="36"/>
  <c r="J434" i="36"/>
  <c r="I434" i="36"/>
  <c r="H434" i="36"/>
  <c r="G434" i="36"/>
  <c r="F434" i="36"/>
  <c r="J425" i="36"/>
  <c r="I425" i="36"/>
  <c r="H425" i="36"/>
  <c r="G425" i="36"/>
  <c r="F425" i="36"/>
  <c r="J414" i="36"/>
  <c r="I414" i="36"/>
  <c r="H414" i="36"/>
  <c r="G414" i="36"/>
  <c r="F414" i="36"/>
  <c r="J398" i="36"/>
  <c r="O404" i="36" s="1"/>
  <c r="I398" i="36"/>
  <c r="N404" i="36" s="1"/>
  <c r="H398" i="36"/>
  <c r="M404" i="36" s="1"/>
  <c r="G398" i="36"/>
  <c r="L404" i="36" s="1"/>
  <c r="F398" i="36"/>
  <c r="K404" i="36" s="1"/>
  <c r="G326" i="36"/>
  <c r="F326" i="36"/>
  <c r="E326" i="36"/>
  <c r="G289" i="36"/>
  <c r="F289" i="36"/>
  <c r="E289" i="36"/>
  <c r="J282" i="36"/>
  <c r="J287" i="36" s="1"/>
  <c r="I282" i="36"/>
  <c r="I286" i="36" s="1"/>
  <c r="H282" i="36"/>
  <c r="H285" i="36" s="1"/>
  <c r="G276" i="36"/>
  <c r="F276" i="36"/>
  <c r="E276" i="36"/>
  <c r="J269" i="36"/>
  <c r="I269" i="36"/>
  <c r="I274" i="36" s="1"/>
  <c r="H269" i="36"/>
  <c r="H273" i="36" s="1"/>
  <c r="G263" i="36"/>
  <c r="F263" i="36"/>
  <c r="E263" i="36"/>
  <c r="G317" i="36"/>
  <c r="F317" i="36"/>
  <c r="E317" i="36"/>
  <c r="G304" i="36"/>
  <c r="F304" i="36"/>
  <c r="E304" i="36"/>
  <c r="G219" i="36"/>
  <c r="F219" i="36"/>
  <c r="E219" i="36"/>
  <c r="J213" i="36"/>
  <c r="I213" i="36"/>
  <c r="H213" i="36"/>
  <c r="G207" i="36"/>
  <c r="F207" i="36"/>
  <c r="E207" i="36"/>
  <c r="J201" i="36"/>
  <c r="J217" i="36" s="1"/>
  <c r="I201" i="36"/>
  <c r="I216" i="36" s="1"/>
  <c r="H201" i="36"/>
  <c r="H218" i="36" s="1"/>
  <c r="G195" i="36"/>
  <c r="F195" i="36"/>
  <c r="E195" i="36"/>
  <c r="G148" i="36"/>
  <c r="F148" i="36"/>
  <c r="E148" i="36"/>
  <c r="J141" i="36"/>
  <c r="I141" i="36"/>
  <c r="H141" i="36"/>
  <c r="G135" i="36"/>
  <c r="F135" i="36"/>
  <c r="E135" i="36"/>
  <c r="J124" i="36"/>
  <c r="I124" i="36"/>
  <c r="H124" i="36"/>
  <c r="G118" i="36"/>
  <c r="F118" i="36"/>
  <c r="E118" i="36"/>
  <c r="G107" i="36"/>
  <c r="F107" i="36"/>
  <c r="E107" i="36"/>
  <c r="G93" i="36"/>
  <c r="F93" i="36"/>
  <c r="E93" i="36"/>
  <c r="I84" i="36"/>
  <c r="G76" i="36"/>
  <c r="F76" i="36"/>
  <c r="E76" i="36"/>
  <c r="G9" i="36"/>
  <c r="F9" i="36"/>
  <c r="E9" i="36"/>
  <c r="K514" i="36" l="1"/>
  <c r="L459" i="36"/>
  <c r="O514" i="36"/>
  <c r="P459" i="36"/>
  <c r="L514" i="36"/>
  <c r="M459" i="36"/>
  <c r="M514" i="36"/>
  <c r="N459" i="36"/>
  <c r="N514" i="36"/>
  <c r="O459" i="36"/>
  <c r="M388" i="36"/>
  <c r="M391" i="36" s="1"/>
  <c r="N388" i="36"/>
  <c r="N389" i="36" s="1"/>
  <c r="K439" i="36"/>
  <c r="K485" i="36"/>
  <c r="O439" i="36"/>
  <c r="O485" i="36"/>
  <c r="L439" i="36"/>
  <c r="L485" i="36"/>
  <c r="M498" i="36"/>
  <c r="M485" i="36"/>
  <c r="N498" i="36"/>
  <c r="N485" i="36"/>
  <c r="O420" i="36"/>
  <c r="H155" i="36"/>
  <c r="H226" i="36"/>
  <c r="I147" i="36"/>
  <c r="I226" i="36"/>
  <c r="I155" i="36"/>
  <c r="J155" i="36"/>
  <c r="J226" i="36"/>
  <c r="J145" i="36"/>
  <c r="I72" i="36"/>
  <c r="I14" i="36"/>
  <c r="I32" i="36"/>
  <c r="I23" i="36"/>
  <c r="J5" i="36"/>
  <c r="J298" i="36" s="1"/>
  <c r="J23" i="36"/>
  <c r="J32" i="36"/>
  <c r="J14" i="36"/>
  <c r="H106" i="36"/>
  <c r="I103" i="36"/>
  <c r="H114" i="36"/>
  <c r="H23" i="36"/>
  <c r="H14" i="36"/>
  <c r="H32" i="36"/>
  <c r="J90" i="36"/>
  <c r="H5" i="36"/>
  <c r="H72" i="36"/>
  <c r="I88" i="36"/>
  <c r="H270" i="36"/>
  <c r="L535" i="36"/>
  <c r="J126" i="36"/>
  <c r="H202" i="36"/>
  <c r="H104" i="36"/>
  <c r="I114" i="36"/>
  <c r="K388" i="36"/>
  <c r="K392" i="36" s="1"/>
  <c r="I5" i="36"/>
  <c r="I298" i="36" s="1"/>
  <c r="K420" i="36"/>
  <c r="H217" i="36"/>
  <c r="L420" i="36"/>
  <c r="I130" i="36"/>
  <c r="I134" i="36"/>
  <c r="I146" i="36"/>
  <c r="J285" i="36"/>
  <c r="H125" i="36"/>
  <c r="H259" i="36"/>
  <c r="H271" i="36"/>
  <c r="H287" i="36"/>
  <c r="O388" i="36"/>
  <c r="O413" i="36" s="1"/>
  <c r="N420" i="36"/>
  <c r="K535" i="36"/>
  <c r="O535" i="36"/>
  <c r="I142" i="36"/>
  <c r="H190" i="36"/>
  <c r="J133" i="36"/>
  <c r="I85" i="36"/>
  <c r="I89" i="36"/>
  <c r="I105" i="36"/>
  <c r="J130" i="36"/>
  <c r="J204" i="36"/>
  <c r="H84" i="36"/>
  <c r="H88" i="36"/>
  <c r="H92" i="36"/>
  <c r="I101" i="36"/>
  <c r="I126" i="36"/>
  <c r="J129" i="36"/>
  <c r="H133" i="36"/>
  <c r="H145" i="36"/>
  <c r="I203" i="36"/>
  <c r="I206" i="36"/>
  <c r="J215" i="36"/>
  <c r="H275" i="36"/>
  <c r="I284" i="36"/>
  <c r="L388" i="36"/>
  <c r="L405" i="36" s="1"/>
  <c r="M420" i="36"/>
  <c r="N535" i="36"/>
  <c r="M390" i="36"/>
  <c r="J203" i="36"/>
  <c r="J127" i="36"/>
  <c r="I83" i="36"/>
  <c r="I87" i="36"/>
  <c r="H100" i="36"/>
  <c r="H117" i="36"/>
  <c r="J125" i="36"/>
  <c r="H129" i="36"/>
  <c r="J131" i="36"/>
  <c r="J134" i="36"/>
  <c r="J143" i="36"/>
  <c r="J202" i="36"/>
  <c r="H205" i="36"/>
  <c r="I214" i="36"/>
  <c r="J218" i="36"/>
  <c r="I272" i="36"/>
  <c r="H283" i="36"/>
  <c r="I288" i="36"/>
  <c r="M535" i="36"/>
  <c r="J104" i="36"/>
  <c r="J100" i="36"/>
  <c r="J92" i="36"/>
  <c r="J88" i="36"/>
  <c r="J84" i="36"/>
  <c r="J105" i="36"/>
  <c r="J101" i="36"/>
  <c r="J89" i="36"/>
  <c r="J85" i="36"/>
  <c r="J103" i="36"/>
  <c r="J91" i="36"/>
  <c r="J87" i="36"/>
  <c r="J83" i="36"/>
  <c r="J106" i="36"/>
  <c r="J322" i="36"/>
  <c r="J259" i="36"/>
  <c r="J190" i="36"/>
  <c r="J296" i="36"/>
  <c r="J72" i="36"/>
  <c r="J114" i="36"/>
  <c r="J309" i="36"/>
  <c r="J86" i="36"/>
  <c r="J102" i="36"/>
  <c r="J300" i="36"/>
  <c r="J191" i="36"/>
  <c r="J193" i="36"/>
  <c r="J7" i="36"/>
  <c r="J192" i="36"/>
  <c r="J115" i="36"/>
  <c r="I322" i="36"/>
  <c r="I259" i="36"/>
  <c r="I309" i="36"/>
  <c r="H85" i="36"/>
  <c r="I86" i="36"/>
  <c r="H89" i="36"/>
  <c r="I90" i="36"/>
  <c r="H101" i="36"/>
  <c r="I102" i="36"/>
  <c r="H105" i="36"/>
  <c r="I106" i="36"/>
  <c r="H126" i="36"/>
  <c r="I127" i="36"/>
  <c r="J128" i="36"/>
  <c r="H130" i="36"/>
  <c r="I131" i="36"/>
  <c r="J132" i="36"/>
  <c r="H134" i="36"/>
  <c r="H142" i="36"/>
  <c r="I143" i="36"/>
  <c r="J144" i="36"/>
  <c r="H146" i="36"/>
  <c r="J147" i="36"/>
  <c r="H6" i="36"/>
  <c r="H83" i="36"/>
  <c r="H87" i="36"/>
  <c r="H91" i="36"/>
  <c r="I92" i="36"/>
  <c r="I100" i="36"/>
  <c r="H103" i="36"/>
  <c r="I104" i="36"/>
  <c r="I125" i="36"/>
  <c r="H128" i="36"/>
  <c r="I129" i="36"/>
  <c r="H132" i="36"/>
  <c r="I133" i="36"/>
  <c r="J142" i="36"/>
  <c r="H144" i="36"/>
  <c r="I145" i="36"/>
  <c r="J146" i="36"/>
  <c r="H147" i="36"/>
  <c r="I190" i="36"/>
  <c r="J275" i="36"/>
  <c r="J271" i="36"/>
  <c r="J272" i="36"/>
  <c r="J274" i="36"/>
  <c r="J270" i="36"/>
  <c r="J273" i="36"/>
  <c r="H261" i="36"/>
  <c r="H302" i="36"/>
  <c r="H297" i="36"/>
  <c r="H192" i="36"/>
  <c r="H262" i="36"/>
  <c r="H303" i="36"/>
  <c r="H299" i="36"/>
  <c r="H193" i="36"/>
  <c r="H260" i="36"/>
  <c r="H263" i="36" s="1"/>
  <c r="H301" i="36"/>
  <c r="H191" i="36"/>
  <c r="H309" i="36"/>
  <c r="H296" i="36"/>
  <c r="H74" i="36"/>
  <c r="H86" i="36"/>
  <c r="H90" i="36"/>
  <c r="I91" i="36"/>
  <c r="H102" i="36"/>
  <c r="H115" i="36"/>
  <c r="H127" i="36"/>
  <c r="I128" i="36"/>
  <c r="H131" i="36"/>
  <c r="I132" i="36"/>
  <c r="H143" i="36"/>
  <c r="I144" i="36"/>
  <c r="I296" i="36"/>
  <c r="H322" i="36"/>
  <c r="H203" i="36"/>
  <c r="I204" i="36"/>
  <c r="H206" i="36"/>
  <c r="H214" i="36"/>
  <c r="I215" i="36"/>
  <c r="J216" i="36"/>
  <c r="I218" i="36"/>
  <c r="H272" i="36"/>
  <c r="I273" i="36"/>
  <c r="H284" i="36"/>
  <c r="I285" i="36"/>
  <c r="J286" i="36"/>
  <c r="H288" i="36"/>
  <c r="N413" i="36"/>
  <c r="N408" i="36"/>
  <c r="M389" i="36"/>
  <c r="K406" i="36"/>
  <c r="O410" i="36"/>
  <c r="O396" i="36"/>
  <c r="I202" i="36"/>
  <c r="I205" i="36"/>
  <c r="J206" i="36"/>
  <c r="J214" i="36"/>
  <c r="H216" i="36"/>
  <c r="I217" i="36"/>
  <c r="I271" i="36"/>
  <c r="H274" i="36"/>
  <c r="I275" i="36"/>
  <c r="I283" i="36"/>
  <c r="J284" i="36"/>
  <c r="H286" i="36"/>
  <c r="I287" i="36"/>
  <c r="J288" i="36"/>
  <c r="H204" i="36"/>
  <c r="J205" i="36"/>
  <c r="H215" i="36"/>
  <c r="I270" i="36"/>
  <c r="J283" i="36"/>
  <c r="M412" i="36"/>
  <c r="M408" i="36"/>
  <c r="M396" i="36"/>
  <c r="M392" i="36"/>
  <c r="M411" i="36"/>
  <c r="M407" i="36"/>
  <c r="M395" i="36"/>
  <c r="M410" i="36"/>
  <c r="M406" i="36"/>
  <c r="M394" i="36"/>
  <c r="M413" i="36"/>
  <c r="M409" i="36"/>
  <c r="M405" i="36"/>
  <c r="M397" i="36"/>
  <c r="M393" i="36"/>
  <c r="O423" i="36"/>
  <c r="K430" i="36"/>
  <c r="O430" i="36"/>
  <c r="M439" i="36"/>
  <c r="O441" i="36"/>
  <c r="K448" i="36"/>
  <c r="O448" i="36"/>
  <c r="O452" i="36"/>
  <c r="K469" i="36"/>
  <c r="O469" i="36"/>
  <c r="K473" i="36"/>
  <c r="O473" i="36"/>
  <c r="O477" i="36"/>
  <c r="K498" i="36"/>
  <c r="O498" i="36"/>
  <c r="O502" i="36"/>
  <c r="O506" i="36"/>
  <c r="N421" i="36"/>
  <c r="O424" i="36"/>
  <c r="L430" i="36"/>
  <c r="K431" i="36"/>
  <c r="O431" i="36"/>
  <c r="M433" i="36"/>
  <c r="N439" i="36"/>
  <c r="O442" i="36"/>
  <c r="L448" i="36"/>
  <c r="O449" i="36"/>
  <c r="O453" i="36"/>
  <c r="L469" i="36"/>
  <c r="O470" i="36"/>
  <c r="O474" i="36"/>
  <c r="O478" i="36"/>
  <c r="L498" i="36"/>
  <c r="O499" i="36"/>
  <c r="O503" i="36"/>
  <c r="O507" i="36"/>
  <c r="O421" i="36"/>
  <c r="M430" i="36"/>
  <c r="O432" i="36"/>
  <c r="M448" i="36"/>
  <c r="O450" i="36"/>
  <c r="M469" i="36"/>
  <c r="O471" i="36"/>
  <c r="O475" i="36"/>
  <c r="O500" i="36"/>
  <c r="O504" i="36"/>
  <c r="O422" i="36"/>
  <c r="M424" i="36"/>
  <c r="N430" i="36"/>
  <c r="K433" i="36"/>
  <c r="O433" i="36"/>
  <c r="K440" i="36"/>
  <c r="O440" i="36"/>
  <c r="N448" i="36"/>
  <c r="O451" i="36"/>
  <c r="N469" i="36"/>
  <c r="K472" i="36"/>
  <c r="O472" i="36"/>
  <c r="M474" i="36"/>
  <c r="O476" i="36"/>
  <c r="O501" i="36"/>
  <c r="E340" i="34"/>
  <c r="F340" i="34"/>
  <c r="G340" i="34"/>
  <c r="N412" i="36" l="1"/>
  <c r="N394" i="36"/>
  <c r="J6" i="36"/>
  <c r="J297" i="36"/>
  <c r="J117" i="36"/>
  <c r="J299" i="36"/>
  <c r="J301" i="36"/>
  <c r="N391" i="36"/>
  <c r="N392" i="36"/>
  <c r="N393" i="36"/>
  <c r="N395" i="36"/>
  <c r="J75" i="36"/>
  <c r="J8" i="36"/>
  <c r="J302" i="36"/>
  <c r="J303" i="36"/>
  <c r="J260" i="36"/>
  <c r="N390" i="36"/>
  <c r="N396" i="36"/>
  <c r="N397" i="36"/>
  <c r="N407" i="36"/>
  <c r="J116" i="36"/>
  <c r="J73" i="36"/>
  <c r="J261" i="36"/>
  <c r="J262" i="36"/>
  <c r="J194" i="36"/>
  <c r="N461" i="36"/>
  <c r="N460" i="36"/>
  <c r="N463" i="36"/>
  <c r="N462" i="36"/>
  <c r="P463" i="36"/>
  <c r="P462" i="36"/>
  <c r="P461" i="36"/>
  <c r="P460" i="36"/>
  <c r="O460" i="36"/>
  <c r="O462" i="36"/>
  <c r="O463" i="36"/>
  <c r="O461" i="36"/>
  <c r="M462" i="36"/>
  <c r="M460" i="36"/>
  <c r="M461" i="36"/>
  <c r="M463" i="36"/>
  <c r="L463" i="36"/>
  <c r="L462" i="36"/>
  <c r="L460" i="36"/>
  <c r="L461" i="36"/>
  <c r="H300" i="36"/>
  <c r="H298" i="36"/>
  <c r="M518" i="36"/>
  <c r="M515" i="36"/>
  <c r="M517" i="36"/>
  <c r="M516" i="36"/>
  <c r="M519" i="36"/>
  <c r="O519" i="36"/>
  <c r="O516" i="36"/>
  <c r="O517" i="36"/>
  <c r="O518" i="36"/>
  <c r="O515" i="36"/>
  <c r="N405" i="36"/>
  <c r="N406" i="36"/>
  <c r="N411" i="36"/>
  <c r="N517" i="36"/>
  <c r="N519" i="36"/>
  <c r="N516" i="36"/>
  <c r="N518" i="36"/>
  <c r="N515" i="36"/>
  <c r="L516" i="36"/>
  <c r="L518" i="36"/>
  <c r="L515" i="36"/>
  <c r="L519" i="36"/>
  <c r="L517" i="36"/>
  <c r="N409" i="36"/>
  <c r="N410" i="36"/>
  <c r="K519" i="36"/>
  <c r="K515" i="36"/>
  <c r="K517" i="36"/>
  <c r="K516" i="36"/>
  <c r="K518" i="36"/>
  <c r="K486" i="36"/>
  <c r="K488" i="36"/>
  <c r="K489" i="36"/>
  <c r="K487" i="36"/>
  <c r="K490" i="36"/>
  <c r="M489" i="36"/>
  <c r="M486" i="36"/>
  <c r="M488" i="36"/>
  <c r="M490" i="36"/>
  <c r="M487" i="36"/>
  <c r="O505" i="36"/>
  <c r="O508" i="36" s="1"/>
  <c r="O490" i="36"/>
  <c r="O487" i="36"/>
  <c r="O489" i="36"/>
  <c r="O486" i="36"/>
  <c r="O488" i="36"/>
  <c r="N488" i="36"/>
  <c r="N490" i="36"/>
  <c r="N487" i="36"/>
  <c r="N489" i="36"/>
  <c r="N486" i="36"/>
  <c r="L487" i="36"/>
  <c r="L489" i="36"/>
  <c r="L486" i="36"/>
  <c r="L488" i="36"/>
  <c r="L490" i="36"/>
  <c r="N506" i="36"/>
  <c r="N499" i="36"/>
  <c r="N500" i="36"/>
  <c r="N501" i="36"/>
  <c r="N502" i="36"/>
  <c r="N503" i="36"/>
  <c r="M507" i="36"/>
  <c r="M499" i="36"/>
  <c r="M500" i="36"/>
  <c r="M501" i="36"/>
  <c r="M502" i="36"/>
  <c r="M503" i="36"/>
  <c r="K505" i="36"/>
  <c r="K499" i="36"/>
  <c r="K500" i="36"/>
  <c r="K501" i="36"/>
  <c r="K502" i="36"/>
  <c r="K503" i="36"/>
  <c r="L504" i="36"/>
  <c r="L499" i="36"/>
  <c r="L500" i="36"/>
  <c r="L501" i="36"/>
  <c r="L502" i="36"/>
  <c r="L503" i="36"/>
  <c r="H75" i="36"/>
  <c r="H194" i="36"/>
  <c r="H7" i="36"/>
  <c r="H73" i="36"/>
  <c r="H8" i="36"/>
  <c r="J183" i="36"/>
  <c r="I156" i="36"/>
  <c r="I227" i="36"/>
  <c r="I157" i="36"/>
  <c r="I228" i="36"/>
  <c r="I158" i="36"/>
  <c r="I229" i="36"/>
  <c r="J241" i="36"/>
  <c r="I171" i="36"/>
  <c r="N477" i="36"/>
  <c r="N442" i="36"/>
  <c r="J252" i="36"/>
  <c r="H252" i="36"/>
  <c r="I262" i="36"/>
  <c r="J171" i="36"/>
  <c r="H241" i="36"/>
  <c r="H183" i="36"/>
  <c r="I252" i="36"/>
  <c r="H229" i="36"/>
  <c r="H156" i="36"/>
  <c r="H227" i="36"/>
  <c r="H157" i="36"/>
  <c r="H228" i="36"/>
  <c r="H158" i="36"/>
  <c r="J51" i="36"/>
  <c r="J227" i="36"/>
  <c r="J157" i="36"/>
  <c r="J228" i="36"/>
  <c r="J158" i="36"/>
  <c r="J229" i="36"/>
  <c r="J156" i="36"/>
  <c r="H171" i="36"/>
  <c r="I241" i="36"/>
  <c r="I183" i="36"/>
  <c r="J65" i="36"/>
  <c r="I51" i="36"/>
  <c r="H116" i="36"/>
  <c r="H33" i="36"/>
  <c r="H26" i="36"/>
  <c r="H34" i="36"/>
  <c r="H17" i="36"/>
  <c r="H35" i="36"/>
  <c r="H24" i="36"/>
  <c r="H15" i="36"/>
  <c r="H25" i="36"/>
  <c r="H16" i="36"/>
  <c r="H65" i="36"/>
  <c r="J74" i="36"/>
  <c r="J76" i="36" s="1"/>
  <c r="J24" i="36"/>
  <c r="J35" i="36"/>
  <c r="J15" i="36"/>
  <c r="J25" i="36"/>
  <c r="J33" i="36"/>
  <c r="J16" i="36"/>
  <c r="J26" i="36"/>
  <c r="J34" i="36"/>
  <c r="J17" i="36"/>
  <c r="I6" i="36"/>
  <c r="I33" i="36"/>
  <c r="I16" i="36"/>
  <c r="I26" i="36"/>
  <c r="I17" i="36"/>
  <c r="I35" i="36"/>
  <c r="I24" i="36"/>
  <c r="I15" i="36"/>
  <c r="I25" i="36"/>
  <c r="I34" i="36"/>
  <c r="I65" i="36"/>
  <c r="H51" i="36"/>
  <c r="M422" i="36"/>
  <c r="M473" i="36"/>
  <c r="N422" i="36"/>
  <c r="N450" i="36"/>
  <c r="O390" i="36"/>
  <c r="O405" i="36"/>
  <c r="I300" i="36"/>
  <c r="I7" i="36"/>
  <c r="I73" i="36"/>
  <c r="N441" i="36"/>
  <c r="L507" i="36"/>
  <c r="N476" i="36"/>
  <c r="N478" i="36"/>
  <c r="I191" i="36"/>
  <c r="I260" i="36"/>
  <c r="I192" i="36"/>
  <c r="N505" i="36"/>
  <c r="N475" i="36"/>
  <c r="L411" i="36"/>
  <c r="I194" i="36"/>
  <c r="L450" i="36"/>
  <c r="N440" i="36"/>
  <c r="L473" i="36"/>
  <c r="N432" i="36"/>
  <c r="L505" i="36"/>
  <c r="N474" i="36"/>
  <c r="I301" i="36"/>
  <c r="I117" i="36"/>
  <c r="I115" i="36"/>
  <c r="I297" i="36"/>
  <c r="I193" i="36"/>
  <c r="N472" i="36"/>
  <c r="N451" i="36"/>
  <c r="N471" i="36"/>
  <c r="N453" i="36"/>
  <c r="N431" i="36"/>
  <c r="K396" i="36"/>
  <c r="I116" i="36"/>
  <c r="I74" i="36"/>
  <c r="I302" i="36"/>
  <c r="I303" i="36"/>
  <c r="I8" i="36"/>
  <c r="L442" i="36"/>
  <c r="K507" i="36"/>
  <c r="K390" i="36"/>
  <c r="K389" i="36"/>
  <c r="K450" i="36"/>
  <c r="K421" i="36"/>
  <c r="L413" i="36"/>
  <c r="K405" i="36"/>
  <c r="L470" i="36"/>
  <c r="K477" i="36"/>
  <c r="L422" i="36"/>
  <c r="L406" i="36"/>
  <c r="K412" i="36"/>
  <c r="L477" i="36"/>
  <c r="K453" i="36"/>
  <c r="K449" i="36"/>
  <c r="K441" i="36"/>
  <c r="L393" i="36"/>
  <c r="K407" i="36"/>
  <c r="K413" i="36"/>
  <c r="K451" i="36"/>
  <c r="L432" i="36"/>
  <c r="K422" i="36"/>
  <c r="K504" i="36"/>
  <c r="L424" i="36"/>
  <c r="K478" i="36"/>
  <c r="K474" i="36"/>
  <c r="K470" i="36"/>
  <c r="K442" i="36"/>
  <c r="K424" i="36"/>
  <c r="K506" i="36"/>
  <c r="L476" i="36"/>
  <c r="L472" i="36"/>
  <c r="K452" i="36"/>
  <c r="K423" i="36"/>
  <c r="L407" i="36"/>
  <c r="L409" i="36"/>
  <c r="K395" i="36"/>
  <c r="K408" i="36"/>
  <c r="K409" i="36"/>
  <c r="K410" i="36"/>
  <c r="K391" i="36"/>
  <c r="K476" i="36"/>
  <c r="K475" i="36"/>
  <c r="K471" i="36"/>
  <c r="K432" i="36"/>
  <c r="K434" i="36" s="1"/>
  <c r="L440" i="36"/>
  <c r="K393" i="36"/>
  <c r="L394" i="36"/>
  <c r="L412" i="36"/>
  <c r="K411" i="36"/>
  <c r="K397" i="36"/>
  <c r="K394" i="36"/>
  <c r="M453" i="36"/>
  <c r="M506" i="36"/>
  <c r="M475" i="36"/>
  <c r="I289" i="36"/>
  <c r="O391" i="36"/>
  <c r="O408" i="36"/>
  <c r="O409" i="36"/>
  <c r="M431" i="36"/>
  <c r="L453" i="36"/>
  <c r="L431" i="36"/>
  <c r="L506" i="36"/>
  <c r="L441" i="36"/>
  <c r="M471" i="36"/>
  <c r="L451" i="36"/>
  <c r="L389" i="36"/>
  <c r="O389" i="36"/>
  <c r="L410" i="36"/>
  <c r="L396" i="36"/>
  <c r="L397" i="36"/>
  <c r="O395" i="36"/>
  <c r="O412" i="36"/>
  <c r="O394" i="36"/>
  <c r="H118" i="36"/>
  <c r="J118" i="36"/>
  <c r="M478" i="36"/>
  <c r="L475" i="36"/>
  <c r="L471" i="36"/>
  <c r="M442" i="36"/>
  <c r="L421" i="36"/>
  <c r="L478" i="36"/>
  <c r="L474" i="36"/>
  <c r="M452" i="36"/>
  <c r="L449" i="36"/>
  <c r="N433" i="36"/>
  <c r="M505" i="36"/>
  <c r="L452" i="36"/>
  <c r="L423" i="36"/>
  <c r="N470" i="36"/>
  <c r="N449" i="36"/>
  <c r="L433" i="36"/>
  <c r="L395" i="36"/>
  <c r="L408" i="36"/>
  <c r="H289" i="36"/>
  <c r="O407" i="36"/>
  <c r="O397" i="36"/>
  <c r="O406" i="36"/>
  <c r="I75" i="36"/>
  <c r="I261" i="36"/>
  <c r="I299" i="36"/>
  <c r="H276" i="36"/>
  <c r="H135" i="36"/>
  <c r="I107" i="36"/>
  <c r="N473" i="36"/>
  <c r="M470" i="36"/>
  <c r="N452" i="36"/>
  <c r="M449" i="36"/>
  <c r="N423" i="36"/>
  <c r="M477" i="36"/>
  <c r="M441" i="36"/>
  <c r="M423" i="36"/>
  <c r="N504" i="36"/>
  <c r="M476" i="36"/>
  <c r="M451" i="36"/>
  <c r="M440" i="36"/>
  <c r="N507" i="36"/>
  <c r="M504" i="36"/>
  <c r="M432" i="36"/>
  <c r="N424" i="36"/>
  <c r="M421" i="36"/>
  <c r="O392" i="36"/>
  <c r="O411" i="36"/>
  <c r="O393" i="36"/>
  <c r="J207" i="36"/>
  <c r="I219" i="36"/>
  <c r="N398" i="36"/>
  <c r="M472" i="36"/>
  <c r="M450" i="36"/>
  <c r="H207" i="36"/>
  <c r="I148" i="36"/>
  <c r="J135" i="36"/>
  <c r="I93" i="36"/>
  <c r="L390" i="36"/>
  <c r="L392" i="36"/>
  <c r="L391" i="36"/>
  <c r="O443" i="36"/>
  <c r="O434" i="36"/>
  <c r="I276" i="36"/>
  <c r="O479" i="36"/>
  <c r="M414" i="36"/>
  <c r="J219" i="36"/>
  <c r="I207" i="36"/>
  <c r="J148" i="36"/>
  <c r="H148" i="36"/>
  <c r="H107" i="36"/>
  <c r="J9" i="36"/>
  <c r="J323" i="36"/>
  <c r="J325" i="36"/>
  <c r="J324" i="36"/>
  <c r="H324" i="36"/>
  <c r="H325" i="36"/>
  <c r="H323" i="36"/>
  <c r="H313" i="36"/>
  <c r="H314" i="36"/>
  <c r="H310" i="36"/>
  <c r="H316" i="36"/>
  <c r="H312" i="36"/>
  <c r="H311" i="36"/>
  <c r="H315" i="36"/>
  <c r="I135" i="36"/>
  <c r="H93" i="36"/>
  <c r="I325" i="36"/>
  <c r="I324" i="36"/>
  <c r="I323" i="36"/>
  <c r="J107" i="36"/>
  <c r="O454" i="36"/>
  <c r="J289" i="36"/>
  <c r="M398" i="36"/>
  <c r="H195" i="36"/>
  <c r="H304" i="36"/>
  <c r="J276" i="36"/>
  <c r="J315" i="36"/>
  <c r="J311" i="36"/>
  <c r="J316" i="36"/>
  <c r="J312" i="36"/>
  <c r="J314" i="36"/>
  <c r="J310" i="36"/>
  <c r="J313" i="36"/>
  <c r="J93" i="36"/>
  <c r="O425" i="36"/>
  <c r="H219" i="36"/>
  <c r="I314" i="36"/>
  <c r="I310" i="36"/>
  <c r="I315" i="36"/>
  <c r="I311" i="36"/>
  <c r="I313" i="36"/>
  <c r="I312" i="36"/>
  <c r="I316" i="36"/>
  <c r="J195" i="36"/>
  <c r="N491" i="36" l="1"/>
  <c r="N414" i="36"/>
  <c r="J263" i="36"/>
  <c r="J304" i="36"/>
  <c r="O491" i="36"/>
  <c r="M491" i="36"/>
  <c r="L520" i="36"/>
  <c r="M464" i="36"/>
  <c r="O464" i="36"/>
  <c r="P464" i="36"/>
  <c r="N464" i="36"/>
  <c r="L464" i="36"/>
  <c r="N520" i="36"/>
  <c r="M520" i="36"/>
  <c r="K520" i="36"/>
  <c r="O520" i="36"/>
  <c r="L491" i="36"/>
  <c r="K491" i="36"/>
  <c r="H9" i="36"/>
  <c r="H76" i="36"/>
  <c r="I9" i="36"/>
  <c r="I263" i="36"/>
  <c r="J159" i="36"/>
  <c r="N443" i="36"/>
  <c r="H230" i="36"/>
  <c r="I27" i="36"/>
  <c r="J27" i="36"/>
  <c r="H27" i="36"/>
  <c r="H159" i="36"/>
  <c r="I230" i="36"/>
  <c r="I18" i="36"/>
  <c r="I36" i="36"/>
  <c r="H18" i="36"/>
  <c r="J230" i="36"/>
  <c r="I159" i="36"/>
  <c r="J18" i="36"/>
  <c r="H36" i="36"/>
  <c r="J36" i="36"/>
  <c r="I118" i="36"/>
  <c r="N434" i="36"/>
  <c r="I195" i="36"/>
  <c r="I76" i="36"/>
  <c r="K454" i="36"/>
  <c r="O414" i="36"/>
  <c r="I304" i="36"/>
  <c r="O398" i="36"/>
  <c r="K425" i="36"/>
  <c r="M443" i="36"/>
  <c r="L414" i="36"/>
  <c r="L508" i="36"/>
  <c r="M434" i="36"/>
  <c r="N454" i="36"/>
  <c r="L434" i="36"/>
  <c r="K414" i="36"/>
  <c r="K443" i="36"/>
  <c r="L425" i="36"/>
  <c r="K398" i="36"/>
  <c r="K479" i="36"/>
  <c r="K508" i="36"/>
  <c r="L454" i="36"/>
  <c r="L479" i="36"/>
  <c r="M508" i="36"/>
  <c r="M425" i="36"/>
  <c r="N425" i="36"/>
  <c r="N479" i="36"/>
  <c r="N508" i="36"/>
  <c r="L443" i="36"/>
  <c r="L398" i="36"/>
  <c r="M454" i="36"/>
  <c r="M479" i="36"/>
  <c r="I326" i="36"/>
  <c r="H326" i="36"/>
  <c r="J326" i="36"/>
  <c r="I317" i="36"/>
  <c r="H317" i="36"/>
  <c r="J317" i="36"/>
  <c r="F556" i="34"/>
  <c r="G556" i="34"/>
  <c r="H556" i="34"/>
  <c r="G397" i="34"/>
  <c r="F397" i="34"/>
  <c r="E397" i="34"/>
  <c r="G323" i="34"/>
  <c r="F323" i="34"/>
  <c r="E323" i="34"/>
  <c r="G245" i="34"/>
  <c r="F245" i="34"/>
  <c r="E245" i="34"/>
  <c r="I29" i="7" l="1"/>
  <c r="N123" i="6" l="1"/>
  <c r="E13" i="26" l="1"/>
  <c r="J296" i="26" s="1"/>
  <c r="F13" i="26"/>
  <c r="K296" i="26" s="1"/>
  <c r="G13" i="26"/>
  <c r="L296" i="26" s="1"/>
  <c r="H13" i="26"/>
  <c r="M296" i="26" s="1"/>
  <c r="I13" i="26"/>
  <c r="N296" i="26" s="1"/>
  <c r="K71" i="26" l="1"/>
  <c r="K601" i="26"/>
  <c r="M71" i="26"/>
  <c r="H81" i="26" s="1"/>
  <c r="M601" i="26"/>
  <c r="L71" i="26"/>
  <c r="L601" i="26"/>
  <c r="N71" i="26"/>
  <c r="N601" i="26"/>
  <c r="J71" i="26"/>
  <c r="J601" i="26"/>
  <c r="N606" i="26" l="1"/>
  <c r="N602" i="26"/>
  <c r="N609" i="26"/>
  <c r="N605" i="26"/>
  <c r="N608" i="26"/>
  <c r="N604" i="26"/>
  <c r="N607" i="26"/>
  <c r="N603" i="26"/>
  <c r="M607" i="26"/>
  <c r="M603" i="26"/>
  <c r="M606" i="26"/>
  <c r="M602" i="26"/>
  <c r="M609" i="26"/>
  <c r="M605" i="26"/>
  <c r="M608" i="26"/>
  <c r="M604" i="26"/>
  <c r="J607" i="26"/>
  <c r="J603" i="26"/>
  <c r="J609" i="26"/>
  <c r="J604" i="26"/>
  <c r="J602" i="26"/>
  <c r="J608" i="26"/>
  <c r="J606" i="26"/>
  <c r="J605" i="26"/>
  <c r="L608" i="26"/>
  <c r="L604" i="26"/>
  <c r="L607" i="26"/>
  <c r="L603" i="26"/>
  <c r="L606" i="26"/>
  <c r="L602" i="26"/>
  <c r="L609" i="26"/>
  <c r="L605" i="26"/>
  <c r="K609" i="26"/>
  <c r="K605" i="26"/>
  <c r="K608" i="26"/>
  <c r="K604" i="26"/>
  <c r="K607" i="26"/>
  <c r="K603" i="26"/>
  <c r="K606" i="26"/>
  <c r="K602" i="26"/>
  <c r="H98" i="26" l="1"/>
  <c r="K610" i="26"/>
  <c r="M610" i="26"/>
  <c r="L610" i="26"/>
  <c r="N610" i="26"/>
  <c r="J610" i="26"/>
  <c r="G499" i="34" l="1"/>
  <c r="F499" i="34"/>
  <c r="E499" i="34"/>
  <c r="G458" i="34"/>
  <c r="F458" i="34"/>
  <c r="E458" i="34"/>
  <c r="G412" i="34"/>
  <c r="F412" i="34"/>
  <c r="E412" i="34"/>
  <c r="G356" i="34"/>
  <c r="F356" i="34"/>
  <c r="E356" i="34"/>
  <c r="G307" i="34"/>
  <c r="F307" i="34"/>
  <c r="E307" i="34"/>
  <c r="G262" i="34"/>
  <c r="F262" i="34"/>
  <c r="E262" i="34"/>
  <c r="E152" i="34"/>
  <c r="H732" i="34" s="1"/>
  <c r="F152" i="34"/>
  <c r="I732" i="34" s="1"/>
  <c r="G152" i="34"/>
  <c r="J732" i="34" s="1"/>
  <c r="E166" i="34"/>
  <c r="F166" i="34"/>
  <c r="G166" i="34"/>
  <c r="E181" i="34"/>
  <c r="F181" i="34"/>
  <c r="G181" i="34"/>
  <c r="E197" i="34"/>
  <c r="F197" i="34"/>
  <c r="G197" i="34"/>
  <c r="E212" i="34"/>
  <c r="F212" i="34"/>
  <c r="G212" i="34"/>
  <c r="E229" i="34"/>
  <c r="F229" i="34"/>
  <c r="G229" i="34"/>
  <c r="E278" i="34"/>
  <c r="F278" i="34"/>
  <c r="G278" i="34"/>
  <c r="E383" i="34"/>
  <c r="F383" i="34"/>
  <c r="G383" i="34"/>
  <c r="E426" i="34"/>
  <c r="F426" i="34"/>
  <c r="G426" i="34"/>
  <c r="E442" i="34"/>
  <c r="F442" i="34"/>
  <c r="G442" i="34"/>
  <c r="E487" i="34"/>
  <c r="F487" i="34"/>
  <c r="G487" i="34"/>
  <c r="E545" i="34"/>
  <c r="F545" i="34"/>
  <c r="G545" i="34"/>
  <c r="E517" i="34"/>
  <c r="F517" i="34"/>
  <c r="G517" i="34"/>
  <c r="E532" i="34"/>
  <c r="F532" i="34"/>
  <c r="G532" i="34"/>
  <c r="E568" i="34"/>
  <c r="F568" i="34"/>
  <c r="G568" i="34"/>
  <c r="E582" i="34"/>
  <c r="F582" i="34"/>
  <c r="G582" i="34"/>
  <c r="E619" i="34"/>
  <c r="F619" i="34"/>
  <c r="G619" i="34"/>
  <c r="E638" i="34"/>
  <c r="F638" i="34"/>
  <c r="G638" i="34"/>
  <c r="E658" i="34"/>
  <c r="F658" i="34"/>
  <c r="G658" i="34"/>
  <c r="E678" i="34"/>
  <c r="F678" i="34"/>
  <c r="G678" i="34"/>
  <c r="E697" i="34"/>
  <c r="F697" i="34"/>
  <c r="G697" i="34"/>
  <c r="E717" i="34"/>
  <c r="F717" i="34"/>
  <c r="G717" i="34"/>
  <c r="I199" i="35"/>
  <c r="H199" i="35"/>
  <c r="G199" i="35"/>
  <c r="F199" i="35"/>
  <c r="E199" i="35"/>
  <c r="R193" i="35"/>
  <c r="P193" i="35"/>
  <c r="O193" i="35"/>
  <c r="I193" i="35"/>
  <c r="N188" i="35" s="1"/>
  <c r="H193" i="35"/>
  <c r="M188" i="35" s="1"/>
  <c r="G193" i="35"/>
  <c r="L188" i="35" s="1"/>
  <c r="F193" i="35"/>
  <c r="K188" i="35" s="1"/>
  <c r="E193" i="35"/>
  <c r="J188" i="35" s="1"/>
  <c r="N148" i="35"/>
  <c r="M148" i="35"/>
  <c r="M159" i="35" s="1"/>
  <c r="L148" i="35"/>
  <c r="K148" i="35"/>
  <c r="K159" i="35" s="1"/>
  <c r="J148" i="35"/>
  <c r="J159" i="35" s="1"/>
  <c r="H203" i="34" l="1"/>
  <c r="I734" i="34"/>
  <c r="I735" i="34"/>
  <c r="I733" i="34"/>
  <c r="H733" i="34"/>
  <c r="H734" i="34"/>
  <c r="H735" i="34"/>
  <c r="J735" i="34"/>
  <c r="J733" i="34"/>
  <c r="J734" i="34"/>
  <c r="I363" i="34"/>
  <c r="I723" i="34"/>
  <c r="H363" i="34"/>
  <c r="H723" i="34"/>
  <c r="J363" i="34"/>
  <c r="J723" i="34"/>
  <c r="M192" i="35"/>
  <c r="F163" i="35"/>
  <c r="K162" i="35"/>
  <c r="K161" i="35"/>
  <c r="K160" i="35"/>
  <c r="H163" i="35"/>
  <c r="M162" i="35"/>
  <c r="M161" i="35"/>
  <c r="M160" i="35"/>
  <c r="J160" i="35"/>
  <c r="J161" i="35"/>
  <c r="N152" i="35"/>
  <c r="N159" i="35"/>
  <c r="L151" i="35"/>
  <c r="L159" i="35"/>
  <c r="J624" i="34"/>
  <c r="J590" i="34"/>
  <c r="J592" i="34" s="1"/>
  <c r="I465" i="34"/>
  <c r="I590" i="34"/>
  <c r="I595" i="34" s="1"/>
  <c r="H465" i="34"/>
  <c r="H590" i="34"/>
  <c r="H595" i="34" s="1"/>
  <c r="I683" i="34"/>
  <c r="H664" i="34"/>
  <c r="J683" i="34"/>
  <c r="J644" i="34"/>
  <c r="I703" i="34"/>
  <c r="J507" i="34"/>
  <c r="J465" i="34"/>
  <c r="J703" i="34"/>
  <c r="J313" i="34"/>
  <c r="J389" i="34"/>
  <c r="I313" i="34"/>
  <c r="I389" i="34"/>
  <c r="H313" i="34"/>
  <c r="H389" i="34"/>
  <c r="J297" i="34"/>
  <c r="J235" i="34"/>
  <c r="I145" i="34"/>
  <c r="I235" i="34"/>
  <c r="H188" i="34"/>
  <c r="H235" i="34"/>
  <c r="J152" i="35"/>
  <c r="J151" i="35"/>
  <c r="J149" i="35"/>
  <c r="J150" i="35"/>
  <c r="L149" i="35"/>
  <c r="K150" i="35"/>
  <c r="M151" i="35"/>
  <c r="K152" i="35"/>
  <c r="K189" i="35"/>
  <c r="J190" i="35"/>
  <c r="M191" i="35"/>
  <c r="J192" i="35"/>
  <c r="M149" i="35"/>
  <c r="L150" i="35"/>
  <c r="N151" i="35"/>
  <c r="L152" i="35"/>
  <c r="K190" i="35"/>
  <c r="J191" i="35"/>
  <c r="K192" i="35"/>
  <c r="N149" i="35"/>
  <c r="M150" i="35"/>
  <c r="K151" i="35"/>
  <c r="M152" i="35"/>
  <c r="M189" i="35"/>
  <c r="K191" i="35"/>
  <c r="K149" i="35"/>
  <c r="N150" i="35"/>
  <c r="J189" i="35"/>
  <c r="M190" i="35"/>
  <c r="I664" i="34"/>
  <c r="I591" i="34"/>
  <c r="I598" i="34"/>
  <c r="H683" i="34"/>
  <c r="I593" i="34"/>
  <c r="H703" i="34"/>
  <c r="I551" i="34"/>
  <c r="H522" i="34"/>
  <c r="H644" i="34"/>
  <c r="H575" i="34"/>
  <c r="I592" i="34"/>
  <c r="I596" i="34"/>
  <c r="H594" i="34"/>
  <c r="H598" i="34"/>
  <c r="J664" i="34"/>
  <c r="I644" i="34"/>
  <c r="H624" i="34"/>
  <c r="J605" i="34"/>
  <c r="J561" i="34"/>
  <c r="J575" i="34"/>
  <c r="I624" i="34"/>
  <c r="H605" i="34"/>
  <c r="J551" i="34"/>
  <c r="H561" i="34"/>
  <c r="H375" i="34"/>
  <c r="I605" i="34"/>
  <c r="I575" i="34"/>
  <c r="H537" i="34"/>
  <c r="J522" i="34"/>
  <c r="I537" i="34"/>
  <c r="I507" i="34"/>
  <c r="I561" i="34"/>
  <c r="H479" i="34"/>
  <c r="H482" i="34" s="1"/>
  <c r="H285" i="34"/>
  <c r="H494" i="34"/>
  <c r="I494" i="34"/>
  <c r="H449" i="34"/>
  <c r="J494" i="34"/>
  <c r="I449" i="34"/>
  <c r="J449" i="34"/>
  <c r="K551" i="34"/>
  <c r="I522" i="34"/>
  <c r="J537" i="34"/>
  <c r="H433" i="34"/>
  <c r="J418" i="34"/>
  <c r="J375" i="34"/>
  <c r="I404" i="34"/>
  <c r="I405" i="34" s="1"/>
  <c r="H507" i="34"/>
  <c r="J404" i="34"/>
  <c r="J405" i="34" s="1"/>
  <c r="H404" i="34"/>
  <c r="H405" i="34" s="1"/>
  <c r="I479" i="34"/>
  <c r="H172" i="34"/>
  <c r="H157" i="34"/>
  <c r="J479" i="34"/>
  <c r="I285" i="34"/>
  <c r="J219" i="34"/>
  <c r="I172" i="34"/>
  <c r="H268" i="34"/>
  <c r="J252" i="34"/>
  <c r="J260" i="34" s="1"/>
  <c r="H418" i="34"/>
  <c r="H219" i="34"/>
  <c r="H226" i="34" s="1"/>
  <c r="H145" i="34"/>
  <c r="H252" i="34"/>
  <c r="H261" i="34" s="1"/>
  <c r="H330" i="34"/>
  <c r="H346" i="34"/>
  <c r="I433" i="34"/>
  <c r="I418" i="34"/>
  <c r="I375" i="34"/>
  <c r="I219" i="34"/>
  <c r="I203" i="34"/>
  <c r="H297" i="34"/>
  <c r="I330" i="34"/>
  <c r="I346" i="34"/>
  <c r="I297" i="34"/>
  <c r="J330" i="34"/>
  <c r="J346" i="34"/>
  <c r="I268" i="34"/>
  <c r="I252" i="34"/>
  <c r="I188" i="34"/>
  <c r="I157" i="34"/>
  <c r="J433" i="34"/>
  <c r="J145" i="34"/>
  <c r="J157" i="34"/>
  <c r="J172" i="34"/>
  <c r="J188" i="34"/>
  <c r="J203" i="34"/>
  <c r="J268" i="34"/>
  <c r="J285" i="34"/>
  <c r="I594" i="34" l="1"/>
  <c r="H736" i="34"/>
  <c r="I736" i="34"/>
  <c r="J736" i="34"/>
  <c r="J726" i="34"/>
  <c r="J724" i="34"/>
  <c r="J725" i="34"/>
  <c r="I725" i="34"/>
  <c r="I726" i="34"/>
  <c r="I724" i="34"/>
  <c r="H724" i="34"/>
  <c r="H725" i="34"/>
  <c r="H726" i="34"/>
  <c r="H337" i="34"/>
  <c r="H334" i="34"/>
  <c r="H335" i="34"/>
  <c r="J453" i="34"/>
  <c r="J454" i="34"/>
  <c r="J437" i="34"/>
  <c r="J438" i="34"/>
  <c r="I353" i="34"/>
  <c r="I349" i="34"/>
  <c r="I350" i="34"/>
  <c r="H349" i="34"/>
  <c r="H350" i="34"/>
  <c r="I337" i="34"/>
  <c r="I334" i="34"/>
  <c r="I335" i="34"/>
  <c r="H437" i="34"/>
  <c r="H438" i="34"/>
  <c r="H453" i="34"/>
  <c r="H454" i="34"/>
  <c r="J353" i="34"/>
  <c r="J349" i="34"/>
  <c r="J350" i="34"/>
  <c r="J337" i="34"/>
  <c r="J334" i="34"/>
  <c r="J335" i="34"/>
  <c r="I454" i="34"/>
  <c r="I438" i="34"/>
  <c r="I453" i="34"/>
  <c r="I437" i="34"/>
  <c r="H592" i="34"/>
  <c r="M240" i="35"/>
  <c r="K240" i="35"/>
  <c r="J240" i="35"/>
  <c r="H318" i="34"/>
  <c r="H302" i="34"/>
  <c r="H317" i="34"/>
  <c r="H301" i="34"/>
  <c r="J302" i="34"/>
  <c r="J317" i="34"/>
  <c r="J301" i="34"/>
  <c r="J318" i="34"/>
  <c r="J566" i="34"/>
  <c r="J366" i="34"/>
  <c r="J367" i="34"/>
  <c r="J368" i="34"/>
  <c r="J364" i="34"/>
  <c r="J365" i="34"/>
  <c r="I317" i="34"/>
  <c r="I302" i="34"/>
  <c r="I301" i="34"/>
  <c r="I318" i="34"/>
  <c r="H566" i="34"/>
  <c r="H368" i="34"/>
  <c r="H364" i="34"/>
  <c r="H365" i="34"/>
  <c r="H367" i="34"/>
  <c r="H366" i="34"/>
  <c r="I566" i="34"/>
  <c r="I365" i="34"/>
  <c r="I366" i="34"/>
  <c r="I364" i="34"/>
  <c r="I367" i="34"/>
  <c r="I368" i="34"/>
  <c r="J596" i="34"/>
  <c r="J594" i="34"/>
  <c r="H591" i="34"/>
  <c r="J598" i="34"/>
  <c r="J595" i="34"/>
  <c r="J593" i="34"/>
  <c r="H593" i="34"/>
  <c r="J591" i="34"/>
  <c r="H599" i="34"/>
  <c r="I319" i="34"/>
  <c r="I304" i="34"/>
  <c r="H348" i="34"/>
  <c r="H353" i="34"/>
  <c r="J304" i="34"/>
  <c r="J319" i="34"/>
  <c r="H319" i="34"/>
  <c r="H304" i="34"/>
  <c r="H596" i="34"/>
  <c r="H597" i="34"/>
  <c r="J599" i="34"/>
  <c r="J597" i="34"/>
  <c r="I599" i="34"/>
  <c r="I597" i="34"/>
  <c r="I613" i="34"/>
  <c r="I629" i="34"/>
  <c r="I163" i="35"/>
  <c r="N162" i="35"/>
  <c r="N161" i="35"/>
  <c r="N160" i="35"/>
  <c r="L162" i="35"/>
  <c r="L161" i="35"/>
  <c r="L160" i="35"/>
  <c r="K163" i="35"/>
  <c r="M163" i="35"/>
  <c r="G163" i="35"/>
  <c r="E163" i="35"/>
  <c r="J162" i="35"/>
  <c r="J163" i="35" s="1"/>
  <c r="I530" i="34"/>
  <c r="I631" i="34"/>
  <c r="I150" i="34"/>
  <c r="I577" i="34"/>
  <c r="I195" i="34"/>
  <c r="I378" i="34"/>
  <c r="I175" i="34"/>
  <c r="I567" i="34"/>
  <c r="I273" i="34"/>
  <c r="I194" i="34"/>
  <c r="I540" i="34"/>
  <c r="I512" i="34"/>
  <c r="H257" i="34"/>
  <c r="I529" i="34"/>
  <c r="I544" i="34"/>
  <c r="I616" i="34"/>
  <c r="I178" i="34"/>
  <c r="I160" i="34"/>
  <c r="I275" i="34"/>
  <c r="I163" i="34"/>
  <c r="I211" i="34"/>
  <c r="I377" i="34"/>
  <c r="I196" i="34"/>
  <c r="I177" i="34"/>
  <c r="I146" i="34"/>
  <c r="I270" i="34"/>
  <c r="I274" i="34"/>
  <c r="I510" i="34"/>
  <c r="I562" i="34"/>
  <c r="I523" i="34"/>
  <c r="I516" i="34"/>
  <c r="I609" i="34"/>
  <c r="I379" i="34"/>
  <c r="I276" i="34"/>
  <c r="I208" i="34"/>
  <c r="I524" i="34"/>
  <c r="I628" i="34"/>
  <c r="I210" i="34"/>
  <c r="I147" i="34"/>
  <c r="I192" i="34"/>
  <c r="I286" i="34"/>
  <c r="I176" i="34"/>
  <c r="I158" i="34"/>
  <c r="I381" i="34"/>
  <c r="I581" i="34"/>
  <c r="I531" i="34"/>
  <c r="I608" i="34"/>
  <c r="I563" i="34"/>
  <c r="I618" i="34"/>
  <c r="I651" i="34"/>
  <c r="J336" i="34"/>
  <c r="J338" i="34"/>
  <c r="J333" i="34"/>
  <c r="H305" i="34"/>
  <c r="H303" i="34"/>
  <c r="I553" i="34"/>
  <c r="H376" i="34"/>
  <c r="H189" i="34"/>
  <c r="H190" i="34"/>
  <c r="H205" i="34"/>
  <c r="J553" i="34"/>
  <c r="I190" i="34"/>
  <c r="I205" i="34"/>
  <c r="I376" i="34"/>
  <c r="I189" i="34"/>
  <c r="I303" i="34"/>
  <c r="I305" i="34"/>
  <c r="H339" i="34"/>
  <c r="H333" i="34"/>
  <c r="H336" i="34"/>
  <c r="H338" i="34"/>
  <c r="K553" i="34"/>
  <c r="J190" i="34"/>
  <c r="J205" i="34"/>
  <c r="J376" i="34"/>
  <c r="J189" i="34"/>
  <c r="J300" i="34"/>
  <c r="J303" i="34"/>
  <c r="J305" i="34"/>
  <c r="I333" i="34"/>
  <c r="I336" i="34"/>
  <c r="I338" i="34"/>
  <c r="J468" i="34"/>
  <c r="J470" i="34"/>
  <c r="J471" i="34"/>
  <c r="J466" i="34"/>
  <c r="J472" i="34"/>
  <c r="J467" i="34"/>
  <c r="J469" i="34"/>
  <c r="I469" i="34"/>
  <c r="I468" i="34"/>
  <c r="I470" i="34"/>
  <c r="I471" i="34"/>
  <c r="I466" i="34"/>
  <c r="I472" i="34"/>
  <c r="I467" i="34"/>
  <c r="H472" i="34"/>
  <c r="H467" i="34"/>
  <c r="H469" i="34"/>
  <c r="H468" i="34"/>
  <c r="H470" i="34"/>
  <c r="H471" i="34"/>
  <c r="H466" i="34"/>
  <c r="J153" i="35"/>
  <c r="N153" i="35"/>
  <c r="L153" i="35"/>
  <c r="K153" i="35"/>
  <c r="M153" i="35"/>
  <c r="I271" i="34"/>
  <c r="I191" i="34"/>
  <c r="I159" i="34"/>
  <c r="I289" i="34"/>
  <c r="I207" i="34"/>
  <c r="I164" i="34"/>
  <c r="I290" i="34"/>
  <c r="I269" i="34"/>
  <c r="I193" i="34"/>
  <c r="I161" i="34"/>
  <c r="I162" i="34"/>
  <c r="I149" i="34"/>
  <c r="J299" i="34"/>
  <c r="I511" i="34"/>
  <c r="I576" i="34"/>
  <c r="J555" i="34"/>
  <c r="I580" i="34"/>
  <c r="I614" i="34"/>
  <c r="I635" i="34"/>
  <c r="I579" i="34"/>
  <c r="J554" i="34"/>
  <c r="I611" i="34"/>
  <c r="I633" i="34"/>
  <c r="I655" i="34"/>
  <c r="I288" i="34"/>
  <c r="I206" i="34"/>
  <c r="I174" i="34"/>
  <c r="I382" i="34"/>
  <c r="I272" i="34"/>
  <c r="I179" i="34"/>
  <c r="I148" i="34"/>
  <c r="I277" i="34"/>
  <c r="I204" i="34"/>
  <c r="I180" i="34"/>
  <c r="I151" i="34"/>
  <c r="I173" i="34"/>
  <c r="I287" i="34"/>
  <c r="J298" i="34"/>
  <c r="I209" i="34"/>
  <c r="I542" i="34"/>
  <c r="I380" i="34"/>
  <c r="J552" i="34"/>
  <c r="I508" i="34"/>
  <c r="I612" i="34"/>
  <c r="I528" i="34"/>
  <c r="I627" i="34"/>
  <c r="I565" i="34"/>
  <c r="I578" i="34"/>
  <c r="I564" i="34"/>
  <c r="I647" i="34"/>
  <c r="J306" i="34"/>
  <c r="H527" i="34"/>
  <c r="H525" i="34"/>
  <c r="H526" i="34"/>
  <c r="J525" i="34"/>
  <c r="J526" i="34"/>
  <c r="J527" i="34"/>
  <c r="I525" i="34"/>
  <c r="I526" i="34"/>
  <c r="I527" i="34"/>
  <c r="H515" i="34"/>
  <c r="H514" i="34"/>
  <c r="H513" i="34"/>
  <c r="H509" i="34"/>
  <c r="J513" i="34"/>
  <c r="J509" i="34"/>
  <c r="J515" i="34"/>
  <c r="J514" i="34"/>
  <c r="I610" i="34"/>
  <c r="I514" i="34"/>
  <c r="I513" i="34"/>
  <c r="I509" i="34"/>
  <c r="I515" i="34"/>
  <c r="J255" i="34"/>
  <c r="I668" i="34"/>
  <c r="I636" i="34"/>
  <c r="I669" i="34"/>
  <c r="I672" i="34"/>
  <c r="I606" i="34"/>
  <c r="I648" i="34"/>
  <c r="I674" i="34"/>
  <c r="I676" i="34"/>
  <c r="I543" i="34"/>
  <c r="I615" i="34"/>
  <c r="I653" i="34"/>
  <c r="I607" i="34"/>
  <c r="J393" i="34"/>
  <c r="J394" i="34"/>
  <c r="J390" i="34"/>
  <c r="J395" i="34"/>
  <c r="J391" i="34"/>
  <c r="J396" i="34"/>
  <c r="J392" i="34"/>
  <c r="H163" i="34"/>
  <c r="H395" i="34"/>
  <c r="H391" i="34"/>
  <c r="H396" i="34"/>
  <c r="H392" i="34"/>
  <c r="H393" i="34"/>
  <c r="H394" i="34"/>
  <c r="H390" i="34"/>
  <c r="I396" i="34"/>
  <c r="I392" i="34"/>
  <c r="I393" i="34"/>
  <c r="I394" i="34"/>
  <c r="I390" i="34"/>
  <c r="I395" i="34"/>
  <c r="I391" i="34"/>
  <c r="I322" i="34"/>
  <c r="I315" i="34"/>
  <c r="I316" i="34"/>
  <c r="I320" i="34"/>
  <c r="I321" i="34"/>
  <c r="I314" i="34"/>
  <c r="H321" i="34"/>
  <c r="H314" i="34"/>
  <c r="H322" i="34"/>
  <c r="H315" i="34"/>
  <c r="H316" i="34"/>
  <c r="H320" i="34"/>
  <c r="J316" i="34"/>
  <c r="J320" i="34"/>
  <c r="J321" i="34"/>
  <c r="J314" i="34"/>
  <c r="J322" i="34"/>
  <c r="J315" i="34"/>
  <c r="J228" i="34"/>
  <c r="J244" i="34"/>
  <c r="J240" i="34"/>
  <c r="J236" i="34"/>
  <c r="J241" i="34"/>
  <c r="J237" i="34"/>
  <c r="J242" i="34"/>
  <c r="J238" i="34"/>
  <c r="J243" i="34"/>
  <c r="J239" i="34"/>
  <c r="I165" i="34"/>
  <c r="I617" i="34"/>
  <c r="I632" i="34"/>
  <c r="I646" i="34"/>
  <c r="I654" i="34"/>
  <c r="I666" i="34"/>
  <c r="I673" i="34"/>
  <c r="I684" i="34"/>
  <c r="I688" i="34"/>
  <c r="I692" i="34"/>
  <c r="I696" i="34"/>
  <c r="I706" i="34"/>
  <c r="I710" i="34"/>
  <c r="I714" i="34"/>
  <c r="I625" i="34"/>
  <c r="I634" i="34"/>
  <c r="I649" i="34"/>
  <c r="I656" i="34"/>
  <c r="I667" i="34"/>
  <c r="I675" i="34"/>
  <c r="I685" i="34"/>
  <c r="I689" i="34"/>
  <c r="I693" i="34"/>
  <c r="I707" i="34"/>
  <c r="I711" i="34"/>
  <c r="I715" i="34"/>
  <c r="I541" i="34"/>
  <c r="I626" i="34"/>
  <c r="I637" i="34"/>
  <c r="I650" i="34"/>
  <c r="I657" i="34"/>
  <c r="I670" i="34"/>
  <c r="I677" i="34"/>
  <c r="I686" i="34"/>
  <c r="I690" i="34"/>
  <c r="I694" i="34"/>
  <c r="I704" i="34"/>
  <c r="I708" i="34"/>
  <c r="I712" i="34"/>
  <c r="I716" i="34"/>
  <c r="I630" i="34"/>
  <c r="I645" i="34"/>
  <c r="I652" i="34"/>
  <c r="I665" i="34"/>
  <c r="I671" i="34"/>
  <c r="I687" i="34"/>
  <c r="I691" i="34"/>
  <c r="I695" i="34"/>
  <c r="I705" i="34"/>
  <c r="I709" i="34"/>
  <c r="I713" i="34"/>
  <c r="I243" i="34"/>
  <c r="I239" i="34"/>
  <c r="I244" i="34"/>
  <c r="I240" i="34"/>
  <c r="I236" i="34"/>
  <c r="I241" i="34"/>
  <c r="I237" i="34"/>
  <c r="I242" i="34"/>
  <c r="I238" i="34"/>
  <c r="H227" i="34"/>
  <c r="H242" i="34"/>
  <c r="H238" i="34"/>
  <c r="H243" i="34"/>
  <c r="H239" i="34"/>
  <c r="H244" i="34"/>
  <c r="H240" i="34"/>
  <c r="H236" i="34"/>
  <c r="H241" i="34"/>
  <c r="H237" i="34"/>
  <c r="K193" i="35"/>
  <c r="M193" i="35"/>
  <c r="J193" i="35"/>
  <c r="H173" i="34"/>
  <c r="H565" i="34"/>
  <c r="H577" i="34"/>
  <c r="H578" i="34"/>
  <c r="H563" i="34"/>
  <c r="H579" i="34"/>
  <c r="H564" i="34"/>
  <c r="J528" i="34"/>
  <c r="J578" i="34"/>
  <c r="J563" i="34"/>
  <c r="J579" i="34"/>
  <c r="J564" i="34"/>
  <c r="J565" i="34"/>
  <c r="J577" i="34"/>
  <c r="I600" i="34"/>
  <c r="H289" i="34"/>
  <c r="H528" i="34"/>
  <c r="H480" i="34"/>
  <c r="H497" i="34"/>
  <c r="H378" i="34"/>
  <c r="J223" i="34"/>
  <c r="H221" i="34"/>
  <c r="H209" i="34"/>
  <c r="H276" i="34"/>
  <c r="H150" i="34"/>
  <c r="H352" i="34"/>
  <c r="H496" i="34"/>
  <c r="H275" i="34"/>
  <c r="H175" i="34"/>
  <c r="H347" i="34"/>
  <c r="H288" i="34"/>
  <c r="H287" i="34"/>
  <c r="H162" i="34"/>
  <c r="H191" i="34"/>
  <c r="H192" i="34"/>
  <c r="H277" i="34"/>
  <c r="H486" i="34"/>
  <c r="H481" i="34"/>
  <c r="H498" i="34"/>
  <c r="H495" i="34"/>
  <c r="H483" i="34"/>
  <c r="J256" i="34"/>
  <c r="H158" i="34"/>
  <c r="H195" i="34"/>
  <c r="H355" i="34"/>
  <c r="H484" i="34"/>
  <c r="H485" i="34"/>
  <c r="J226" i="34"/>
  <c r="H176" i="34"/>
  <c r="H380" i="34"/>
  <c r="H381" i="34"/>
  <c r="I497" i="34"/>
  <c r="I485" i="34"/>
  <c r="I481" i="34"/>
  <c r="I482" i="34"/>
  <c r="I498" i="34"/>
  <c r="I495" i="34"/>
  <c r="I483" i="34"/>
  <c r="I496" i="34"/>
  <c r="I486" i="34"/>
  <c r="I484" i="34"/>
  <c r="I480" i="34"/>
  <c r="H270" i="34"/>
  <c r="H177" i="34"/>
  <c r="H146" i="34"/>
  <c r="H206" i="34"/>
  <c r="H159" i="34"/>
  <c r="H258" i="34"/>
  <c r="J253" i="34"/>
  <c r="H351" i="34"/>
  <c r="J482" i="34"/>
  <c r="J498" i="34"/>
  <c r="J495" i="34"/>
  <c r="J483" i="34"/>
  <c r="J496" i="34"/>
  <c r="J486" i="34"/>
  <c r="J484" i="34"/>
  <c r="J480" i="34"/>
  <c r="J497" i="34"/>
  <c r="J485" i="34"/>
  <c r="J481" i="34"/>
  <c r="J381" i="34"/>
  <c r="J380" i="34"/>
  <c r="H259" i="34"/>
  <c r="H455" i="34"/>
  <c r="H435" i="34"/>
  <c r="H457" i="34"/>
  <c r="H456" i="34"/>
  <c r="H450" i="34"/>
  <c r="H436" i="34"/>
  <c r="H451" i="34"/>
  <c r="H439" i="34"/>
  <c r="H452" i="34"/>
  <c r="H441" i="34"/>
  <c r="H440" i="34"/>
  <c r="H434" i="34"/>
  <c r="J451" i="34"/>
  <c r="J439" i="34"/>
  <c r="J452" i="34"/>
  <c r="J441" i="34"/>
  <c r="J440" i="34"/>
  <c r="J434" i="34"/>
  <c r="J455" i="34"/>
  <c r="J435" i="34"/>
  <c r="J457" i="34"/>
  <c r="J456" i="34"/>
  <c r="J450" i="34"/>
  <c r="J436" i="34"/>
  <c r="I457" i="34"/>
  <c r="I456" i="34"/>
  <c r="I450" i="34"/>
  <c r="I436" i="34"/>
  <c r="I451" i="34"/>
  <c r="I439" i="34"/>
  <c r="I452" i="34"/>
  <c r="I441" i="34"/>
  <c r="I440" i="34"/>
  <c r="I434" i="34"/>
  <c r="I455" i="34"/>
  <c r="I435" i="34"/>
  <c r="H274" i="34"/>
  <c r="H194" i="34"/>
  <c r="H165" i="34"/>
  <c r="H271" i="34"/>
  <c r="H174" i="34"/>
  <c r="H382" i="34"/>
  <c r="H272" i="34"/>
  <c r="H160" i="34"/>
  <c r="H332" i="34"/>
  <c r="H354" i="34"/>
  <c r="H220" i="34"/>
  <c r="H260" i="34"/>
  <c r="H222" i="34"/>
  <c r="H253" i="34"/>
  <c r="H228" i="34"/>
  <c r="H256" i="34"/>
  <c r="J220" i="34"/>
  <c r="H151" i="34"/>
  <c r="H379" i="34"/>
  <c r="H210" i="34"/>
  <c r="H178" i="34"/>
  <c r="H147" i="34"/>
  <c r="H207" i="34"/>
  <c r="H164" i="34"/>
  <c r="H196" i="34"/>
  <c r="H223" i="34"/>
  <c r="J222" i="34"/>
  <c r="J257" i="34"/>
  <c r="H225" i="34"/>
  <c r="J258" i="34"/>
  <c r="H331" i="34"/>
  <c r="H424" i="34"/>
  <c r="H420" i="34"/>
  <c r="H421" i="34"/>
  <c r="H425" i="34"/>
  <c r="H422" i="34"/>
  <c r="H423" i="34"/>
  <c r="H419" i="34"/>
  <c r="J411" i="34"/>
  <c r="J408" i="34"/>
  <c r="J409" i="34"/>
  <c r="J410" i="34"/>
  <c r="J406" i="34"/>
  <c r="J407" i="34"/>
  <c r="I407" i="34"/>
  <c r="I411" i="34"/>
  <c r="I408" i="34"/>
  <c r="I409" i="34"/>
  <c r="I410" i="34"/>
  <c r="I406" i="34"/>
  <c r="I421" i="34"/>
  <c r="I425" i="34"/>
  <c r="I422" i="34"/>
  <c r="I423" i="34"/>
  <c r="I419" i="34"/>
  <c r="I424" i="34"/>
  <c r="I420" i="34"/>
  <c r="J425" i="34"/>
  <c r="J422" i="34"/>
  <c r="J423" i="34"/>
  <c r="J419" i="34"/>
  <c r="J424" i="34"/>
  <c r="J420" i="34"/>
  <c r="J421" i="34"/>
  <c r="H410" i="34"/>
  <c r="H406" i="34"/>
  <c r="H407" i="34"/>
  <c r="H411" i="34"/>
  <c r="H408" i="34"/>
  <c r="H409" i="34"/>
  <c r="H286" i="34"/>
  <c r="J149" i="34"/>
  <c r="H211" i="34"/>
  <c r="H179" i="34"/>
  <c r="H148" i="34"/>
  <c r="H377" i="34"/>
  <c r="H273" i="34"/>
  <c r="J225" i="34"/>
  <c r="H254" i="34"/>
  <c r="H255" i="34"/>
  <c r="J261" i="34"/>
  <c r="J254" i="34"/>
  <c r="J259" i="34"/>
  <c r="H180" i="34"/>
  <c r="H149" i="34"/>
  <c r="J221" i="34"/>
  <c r="H224" i="34"/>
  <c r="H208" i="34"/>
  <c r="J227" i="34"/>
  <c r="J224" i="34"/>
  <c r="H161" i="34"/>
  <c r="H204" i="34"/>
  <c r="H269" i="34"/>
  <c r="H540" i="34"/>
  <c r="H542" i="34"/>
  <c r="H510" i="34"/>
  <c r="H512" i="34"/>
  <c r="H626" i="34"/>
  <c r="H628" i="34"/>
  <c r="H630" i="34"/>
  <c r="H632" i="34"/>
  <c r="H634" i="34"/>
  <c r="H636" i="34"/>
  <c r="H646" i="34"/>
  <c r="H648" i="34"/>
  <c r="H650" i="34"/>
  <c r="H652" i="34"/>
  <c r="H654" i="34"/>
  <c r="H656" i="34"/>
  <c r="H684" i="34"/>
  <c r="H686" i="34"/>
  <c r="H688" i="34"/>
  <c r="H690" i="34"/>
  <c r="H692" i="34"/>
  <c r="H694" i="34"/>
  <c r="H696" i="34"/>
  <c r="H704" i="34"/>
  <c r="H706" i="34"/>
  <c r="H708" i="34"/>
  <c r="H710" i="34"/>
  <c r="H712" i="34"/>
  <c r="H714" i="34"/>
  <c r="H716" i="34"/>
  <c r="H193" i="34"/>
  <c r="H524" i="34"/>
  <c r="H530" i="34"/>
  <c r="I554" i="34"/>
  <c r="H580" i="34"/>
  <c r="H606" i="34"/>
  <c r="H608" i="34"/>
  <c r="H610" i="34"/>
  <c r="H612" i="34"/>
  <c r="H614" i="34"/>
  <c r="H616" i="34"/>
  <c r="H618" i="34"/>
  <c r="H666" i="34"/>
  <c r="H668" i="34"/>
  <c r="H670" i="34"/>
  <c r="H672" i="34"/>
  <c r="H674" i="34"/>
  <c r="H676" i="34"/>
  <c r="H290" i="34"/>
  <c r="H539" i="34"/>
  <c r="H541" i="34"/>
  <c r="H543" i="34"/>
  <c r="H544" i="34"/>
  <c r="H508" i="34"/>
  <c r="H511" i="34"/>
  <c r="H516" i="34"/>
  <c r="H625" i="34"/>
  <c r="H627" i="34"/>
  <c r="H629" i="34"/>
  <c r="H631" i="34"/>
  <c r="H633" i="34"/>
  <c r="H635" i="34"/>
  <c r="H637" i="34"/>
  <c r="H645" i="34"/>
  <c r="H647" i="34"/>
  <c r="H649" i="34"/>
  <c r="H651" i="34"/>
  <c r="H653" i="34"/>
  <c r="H655" i="34"/>
  <c r="H657" i="34"/>
  <c r="H685" i="34"/>
  <c r="H687" i="34"/>
  <c r="H689" i="34"/>
  <c r="H691" i="34"/>
  <c r="H693" i="34"/>
  <c r="H695" i="34"/>
  <c r="H705" i="34"/>
  <c r="H707" i="34"/>
  <c r="H709" i="34"/>
  <c r="H711" i="34"/>
  <c r="H713" i="34"/>
  <c r="H715" i="34"/>
  <c r="H523" i="34"/>
  <c r="H529" i="34"/>
  <c r="H531" i="34"/>
  <c r="I552" i="34"/>
  <c r="I555" i="34"/>
  <c r="H562" i="34"/>
  <c r="H567" i="34"/>
  <c r="H576" i="34"/>
  <c r="H581" i="34"/>
  <c r="H607" i="34"/>
  <c r="H609" i="34"/>
  <c r="H611" i="34"/>
  <c r="H613" i="34"/>
  <c r="H615" i="34"/>
  <c r="H617" i="34"/>
  <c r="H665" i="34"/>
  <c r="H667" i="34"/>
  <c r="H669" i="34"/>
  <c r="H671" i="34"/>
  <c r="H673" i="34"/>
  <c r="H675" i="34"/>
  <c r="H677" i="34"/>
  <c r="I299" i="34"/>
  <c r="I306" i="34"/>
  <c r="I300" i="34"/>
  <c r="I298" i="34"/>
  <c r="I355" i="34"/>
  <c r="I354" i="34"/>
  <c r="I347" i="34"/>
  <c r="I348" i="34"/>
  <c r="I351" i="34"/>
  <c r="I352" i="34"/>
  <c r="J348" i="34"/>
  <c r="J351" i="34"/>
  <c r="J352" i="34"/>
  <c r="J355" i="34"/>
  <c r="J354" i="34"/>
  <c r="J347" i="34"/>
  <c r="I331" i="34"/>
  <c r="I339" i="34"/>
  <c r="I332" i="34"/>
  <c r="I224" i="34"/>
  <c r="I220" i="34"/>
  <c r="I228" i="34"/>
  <c r="I225" i="34"/>
  <c r="I221" i="34"/>
  <c r="I226" i="34"/>
  <c r="I222" i="34"/>
  <c r="I227" i="34"/>
  <c r="I223" i="34"/>
  <c r="I259" i="34"/>
  <c r="I255" i="34"/>
  <c r="I260" i="34"/>
  <c r="I256" i="34"/>
  <c r="I257" i="34"/>
  <c r="I253" i="34"/>
  <c r="I261" i="34"/>
  <c r="I258" i="34"/>
  <c r="I254" i="34"/>
  <c r="J331" i="34"/>
  <c r="J339" i="34"/>
  <c r="J332" i="34"/>
  <c r="H298" i="34"/>
  <c r="H299" i="34"/>
  <c r="H306" i="34"/>
  <c r="H300" i="34"/>
  <c r="J146" i="34"/>
  <c r="J151" i="34"/>
  <c r="J158" i="34"/>
  <c r="J162" i="34"/>
  <c r="J165" i="34"/>
  <c r="J173" i="34"/>
  <c r="J177" i="34"/>
  <c r="J194" i="34"/>
  <c r="J209" i="34"/>
  <c r="J270" i="34"/>
  <c r="J274" i="34"/>
  <c r="J287" i="34"/>
  <c r="J378" i="34"/>
  <c r="J150" i="34"/>
  <c r="J161" i="34"/>
  <c r="J176" i="34"/>
  <c r="J180" i="34"/>
  <c r="J193" i="34"/>
  <c r="J196" i="34"/>
  <c r="J204" i="34"/>
  <c r="J208" i="34"/>
  <c r="J269" i="34"/>
  <c r="J273" i="34"/>
  <c r="J277" i="34"/>
  <c r="J286" i="34"/>
  <c r="J290" i="34"/>
  <c r="J377" i="34"/>
  <c r="J148" i="34"/>
  <c r="J160" i="34"/>
  <c r="J164" i="34"/>
  <c r="J175" i="34"/>
  <c r="J179" i="34"/>
  <c r="J192" i="34"/>
  <c r="J207" i="34"/>
  <c r="J211" i="34"/>
  <c r="J272" i="34"/>
  <c r="J276" i="34"/>
  <c r="J289" i="34"/>
  <c r="J382" i="34"/>
  <c r="J206" i="34"/>
  <c r="J379" i="34"/>
  <c r="J540" i="34"/>
  <c r="J510" i="34"/>
  <c r="J524" i="34"/>
  <c r="K554" i="34"/>
  <c r="J580" i="34"/>
  <c r="J607" i="34"/>
  <c r="J611" i="34"/>
  <c r="J615" i="34"/>
  <c r="J626" i="34"/>
  <c r="J630" i="34"/>
  <c r="J634" i="34"/>
  <c r="J646" i="34"/>
  <c r="J650" i="34"/>
  <c r="J654" i="34"/>
  <c r="J666" i="34"/>
  <c r="J670" i="34"/>
  <c r="J674" i="34"/>
  <c r="J685" i="34"/>
  <c r="J689" i="34"/>
  <c r="J693" i="34"/>
  <c r="J705" i="34"/>
  <c r="J709" i="34"/>
  <c r="J713" i="34"/>
  <c r="J275" i="34"/>
  <c r="J539" i="34"/>
  <c r="J543" i="34"/>
  <c r="J544" i="34"/>
  <c r="J508" i="34"/>
  <c r="J516" i="34"/>
  <c r="J523" i="34"/>
  <c r="J531" i="34"/>
  <c r="K552" i="34"/>
  <c r="K555" i="34"/>
  <c r="J562" i="34"/>
  <c r="J567" i="34"/>
  <c r="J576" i="34"/>
  <c r="J581" i="34"/>
  <c r="J606" i="34"/>
  <c r="J610" i="34"/>
  <c r="J614" i="34"/>
  <c r="J618" i="34"/>
  <c r="J625" i="34"/>
  <c r="J629" i="34"/>
  <c r="J633" i="34"/>
  <c r="J637" i="34"/>
  <c r="J645" i="34"/>
  <c r="J649" i="34"/>
  <c r="J653" i="34"/>
  <c r="J657" i="34"/>
  <c r="J665" i="34"/>
  <c r="J669" i="34"/>
  <c r="J673" i="34"/>
  <c r="J147" i="34"/>
  <c r="J163" i="34"/>
  <c r="J178" i="34"/>
  <c r="J195" i="34"/>
  <c r="J271" i="34"/>
  <c r="J542" i="34"/>
  <c r="J512" i="34"/>
  <c r="J530" i="34"/>
  <c r="J609" i="34"/>
  <c r="J613" i="34"/>
  <c r="J617" i="34"/>
  <c r="J628" i="34"/>
  <c r="J632" i="34"/>
  <c r="J636" i="34"/>
  <c r="J648" i="34"/>
  <c r="J652" i="34"/>
  <c r="J656" i="34"/>
  <c r="J668" i="34"/>
  <c r="J672" i="34"/>
  <c r="J676" i="34"/>
  <c r="J687" i="34"/>
  <c r="J691" i="34"/>
  <c r="J695" i="34"/>
  <c r="J707" i="34"/>
  <c r="J711" i="34"/>
  <c r="J715" i="34"/>
  <c r="J159" i="34"/>
  <c r="J174" i="34"/>
  <c r="J191" i="34"/>
  <c r="J210" i="34"/>
  <c r="J288" i="34"/>
  <c r="J541" i="34"/>
  <c r="J511" i="34"/>
  <c r="J529" i="34"/>
  <c r="J608" i="34"/>
  <c r="J612" i="34"/>
  <c r="J616" i="34"/>
  <c r="J627" i="34"/>
  <c r="J631" i="34"/>
  <c r="J635" i="34"/>
  <c r="J647" i="34"/>
  <c r="J651" i="34"/>
  <c r="J655" i="34"/>
  <c r="J667" i="34"/>
  <c r="J671" i="34"/>
  <c r="J675" i="34"/>
  <c r="J686" i="34"/>
  <c r="J690" i="34"/>
  <c r="J694" i="34"/>
  <c r="J706" i="34"/>
  <c r="J710" i="34"/>
  <c r="J714" i="34"/>
  <c r="J712" i="34"/>
  <c r="J684" i="34"/>
  <c r="J716" i="34"/>
  <c r="J677" i="34"/>
  <c r="J688" i="34"/>
  <c r="J704" i="34"/>
  <c r="J692" i="34"/>
  <c r="J708" i="34"/>
  <c r="J696" i="34"/>
  <c r="J727" i="34" l="1"/>
  <c r="H727" i="34"/>
  <c r="I727" i="34"/>
  <c r="I369" i="34"/>
  <c r="H369" i="34"/>
  <c r="J369" i="34"/>
  <c r="N163" i="35"/>
  <c r="L163" i="35"/>
  <c r="I278" i="34"/>
  <c r="I383" i="34"/>
  <c r="I658" i="34"/>
  <c r="I619" i="34"/>
  <c r="I517" i="34"/>
  <c r="I152" i="34"/>
  <c r="H442" i="34"/>
  <c r="I166" i="34"/>
  <c r="I212" i="34"/>
  <c r="I197" i="34"/>
  <c r="H473" i="34"/>
  <c r="J307" i="34"/>
  <c r="I291" i="34"/>
  <c r="I473" i="34"/>
  <c r="J473" i="34"/>
  <c r="J556" i="34"/>
  <c r="I532" i="34"/>
  <c r="I568" i="34"/>
  <c r="I545" i="34"/>
  <c r="I181" i="34"/>
  <c r="I582" i="34"/>
  <c r="I678" i="34"/>
  <c r="I638" i="34"/>
  <c r="H397" i="34"/>
  <c r="I397" i="34"/>
  <c r="J397" i="34"/>
  <c r="J323" i="34"/>
  <c r="H323" i="34"/>
  <c r="H245" i="34"/>
  <c r="I323" i="34"/>
  <c r="I717" i="34"/>
  <c r="J245" i="34"/>
  <c r="I245" i="34"/>
  <c r="I697" i="34"/>
  <c r="H499" i="34"/>
  <c r="H426" i="34"/>
  <c r="H291" i="34"/>
  <c r="H197" i="34"/>
  <c r="I442" i="34"/>
  <c r="H166" i="34"/>
  <c r="H356" i="34"/>
  <c r="H383" i="34"/>
  <c r="J499" i="34"/>
  <c r="I487" i="34"/>
  <c r="I499" i="34"/>
  <c r="H229" i="34"/>
  <c r="H152" i="34"/>
  <c r="J458" i="34"/>
  <c r="I458" i="34"/>
  <c r="H458" i="34"/>
  <c r="H278" i="34"/>
  <c r="H340" i="34"/>
  <c r="J262" i="34"/>
  <c r="H262" i="34"/>
  <c r="H181" i="34"/>
  <c r="I426" i="34"/>
  <c r="I412" i="34"/>
  <c r="H212" i="34"/>
  <c r="H412" i="34"/>
  <c r="J412" i="34"/>
  <c r="I556" i="34"/>
  <c r="H582" i="34"/>
  <c r="H619" i="34"/>
  <c r="H532" i="34"/>
  <c r="H487" i="34"/>
  <c r="H717" i="34"/>
  <c r="H638" i="34"/>
  <c r="H697" i="34"/>
  <c r="H600" i="34"/>
  <c r="H678" i="34"/>
  <c r="H568" i="34"/>
  <c r="H658" i="34"/>
  <c r="H517" i="34"/>
  <c r="J356" i="34"/>
  <c r="I229" i="34"/>
  <c r="H307" i="34"/>
  <c r="J340" i="34"/>
  <c r="I307" i="34"/>
  <c r="I340" i="34"/>
  <c r="I262" i="34"/>
  <c r="I356" i="34"/>
  <c r="J442" i="34"/>
  <c r="J717" i="34"/>
  <c r="J697" i="34"/>
  <c r="J181" i="34"/>
  <c r="J545" i="34"/>
  <c r="J678" i="34"/>
  <c r="J658" i="34"/>
  <c r="J638" i="34"/>
  <c r="J619" i="34"/>
  <c r="J582" i="34"/>
  <c r="K556" i="34"/>
  <c r="J278" i="34"/>
  <c r="J197" i="34"/>
  <c r="J152" i="34"/>
  <c r="J517" i="34"/>
  <c r="J487" i="34"/>
  <c r="J383" i="34"/>
  <c r="J291" i="34"/>
  <c r="J212" i="34"/>
  <c r="J600" i="34"/>
  <c r="J568" i="34"/>
  <c r="J532" i="34"/>
  <c r="J426" i="34"/>
  <c r="J229" i="34"/>
  <c r="J166" i="34"/>
  <c r="S123" i="35" l="1"/>
  <c r="R123" i="35"/>
  <c r="Q123" i="35"/>
  <c r="P123" i="35"/>
  <c r="O123" i="35"/>
  <c r="I123" i="35"/>
  <c r="N112" i="35" s="1"/>
  <c r="H123" i="35"/>
  <c r="G123" i="35"/>
  <c r="L112" i="35" s="1"/>
  <c r="F123" i="35"/>
  <c r="K112" i="35" s="1"/>
  <c r="E123" i="35"/>
  <c r="M112" i="35"/>
  <c r="J211" i="35"/>
  <c r="O208" i="35" s="1"/>
  <c r="I211" i="35"/>
  <c r="N208" i="35" s="1"/>
  <c r="H211" i="35"/>
  <c r="M208" i="35" s="1"/>
  <c r="L208" i="35"/>
  <c r="K208" i="35"/>
  <c r="I203" i="35"/>
  <c r="H203" i="35"/>
  <c r="G203" i="35"/>
  <c r="F203" i="35"/>
  <c r="E203" i="35"/>
  <c r="J105" i="35"/>
  <c r="O93" i="35" s="1"/>
  <c r="I105" i="35"/>
  <c r="H105" i="35"/>
  <c r="M93" i="35" s="1"/>
  <c r="G105" i="35"/>
  <c r="L93" i="35" s="1"/>
  <c r="F105" i="35"/>
  <c r="K93" i="35" s="1"/>
  <c r="N93" i="35"/>
  <c r="J86" i="35"/>
  <c r="I86" i="35"/>
  <c r="H86" i="35"/>
  <c r="G86" i="35"/>
  <c r="F86" i="35"/>
  <c r="J69" i="35"/>
  <c r="I69" i="35"/>
  <c r="H69" i="35"/>
  <c r="G69" i="35"/>
  <c r="F69" i="35"/>
  <c r="J52" i="35"/>
  <c r="O40" i="35" s="1"/>
  <c r="I52" i="35"/>
  <c r="N40" i="35" s="1"/>
  <c r="H52" i="35"/>
  <c r="M40" i="35" s="1"/>
  <c r="G52" i="35"/>
  <c r="L40" i="35" s="1"/>
  <c r="F52" i="35"/>
  <c r="K40" i="35" s="1"/>
  <c r="J33" i="35"/>
  <c r="I33" i="35"/>
  <c r="H33" i="35"/>
  <c r="G33" i="35"/>
  <c r="F33" i="35"/>
  <c r="J16" i="35"/>
  <c r="O58" i="35" s="1"/>
  <c r="I16" i="35"/>
  <c r="N22" i="35" s="1"/>
  <c r="H16" i="35"/>
  <c r="M75" i="35" s="1"/>
  <c r="G16" i="35"/>
  <c r="L75" i="35" s="1"/>
  <c r="F16" i="35"/>
  <c r="K58" i="35" s="1"/>
  <c r="N118" i="35" l="1"/>
  <c r="N116" i="35"/>
  <c r="N117" i="35"/>
  <c r="N115" i="35"/>
  <c r="K118" i="35"/>
  <c r="K116" i="35"/>
  <c r="K117" i="35"/>
  <c r="K115" i="35"/>
  <c r="L117" i="35"/>
  <c r="L115" i="35"/>
  <c r="L118" i="35"/>
  <c r="L116" i="35"/>
  <c r="M117" i="35"/>
  <c r="M115" i="35"/>
  <c r="M118" i="35"/>
  <c r="M116" i="35"/>
  <c r="L119" i="35"/>
  <c r="O5" i="35"/>
  <c r="O32" i="35" s="1"/>
  <c r="K5" i="35"/>
  <c r="K43" i="35" s="1"/>
  <c r="M122" i="35"/>
  <c r="M121" i="35"/>
  <c r="M114" i="35"/>
  <c r="L5" i="35"/>
  <c r="L97" i="35" s="1"/>
  <c r="L58" i="35"/>
  <c r="N75" i="35"/>
  <c r="N5" i="35"/>
  <c r="N62" i="35" s="1"/>
  <c r="N58" i="35"/>
  <c r="L22" i="35"/>
  <c r="N114" i="35"/>
  <c r="K120" i="35"/>
  <c r="N121" i="35"/>
  <c r="N113" i="35"/>
  <c r="N120" i="35"/>
  <c r="M22" i="35"/>
  <c r="M5" i="35"/>
  <c r="O22" i="35"/>
  <c r="M58" i="35"/>
  <c r="O75" i="35"/>
  <c r="K122" i="35"/>
  <c r="K121" i="35"/>
  <c r="K114" i="35"/>
  <c r="K119" i="35"/>
  <c r="K113" i="35"/>
  <c r="O102" i="35"/>
  <c r="K22" i="35"/>
  <c r="K75" i="35"/>
  <c r="L120" i="35"/>
  <c r="L113" i="35"/>
  <c r="L122" i="35"/>
  <c r="L121" i="35"/>
  <c r="L114" i="35"/>
  <c r="O84" i="35"/>
  <c r="M119" i="35"/>
  <c r="M120" i="35"/>
  <c r="M113" i="35"/>
  <c r="N119" i="35"/>
  <c r="N122" i="35"/>
  <c r="O101" i="35" l="1"/>
  <c r="L101" i="35"/>
  <c r="O78" i="35"/>
  <c r="O83" i="35"/>
  <c r="O47" i="35"/>
  <c r="K101" i="35"/>
  <c r="O99" i="35"/>
  <c r="O49" i="35"/>
  <c r="O48" i="35"/>
  <c r="K50" i="35"/>
  <c r="N64" i="35"/>
  <c r="K67" i="35"/>
  <c r="L11" i="35"/>
  <c r="L28" i="35"/>
  <c r="L82" i="35"/>
  <c r="K47" i="35"/>
  <c r="L65" i="35"/>
  <c r="K8" i="35"/>
  <c r="K95" i="35"/>
  <c r="L47" i="35"/>
  <c r="L24" i="35"/>
  <c r="L83" i="35"/>
  <c r="K85" i="35"/>
  <c r="L26" i="35"/>
  <c r="K68" i="35"/>
  <c r="L29" i="35"/>
  <c r="L51" i="35"/>
  <c r="L49" i="35"/>
  <c r="L84" i="35"/>
  <c r="L27" i="35"/>
  <c r="O50" i="35"/>
  <c r="L68" i="35"/>
  <c r="L96" i="35"/>
  <c r="L64" i="35"/>
  <c r="L66" i="35"/>
  <c r="O62" i="35"/>
  <c r="O79" i="35"/>
  <c r="L9" i="35"/>
  <c r="L103" i="35"/>
  <c r="L41" i="35"/>
  <c r="L81" i="35"/>
  <c r="L209" i="35"/>
  <c r="L63" i="35"/>
  <c r="O59" i="35"/>
  <c r="O12" i="35"/>
  <c r="O81" i="35"/>
  <c r="O15" i="35"/>
  <c r="L59" i="35"/>
  <c r="N94" i="35"/>
  <c r="K30" i="35"/>
  <c r="K29" i="35"/>
  <c r="N79" i="35"/>
  <c r="N26" i="35"/>
  <c r="N84" i="35"/>
  <c r="N95" i="35"/>
  <c r="N14" i="35"/>
  <c r="N15" i="35"/>
  <c r="K13" i="35"/>
  <c r="K100" i="35"/>
  <c r="K104" i="35"/>
  <c r="K83" i="35"/>
  <c r="N50" i="35"/>
  <c r="N103" i="35"/>
  <c r="K80" i="35"/>
  <c r="K27" i="35"/>
  <c r="K77" i="35"/>
  <c r="K11" i="35"/>
  <c r="L78" i="35"/>
  <c r="K65" i="35"/>
  <c r="L43" i="35"/>
  <c r="O14" i="35"/>
  <c r="O104" i="35"/>
  <c r="K79" i="35"/>
  <c r="L46" i="35"/>
  <c r="K26" i="35"/>
  <c r="L6" i="35"/>
  <c r="K32" i="35"/>
  <c r="O6" i="35"/>
  <c r="N42" i="35"/>
  <c r="O80" i="35"/>
  <c r="O44" i="35"/>
  <c r="L13" i="35"/>
  <c r="L45" i="35"/>
  <c r="L76" i="35"/>
  <c r="L95" i="35"/>
  <c r="K25" i="35"/>
  <c r="K210" i="35"/>
  <c r="K82" i="35"/>
  <c r="K61" i="35"/>
  <c r="O96" i="35"/>
  <c r="K76" i="35"/>
  <c r="K64" i="35"/>
  <c r="K41" i="35"/>
  <c r="O13" i="35"/>
  <c r="N47" i="35"/>
  <c r="O29" i="35"/>
  <c r="O210" i="35"/>
  <c r="N61" i="35"/>
  <c r="O67" i="35"/>
  <c r="O26" i="35"/>
  <c r="K103" i="35"/>
  <c r="L85" i="35"/>
  <c r="O100" i="35"/>
  <c r="K14" i="35"/>
  <c r="K62" i="35"/>
  <c r="K94" i="35"/>
  <c r="K59" i="35"/>
  <c r="L98" i="35"/>
  <c r="L79" i="35"/>
  <c r="O60" i="35"/>
  <c r="L42" i="35"/>
  <c r="K23" i="35"/>
  <c r="O11" i="35"/>
  <c r="N78" i="35"/>
  <c r="O25" i="35"/>
  <c r="O77" i="35"/>
  <c r="O98" i="35"/>
  <c r="O97" i="35"/>
  <c r="O76" i="35"/>
  <c r="O65" i="35"/>
  <c r="L48" i="35"/>
  <c r="O41" i="35"/>
  <c r="O23" i="35"/>
  <c r="O7" i="35"/>
  <c r="L100" i="35"/>
  <c r="L60" i="35"/>
  <c r="O43" i="35"/>
  <c r="L10" i="35"/>
  <c r="O31" i="35"/>
  <c r="K49" i="35"/>
  <c r="K123" i="35"/>
  <c r="N85" i="35"/>
  <c r="N60" i="35"/>
  <c r="K99" i="35"/>
  <c r="N41" i="35"/>
  <c r="O9" i="35"/>
  <c r="K46" i="35"/>
  <c r="K209" i="35"/>
  <c r="K98" i="35"/>
  <c r="O95" i="35"/>
  <c r="K60" i="35"/>
  <c r="N46" i="35"/>
  <c r="O61" i="35"/>
  <c r="N49" i="35"/>
  <c r="K15" i="35"/>
  <c r="O8" i="35"/>
  <c r="N67" i="35"/>
  <c r="K9" i="35"/>
  <c r="O46" i="35"/>
  <c r="O103" i="35"/>
  <c r="O85" i="35"/>
  <c r="O82" i="35"/>
  <c r="O64" i="35"/>
  <c r="K44" i="35"/>
  <c r="K28" i="35"/>
  <c r="K96" i="35"/>
  <c r="K48" i="35"/>
  <c r="O27" i="35"/>
  <c r="K12" i="35"/>
  <c r="K31" i="35"/>
  <c r="M123" i="35"/>
  <c r="L123" i="35"/>
  <c r="N123" i="35"/>
  <c r="N25" i="35"/>
  <c r="K10" i="35"/>
  <c r="K42" i="35"/>
  <c r="K66" i="35"/>
  <c r="K81" i="35"/>
  <c r="K102" i="35"/>
  <c r="K97" i="35"/>
  <c r="N80" i="35"/>
  <c r="K51" i="35"/>
  <c r="O30" i="35"/>
  <c r="K63" i="35"/>
  <c r="O51" i="35"/>
  <c r="K24" i="35"/>
  <c r="N10" i="35"/>
  <c r="N43" i="35"/>
  <c r="N102" i="35"/>
  <c r="O10" i="35"/>
  <c r="O42" i="35"/>
  <c r="O66" i="35"/>
  <c r="O209" i="35"/>
  <c r="O94" i="35"/>
  <c r="K84" i="35"/>
  <c r="K78" i="35"/>
  <c r="O63" i="35"/>
  <c r="K45" i="35"/>
  <c r="O24" i="35"/>
  <c r="K7" i="35"/>
  <c r="O68" i="35"/>
  <c r="O45" i="35"/>
  <c r="O28" i="35"/>
  <c r="K6" i="35"/>
  <c r="N12" i="35"/>
  <c r="N77" i="35"/>
  <c r="N23" i="35"/>
  <c r="N11" i="35"/>
  <c r="N63" i="35"/>
  <c r="N210" i="35"/>
  <c r="N81" i="35"/>
  <c r="N48" i="35"/>
  <c r="N31" i="35"/>
  <c r="N9" i="35"/>
  <c r="N51" i="35"/>
  <c r="N101" i="35"/>
  <c r="N99" i="35"/>
  <c r="L102" i="35"/>
  <c r="L30" i="35"/>
  <c r="N8" i="35"/>
  <c r="N97" i="35"/>
  <c r="N76" i="35"/>
  <c r="N66" i="35"/>
  <c r="L12" i="35"/>
  <c r="N104" i="35"/>
  <c r="N24" i="35"/>
  <c r="N45" i="35"/>
  <c r="L50" i="35"/>
  <c r="N7" i="35"/>
  <c r="L32" i="35"/>
  <c r="L61" i="35"/>
  <c r="L80" i="35"/>
  <c r="L94" i="35"/>
  <c r="L210" i="35"/>
  <c r="N98" i="35"/>
  <c r="N83" i="35"/>
  <c r="N68" i="35"/>
  <c r="L62" i="35"/>
  <c r="N44" i="35"/>
  <c r="L77" i="35"/>
  <c r="L67" i="35"/>
  <c r="L44" i="35"/>
  <c r="N32" i="35"/>
  <c r="L25" i="35"/>
  <c r="N30" i="35"/>
  <c r="N59" i="35"/>
  <c r="N100" i="35"/>
  <c r="N82" i="35"/>
  <c r="N209" i="35"/>
  <c r="L99" i="35"/>
  <c r="L31" i="35"/>
  <c r="N13" i="35"/>
  <c r="N65" i="35"/>
  <c r="L104" i="35"/>
  <c r="L15" i="35"/>
  <c r="L23" i="35"/>
  <c r="L14" i="35"/>
  <c r="L8" i="35"/>
  <c r="L7" i="35"/>
  <c r="N96" i="35"/>
  <c r="N27" i="35"/>
  <c r="N6" i="35"/>
  <c r="N29" i="35"/>
  <c r="N28" i="35"/>
  <c r="M210" i="35"/>
  <c r="M104" i="35"/>
  <c r="M100" i="35"/>
  <c r="M96" i="35"/>
  <c r="M83" i="35"/>
  <c r="M209" i="35"/>
  <c r="M99" i="35"/>
  <c r="M98" i="35"/>
  <c r="M97" i="35"/>
  <c r="M85" i="35"/>
  <c r="M84" i="35"/>
  <c r="M79" i="35"/>
  <c r="M64" i="35"/>
  <c r="M60" i="35"/>
  <c r="M48" i="35"/>
  <c r="M44" i="35"/>
  <c r="M31" i="35"/>
  <c r="M27" i="35"/>
  <c r="M23" i="35"/>
  <c r="M15" i="35"/>
  <c r="M12" i="35"/>
  <c r="M61" i="35"/>
  <c r="M14" i="35"/>
  <c r="M25" i="35"/>
  <c r="M101" i="35"/>
  <c r="M94" i="35"/>
  <c r="M78" i="35"/>
  <c r="M77" i="35"/>
  <c r="M76" i="35"/>
  <c r="M67" i="35"/>
  <c r="M66" i="35"/>
  <c r="M65" i="35"/>
  <c r="M42" i="35"/>
  <c r="M24" i="35"/>
  <c r="M102" i="35"/>
  <c r="M95" i="35"/>
  <c r="M80" i="35"/>
  <c r="M68" i="35"/>
  <c r="M47" i="35"/>
  <c r="M46" i="35"/>
  <c r="M45" i="35"/>
  <c r="M30" i="35"/>
  <c r="M29" i="35"/>
  <c r="M28" i="35"/>
  <c r="M6" i="35"/>
  <c r="M103" i="35"/>
  <c r="M81" i="35"/>
  <c r="M59" i="35"/>
  <c r="M51" i="35"/>
  <c r="M50" i="35"/>
  <c r="M49" i="35"/>
  <c r="M32" i="35"/>
  <c r="M11" i="35"/>
  <c r="M10" i="35"/>
  <c r="M9" i="35"/>
  <c r="M82" i="35"/>
  <c r="M63" i="35"/>
  <c r="M62" i="35"/>
  <c r="M13" i="35"/>
  <c r="M8" i="35"/>
  <c r="M43" i="35"/>
  <c r="M41" i="35"/>
  <c r="M26" i="35"/>
  <c r="M7" i="35"/>
  <c r="K211" i="35" l="1"/>
  <c r="L211" i="35"/>
  <c r="O211" i="35"/>
  <c r="M211" i="35"/>
  <c r="O105" i="35"/>
  <c r="O16" i="35"/>
  <c r="L86" i="35"/>
  <c r="K105" i="35"/>
  <c r="O86" i="35"/>
  <c r="N105" i="35"/>
  <c r="O52" i="35"/>
  <c r="K86" i="35"/>
  <c r="K69" i="35"/>
  <c r="K16" i="35"/>
  <c r="K33" i="35"/>
  <c r="K52" i="35"/>
  <c r="O69" i="35"/>
  <c r="O33" i="35"/>
  <c r="N211" i="35"/>
  <c r="N33" i="35"/>
  <c r="N52" i="35"/>
  <c r="L16" i="35"/>
  <c r="N69" i="35"/>
  <c r="L52" i="35"/>
  <c r="L69" i="35"/>
  <c r="L33" i="35"/>
  <c r="L105" i="35"/>
  <c r="N16" i="35"/>
  <c r="N86" i="35"/>
  <c r="M52" i="35"/>
  <c r="M33" i="35"/>
  <c r="M105" i="35"/>
  <c r="M16" i="35"/>
  <c r="M86" i="35"/>
  <c r="M69" i="35"/>
  <c r="R146" i="33" l="1"/>
  <c r="R145" i="33"/>
  <c r="R144" i="33"/>
  <c r="R143" i="33"/>
  <c r="R142" i="33"/>
  <c r="R134" i="33"/>
  <c r="R133" i="33"/>
  <c r="R132" i="33"/>
  <c r="R131" i="33"/>
  <c r="R130" i="33"/>
  <c r="R122" i="33"/>
  <c r="R121" i="33"/>
  <c r="R120" i="33"/>
  <c r="R119" i="33"/>
  <c r="R118" i="33"/>
  <c r="R70" i="33"/>
  <c r="D75" i="33" s="1"/>
  <c r="P75" i="33" s="1"/>
  <c r="R69" i="33"/>
  <c r="D74" i="33" s="1"/>
  <c r="R68" i="33"/>
  <c r="D73" i="33" s="1"/>
  <c r="J73" i="33" s="1"/>
  <c r="R67" i="33"/>
  <c r="D72" i="33" s="1"/>
  <c r="R66" i="33"/>
  <c r="D71" i="33" s="1"/>
  <c r="R58" i="33"/>
  <c r="D63" i="33" s="1"/>
  <c r="N63" i="33" s="1"/>
  <c r="R57" i="33"/>
  <c r="D62" i="33" s="1"/>
  <c r="R56" i="33"/>
  <c r="D61" i="33" s="1"/>
  <c r="N61" i="33" s="1"/>
  <c r="R55" i="33"/>
  <c r="D60" i="33" s="1"/>
  <c r="O60" i="33" s="1"/>
  <c r="R54" i="33"/>
  <c r="D59" i="33" s="1"/>
  <c r="L59" i="33" s="1"/>
  <c r="R46" i="33"/>
  <c r="D51" i="33" s="1"/>
  <c r="N51" i="33" s="1"/>
  <c r="R45" i="33"/>
  <c r="D50" i="33" s="1"/>
  <c r="Q50" i="33" s="1"/>
  <c r="R44" i="33"/>
  <c r="D49" i="33" s="1"/>
  <c r="R43" i="33"/>
  <c r="D48" i="33" s="1"/>
  <c r="D124" i="33" s="1"/>
  <c r="P124" i="33" s="1"/>
  <c r="R42" i="33"/>
  <c r="D47" i="33" s="1"/>
  <c r="M47" i="33" s="1"/>
  <c r="R32" i="33"/>
  <c r="D37" i="33" s="1"/>
  <c r="R31" i="33"/>
  <c r="D36" i="33" s="1"/>
  <c r="R30" i="33"/>
  <c r="D35" i="33" s="1"/>
  <c r="R29" i="33"/>
  <c r="D34" i="33" s="1"/>
  <c r="R28" i="33"/>
  <c r="D33" i="33" s="1"/>
  <c r="R20" i="33"/>
  <c r="D25" i="33" s="1"/>
  <c r="R19" i="33"/>
  <c r="D24" i="33" s="1"/>
  <c r="R18" i="33"/>
  <c r="D23" i="33" s="1"/>
  <c r="R17" i="33"/>
  <c r="D22" i="33" s="1"/>
  <c r="I22" i="33" s="1"/>
  <c r="R16" i="33"/>
  <c r="D21" i="33" s="1"/>
  <c r="R8" i="33"/>
  <c r="D13" i="33" s="1"/>
  <c r="J13" i="33" s="1"/>
  <c r="R7" i="33"/>
  <c r="D12" i="33" s="1"/>
  <c r="N12" i="33" s="1"/>
  <c r="R6" i="33"/>
  <c r="D11" i="33" s="1"/>
  <c r="R5" i="33"/>
  <c r="D10" i="33" s="1"/>
  <c r="R4" i="33"/>
  <c r="D9" i="33" s="1"/>
  <c r="N9" i="33" s="1"/>
  <c r="G103" i="27"/>
  <c r="J90" i="27" s="1"/>
  <c r="F103" i="27"/>
  <c r="I90" i="27" s="1"/>
  <c r="E103" i="27"/>
  <c r="H90" i="27" s="1"/>
  <c r="F36" i="33" l="1"/>
  <c r="N36" i="33"/>
  <c r="G36" i="33"/>
  <c r="O36" i="33"/>
  <c r="H36" i="33"/>
  <c r="P36" i="33"/>
  <c r="I36" i="33"/>
  <c r="Q36" i="33"/>
  <c r="J36" i="33"/>
  <c r="K36" i="33"/>
  <c r="L36" i="33"/>
  <c r="E36" i="33"/>
  <c r="M36" i="33"/>
  <c r="I37" i="33"/>
  <c r="Q37" i="33"/>
  <c r="J37" i="33"/>
  <c r="K37" i="33"/>
  <c r="L37" i="33"/>
  <c r="E37" i="33"/>
  <c r="M37" i="33"/>
  <c r="F37" i="33"/>
  <c r="N37" i="33"/>
  <c r="G37" i="33"/>
  <c r="O37" i="33"/>
  <c r="H37" i="33"/>
  <c r="P37" i="33"/>
  <c r="E33" i="33"/>
  <c r="M33" i="33"/>
  <c r="F33" i="33"/>
  <c r="N33" i="33"/>
  <c r="G33" i="33"/>
  <c r="O33" i="33"/>
  <c r="H33" i="33"/>
  <c r="P33" i="33"/>
  <c r="I33" i="33"/>
  <c r="Q33" i="33"/>
  <c r="J33" i="33"/>
  <c r="K33" i="33"/>
  <c r="L33" i="33"/>
  <c r="H34" i="33"/>
  <c r="P34" i="33"/>
  <c r="I34" i="33"/>
  <c r="Q34" i="33"/>
  <c r="J34" i="33"/>
  <c r="K34" i="33"/>
  <c r="L34" i="33"/>
  <c r="E34" i="33"/>
  <c r="M34" i="33"/>
  <c r="F34" i="33"/>
  <c r="N34" i="33"/>
  <c r="G34" i="33"/>
  <c r="O34" i="33"/>
  <c r="K35" i="33"/>
  <c r="L35" i="33"/>
  <c r="E35" i="33"/>
  <c r="M35" i="33"/>
  <c r="F35" i="33"/>
  <c r="N35" i="33"/>
  <c r="G35" i="33"/>
  <c r="O35" i="33"/>
  <c r="H35" i="33"/>
  <c r="P35" i="33"/>
  <c r="I35" i="33"/>
  <c r="Q35" i="33"/>
  <c r="J35" i="33"/>
  <c r="M24" i="33"/>
  <c r="H24" i="33"/>
  <c r="F24" i="33"/>
  <c r="N24" i="33"/>
  <c r="I74" i="33"/>
  <c r="P74" i="33"/>
  <c r="K74" i="33"/>
  <c r="L72" i="33"/>
  <c r="M72" i="33"/>
  <c r="P21" i="33"/>
  <c r="I21" i="33"/>
  <c r="K13" i="33"/>
  <c r="J48" i="33"/>
  <c r="L50" i="33"/>
  <c r="P59" i="33"/>
  <c r="K60" i="33"/>
  <c r="F63" i="33"/>
  <c r="Q63" i="33"/>
  <c r="E13" i="33"/>
  <c r="O13" i="33"/>
  <c r="N48" i="33"/>
  <c r="G51" i="33"/>
  <c r="E59" i="33"/>
  <c r="Q59" i="33"/>
  <c r="M60" i="33"/>
  <c r="J63" i="33"/>
  <c r="F13" i="33"/>
  <c r="Q13" i="33"/>
  <c r="F59" i="33"/>
  <c r="F60" i="33"/>
  <c r="Q60" i="33"/>
  <c r="K63" i="33"/>
  <c r="J75" i="33"/>
  <c r="H50" i="33"/>
  <c r="G60" i="33"/>
  <c r="E63" i="33"/>
  <c r="O63" i="33"/>
  <c r="O10" i="33"/>
  <c r="K10" i="33"/>
  <c r="G10" i="33"/>
  <c r="N10" i="33"/>
  <c r="J10" i="33"/>
  <c r="Q10" i="33"/>
  <c r="M10" i="33"/>
  <c r="P10" i="33"/>
  <c r="L10" i="33"/>
  <c r="H10" i="33"/>
  <c r="F10" i="33"/>
  <c r="I10" i="33"/>
  <c r="E10" i="33"/>
  <c r="Q23" i="33"/>
  <c r="M23" i="33"/>
  <c r="I23" i="33"/>
  <c r="E23" i="33"/>
  <c r="N23" i="33"/>
  <c r="H23" i="33"/>
  <c r="K23" i="33"/>
  <c r="J23" i="33"/>
  <c r="O23" i="33"/>
  <c r="G23" i="33"/>
  <c r="L23" i="33"/>
  <c r="F23" i="33"/>
  <c r="P23" i="33"/>
  <c r="Q11" i="33"/>
  <c r="M11" i="33"/>
  <c r="I11" i="33"/>
  <c r="E11" i="33"/>
  <c r="O11" i="33"/>
  <c r="J11" i="33"/>
  <c r="H11" i="33"/>
  <c r="L11" i="33"/>
  <c r="P11" i="33"/>
  <c r="K11" i="33"/>
  <c r="F11" i="33"/>
  <c r="N11" i="33"/>
  <c r="G11" i="33"/>
  <c r="D125" i="33"/>
  <c r="Q49" i="33"/>
  <c r="M49" i="33"/>
  <c r="I49" i="33"/>
  <c r="E49" i="33"/>
  <c r="L49" i="33"/>
  <c r="G49" i="33"/>
  <c r="N49" i="33"/>
  <c r="H49" i="33"/>
  <c r="K49" i="33"/>
  <c r="J49" i="33"/>
  <c r="P49" i="33"/>
  <c r="O49" i="33"/>
  <c r="F49" i="33"/>
  <c r="O62" i="33"/>
  <c r="K62" i="33"/>
  <c r="G62" i="33"/>
  <c r="Q62" i="33"/>
  <c r="L62" i="33"/>
  <c r="F62" i="33"/>
  <c r="M62" i="33"/>
  <c r="H62" i="33"/>
  <c r="D138" i="33"/>
  <c r="N62" i="33"/>
  <c r="J62" i="33"/>
  <c r="I62" i="33"/>
  <c r="P62" i="33"/>
  <c r="E62" i="33"/>
  <c r="I12" i="33"/>
  <c r="P25" i="33"/>
  <c r="L25" i="33"/>
  <c r="H25" i="33"/>
  <c r="O25" i="33"/>
  <c r="J25" i="33"/>
  <c r="E25" i="33"/>
  <c r="Q25" i="33"/>
  <c r="K25" i="33"/>
  <c r="F25" i="33"/>
  <c r="O22" i="33"/>
  <c r="G25" i="33"/>
  <c r="N47" i="33"/>
  <c r="D147" i="33"/>
  <c r="O71" i="33"/>
  <c r="K71" i="33"/>
  <c r="G71" i="33"/>
  <c r="P71" i="33"/>
  <c r="J71" i="33"/>
  <c r="E71" i="33"/>
  <c r="Q71" i="33"/>
  <c r="L71" i="33"/>
  <c r="F71" i="33"/>
  <c r="E9" i="33"/>
  <c r="M9" i="33"/>
  <c r="E12" i="33"/>
  <c r="P12" i="33"/>
  <c r="O21" i="33"/>
  <c r="K21" i="33"/>
  <c r="G21" i="33"/>
  <c r="Q21" i="33"/>
  <c r="L21" i="33"/>
  <c r="F21" i="33"/>
  <c r="Q22" i="33"/>
  <c r="I25" i="33"/>
  <c r="H71" i="33"/>
  <c r="O124" i="33"/>
  <c r="K124" i="33"/>
  <c r="G124" i="33"/>
  <c r="M124" i="33"/>
  <c r="H124" i="33"/>
  <c r="L124" i="33"/>
  <c r="E124" i="33"/>
  <c r="N124" i="33"/>
  <c r="F124" i="33"/>
  <c r="P13" i="33"/>
  <c r="L13" i="33"/>
  <c r="H13" i="33"/>
  <c r="G9" i="33"/>
  <c r="K9" i="33"/>
  <c r="O9" i="33"/>
  <c r="H12" i="33"/>
  <c r="M12" i="33"/>
  <c r="I13" i="33"/>
  <c r="N13" i="33"/>
  <c r="H21" i="33"/>
  <c r="N21" i="33"/>
  <c r="F22" i="33"/>
  <c r="N22" i="33"/>
  <c r="O24" i="33"/>
  <c r="K24" i="33"/>
  <c r="G24" i="33"/>
  <c r="P24" i="33"/>
  <c r="J24" i="33"/>
  <c r="E24" i="33"/>
  <c r="L24" i="33"/>
  <c r="N25" i="33"/>
  <c r="P48" i="33"/>
  <c r="L48" i="33"/>
  <c r="H48" i="33"/>
  <c r="Q48" i="33"/>
  <c r="K48" i="33"/>
  <c r="F48" i="33"/>
  <c r="M48" i="33"/>
  <c r="G48" i="33"/>
  <c r="P51" i="33"/>
  <c r="L51" i="33"/>
  <c r="H51" i="33"/>
  <c r="O51" i="33"/>
  <c r="J51" i="33"/>
  <c r="E51" i="33"/>
  <c r="Q51" i="33"/>
  <c r="K51" i="33"/>
  <c r="F51" i="33"/>
  <c r="I48" i="33"/>
  <c r="F50" i="33"/>
  <c r="M51" i="33"/>
  <c r="O75" i="33"/>
  <c r="K75" i="33"/>
  <c r="G75" i="33"/>
  <c r="D151" i="33"/>
  <c r="N75" i="33"/>
  <c r="I75" i="33"/>
  <c r="L75" i="33"/>
  <c r="E75" i="33"/>
  <c r="M75" i="33"/>
  <c r="F75" i="33"/>
  <c r="M71" i="33"/>
  <c r="H75" i="33"/>
  <c r="J124" i="33"/>
  <c r="P9" i="33"/>
  <c r="D149" i="33"/>
  <c r="P73" i="33"/>
  <c r="L73" i="33"/>
  <c r="H73" i="33"/>
  <c r="Q73" i="33"/>
  <c r="K73" i="33"/>
  <c r="F73" i="33"/>
  <c r="N73" i="33"/>
  <c r="G73" i="33"/>
  <c r="O73" i="33"/>
  <c r="I73" i="33"/>
  <c r="M73" i="33"/>
  <c r="L9" i="33"/>
  <c r="O47" i="33"/>
  <c r="K47" i="33"/>
  <c r="G47" i="33"/>
  <c r="P47" i="33"/>
  <c r="J47" i="33"/>
  <c r="E47" i="33"/>
  <c r="Q47" i="33"/>
  <c r="L47" i="33"/>
  <c r="F47" i="33"/>
  <c r="D137" i="33"/>
  <c r="Q61" i="33"/>
  <c r="M61" i="33"/>
  <c r="I61" i="33"/>
  <c r="E61" i="33"/>
  <c r="O61" i="33"/>
  <c r="J61" i="33"/>
  <c r="P61" i="33"/>
  <c r="K61" i="33"/>
  <c r="F61" i="33"/>
  <c r="G61" i="33"/>
  <c r="H47" i="33"/>
  <c r="H9" i="33"/>
  <c r="O12" i="33"/>
  <c r="K12" i="33"/>
  <c r="G12" i="33"/>
  <c r="P22" i="33"/>
  <c r="L22" i="33"/>
  <c r="H22" i="33"/>
  <c r="M22" i="33"/>
  <c r="G22" i="33"/>
  <c r="N71" i="33"/>
  <c r="I9" i="33"/>
  <c r="Q9" i="33"/>
  <c r="J12" i="33"/>
  <c r="J21" i="33"/>
  <c r="J22" i="33"/>
  <c r="H61" i="33"/>
  <c r="O72" i="33"/>
  <c r="K72" i="33"/>
  <c r="G72" i="33"/>
  <c r="D148" i="33"/>
  <c r="P72" i="33"/>
  <c r="J72" i="33"/>
  <c r="E72" i="33"/>
  <c r="N72" i="33"/>
  <c r="H72" i="33"/>
  <c r="Q72" i="33"/>
  <c r="I72" i="33"/>
  <c r="D123" i="33"/>
  <c r="Q124" i="33"/>
  <c r="F9" i="33"/>
  <c r="J9" i="33"/>
  <c r="F12" i="33"/>
  <c r="L12" i="33"/>
  <c r="Q12" i="33"/>
  <c r="G13" i="33"/>
  <c r="M13" i="33"/>
  <c r="E21" i="33"/>
  <c r="M21" i="33"/>
  <c r="E22" i="33"/>
  <c r="K22" i="33"/>
  <c r="I24" i="33"/>
  <c r="Q24" i="33"/>
  <c r="M25" i="33"/>
  <c r="D126" i="33"/>
  <c r="O50" i="33"/>
  <c r="K50" i="33"/>
  <c r="G50" i="33"/>
  <c r="N50" i="33"/>
  <c r="I50" i="33"/>
  <c r="P50" i="33"/>
  <c r="J50" i="33"/>
  <c r="E50" i="33"/>
  <c r="I47" i="33"/>
  <c r="E48" i="33"/>
  <c r="O48" i="33"/>
  <c r="M50" i="33"/>
  <c r="I51" i="33"/>
  <c r="D135" i="33"/>
  <c r="O59" i="33"/>
  <c r="K59" i="33"/>
  <c r="G59" i="33"/>
  <c r="M59" i="33"/>
  <c r="H59" i="33"/>
  <c r="N59" i="33"/>
  <c r="I59" i="33"/>
  <c r="J59" i="33"/>
  <c r="L61" i="33"/>
  <c r="I71" i="33"/>
  <c r="F72" i="33"/>
  <c r="E73" i="33"/>
  <c r="N74" i="33"/>
  <c r="J74" i="33"/>
  <c r="F74" i="33"/>
  <c r="D150" i="33"/>
  <c r="M74" i="33"/>
  <c r="H74" i="33"/>
  <c r="L74" i="33"/>
  <c r="E74" i="33"/>
  <c r="O74" i="33"/>
  <c r="G74" i="33"/>
  <c r="Q74" i="33"/>
  <c r="Q75" i="33"/>
  <c r="I124" i="33"/>
  <c r="D127" i="33"/>
  <c r="E60" i="33"/>
  <c r="J60" i="33"/>
  <c r="I63" i="33"/>
  <c r="D136" i="33"/>
  <c r="P60" i="33"/>
  <c r="L60" i="33"/>
  <c r="H60" i="33"/>
  <c r="D139" i="33"/>
  <c r="P63" i="33"/>
  <c r="L63" i="33"/>
  <c r="H63" i="33"/>
  <c r="I60" i="33"/>
  <c r="N60" i="33"/>
  <c r="G63" i="33"/>
  <c r="M63" i="33"/>
  <c r="R13" i="33" l="1"/>
  <c r="R63" i="33"/>
  <c r="R74" i="33"/>
  <c r="R37" i="33"/>
  <c r="R71" i="33"/>
  <c r="R59" i="33"/>
  <c r="R10" i="33"/>
  <c r="R60" i="33"/>
  <c r="R72" i="33"/>
  <c r="R34" i="33"/>
  <c r="P149" i="33"/>
  <c r="L149" i="33"/>
  <c r="H149" i="33"/>
  <c r="M149" i="33"/>
  <c r="G149" i="33"/>
  <c r="Q149" i="33"/>
  <c r="K149" i="33"/>
  <c r="F149" i="33"/>
  <c r="O149" i="33"/>
  <c r="J149" i="33"/>
  <c r="E149" i="33"/>
  <c r="N149" i="33"/>
  <c r="I149" i="33"/>
  <c r="R73" i="33"/>
  <c r="N135" i="33"/>
  <c r="J135" i="33"/>
  <c r="F135" i="33"/>
  <c r="M135" i="33"/>
  <c r="H135" i="33"/>
  <c r="O135" i="33"/>
  <c r="I135" i="33"/>
  <c r="K135" i="33"/>
  <c r="L135" i="33"/>
  <c r="P135" i="33"/>
  <c r="E135" i="33"/>
  <c r="Q135" i="33"/>
  <c r="G135" i="33"/>
  <c r="R50" i="33"/>
  <c r="N126" i="33"/>
  <c r="J126" i="33"/>
  <c r="F126" i="33"/>
  <c r="O126" i="33"/>
  <c r="I126" i="33"/>
  <c r="P126" i="33"/>
  <c r="K126" i="33"/>
  <c r="E126" i="33"/>
  <c r="M126" i="33"/>
  <c r="Q126" i="33"/>
  <c r="G126" i="33"/>
  <c r="L126" i="33"/>
  <c r="H126" i="33"/>
  <c r="R22" i="33"/>
  <c r="N123" i="33"/>
  <c r="J123" i="33"/>
  <c r="F123" i="33"/>
  <c r="Q123" i="33"/>
  <c r="L123" i="33"/>
  <c r="G123" i="33"/>
  <c r="M123" i="33"/>
  <c r="E123" i="33"/>
  <c r="O123" i="33"/>
  <c r="H123" i="33"/>
  <c r="I123" i="33"/>
  <c r="K123" i="33"/>
  <c r="P123" i="33"/>
  <c r="O148" i="33"/>
  <c r="K148" i="33"/>
  <c r="G148" i="33"/>
  <c r="Q148" i="33"/>
  <c r="L148" i="33"/>
  <c r="F148" i="33"/>
  <c r="P148" i="33"/>
  <c r="J148" i="33"/>
  <c r="E148" i="33"/>
  <c r="N148" i="33"/>
  <c r="I148" i="33"/>
  <c r="M148" i="33"/>
  <c r="H148" i="33"/>
  <c r="R61" i="33"/>
  <c r="P137" i="33"/>
  <c r="L137" i="33"/>
  <c r="H137" i="33"/>
  <c r="O137" i="33"/>
  <c r="J137" i="33"/>
  <c r="E137" i="33"/>
  <c r="Q137" i="33"/>
  <c r="K137" i="33"/>
  <c r="F137" i="33"/>
  <c r="M137" i="33"/>
  <c r="N137" i="33"/>
  <c r="G137" i="33"/>
  <c r="I137" i="33"/>
  <c r="R47" i="33"/>
  <c r="R25" i="33"/>
  <c r="N138" i="33"/>
  <c r="J138" i="33"/>
  <c r="F138" i="33"/>
  <c r="Q138" i="33"/>
  <c r="L138" i="33"/>
  <c r="G138" i="33"/>
  <c r="P138" i="33"/>
  <c r="K138" i="33"/>
  <c r="E138" i="33"/>
  <c r="M138" i="33"/>
  <c r="H138" i="33"/>
  <c r="O138" i="33"/>
  <c r="I138" i="33"/>
  <c r="R11" i="33"/>
  <c r="N150" i="33"/>
  <c r="J150" i="33"/>
  <c r="F150" i="33"/>
  <c r="O150" i="33"/>
  <c r="I150" i="33"/>
  <c r="M150" i="33"/>
  <c r="H150" i="33"/>
  <c r="Q150" i="33"/>
  <c r="L150" i="33"/>
  <c r="G150" i="33"/>
  <c r="P150" i="33"/>
  <c r="K150" i="33"/>
  <c r="E150" i="33"/>
  <c r="R51" i="33"/>
  <c r="R124" i="33"/>
  <c r="R9" i="33"/>
  <c r="O139" i="33"/>
  <c r="K139" i="33"/>
  <c r="G139" i="33"/>
  <c r="M139" i="33"/>
  <c r="H139" i="33"/>
  <c r="Q139" i="33"/>
  <c r="L139" i="33"/>
  <c r="F139" i="33"/>
  <c r="P139" i="33"/>
  <c r="N139" i="33"/>
  <c r="I139" i="33"/>
  <c r="E139" i="33"/>
  <c r="J139" i="33"/>
  <c r="R21" i="33"/>
  <c r="Q151" i="33"/>
  <c r="O151" i="33"/>
  <c r="K151" i="33"/>
  <c r="G151" i="33"/>
  <c r="P151" i="33"/>
  <c r="J151" i="33"/>
  <c r="E151" i="33"/>
  <c r="N151" i="33"/>
  <c r="I151" i="33"/>
  <c r="M151" i="33"/>
  <c r="H151" i="33"/>
  <c r="L151" i="33"/>
  <c r="F151" i="33"/>
  <c r="R49" i="33"/>
  <c r="P125" i="33"/>
  <c r="L125" i="33"/>
  <c r="H125" i="33"/>
  <c r="M125" i="33"/>
  <c r="N125" i="33"/>
  <c r="I125" i="33"/>
  <c r="K125" i="33"/>
  <c r="E125" i="33"/>
  <c r="O125" i="33"/>
  <c r="F125" i="33"/>
  <c r="G125" i="33"/>
  <c r="Q125" i="33"/>
  <c r="J125" i="33"/>
  <c r="R36" i="33"/>
  <c r="O136" i="33"/>
  <c r="K136" i="33"/>
  <c r="G136" i="33"/>
  <c r="N136" i="33"/>
  <c r="I136" i="33"/>
  <c r="P136" i="33"/>
  <c r="J136" i="33"/>
  <c r="E136" i="33"/>
  <c r="Q136" i="33"/>
  <c r="F136" i="33"/>
  <c r="H136" i="33"/>
  <c r="M136" i="33"/>
  <c r="L136" i="33"/>
  <c r="R48" i="33"/>
  <c r="R75" i="33"/>
  <c r="R24" i="33"/>
  <c r="R35" i="33"/>
  <c r="O127" i="33"/>
  <c r="K127" i="33"/>
  <c r="G127" i="33"/>
  <c r="P127" i="33"/>
  <c r="J127" i="33"/>
  <c r="E127" i="33"/>
  <c r="Q127" i="33"/>
  <c r="L127" i="33"/>
  <c r="F127" i="33"/>
  <c r="I127" i="33"/>
  <c r="M127" i="33"/>
  <c r="N127" i="33"/>
  <c r="H127" i="33"/>
  <c r="R33" i="33"/>
  <c r="R12" i="33"/>
  <c r="N147" i="33"/>
  <c r="J147" i="33"/>
  <c r="F147" i="33"/>
  <c r="P147" i="33"/>
  <c r="K147" i="33"/>
  <c r="E147" i="33"/>
  <c r="O147" i="33"/>
  <c r="I147" i="33"/>
  <c r="M147" i="33"/>
  <c r="H147" i="33"/>
  <c r="Q147" i="33"/>
  <c r="L147" i="33"/>
  <c r="G147" i="33"/>
  <c r="R62" i="33"/>
  <c r="R23" i="33"/>
  <c r="I193" i="6"/>
  <c r="H193" i="6"/>
  <c r="G193" i="6"/>
  <c r="F193" i="6"/>
  <c r="J193" i="6"/>
  <c r="F159" i="6"/>
  <c r="F172" i="6" s="1"/>
  <c r="R151" i="33" l="1"/>
  <c r="R147" i="33"/>
  <c r="R127" i="33"/>
  <c r="R148" i="33"/>
  <c r="R126" i="33"/>
  <c r="R137" i="33"/>
  <c r="R139" i="33"/>
  <c r="R123" i="33"/>
  <c r="R149" i="33"/>
  <c r="R125" i="33"/>
  <c r="R138" i="33"/>
  <c r="R136" i="33"/>
  <c r="R150" i="33"/>
  <c r="R135" i="33"/>
  <c r="N51" i="1" l="1"/>
  <c r="V51" i="1" l="1"/>
  <c r="Q51" i="1"/>
  <c r="S51" i="1" l="1"/>
  <c r="T51" i="1"/>
  <c r="O51" i="1"/>
  <c r="W51" i="1" l="1"/>
  <c r="R51" i="1"/>
  <c r="E15" i="27" l="1"/>
  <c r="F15" i="27"/>
  <c r="G15" i="27"/>
  <c r="E64" i="27"/>
  <c r="H54" i="27" s="1"/>
  <c r="F64" i="27"/>
  <c r="I54" i="27" s="1"/>
  <c r="G64" i="27"/>
  <c r="J54" i="27" s="1"/>
  <c r="E81" i="27"/>
  <c r="F81" i="27"/>
  <c r="G81" i="27"/>
  <c r="F102" i="34"/>
  <c r="G102" i="34"/>
  <c r="H102" i="34"/>
  <c r="I102" i="34"/>
  <c r="J102" i="34"/>
  <c r="J62" i="27" l="1"/>
  <c r="J58" i="27"/>
  <c r="J63" i="27"/>
  <c r="J59" i="27"/>
  <c r="J55" i="27"/>
  <c r="J60" i="27"/>
  <c r="J56" i="27"/>
  <c r="J61" i="27"/>
  <c r="J57" i="27"/>
  <c r="I61" i="27"/>
  <c r="I57" i="27"/>
  <c r="I62" i="27"/>
  <c r="I58" i="27"/>
  <c r="I63" i="27"/>
  <c r="I59" i="27"/>
  <c r="I55" i="27"/>
  <c r="I60" i="27"/>
  <c r="I56" i="27"/>
  <c r="H60" i="27"/>
  <c r="H56" i="27"/>
  <c r="H61" i="27"/>
  <c r="H57" i="27"/>
  <c r="H62" i="27"/>
  <c r="H58" i="27"/>
  <c r="H63" i="27"/>
  <c r="H59" i="27"/>
  <c r="H55" i="27"/>
  <c r="J70" i="27"/>
  <c r="J75" i="27" s="1"/>
  <c r="I70" i="27"/>
  <c r="I72" i="27" s="1"/>
  <c r="H70" i="27"/>
  <c r="H74" i="27" s="1"/>
  <c r="J6" i="27"/>
  <c r="J21" i="27"/>
  <c r="J37" i="27"/>
  <c r="I37" i="27"/>
  <c r="I6" i="27"/>
  <c r="I21" i="27"/>
  <c r="H37" i="27"/>
  <c r="H6" i="27"/>
  <c r="H21" i="27"/>
  <c r="H77" i="27" l="1"/>
  <c r="I78" i="27"/>
  <c r="I71" i="27"/>
  <c r="J76" i="27"/>
  <c r="I75" i="27"/>
  <c r="H23" i="27"/>
  <c r="H25" i="27"/>
  <c r="H27" i="27"/>
  <c r="H29" i="27"/>
  <c r="H22" i="27"/>
  <c r="H24" i="27"/>
  <c r="H26" i="27"/>
  <c r="H28" i="27"/>
  <c r="I22" i="27"/>
  <c r="I24" i="27"/>
  <c r="I26" i="27"/>
  <c r="I28" i="27"/>
  <c r="I29" i="27"/>
  <c r="I23" i="27"/>
  <c r="I27" i="27"/>
  <c r="I25" i="27"/>
  <c r="H7" i="27"/>
  <c r="H9" i="27"/>
  <c r="H8" i="27"/>
  <c r="I8" i="27"/>
  <c r="I7" i="27"/>
  <c r="I9" i="27"/>
  <c r="J9" i="27"/>
  <c r="J8" i="27"/>
  <c r="J7" i="27"/>
  <c r="H11" i="27"/>
  <c r="H13" i="27"/>
  <c r="H10" i="27"/>
  <c r="H12" i="27"/>
  <c r="I11" i="27"/>
  <c r="I13" i="27"/>
  <c r="I10" i="27"/>
  <c r="I12" i="27"/>
  <c r="J71" i="27"/>
  <c r="J79" i="27"/>
  <c r="H72" i="27"/>
  <c r="J80" i="27"/>
  <c r="H73" i="27"/>
  <c r="H80" i="27"/>
  <c r="J77" i="27"/>
  <c r="J72" i="27"/>
  <c r="I94" i="27"/>
  <c r="I100" i="27"/>
  <c r="I97" i="27"/>
  <c r="I99" i="27"/>
  <c r="I96" i="27"/>
  <c r="I93" i="27"/>
  <c r="I102" i="27"/>
  <c r="I95" i="27"/>
  <c r="I92" i="27"/>
  <c r="I98" i="27"/>
  <c r="I91" i="27"/>
  <c r="I101" i="27"/>
  <c r="I77" i="27"/>
  <c r="I79" i="27"/>
  <c r="I74" i="27"/>
  <c r="I80" i="27"/>
  <c r="I73" i="27"/>
  <c r="I76" i="27"/>
  <c r="H93" i="27"/>
  <c r="H99" i="27"/>
  <c r="H96" i="27"/>
  <c r="H102" i="27"/>
  <c r="H95" i="27"/>
  <c r="H92" i="27"/>
  <c r="H101" i="27"/>
  <c r="H98" i="27"/>
  <c r="H91" i="27"/>
  <c r="H97" i="27"/>
  <c r="H94" i="27"/>
  <c r="H100" i="27"/>
  <c r="J99" i="27"/>
  <c r="J102" i="27"/>
  <c r="J92" i="27"/>
  <c r="J95" i="27"/>
  <c r="J96" i="27"/>
  <c r="J100" i="27"/>
  <c r="J94" i="27"/>
  <c r="J98" i="27"/>
  <c r="J101" i="27"/>
  <c r="J91" i="27"/>
  <c r="J93" i="27"/>
  <c r="J97" i="27"/>
  <c r="H71" i="27"/>
  <c r="H75" i="27"/>
  <c r="H78" i="27"/>
  <c r="H76" i="27"/>
  <c r="H79" i="27"/>
  <c r="J74" i="27"/>
  <c r="J73" i="27"/>
  <c r="J78" i="27"/>
  <c r="J14" i="27"/>
  <c r="J44" i="27"/>
  <c r="J40" i="27"/>
  <c r="J28" i="27"/>
  <c r="J24" i="27"/>
  <c r="J12" i="27"/>
  <c r="J45" i="27"/>
  <c r="J41" i="27"/>
  <c r="J29" i="27"/>
  <c r="J25" i="27"/>
  <c r="J13" i="27"/>
  <c r="J46" i="27"/>
  <c r="J42" i="27"/>
  <c r="J38" i="27"/>
  <c r="J26" i="27"/>
  <c r="J22" i="27"/>
  <c r="J11" i="27"/>
  <c r="J43" i="27"/>
  <c r="J39" i="27"/>
  <c r="J27" i="27"/>
  <c r="J23" i="27"/>
  <c r="J10" i="27"/>
  <c r="H14" i="27"/>
  <c r="H46" i="27"/>
  <c r="H42" i="27"/>
  <c r="H38" i="27"/>
  <c r="H43" i="27"/>
  <c r="H39" i="27"/>
  <c r="H44" i="27"/>
  <c r="H40" i="27"/>
  <c r="H45" i="27"/>
  <c r="H41" i="27"/>
  <c r="I14" i="27"/>
  <c r="I43" i="27"/>
  <c r="I39" i="27"/>
  <c r="I44" i="27"/>
  <c r="I40" i="27"/>
  <c r="I45" i="27"/>
  <c r="I41" i="27"/>
  <c r="I46" i="27"/>
  <c r="I42" i="27"/>
  <c r="I38" i="27"/>
  <c r="J81" i="27" l="1"/>
  <c r="H81" i="27"/>
  <c r="I81" i="27"/>
  <c r="I47" i="27"/>
  <c r="J103" i="27"/>
  <c r="H103" i="27"/>
  <c r="I103" i="27"/>
  <c r="I15" i="27"/>
  <c r="I64" i="27"/>
  <c r="J15" i="27"/>
  <c r="I30" i="27"/>
  <c r="H30" i="27"/>
  <c r="J64" i="27"/>
  <c r="J47" i="27"/>
  <c r="H15" i="27"/>
  <c r="H47" i="27"/>
  <c r="H64" i="27"/>
  <c r="J30" i="27"/>
  <c r="F16" i="34" l="1"/>
  <c r="K94" i="34" s="1"/>
  <c r="G16" i="34"/>
  <c r="L94" i="34" s="1"/>
  <c r="H16" i="34"/>
  <c r="M94" i="34" s="1"/>
  <c r="I16" i="34"/>
  <c r="N94" i="34" s="1"/>
  <c r="J16" i="34"/>
  <c r="O94" i="34" s="1"/>
  <c r="F33" i="34"/>
  <c r="G33" i="34"/>
  <c r="H33" i="34"/>
  <c r="I33" i="34"/>
  <c r="J33" i="34"/>
  <c r="F54" i="34"/>
  <c r="G54" i="34"/>
  <c r="H54" i="34"/>
  <c r="I54" i="34"/>
  <c r="J54" i="34"/>
  <c r="F70" i="34"/>
  <c r="G70" i="34"/>
  <c r="H70" i="34"/>
  <c r="I70" i="34"/>
  <c r="J70" i="34"/>
  <c r="F86" i="34"/>
  <c r="G86" i="34"/>
  <c r="H86" i="34"/>
  <c r="I86" i="34"/>
  <c r="J86" i="34"/>
  <c r="I114" i="34"/>
  <c r="J114" i="34"/>
  <c r="K114" i="34"/>
  <c r="L114" i="34"/>
  <c r="M114" i="34"/>
  <c r="O97" i="34" l="1"/>
  <c r="K98" i="34"/>
  <c r="N5" i="34"/>
  <c r="N6" i="34" s="1"/>
  <c r="K101" i="34"/>
  <c r="M76" i="34"/>
  <c r="M41" i="34"/>
  <c r="M60" i="34"/>
  <c r="M66" i="34" s="1"/>
  <c r="K22" i="34"/>
  <c r="O22" i="34"/>
  <c r="L5" i="34"/>
  <c r="L76" i="34"/>
  <c r="L41" i="34"/>
  <c r="L60" i="34"/>
  <c r="L22" i="34"/>
  <c r="O5" i="34"/>
  <c r="O76" i="34"/>
  <c r="O41" i="34"/>
  <c r="O60" i="34"/>
  <c r="K5" i="34"/>
  <c r="K76" i="34"/>
  <c r="K41" i="34"/>
  <c r="K60" i="34"/>
  <c r="M22" i="34"/>
  <c r="N60" i="34"/>
  <c r="N76" i="34"/>
  <c r="N41" i="34"/>
  <c r="M5" i="34"/>
  <c r="N22" i="34"/>
  <c r="M98" i="34"/>
  <c r="M100" i="34"/>
  <c r="M101" i="34"/>
  <c r="M95" i="34"/>
  <c r="M96" i="34"/>
  <c r="M97" i="34"/>
  <c r="M99" i="34"/>
  <c r="N95" i="34"/>
  <c r="N99" i="34"/>
  <c r="N96" i="34"/>
  <c r="N101" i="34"/>
  <c r="N98" i="34"/>
  <c r="N100" i="34"/>
  <c r="N97" i="34"/>
  <c r="L96" i="34"/>
  <c r="L101" i="34"/>
  <c r="L98" i="34"/>
  <c r="L95" i="34"/>
  <c r="L100" i="34"/>
  <c r="L97" i="34"/>
  <c r="L99" i="34"/>
  <c r="O100" i="34"/>
  <c r="K96" i="34"/>
  <c r="K99" i="34"/>
  <c r="O95" i="34"/>
  <c r="O98" i="34"/>
  <c r="O101" i="34"/>
  <c r="K97" i="34"/>
  <c r="K100" i="34"/>
  <c r="O96" i="34"/>
  <c r="K95" i="34"/>
  <c r="O99" i="34"/>
  <c r="O139" i="34" l="1"/>
  <c r="Q139" i="34"/>
  <c r="R139" i="34"/>
  <c r="N139" i="34"/>
  <c r="P139" i="34"/>
  <c r="M69" i="34"/>
  <c r="M67" i="34"/>
  <c r="M65" i="34"/>
  <c r="M63" i="34"/>
  <c r="M64" i="34"/>
  <c r="M62" i="34"/>
  <c r="M68" i="34"/>
  <c r="N27" i="34"/>
  <c r="N32" i="34"/>
  <c r="N12" i="34"/>
  <c r="N7" i="34"/>
  <c r="N13" i="34"/>
  <c r="N31" i="34"/>
  <c r="N10" i="34"/>
  <c r="N11" i="34"/>
  <c r="N15" i="34"/>
  <c r="N26" i="34"/>
  <c r="N14" i="34"/>
  <c r="N24" i="34"/>
  <c r="N25" i="34"/>
  <c r="N30" i="34"/>
  <c r="Q108" i="34"/>
  <c r="N23" i="34"/>
  <c r="N28" i="34"/>
  <c r="N8" i="34"/>
  <c r="N29" i="34"/>
  <c r="N9" i="34"/>
  <c r="K102" i="34"/>
  <c r="K61" i="34"/>
  <c r="K82" i="34"/>
  <c r="K78" i="34"/>
  <c r="K85" i="34"/>
  <c r="K81" i="34"/>
  <c r="K77" i="34"/>
  <c r="K84" i="34"/>
  <c r="K80" i="34"/>
  <c r="K83" i="34"/>
  <c r="K79" i="34"/>
  <c r="N108" i="34"/>
  <c r="K32" i="34"/>
  <c r="K29" i="34"/>
  <c r="K25" i="34"/>
  <c r="K15" i="34"/>
  <c r="K12" i="34"/>
  <c r="K8" i="34"/>
  <c r="K31" i="34"/>
  <c r="K28" i="34"/>
  <c r="K24" i="34"/>
  <c r="K11" i="34"/>
  <c r="K7" i="34"/>
  <c r="K27" i="34"/>
  <c r="K23" i="34"/>
  <c r="K14" i="34"/>
  <c r="K10" i="34"/>
  <c r="K6" i="34"/>
  <c r="K30" i="34"/>
  <c r="K26" i="34"/>
  <c r="K13" i="34"/>
  <c r="K9" i="34"/>
  <c r="O108" i="34"/>
  <c r="L31" i="34"/>
  <c r="L28" i="34"/>
  <c r="L24" i="34"/>
  <c r="L11" i="34"/>
  <c r="L7" i="34"/>
  <c r="L27" i="34"/>
  <c r="L23" i="34"/>
  <c r="L14" i="34"/>
  <c r="L10" i="34"/>
  <c r="L6" i="34"/>
  <c r="L30" i="34"/>
  <c r="L26" i="34"/>
  <c r="L13" i="34"/>
  <c r="L9" i="34"/>
  <c r="L32" i="34"/>
  <c r="L29" i="34"/>
  <c r="L25" i="34"/>
  <c r="L15" i="34"/>
  <c r="L12" i="34"/>
  <c r="L8" i="34"/>
  <c r="P108" i="34"/>
  <c r="M27" i="34"/>
  <c r="M23" i="34"/>
  <c r="M14" i="34"/>
  <c r="M10" i="34"/>
  <c r="M6" i="34"/>
  <c r="M30" i="34"/>
  <c r="M26" i="34"/>
  <c r="M13" i="34"/>
  <c r="M9" i="34"/>
  <c r="M32" i="34"/>
  <c r="M29" i="34"/>
  <c r="M25" i="34"/>
  <c r="M15" i="34"/>
  <c r="M12" i="34"/>
  <c r="M8" i="34"/>
  <c r="M31" i="34"/>
  <c r="M28" i="34"/>
  <c r="M24" i="34"/>
  <c r="M11" i="34"/>
  <c r="M7" i="34"/>
  <c r="N83" i="34"/>
  <c r="N79" i="34"/>
  <c r="N61" i="34"/>
  <c r="N82" i="34"/>
  <c r="N78" i="34"/>
  <c r="N85" i="34"/>
  <c r="N81" i="34"/>
  <c r="N77" i="34"/>
  <c r="N84" i="34"/>
  <c r="N80" i="34"/>
  <c r="O61" i="34"/>
  <c r="O82" i="34"/>
  <c r="O78" i="34"/>
  <c r="O85" i="34"/>
  <c r="O81" i="34"/>
  <c r="O77" i="34"/>
  <c r="O84" i="34"/>
  <c r="O80" i="34"/>
  <c r="O83" i="34"/>
  <c r="O79" i="34"/>
  <c r="R108" i="34"/>
  <c r="O32" i="34"/>
  <c r="O29" i="34"/>
  <c r="O25" i="34"/>
  <c r="O15" i="34"/>
  <c r="O12" i="34"/>
  <c r="O8" i="34"/>
  <c r="O31" i="34"/>
  <c r="O28" i="34"/>
  <c r="O24" i="34"/>
  <c r="O11" i="34"/>
  <c r="O7" i="34"/>
  <c r="O27" i="34"/>
  <c r="O23" i="34"/>
  <c r="O14" i="34"/>
  <c r="O10" i="34"/>
  <c r="O6" i="34"/>
  <c r="O30" i="34"/>
  <c r="O26" i="34"/>
  <c r="O13" i="34"/>
  <c r="O9" i="34"/>
  <c r="M61" i="34"/>
  <c r="M84" i="34"/>
  <c r="M80" i="34"/>
  <c r="M83" i="34"/>
  <c r="M79" i="34"/>
  <c r="M82" i="34"/>
  <c r="M78" i="34"/>
  <c r="M85" i="34"/>
  <c r="M81" i="34"/>
  <c r="M77" i="34"/>
  <c r="L85" i="34"/>
  <c r="L81" i="34"/>
  <c r="L77" i="34"/>
  <c r="L84" i="34"/>
  <c r="L80" i="34"/>
  <c r="L61" i="34"/>
  <c r="L83" i="34"/>
  <c r="L79" i="34"/>
  <c r="L82" i="34"/>
  <c r="L78" i="34"/>
  <c r="M102" i="34"/>
  <c r="M47" i="34"/>
  <c r="M44" i="34"/>
  <c r="M52" i="34"/>
  <c r="M49" i="34"/>
  <c r="M46" i="34"/>
  <c r="M43" i="34"/>
  <c r="M51" i="34"/>
  <c r="M48" i="34"/>
  <c r="M45" i="34"/>
  <c r="M53" i="34"/>
  <c r="M42" i="34"/>
  <c r="M50" i="34"/>
  <c r="L102" i="34"/>
  <c r="O64" i="34"/>
  <c r="O68" i="34"/>
  <c r="O69" i="34"/>
  <c r="O65" i="34"/>
  <c r="O67" i="34"/>
  <c r="O63" i="34"/>
  <c r="O66" i="34"/>
  <c r="O62" i="34"/>
  <c r="N69" i="34"/>
  <c r="N65" i="34"/>
  <c r="N67" i="34"/>
  <c r="N63" i="34"/>
  <c r="N66" i="34"/>
  <c r="N68" i="34"/>
  <c r="N62" i="34"/>
  <c r="N64" i="34"/>
  <c r="O45" i="34"/>
  <c r="O53" i="34"/>
  <c r="O42" i="34"/>
  <c r="O50" i="34"/>
  <c r="O47" i="34"/>
  <c r="O44" i="34"/>
  <c r="O52" i="34"/>
  <c r="O49" i="34"/>
  <c r="O46" i="34"/>
  <c r="O43" i="34"/>
  <c r="O51" i="34"/>
  <c r="O48" i="34"/>
  <c r="L44" i="34"/>
  <c r="L52" i="34"/>
  <c r="L49" i="34"/>
  <c r="L46" i="34"/>
  <c r="L43" i="34"/>
  <c r="L51" i="34"/>
  <c r="L48" i="34"/>
  <c r="L45" i="34"/>
  <c r="L53" i="34"/>
  <c r="L42" i="34"/>
  <c r="L50" i="34"/>
  <c r="L47" i="34"/>
  <c r="L63" i="34"/>
  <c r="L67" i="34"/>
  <c r="L68" i="34"/>
  <c r="L64" i="34"/>
  <c r="L66" i="34"/>
  <c r="L62" i="34"/>
  <c r="L69" i="34"/>
  <c r="L65" i="34"/>
  <c r="K68" i="34"/>
  <c r="K64" i="34"/>
  <c r="K66" i="34"/>
  <c r="K62" i="34"/>
  <c r="K69" i="34"/>
  <c r="K65" i="34"/>
  <c r="K67" i="34"/>
  <c r="K63" i="34"/>
  <c r="K49" i="34"/>
  <c r="K46" i="34"/>
  <c r="K43" i="34"/>
  <c r="K51" i="34"/>
  <c r="K48" i="34"/>
  <c r="K45" i="34"/>
  <c r="K53" i="34"/>
  <c r="K42" i="34"/>
  <c r="K50" i="34"/>
  <c r="K47" i="34"/>
  <c r="K44" i="34"/>
  <c r="K52" i="34"/>
  <c r="O102" i="34"/>
  <c r="N102" i="34"/>
  <c r="N42" i="34"/>
  <c r="N50" i="34"/>
  <c r="N47" i="34"/>
  <c r="N44" i="34"/>
  <c r="N52" i="34"/>
  <c r="N49" i="34"/>
  <c r="N46" i="34"/>
  <c r="N43" i="34"/>
  <c r="N51" i="34"/>
  <c r="N48" i="34"/>
  <c r="N45" i="34"/>
  <c r="N53" i="34"/>
  <c r="N113" i="34" l="1"/>
  <c r="M70" i="34"/>
  <c r="N109" i="34"/>
  <c r="N112" i="34"/>
  <c r="N110" i="34"/>
  <c r="N111" i="34"/>
  <c r="M33" i="34"/>
  <c r="L86" i="34"/>
  <c r="K33" i="34"/>
  <c r="K86" i="34"/>
  <c r="K16" i="34"/>
  <c r="K70" i="34"/>
  <c r="O70" i="34"/>
  <c r="K54" i="34"/>
  <c r="R109" i="34"/>
  <c r="R111" i="34"/>
  <c r="R113" i="34"/>
  <c r="R110" i="34"/>
  <c r="R112" i="34"/>
  <c r="N70" i="34"/>
  <c r="M54" i="34"/>
  <c r="O86" i="34"/>
  <c r="Q111" i="34"/>
  <c r="Q113" i="34"/>
  <c r="Q110" i="34"/>
  <c r="Q112" i="34"/>
  <c r="Q109" i="34"/>
  <c r="L54" i="34"/>
  <c r="O16" i="34"/>
  <c r="M16" i="34"/>
  <c r="L16" i="34"/>
  <c r="L70" i="34"/>
  <c r="O33" i="34"/>
  <c r="N86" i="34"/>
  <c r="L33" i="34"/>
  <c r="O54" i="34"/>
  <c r="O113" i="34"/>
  <c r="O110" i="34"/>
  <c r="O112" i="34"/>
  <c r="O109" i="34"/>
  <c r="O111" i="34"/>
  <c r="N33" i="34"/>
  <c r="N54" i="34"/>
  <c r="N16" i="34"/>
  <c r="M86" i="34"/>
  <c r="P111" i="34"/>
  <c r="P113" i="34"/>
  <c r="P110" i="34"/>
  <c r="P112" i="34"/>
  <c r="P109" i="34"/>
  <c r="N114" i="34" l="1"/>
  <c r="Q114" i="34"/>
  <c r="P114" i="34"/>
  <c r="O114" i="34"/>
  <c r="R114" i="34"/>
  <c r="J159" i="6" l="1"/>
  <c r="J172" i="6" s="1"/>
  <c r="I159" i="6"/>
  <c r="I172" i="6" s="1"/>
  <c r="H159" i="6"/>
  <c r="H172" i="6" s="1"/>
  <c r="G159" i="6"/>
  <c r="G172" i="6" s="1"/>
  <c r="E571" i="26" l="1"/>
  <c r="E592" i="26"/>
  <c r="E630" i="26"/>
  <c r="E649" i="26"/>
  <c r="E668" i="26"/>
  <c r="E690" i="26"/>
  <c r="E710" i="26"/>
  <c r="E730" i="26"/>
  <c r="E750" i="26"/>
  <c r="E770" i="26"/>
  <c r="E788" i="26"/>
  <c r="E790" i="26" s="1"/>
  <c r="E809" i="26"/>
  <c r="J799" i="26" s="1"/>
  <c r="E828" i="26"/>
  <c r="E845" i="26"/>
  <c r="F318" i="26"/>
  <c r="F319" i="26"/>
  <c r="F320" i="26"/>
  <c r="F321" i="26"/>
  <c r="F322" i="26"/>
  <c r="F323" i="26"/>
  <c r="F324" i="26"/>
  <c r="F325" i="26"/>
  <c r="F326" i="26"/>
  <c r="F327" i="26"/>
  <c r="F328" i="26"/>
  <c r="F329" i="26"/>
  <c r="F344" i="26"/>
  <c r="F345" i="26"/>
  <c r="F346" i="26"/>
  <c r="F347" i="26"/>
  <c r="F348" i="26"/>
  <c r="F349" i="26"/>
  <c r="F350" i="26"/>
  <c r="F351" i="26"/>
  <c r="F352" i="26"/>
  <c r="F353" i="26"/>
  <c r="F354" i="26"/>
  <c r="F355" i="26"/>
  <c r="F370" i="26"/>
  <c r="F371" i="26"/>
  <c r="F372" i="26"/>
  <c r="F373" i="26"/>
  <c r="F374" i="26"/>
  <c r="F375" i="26"/>
  <c r="F376" i="26"/>
  <c r="F377" i="26"/>
  <c r="F378" i="26"/>
  <c r="F379" i="26"/>
  <c r="F380" i="26"/>
  <c r="F381" i="26"/>
  <c r="F398" i="26"/>
  <c r="F399" i="26"/>
  <c r="F400" i="26"/>
  <c r="F401" i="26"/>
  <c r="F402" i="26"/>
  <c r="F403" i="26"/>
  <c r="F404" i="26"/>
  <c r="F405" i="26"/>
  <c r="F406" i="26"/>
  <c r="F407" i="26"/>
  <c r="F408" i="26"/>
  <c r="F409" i="26"/>
  <c r="F424" i="26"/>
  <c r="F425" i="26"/>
  <c r="F426" i="26"/>
  <c r="F427" i="26"/>
  <c r="F428" i="26"/>
  <c r="F429" i="26"/>
  <c r="F430" i="26"/>
  <c r="F431" i="26"/>
  <c r="F432" i="26"/>
  <c r="F433" i="26"/>
  <c r="F434" i="26"/>
  <c r="F435" i="26"/>
  <c r="F445" i="26"/>
  <c r="F446" i="26"/>
  <c r="F447" i="26"/>
  <c r="F448" i="26"/>
  <c r="F449" i="26"/>
  <c r="F457" i="26"/>
  <c r="F458" i="26"/>
  <c r="F459" i="26"/>
  <c r="F460" i="26"/>
  <c r="F461" i="26"/>
  <c r="F476" i="26"/>
  <c r="F477" i="26"/>
  <c r="F478" i="26"/>
  <c r="F479" i="26"/>
  <c r="F480" i="26"/>
  <c r="F481" i="26"/>
  <c r="F482" i="26"/>
  <c r="F483" i="26"/>
  <c r="F484" i="26"/>
  <c r="F485" i="26"/>
  <c r="F486" i="26"/>
  <c r="F487" i="26"/>
  <c r="F516" i="26"/>
  <c r="F517" i="26"/>
  <c r="F518" i="26"/>
  <c r="F519" i="26"/>
  <c r="F520" i="26"/>
  <c r="F521" i="26"/>
  <c r="F522" i="26"/>
  <c r="F523" i="26"/>
  <c r="F524" i="26"/>
  <c r="F525" i="26"/>
  <c r="F526" i="26"/>
  <c r="F527" i="26"/>
  <c r="J580" i="26" l="1"/>
  <c r="J560" i="26"/>
  <c r="J589" i="26" l="1"/>
  <c r="J568" i="26"/>
  <c r="J567" i="26"/>
  <c r="J590" i="26"/>
  <c r="J585" i="26"/>
  <c r="J581" i="26"/>
  <c r="J587" i="26"/>
  <c r="J591" i="26"/>
  <c r="J582" i="26"/>
  <c r="J588" i="26"/>
  <c r="J584" i="26"/>
  <c r="J583" i="26"/>
  <c r="J586" i="26"/>
  <c r="J562" i="26"/>
  <c r="J569" i="26"/>
  <c r="J565" i="26"/>
  <c r="J563" i="26"/>
  <c r="J570" i="26"/>
  <c r="J566" i="26"/>
  <c r="J564" i="26"/>
  <c r="J561" i="26"/>
  <c r="F649" i="26"/>
  <c r="G649" i="26"/>
  <c r="H649" i="26"/>
  <c r="I649" i="26"/>
  <c r="E552" i="26"/>
  <c r="F552" i="26"/>
  <c r="G552" i="26"/>
  <c r="H552" i="26"/>
  <c r="I552" i="26"/>
  <c r="E123" i="26"/>
  <c r="F123" i="26"/>
  <c r="G123" i="26"/>
  <c r="H123" i="26"/>
  <c r="I123" i="26"/>
  <c r="S251" i="6" l="1"/>
  <c r="R251" i="6"/>
  <c r="Q251" i="6"/>
  <c r="P251" i="6"/>
  <c r="O251" i="6"/>
  <c r="R123" i="6"/>
  <c r="Q123" i="6"/>
  <c r="P123" i="6"/>
  <c r="O123" i="6"/>
  <c r="H9" i="7"/>
  <c r="M5" i="7" s="1"/>
  <c r="I9" i="7"/>
  <c r="N5" i="7" s="1"/>
  <c r="J9" i="7"/>
  <c r="O5" i="7" s="1"/>
  <c r="K9" i="7"/>
  <c r="P5" i="7" s="1"/>
  <c r="L9" i="7"/>
  <c r="Q5" i="7" s="1"/>
  <c r="Q230" i="7" l="1"/>
  <c r="Q240" i="7"/>
  <c r="P240" i="7"/>
  <c r="P230" i="7"/>
  <c r="O240" i="7"/>
  <c r="O230" i="7"/>
  <c r="N240" i="7"/>
  <c r="N230" i="7"/>
  <c r="M240" i="7"/>
  <c r="M230" i="7"/>
  <c r="M64" i="7"/>
  <c r="M181" i="7"/>
  <c r="M131" i="7"/>
  <c r="M171" i="7"/>
  <c r="M173" i="7" s="1"/>
  <c r="M116" i="7"/>
  <c r="M162" i="7"/>
  <c r="M107" i="7"/>
  <c r="M141" i="7"/>
  <c r="O64" i="7"/>
  <c r="O162" i="7"/>
  <c r="O107" i="7"/>
  <c r="O181" i="7"/>
  <c r="O141" i="7"/>
  <c r="O131" i="7"/>
  <c r="O171" i="7"/>
  <c r="O173" i="7" s="1"/>
  <c r="O116" i="7"/>
  <c r="N64" i="7"/>
  <c r="N131" i="7"/>
  <c r="N171" i="7"/>
  <c r="N173" i="7" s="1"/>
  <c r="N116" i="7"/>
  <c r="N162" i="7"/>
  <c r="N107" i="7"/>
  <c r="N181" i="7"/>
  <c r="N141" i="7"/>
  <c r="Q64" i="7"/>
  <c r="Q131" i="7"/>
  <c r="Q171" i="7"/>
  <c r="Q173" i="7" s="1"/>
  <c r="Q116" i="7"/>
  <c r="Q162" i="7"/>
  <c r="Q107" i="7"/>
  <c r="Q181" i="7"/>
  <c r="Q141" i="7"/>
  <c r="P64" i="7"/>
  <c r="P116" i="7"/>
  <c r="P162" i="7"/>
  <c r="P181" i="7"/>
  <c r="P141" i="7"/>
  <c r="P131" i="7"/>
  <c r="P171" i="7"/>
  <c r="P173" i="7" s="1"/>
  <c r="P107" i="7"/>
  <c r="Q76" i="7"/>
  <c r="O80" i="7"/>
  <c r="Q77" i="7"/>
  <c r="Q80" i="7"/>
  <c r="P77" i="7"/>
  <c r="N80" i="7"/>
  <c r="O79" i="7"/>
  <c r="O77" i="7"/>
  <c r="N98" i="7"/>
  <c r="N44" i="7"/>
  <c r="O14" i="7"/>
  <c r="N34" i="7"/>
  <c r="M44" i="7"/>
  <c r="M98" i="7"/>
  <c r="N14" i="7"/>
  <c r="M34" i="7"/>
  <c r="P44" i="7"/>
  <c r="P98" i="7"/>
  <c r="P34" i="7"/>
  <c r="Q14" i="7"/>
  <c r="Q98" i="7"/>
  <c r="R14" i="7"/>
  <c r="Q44" i="7"/>
  <c r="Q34" i="7"/>
  <c r="O98" i="7"/>
  <c r="O34" i="7"/>
  <c r="O44" i="7"/>
  <c r="P14" i="7"/>
  <c r="E251" i="6"/>
  <c r="F251" i="6"/>
  <c r="G251" i="6"/>
  <c r="H251" i="6"/>
  <c r="I251" i="6"/>
  <c r="P123" i="7" l="1"/>
  <c r="P119" i="7"/>
  <c r="P122" i="7"/>
  <c r="P118" i="7"/>
  <c r="P125" i="7"/>
  <c r="P121" i="7"/>
  <c r="P117" i="7"/>
  <c r="P124" i="7"/>
  <c r="P120" i="7"/>
  <c r="M122" i="7"/>
  <c r="M118" i="7"/>
  <c r="M125" i="7"/>
  <c r="M121" i="7"/>
  <c r="M117" i="7"/>
  <c r="M124" i="7"/>
  <c r="M120" i="7"/>
  <c r="M123" i="7"/>
  <c r="M119" i="7"/>
  <c r="Q122" i="7"/>
  <c r="Q118" i="7"/>
  <c r="Q125" i="7"/>
  <c r="Q121" i="7"/>
  <c r="Q117" i="7"/>
  <c r="Q124" i="7"/>
  <c r="Q120" i="7"/>
  <c r="Q123" i="7"/>
  <c r="Q119" i="7"/>
  <c r="N125" i="7"/>
  <c r="N121" i="7"/>
  <c r="N117" i="7"/>
  <c r="N124" i="7"/>
  <c r="N120" i="7"/>
  <c r="N123" i="7"/>
  <c r="N119" i="7"/>
  <c r="N122" i="7"/>
  <c r="N118" i="7"/>
  <c r="O124" i="7"/>
  <c r="O120" i="7"/>
  <c r="O123" i="7"/>
  <c r="O119" i="7"/>
  <c r="O122" i="7"/>
  <c r="O118" i="7"/>
  <c r="O125" i="7"/>
  <c r="O121" i="7"/>
  <c r="O117" i="7"/>
  <c r="N18" i="7"/>
  <c r="N22" i="7"/>
  <c r="N26" i="7"/>
  <c r="N15" i="7"/>
  <c r="N19" i="7"/>
  <c r="N23" i="7"/>
  <c r="N27" i="7"/>
  <c r="N16" i="7"/>
  <c r="N20" i="7"/>
  <c r="N24" i="7"/>
  <c r="N28" i="7"/>
  <c r="N17" i="7"/>
  <c r="N21" i="7"/>
  <c r="N25" i="7"/>
  <c r="O232" i="7"/>
  <c r="O233" i="7"/>
  <c r="O231" i="7"/>
  <c r="O234" i="7"/>
  <c r="O241" i="7"/>
  <c r="O244" i="7"/>
  <c r="O242" i="7"/>
  <c r="O243" i="7"/>
  <c r="P233" i="7"/>
  <c r="P231" i="7"/>
  <c r="P234" i="7"/>
  <c r="P232" i="7"/>
  <c r="N232" i="7"/>
  <c r="N233" i="7"/>
  <c r="N231" i="7"/>
  <c r="N234" i="7"/>
  <c r="P241" i="7"/>
  <c r="P244" i="7"/>
  <c r="P242" i="7"/>
  <c r="P243" i="7"/>
  <c r="M234" i="7"/>
  <c r="M232" i="7"/>
  <c r="M233" i="7"/>
  <c r="M231" i="7"/>
  <c r="Q244" i="7"/>
  <c r="Q242" i="7"/>
  <c r="Q243" i="7"/>
  <c r="Q241" i="7"/>
  <c r="N243" i="7"/>
  <c r="N241" i="7"/>
  <c r="N244" i="7"/>
  <c r="N242" i="7"/>
  <c r="M243" i="7"/>
  <c r="M241" i="7"/>
  <c r="M244" i="7"/>
  <c r="M242" i="7"/>
  <c r="Q233" i="7"/>
  <c r="Q231" i="7"/>
  <c r="Q234" i="7"/>
  <c r="Q232" i="7"/>
  <c r="P184" i="7"/>
  <c r="P185" i="7"/>
  <c r="P183" i="7"/>
  <c r="P182" i="7"/>
  <c r="O184" i="7"/>
  <c r="O182" i="7"/>
  <c r="O185" i="7"/>
  <c r="O183" i="7"/>
  <c r="M172" i="7"/>
  <c r="M175" i="7"/>
  <c r="M174" i="7"/>
  <c r="P175" i="7"/>
  <c r="P174" i="7"/>
  <c r="P172" i="7"/>
  <c r="Q185" i="7"/>
  <c r="Q184" i="7"/>
  <c r="Q183" i="7"/>
  <c r="Q182" i="7"/>
  <c r="Q175" i="7"/>
  <c r="Q174" i="7"/>
  <c r="Q172" i="7"/>
  <c r="N185" i="7"/>
  <c r="N184" i="7"/>
  <c r="N183" i="7"/>
  <c r="N182" i="7"/>
  <c r="N172" i="7"/>
  <c r="N175" i="7"/>
  <c r="N174" i="7"/>
  <c r="O175" i="7"/>
  <c r="O174" i="7"/>
  <c r="O172" i="7"/>
  <c r="M183" i="7"/>
  <c r="M182" i="7"/>
  <c r="M184" i="7"/>
  <c r="M185" i="7"/>
  <c r="Q67" i="7"/>
  <c r="Q66" i="7"/>
  <c r="Q65" i="7"/>
  <c r="Q68" i="7"/>
  <c r="P68" i="7"/>
  <c r="P67" i="7"/>
  <c r="P66" i="7"/>
  <c r="P65" i="7"/>
  <c r="O65" i="7"/>
  <c r="O68" i="7"/>
  <c r="O67" i="7"/>
  <c r="O66" i="7"/>
  <c r="M67" i="7"/>
  <c r="M66" i="7"/>
  <c r="M65" i="7"/>
  <c r="M68" i="7"/>
  <c r="N66" i="7"/>
  <c r="N65" i="7"/>
  <c r="N68" i="7"/>
  <c r="N67" i="7"/>
  <c r="O20" i="7"/>
  <c r="O16" i="7"/>
  <c r="O22" i="7"/>
  <c r="O19" i="7"/>
  <c r="O25" i="7"/>
  <c r="O21" i="7"/>
  <c r="O18" i="7"/>
  <c r="O24" i="7"/>
  <c r="O17" i="7"/>
  <c r="O23" i="7"/>
  <c r="R17" i="7"/>
  <c r="R23" i="7"/>
  <c r="R20" i="7"/>
  <c r="R16" i="7"/>
  <c r="R22" i="7"/>
  <c r="R19" i="7"/>
  <c r="R25" i="7"/>
  <c r="R21" i="7"/>
  <c r="R18" i="7"/>
  <c r="R24" i="7"/>
  <c r="P20" i="7"/>
  <c r="P19" i="7"/>
  <c r="P25" i="7"/>
  <c r="P21" i="7"/>
  <c r="P18" i="7"/>
  <c r="P24" i="7"/>
  <c r="P17" i="7"/>
  <c r="P23" i="7"/>
  <c r="P16" i="7"/>
  <c r="P22" i="7"/>
  <c r="Q18" i="7"/>
  <c r="Q24" i="7"/>
  <c r="Q17" i="7"/>
  <c r="Q23" i="7"/>
  <c r="Q20" i="7"/>
  <c r="Q16" i="7"/>
  <c r="Q22" i="7"/>
  <c r="Q19" i="7"/>
  <c r="Q25" i="7"/>
  <c r="Q21" i="7"/>
  <c r="O37" i="7"/>
  <c r="M37" i="7"/>
  <c r="N37" i="7"/>
  <c r="P37" i="7"/>
  <c r="Q37" i="7"/>
  <c r="N77" i="7"/>
  <c r="N79" i="7"/>
  <c r="P79" i="7"/>
  <c r="P78" i="7"/>
  <c r="Q79" i="7"/>
  <c r="O76" i="7"/>
  <c r="O78" i="7"/>
  <c r="N76" i="7"/>
  <c r="P76" i="7"/>
  <c r="P80" i="7"/>
  <c r="N78" i="7"/>
  <c r="Q78" i="7"/>
  <c r="M80" i="7"/>
  <c r="O165" i="7"/>
  <c r="O163" i="7"/>
  <c r="O164" i="7"/>
  <c r="P163" i="7"/>
  <c r="P164" i="7"/>
  <c r="P165" i="7"/>
  <c r="M165" i="7"/>
  <c r="M163" i="7"/>
  <c r="M164" i="7"/>
  <c r="N164" i="7"/>
  <c r="N165" i="7"/>
  <c r="N163" i="7"/>
  <c r="Q165" i="7"/>
  <c r="Q164" i="7"/>
  <c r="Q163" i="7"/>
  <c r="O101" i="7"/>
  <c r="O38" i="7"/>
  <c r="O45" i="7"/>
  <c r="O100" i="7"/>
  <c r="O48" i="7"/>
  <c r="O99" i="7"/>
  <c r="O47" i="7"/>
  <c r="O35" i="7"/>
  <c r="O46" i="7"/>
  <c r="O36" i="7"/>
  <c r="P27" i="7"/>
  <c r="P28" i="7"/>
  <c r="P26" i="7"/>
  <c r="P15" i="7"/>
  <c r="P45" i="7"/>
  <c r="P100" i="7"/>
  <c r="P48" i="7"/>
  <c r="P36" i="7"/>
  <c r="P99" i="7"/>
  <c r="P101" i="7"/>
  <c r="P46" i="7"/>
  <c r="P38" i="7"/>
  <c r="P47" i="7"/>
  <c r="P35" i="7"/>
  <c r="Q27" i="7"/>
  <c r="Q28" i="7"/>
  <c r="Q15" i="7"/>
  <c r="Q26" i="7"/>
  <c r="M100" i="7"/>
  <c r="M99" i="7"/>
  <c r="M47" i="7"/>
  <c r="M101" i="7"/>
  <c r="M45" i="7"/>
  <c r="M48" i="7"/>
  <c r="M36" i="7"/>
  <c r="M35" i="7"/>
  <c r="M46" i="7"/>
  <c r="M38" i="7"/>
  <c r="Q100" i="7"/>
  <c r="Q48" i="7"/>
  <c r="Q36" i="7"/>
  <c r="Q99" i="7"/>
  <c r="Q47" i="7"/>
  <c r="Q101" i="7"/>
  <c r="Q45" i="7"/>
  <c r="Q46" i="7"/>
  <c r="Q38" i="7"/>
  <c r="Q35" i="7"/>
  <c r="R28" i="7"/>
  <c r="R27" i="7"/>
  <c r="R15" i="7"/>
  <c r="R26" i="7"/>
  <c r="N99" i="7"/>
  <c r="N35" i="7"/>
  <c r="N101" i="7"/>
  <c r="N46" i="7"/>
  <c r="N38" i="7"/>
  <c r="N100" i="7"/>
  <c r="N48" i="7"/>
  <c r="N36" i="7"/>
  <c r="N47" i="7"/>
  <c r="N45" i="7"/>
  <c r="O28" i="7"/>
  <c r="O27" i="7"/>
  <c r="O15" i="7"/>
  <c r="O26" i="7"/>
  <c r="F206" i="6"/>
  <c r="F205" i="6"/>
  <c r="F203" i="6"/>
  <c r="F202" i="6"/>
  <c r="F201" i="6"/>
  <c r="F200" i="6"/>
  <c r="F191" i="6"/>
  <c r="D123" i="6"/>
  <c r="J366" i="6"/>
  <c r="I366" i="6"/>
  <c r="H366" i="6"/>
  <c r="G366" i="6"/>
  <c r="F366" i="6"/>
  <c r="J352" i="6"/>
  <c r="I352" i="6"/>
  <c r="H352" i="6"/>
  <c r="G352" i="6"/>
  <c r="F352" i="6"/>
  <c r="J334" i="6"/>
  <c r="I334" i="6"/>
  <c r="H334" i="6"/>
  <c r="G334" i="6"/>
  <c r="F334" i="6"/>
  <c r="J203" i="6"/>
  <c r="I203" i="6"/>
  <c r="H203" i="6"/>
  <c r="G203" i="6"/>
  <c r="J202" i="6"/>
  <c r="I202" i="6"/>
  <c r="H202" i="6"/>
  <c r="G202" i="6"/>
  <c r="J201" i="6"/>
  <c r="I201" i="6"/>
  <c r="H201" i="6"/>
  <c r="G201" i="6"/>
  <c r="J200" i="6"/>
  <c r="I200" i="6"/>
  <c r="H200" i="6"/>
  <c r="G200" i="6"/>
  <c r="J171" i="6"/>
  <c r="I171" i="6"/>
  <c r="H171" i="6"/>
  <c r="G171" i="6"/>
  <c r="F171" i="6"/>
  <c r="J169" i="6"/>
  <c r="I169" i="6"/>
  <c r="H169" i="6"/>
  <c r="G169" i="6"/>
  <c r="J168" i="6"/>
  <c r="I168" i="6"/>
  <c r="H168" i="6"/>
  <c r="G168" i="6"/>
  <c r="J167" i="6"/>
  <c r="I167" i="6"/>
  <c r="H167" i="6"/>
  <c r="G167" i="6"/>
  <c r="J166" i="6"/>
  <c r="I166" i="6"/>
  <c r="H166" i="6"/>
  <c r="G166" i="6"/>
  <c r="F169" i="6"/>
  <c r="F168" i="6"/>
  <c r="F167" i="6"/>
  <c r="F166" i="6"/>
  <c r="P186" i="7" l="1"/>
  <c r="Q245" i="7"/>
  <c r="Q235" i="7"/>
  <c r="N186" i="7"/>
  <c r="M235" i="7"/>
  <c r="N245" i="7"/>
  <c r="N235" i="7"/>
  <c r="O245" i="7"/>
  <c r="M245" i="7"/>
  <c r="P235" i="7"/>
  <c r="P245" i="7"/>
  <c r="O235" i="7"/>
  <c r="O176" i="7"/>
  <c r="N176" i="7"/>
  <c r="Q186" i="7"/>
  <c r="P176" i="7"/>
  <c r="O186" i="7"/>
  <c r="M186" i="7"/>
  <c r="Q176" i="7"/>
  <c r="M176" i="7"/>
  <c r="M69" i="7"/>
  <c r="Q69" i="7"/>
  <c r="O69" i="7"/>
  <c r="P69" i="7"/>
  <c r="N69" i="7"/>
  <c r="P39" i="7"/>
  <c r="M39" i="7"/>
  <c r="P102" i="7"/>
  <c r="N49" i="7"/>
  <c r="Q39" i="7"/>
  <c r="M49" i="7"/>
  <c r="M81" i="7"/>
  <c r="P81" i="7"/>
  <c r="N59" i="7"/>
  <c r="N39" i="7"/>
  <c r="Q49" i="7"/>
  <c r="Q81" i="7"/>
  <c r="O49" i="7"/>
  <c r="O81" i="7"/>
  <c r="N102" i="7"/>
  <c r="M59" i="7"/>
  <c r="M102" i="7"/>
  <c r="P59" i="7"/>
  <c r="P49" i="7"/>
  <c r="O39" i="7"/>
  <c r="O59" i="7"/>
  <c r="O102" i="7"/>
  <c r="N81" i="7"/>
  <c r="Q59" i="7"/>
  <c r="Q102" i="7"/>
  <c r="F204" i="6"/>
  <c r="K199" i="6" s="1"/>
  <c r="K203" i="6" s="1"/>
  <c r="H204" i="6"/>
  <c r="M199" i="6" s="1"/>
  <c r="I204" i="6"/>
  <c r="N199" i="6" s="1"/>
  <c r="J204" i="6"/>
  <c r="O199" i="6" s="1"/>
  <c r="G204" i="6"/>
  <c r="L199" i="6" s="1"/>
  <c r="K202" i="6" l="1"/>
  <c r="K201" i="6"/>
  <c r="K200" i="6"/>
  <c r="J808" i="26"/>
  <c r="J807" i="26"/>
  <c r="J806" i="26"/>
  <c r="J805" i="26"/>
  <c r="J804" i="26"/>
  <c r="J803" i="26"/>
  <c r="J802" i="26"/>
  <c r="J801" i="26"/>
  <c r="J800" i="26"/>
  <c r="K204" i="6" l="1"/>
  <c r="J29" i="7" l="1"/>
  <c r="K29" i="7"/>
  <c r="L29" i="7"/>
  <c r="M29" i="7"/>
  <c r="H111" i="7"/>
  <c r="I111" i="7"/>
  <c r="J111" i="7"/>
  <c r="K111" i="7"/>
  <c r="L111" i="7"/>
  <c r="H166" i="7"/>
  <c r="I166" i="7"/>
  <c r="J166" i="7"/>
  <c r="K166" i="7"/>
  <c r="L166" i="7"/>
  <c r="O109" i="7" l="1"/>
  <c r="P110" i="7"/>
  <c r="P109" i="7"/>
  <c r="P108" i="7"/>
  <c r="M109" i="7"/>
  <c r="M108" i="7"/>
  <c r="M110" i="7"/>
  <c r="N8" i="7"/>
  <c r="N7" i="7"/>
  <c r="N6" i="7"/>
  <c r="Q8" i="7"/>
  <c r="Q7" i="7"/>
  <c r="Q6" i="7"/>
  <c r="M8" i="7"/>
  <c r="M7" i="7"/>
  <c r="M6" i="7"/>
  <c r="P8" i="7"/>
  <c r="P7" i="7"/>
  <c r="P6" i="7"/>
  <c r="O8" i="7"/>
  <c r="O7" i="7"/>
  <c r="O6" i="7"/>
  <c r="M156" i="7" l="1"/>
  <c r="M152" i="7"/>
  <c r="M148" i="7"/>
  <c r="M144" i="7"/>
  <c r="M155" i="7"/>
  <c r="M151" i="7"/>
  <c r="M147" i="7"/>
  <c r="M143" i="7"/>
  <c r="M154" i="7"/>
  <c r="M150" i="7"/>
  <c r="M146" i="7"/>
  <c r="M142" i="7"/>
  <c r="M153" i="7"/>
  <c r="M149" i="7"/>
  <c r="M145" i="7"/>
  <c r="Q156" i="7"/>
  <c r="Q152" i="7"/>
  <c r="Q148" i="7"/>
  <c r="Q144" i="7"/>
  <c r="Q155" i="7"/>
  <c r="Q151" i="7"/>
  <c r="Q147" i="7"/>
  <c r="Q143" i="7"/>
  <c r="Q154" i="7"/>
  <c r="Q150" i="7"/>
  <c r="Q146" i="7"/>
  <c r="Q142" i="7"/>
  <c r="Q153" i="7"/>
  <c r="Q149" i="7"/>
  <c r="Q145" i="7"/>
  <c r="N155" i="7"/>
  <c r="N151" i="7"/>
  <c r="N147" i="7"/>
  <c r="N143" i="7"/>
  <c r="N154" i="7"/>
  <c r="N150" i="7"/>
  <c r="N146" i="7"/>
  <c r="N142" i="7"/>
  <c r="N153" i="7"/>
  <c r="N149" i="7"/>
  <c r="N145" i="7"/>
  <c r="N156" i="7"/>
  <c r="N152" i="7"/>
  <c r="N148" i="7"/>
  <c r="N144" i="7"/>
  <c r="O154" i="7"/>
  <c r="O150" i="7"/>
  <c r="O146" i="7"/>
  <c r="O142" i="7"/>
  <c r="O153" i="7"/>
  <c r="O149" i="7"/>
  <c r="O145" i="7"/>
  <c r="O156" i="7"/>
  <c r="O152" i="7"/>
  <c r="O148" i="7"/>
  <c r="O144" i="7"/>
  <c r="O155" i="7"/>
  <c r="O151" i="7"/>
  <c r="O147" i="7"/>
  <c r="O143" i="7"/>
  <c r="P153" i="7"/>
  <c r="P149" i="7"/>
  <c r="P145" i="7"/>
  <c r="P156" i="7"/>
  <c r="P152" i="7"/>
  <c r="P148" i="7"/>
  <c r="P144" i="7"/>
  <c r="P155" i="7"/>
  <c r="P151" i="7"/>
  <c r="P147" i="7"/>
  <c r="P143" i="7"/>
  <c r="P154" i="7"/>
  <c r="P150" i="7"/>
  <c r="P146" i="7"/>
  <c r="P142" i="7"/>
  <c r="N110" i="7"/>
  <c r="N108" i="7"/>
  <c r="O110" i="7"/>
  <c r="O108" i="7"/>
  <c r="Q108" i="7"/>
  <c r="Q109" i="7"/>
  <c r="N109" i="7"/>
  <c r="Q110" i="7"/>
  <c r="Q133" i="7"/>
  <c r="Q132" i="7"/>
  <c r="Q135" i="7"/>
  <c r="Q134" i="7"/>
  <c r="O135" i="7"/>
  <c r="O134" i="7"/>
  <c r="O133" i="7"/>
  <c r="O132" i="7"/>
  <c r="M133" i="7"/>
  <c r="M132" i="7"/>
  <c r="M135" i="7"/>
  <c r="M134" i="7"/>
  <c r="N132" i="7"/>
  <c r="N135" i="7"/>
  <c r="N134" i="7"/>
  <c r="N133" i="7"/>
  <c r="P135" i="7"/>
  <c r="P134" i="7"/>
  <c r="P133" i="7"/>
  <c r="P132" i="7"/>
  <c r="O29" i="7"/>
  <c r="P9" i="7"/>
  <c r="N9" i="7"/>
  <c r="R29" i="7"/>
  <c r="Q29" i="7"/>
  <c r="P111" i="7"/>
  <c r="N166" i="7"/>
  <c r="P166" i="7"/>
  <c r="Q166" i="7"/>
  <c r="N29" i="7"/>
  <c r="Q9" i="7"/>
  <c r="P29" i="7"/>
  <c r="M111" i="7"/>
  <c r="O166" i="7"/>
  <c r="M9" i="7"/>
  <c r="O9" i="7"/>
  <c r="M166" i="7"/>
  <c r="N111" i="7" l="1"/>
  <c r="O111" i="7"/>
  <c r="Q111" i="7"/>
  <c r="O157" i="7"/>
  <c r="Q157" i="7"/>
  <c r="P157" i="7"/>
  <c r="N157" i="7"/>
  <c r="M157" i="7"/>
  <c r="Q126" i="7"/>
  <c r="P126" i="7"/>
  <c r="O126" i="7"/>
  <c r="N126" i="7"/>
  <c r="M126" i="7"/>
  <c r="Q136" i="7"/>
  <c r="N136" i="7"/>
  <c r="P136" i="7"/>
  <c r="M136" i="7"/>
  <c r="O136" i="7"/>
  <c r="J261" i="6"/>
  <c r="I261" i="6"/>
  <c r="H261" i="6"/>
  <c r="G261" i="6"/>
  <c r="F261" i="6"/>
  <c r="N243" i="6"/>
  <c r="M243" i="6"/>
  <c r="L243" i="6"/>
  <c r="K243" i="6"/>
  <c r="J243" i="6"/>
  <c r="J237" i="6"/>
  <c r="I237" i="6"/>
  <c r="H237" i="6"/>
  <c r="G237" i="6"/>
  <c r="J222" i="6"/>
  <c r="I222" i="6"/>
  <c r="H222" i="6"/>
  <c r="G222" i="6"/>
  <c r="F222" i="6"/>
  <c r="O203" i="6"/>
  <c r="M201" i="6"/>
  <c r="N200" i="6"/>
  <c r="J191" i="6"/>
  <c r="O179" i="6" s="1"/>
  <c r="I191" i="6"/>
  <c r="N179" i="6" s="1"/>
  <c r="N187" i="6" s="1"/>
  <c r="H191" i="6"/>
  <c r="H205" i="6" s="1"/>
  <c r="G191" i="6"/>
  <c r="L179" i="6" s="1"/>
  <c r="L189" i="6" s="1"/>
  <c r="K179" i="6"/>
  <c r="J170" i="6"/>
  <c r="I170" i="6"/>
  <c r="N165" i="6" s="1"/>
  <c r="H170" i="6"/>
  <c r="G170" i="6"/>
  <c r="F170" i="6"/>
  <c r="J157" i="6"/>
  <c r="I157" i="6"/>
  <c r="H157" i="6"/>
  <c r="G157" i="6"/>
  <c r="F157" i="6"/>
  <c r="H123" i="6"/>
  <c r="M113" i="6" s="1"/>
  <c r="G123" i="6"/>
  <c r="L113" i="6" s="1"/>
  <c r="F123" i="6"/>
  <c r="K113" i="6" s="1"/>
  <c r="E123" i="6"/>
  <c r="J113" i="6" s="1"/>
  <c r="I113" i="6"/>
  <c r="I527" i="26"/>
  <c r="G526" i="26"/>
  <c r="H525" i="26"/>
  <c r="G524" i="26"/>
  <c r="I523" i="26"/>
  <c r="G522" i="26"/>
  <c r="H521" i="26"/>
  <c r="I520" i="26"/>
  <c r="I519" i="26"/>
  <c r="G518" i="26"/>
  <c r="H517" i="26"/>
  <c r="I516" i="26"/>
  <c r="J515" i="26"/>
  <c r="J514" i="26"/>
  <c r="J513" i="26"/>
  <c r="J512" i="26"/>
  <c r="J511" i="26"/>
  <c r="J510" i="26"/>
  <c r="J509" i="26"/>
  <c r="J508" i="26"/>
  <c r="J507" i="26"/>
  <c r="J506" i="26"/>
  <c r="J505" i="26"/>
  <c r="J504" i="26"/>
  <c r="G501" i="26"/>
  <c r="G500" i="26"/>
  <c r="H499" i="26"/>
  <c r="G498" i="26"/>
  <c r="J496" i="26"/>
  <c r="J495" i="26"/>
  <c r="J494" i="26"/>
  <c r="J493" i="26"/>
  <c r="J492" i="26"/>
  <c r="G497" i="26" s="1"/>
  <c r="G487" i="26"/>
  <c r="G486" i="26"/>
  <c r="H485" i="26"/>
  <c r="I484" i="26"/>
  <c r="G483" i="26"/>
  <c r="G482" i="26"/>
  <c r="H481" i="26"/>
  <c r="G480" i="26"/>
  <c r="G479" i="26"/>
  <c r="G478" i="26"/>
  <c r="H477" i="26"/>
  <c r="I476" i="26"/>
  <c r="J475" i="26"/>
  <c r="J474" i="26"/>
  <c r="J473" i="26"/>
  <c r="J472" i="26"/>
  <c r="J471" i="26"/>
  <c r="J470" i="26"/>
  <c r="J469" i="26"/>
  <c r="J468" i="26"/>
  <c r="J467" i="26"/>
  <c r="J466" i="26"/>
  <c r="J465" i="26"/>
  <c r="J464" i="26"/>
  <c r="G461" i="26"/>
  <c r="G460" i="26"/>
  <c r="H459" i="26"/>
  <c r="G458" i="26"/>
  <c r="G457" i="26"/>
  <c r="J456" i="26"/>
  <c r="J455" i="26"/>
  <c r="J454" i="26"/>
  <c r="J453" i="26"/>
  <c r="J452" i="26"/>
  <c r="G449" i="26"/>
  <c r="G448" i="26"/>
  <c r="H447" i="26"/>
  <c r="I446" i="26"/>
  <c r="G445" i="26"/>
  <c r="J444" i="26"/>
  <c r="J443" i="26"/>
  <c r="J442" i="26"/>
  <c r="J441" i="26"/>
  <c r="J440" i="26"/>
  <c r="J423" i="26"/>
  <c r="J422" i="26"/>
  <c r="J421" i="26"/>
  <c r="J420" i="26"/>
  <c r="J419" i="26"/>
  <c r="J418" i="26"/>
  <c r="J417" i="26"/>
  <c r="J416" i="26"/>
  <c r="J415" i="26"/>
  <c r="J414" i="26"/>
  <c r="J413" i="26"/>
  <c r="J412" i="26"/>
  <c r="J369" i="26"/>
  <c r="J368" i="26"/>
  <c r="J367" i="26"/>
  <c r="J366" i="26"/>
  <c r="J365" i="26"/>
  <c r="J364" i="26"/>
  <c r="J363" i="26"/>
  <c r="J362" i="26"/>
  <c r="J361" i="26"/>
  <c r="J360" i="26"/>
  <c r="J359" i="26"/>
  <c r="J358" i="26"/>
  <c r="J343" i="26"/>
  <c r="J342" i="26"/>
  <c r="J341" i="26"/>
  <c r="J340" i="26"/>
  <c r="J339" i="26"/>
  <c r="J338" i="26"/>
  <c r="J337" i="26"/>
  <c r="J336" i="26"/>
  <c r="J335" i="26"/>
  <c r="J334" i="26"/>
  <c r="J333" i="26"/>
  <c r="J332" i="26"/>
  <c r="J317" i="26"/>
  <c r="J316" i="26"/>
  <c r="J315" i="26"/>
  <c r="J314" i="26"/>
  <c r="J313" i="26"/>
  <c r="J312" i="26"/>
  <c r="J311" i="26"/>
  <c r="J310" i="26"/>
  <c r="J309" i="26"/>
  <c r="J308" i="26"/>
  <c r="J307" i="26"/>
  <c r="J306" i="26"/>
  <c r="K279" i="26"/>
  <c r="K278" i="26"/>
  <c r="K277" i="26"/>
  <c r="K276" i="26"/>
  <c r="K275" i="26"/>
  <c r="K274" i="26"/>
  <c r="K273" i="26"/>
  <c r="K272" i="26"/>
  <c r="K271" i="26"/>
  <c r="K270" i="26"/>
  <c r="K269" i="26"/>
  <c r="K268" i="26"/>
  <c r="K253" i="26"/>
  <c r="K252" i="26"/>
  <c r="K251" i="26"/>
  <c r="K250" i="26"/>
  <c r="K249" i="26"/>
  <c r="K248" i="26"/>
  <c r="K247" i="26"/>
  <c r="K246" i="26"/>
  <c r="K245" i="26"/>
  <c r="K244" i="26"/>
  <c r="K243" i="26"/>
  <c r="K242" i="26"/>
  <c r="K226" i="26"/>
  <c r="K225" i="26"/>
  <c r="K224" i="26"/>
  <c r="K223" i="26"/>
  <c r="K222" i="26"/>
  <c r="K221" i="26"/>
  <c r="K220" i="26"/>
  <c r="K219" i="26"/>
  <c r="K218" i="26"/>
  <c r="K217" i="26"/>
  <c r="K216" i="26"/>
  <c r="K215" i="26"/>
  <c r="K200" i="26"/>
  <c r="K199" i="26"/>
  <c r="K198" i="26"/>
  <c r="K197" i="26"/>
  <c r="K196" i="26"/>
  <c r="K195" i="26"/>
  <c r="K194" i="26"/>
  <c r="K193" i="26"/>
  <c r="K192" i="26"/>
  <c r="K191" i="26"/>
  <c r="K190" i="26"/>
  <c r="K189" i="26"/>
  <c r="K174" i="26"/>
  <c r="K173" i="26"/>
  <c r="K172" i="26"/>
  <c r="K171" i="26"/>
  <c r="K170" i="26"/>
  <c r="K169" i="26"/>
  <c r="K168" i="26"/>
  <c r="K167" i="26"/>
  <c r="K166" i="26"/>
  <c r="K165" i="26"/>
  <c r="K164" i="26"/>
  <c r="K163" i="26"/>
  <c r="I845" i="26"/>
  <c r="H845" i="26"/>
  <c r="G845" i="26"/>
  <c r="F845" i="26"/>
  <c r="I828" i="26"/>
  <c r="H828" i="26"/>
  <c r="G828" i="26"/>
  <c r="F828" i="26"/>
  <c r="I809" i="26"/>
  <c r="N799" i="26" s="1"/>
  <c r="H809" i="26"/>
  <c r="M799" i="26" s="1"/>
  <c r="G809" i="26"/>
  <c r="L799" i="26" s="1"/>
  <c r="F809" i="26"/>
  <c r="K799" i="26" s="1"/>
  <c r="I788" i="26"/>
  <c r="I790" i="26" s="1"/>
  <c r="H788" i="26"/>
  <c r="H790" i="26" s="1"/>
  <c r="G788" i="26"/>
  <c r="G790" i="26" s="1"/>
  <c r="L107" i="6" l="1"/>
  <c r="M122" i="6"/>
  <c r="M107" i="6"/>
  <c r="J244" i="6"/>
  <c r="J248" i="6"/>
  <c r="J245" i="6"/>
  <c r="J246" i="6"/>
  <c r="J247" i="6"/>
  <c r="K244" i="6"/>
  <c r="K248" i="6"/>
  <c r="K245" i="6"/>
  <c r="K246" i="6"/>
  <c r="K247" i="6"/>
  <c r="I122" i="6"/>
  <c r="I114" i="6"/>
  <c r="I115" i="6"/>
  <c r="I116" i="6"/>
  <c r="I117" i="6"/>
  <c r="I118" i="6"/>
  <c r="J114" i="6"/>
  <c r="J115" i="6"/>
  <c r="J116" i="6"/>
  <c r="J117" i="6"/>
  <c r="J118" i="6"/>
  <c r="K122" i="6"/>
  <c r="K114" i="6"/>
  <c r="K115" i="6"/>
  <c r="K116" i="6"/>
  <c r="K117" i="6"/>
  <c r="K118" i="6"/>
  <c r="L114" i="6"/>
  <c r="L115" i="6"/>
  <c r="L116" i="6"/>
  <c r="L117" i="6"/>
  <c r="L118" i="6"/>
  <c r="N808" i="26"/>
  <c r="N807" i="26"/>
  <c r="N806" i="26"/>
  <c r="N805" i="26"/>
  <c r="N804" i="26"/>
  <c r="N803" i="26"/>
  <c r="N802" i="26"/>
  <c r="N801" i="26"/>
  <c r="N800" i="26"/>
  <c r="K808" i="26"/>
  <c r="K807" i="26"/>
  <c r="K806" i="26"/>
  <c r="K805" i="26"/>
  <c r="K804" i="26"/>
  <c r="K803" i="26"/>
  <c r="K802" i="26"/>
  <c r="K801" i="26"/>
  <c r="K800" i="26"/>
  <c r="L803" i="26"/>
  <c r="L801" i="26"/>
  <c r="L800" i="26"/>
  <c r="L808" i="26"/>
  <c r="L807" i="26"/>
  <c r="L806" i="26"/>
  <c r="L805" i="26"/>
  <c r="L804" i="26"/>
  <c r="L802" i="26"/>
  <c r="M808" i="26"/>
  <c r="M807" i="26"/>
  <c r="M806" i="26"/>
  <c r="M805" i="26"/>
  <c r="M804" i="26"/>
  <c r="M803" i="26"/>
  <c r="M802" i="26"/>
  <c r="M801" i="26"/>
  <c r="M800" i="26"/>
  <c r="F176" i="26"/>
  <c r="F180" i="26"/>
  <c r="F184" i="26"/>
  <c r="F178" i="26"/>
  <c r="F182" i="26"/>
  <c r="F186" i="26"/>
  <c r="F175" i="26"/>
  <c r="F179" i="26"/>
  <c r="F183" i="26"/>
  <c r="F185" i="26"/>
  <c r="F181" i="26"/>
  <c r="F177" i="26"/>
  <c r="F202" i="26"/>
  <c r="G202" i="26" s="1"/>
  <c r="F206" i="26"/>
  <c r="J206" i="26" s="1"/>
  <c r="F210" i="26"/>
  <c r="J210" i="26" s="1"/>
  <c r="F204" i="26"/>
  <c r="G204" i="26" s="1"/>
  <c r="F208" i="26"/>
  <c r="G208" i="26" s="1"/>
  <c r="F212" i="26"/>
  <c r="J212" i="26" s="1"/>
  <c r="F201" i="26"/>
  <c r="F205" i="26"/>
  <c r="F209" i="26"/>
  <c r="F203" i="26"/>
  <c r="F211" i="26"/>
  <c r="F207" i="26"/>
  <c r="J207" i="26" s="1"/>
  <c r="F228" i="26"/>
  <c r="G228" i="26" s="1"/>
  <c r="F232" i="26"/>
  <c r="G232" i="26" s="1"/>
  <c r="F236" i="26"/>
  <c r="J236" i="26" s="1"/>
  <c r="F230" i="26"/>
  <c r="J230" i="26" s="1"/>
  <c r="F234" i="26"/>
  <c r="F238" i="26"/>
  <c r="J238" i="26" s="1"/>
  <c r="F227" i="26"/>
  <c r="J227" i="26" s="1"/>
  <c r="F231" i="26"/>
  <c r="F235" i="26"/>
  <c r="F229" i="26"/>
  <c r="F233" i="26"/>
  <c r="F237" i="26"/>
  <c r="F255" i="26"/>
  <c r="J255" i="26" s="1"/>
  <c r="F259" i="26"/>
  <c r="G259" i="26" s="1"/>
  <c r="F263" i="26"/>
  <c r="J263" i="26" s="1"/>
  <c r="F257" i="26"/>
  <c r="H257" i="26" s="1"/>
  <c r="F261" i="26"/>
  <c r="H261" i="26" s="1"/>
  <c r="F265" i="26"/>
  <c r="H265" i="26" s="1"/>
  <c r="F254" i="26"/>
  <c r="F258" i="26"/>
  <c r="F262" i="26"/>
  <c r="G262" i="26" s="1"/>
  <c r="F260" i="26"/>
  <c r="F264" i="26"/>
  <c r="F256" i="26"/>
  <c r="F283" i="26"/>
  <c r="H283" i="26" s="1"/>
  <c r="F287" i="26"/>
  <c r="H287" i="26" s="1"/>
  <c r="F291" i="26"/>
  <c r="H291" i="26" s="1"/>
  <c r="F280" i="26"/>
  <c r="G280" i="26" s="1"/>
  <c r="F284" i="26"/>
  <c r="F288" i="26"/>
  <c r="F285" i="26"/>
  <c r="H285" i="26" s="1"/>
  <c r="F286" i="26"/>
  <c r="F282" i="26"/>
  <c r="F290" i="26"/>
  <c r="F281" i="26"/>
  <c r="H281" i="26" s="1"/>
  <c r="F289" i="26"/>
  <c r="H289" i="26" s="1"/>
  <c r="L244" i="6"/>
  <c r="L245" i="6"/>
  <c r="L246" i="6"/>
  <c r="L247" i="6"/>
  <c r="L248" i="6"/>
  <c r="M244" i="6"/>
  <c r="M245" i="6"/>
  <c r="M246" i="6"/>
  <c r="M247" i="6"/>
  <c r="M248" i="6"/>
  <c r="I457" i="26"/>
  <c r="H498" i="26"/>
  <c r="H497" i="26"/>
  <c r="G447" i="26"/>
  <c r="H449" i="26"/>
  <c r="H457" i="26"/>
  <c r="H458" i="26"/>
  <c r="H479" i="26"/>
  <c r="H480" i="26"/>
  <c r="H487" i="26"/>
  <c r="G516" i="26"/>
  <c r="G517" i="26"/>
  <c r="G520" i="26"/>
  <c r="H524" i="26"/>
  <c r="G446" i="26"/>
  <c r="I449" i="26"/>
  <c r="I458" i="26"/>
  <c r="G476" i="26"/>
  <c r="G477" i="26"/>
  <c r="I479" i="26"/>
  <c r="I480" i="26"/>
  <c r="G484" i="26"/>
  <c r="G485" i="26"/>
  <c r="I487" i="26"/>
  <c r="I497" i="26"/>
  <c r="I498" i="26"/>
  <c r="H501" i="26"/>
  <c r="H516" i="26"/>
  <c r="H520" i="26"/>
  <c r="I524" i="26"/>
  <c r="H445" i="26"/>
  <c r="H446" i="26"/>
  <c r="H461" i="26"/>
  <c r="H476" i="26"/>
  <c r="H483" i="26"/>
  <c r="H484" i="26"/>
  <c r="I501" i="26"/>
  <c r="I445" i="26"/>
  <c r="G459" i="26"/>
  <c r="I461" i="26"/>
  <c r="G481" i="26"/>
  <c r="I483" i="26"/>
  <c r="M179" i="6"/>
  <c r="M188" i="6" s="1"/>
  <c r="L249" i="6"/>
  <c r="L250" i="6"/>
  <c r="N245" i="6"/>
  <c r="J249" i="6"/>
  <c r="N249" i="6"/>
  <c r="M250" i="6"/>
  <c r="N246" i="6"/>
  <c r="K249" i="6"/>
  <c r="J250" i="6"/>
  <c r="N250" i="6"/>
  <c r="N247" i="6"/>
  <c r="K250" i="6"/>
  <c r="N244" i="6"/>
  <c r="N248" i="6"/>
  <c r="M249" i="6"/>
  <c r="O165" i="6"/>
  <c r="O169" i="6" s="1"/>
  <c r="L165" i="6"/>
  <c r="L168" i="6" s="1"/>
  <c r="N166" i="6"/>
  <c r="N169" i="6"/>
  <c r="N168" i="6"/>
  <c r="N167" i="6"/>
  <c r="K190" i="6"/>
  <c r="K186" i="6"/>
  <c r="K182" i="6"/>
  <c r="K189" i="6"/>
  <c r="K185" i="6"/>
  <c r="K181" i="6"/>
  <c r="K188" i="6"/>
  <c r="K184" i="6"/>
  <c r="K180" i="6"/>
  <c r="K187" i="6"/>
  <c r="K183" i="6"/>
  <c r="O190" i="6"/>
  <c r="O186" i="6"/>
  <c r="O182" i="6"/>
  <c r="O189" i="6"/>
  <c r="O185" i="6"/>
  <c r="O181" i="6"/>
  <c r="O188" i="6"/>
  <c r="O184" i="6"/>
  <c r="O180" i="6"/>
  <c r="O187" i="6"/>
  <c r="O183" i="6"/>
  <c r="N180" i="6"/>
  <c r="L182" i="6"/>
  <c r="N184" i="6"/>
  <c r="L186" i="6"/>
  <c r="N188" i="6"/>
  <c r="L190" i="6"/>
  <c r="O200" i="6"/>
  <c r="N201" i="6"/>
  <c r="M202" i="6"/>
  <c r="N181" i="6"/>
  <c r="L183" i="6"/>
  <c r="N185" i="6"/>
  <c r="L187" i="6"/>
  <c r="N189" i="6"/>
  <c r="O201" i="6"/>
  <c r="N202" i="6"/>
  <c r="M203" i="6"/>
  <c r="K165" i="6"/>
  <c r="L180" i="6"/>
  <c r="N182" i="6"/>
  <c r="L184" i="6"/>
  <c r="N186" i="6"/>
  <c r="L188" i="6"/>
  <c r="N190" i="6"/>
  <c r="M200" i="6"/>
  <c r="O202" i="6"/>
  <c r="N203" i="6"/>
  <c r="L181" i="6"/>
  <c r="N183" i="6"/>
  <c r="L185" i="6"/>
  <c r="H206" i="6"/>
  <c r="M165" i="6"/>
  <c r="L122" i="6"/>
  <c r="L121" i="6"/>
  <c r="L120" i="6"/>
  <c r="L119" i="6"/>
  <c r="J122" i="6"/>
  <c r="J121" i="6"/>
  <c r="J120" i="6"/>
  <c r="J119" i="6"/>
  <c r="I119" i="6"/>
  <c r="I120" i="6"/>
  <c r="I121" i="6"/>
  <c r="K119" i="6"/>
  <c r="K120" i="6"/>
  <c r="K121" i="6"/>
  <c r="M115" i="6"/>
  <c r="M119" i="6"/>
  <c r="M116" i="6"/>
  <c r="M120" i="6"/>
  <c r="M117" i="6"/>
  <c r="M121" i="6"/>
  <c r="M114" i="6"/>
  <c r="M118" i="6"/>
  <c r="I447" i="26"/>
  <c r="H448" i="26"/>
  <c r="I459" i="26"/>
  <c r="J459" i="26" s="1"/>
  <c r="H460" i="26"/>
  <c r="I477" i="26"/>
  <c r="H478" i="26"/>
  <c r="I481" i="26"/>
  <c r="H482" i="26"/>
  <c r="I485" i="26"/>
  <c r="H486" i="26"/>
  <c r="I499" i="26"/>
  <c r="H500" i="26"/>
  <c r="I517" i="26"/>
  <c r="H518" i="26"/>
  <c r="G519" i="26"/>
  <c r="I521" i="26"/>
  <c r="H522" i="26"/>
  <c r="G523" i="26"/>
  <c r="I525" i="26"/>
  <c r="H526" i="26"/>
  <c r="G527" i="26"/>
  <c r="I448" i="26"/>
  <c r="I460" i="26"/>
  <c r="I478" i="26"/>
  <c r="I482" i="26"/>
  <c r="I486" i="26"/>
  <c r="I500" i="26"/>
  <c r="I518" i="26"/>
  <c r="H519" i="26"/>
  <c r="I522" i="26"/>
  <c r="H523" i="26"/>
  <c r="I526" i="26"/>
  <c r="H527" i="26"/>
  <c r="G499" i="26"/>
  <c r="G521" i="26"/>
  <c r="G525" i="26"/>
  <c r="I319" i="26"/>
  <c r="I379" i="26"/>
  <c r="I325" i="26"/>
  <c r="I347" i="26"/>
  <c r="I355" i="26"/>
  <c r="I377" i="26"/>
  <c r="I401" i="26"/>
  <c r="I409" i="26"/>
  <c r="I431" i="26"/>
  <c r="G435" i="26"/>
  <c r="H319" i="26"/>
  <c r="H321" i="26"/>
  <c r="H323" i="26"/>
  <c r="H327" i="26"/>
  <c r="H329" i="26"/>
  <c r="H345" i="26"/>
  <c r="H349" i="26"/>
  <c r="H351" i="26"/>
  <c r="H353" i="26"/>
  <c r="H371" i="26"/>
  <c r="H373" i="26"/>
  <c r="H375" i="26"/>
  <c r="H379" i="26"/>
  <c r="H381" i="26"/>
  <c r="H399" i="26"/>
  <c r="H403" i="26"/>
  <c r="H405" i="26"/>
  <c r="H407" i="26"/>
  <c r="H425" i="26"/>
  <c r="H427" i="26"/>
  <c r="H429" i="26"/>
  <c r="H433" i="26"/>
  <c r="H435" i="26"/>
  <c r="I321" i="26"/>
  <c r="I323" i="26"/>
  <c r="I327" i="26"/>
  <c r="I329" i="26"/>
  <c r="I345" i="26"/>
  <c r="I349" i="26"/>
  <c r="I351" i="26"/>
  <c r="I353" i="26"/>
  <c r="I371" i="26"/>
  <c r="I373" i="26"/>
  <c r="I375" i="26"/>
  <c r="I381" i="26"/>
  <c r="I399" i="26"/>
  <c r="I403" i="26"/>
  <c r="I405" i="26"/>
  <c r="I407" i="26"/>
  <c r="I425" i="26"/>
  <c r="I427" i="26"/>
  <c r="I429" i="26"/>
  <c r="I433" i="26"/>
  <c r="I435" i="26"/>
  <c r="J211" i="26"/>
  <c r="G230" i="26"/>
  <c r="I770" i="26"/>
  <c r="H770" i="26"/>
  <c r="G770" i="26"/>
  <c r="F770" i="26"/>
  <c r="I750" i="26"/>
  <c r="H750" i="26"/>
  <c r="G750" i="26"/>
  <c r="F750" i="26"/>
  <c r="I730" i="26"/>
  <c r="H730" i="26"/>
  <c r="G730" i="26"/>
  <c r="F730" i="26"/>
  <c r="I710" i="26"/>
  <c r="H710" i="26"/>
  <c r="G710" i="26"/>
  <c r="F710" i="26"/>
  <c r="I690" i="26"/>
  <c r="H690" i="26"/>
  <c r="G690" i="26"/>
  <c r="F690" i="26"/>
  <c r="I668" i="26"/>
  <c r="H668" i="26"/>
  <c r="G668" i="26"/>
  <c r="F668" i="26"/>
  <c r="I630" i="26"/>
  <c r="H630" i="26"/>
  <c r="G630" i="26"/>
  <c r="F630" i="26"/>
  <c r="I592" i="26"/>
  <c r="H592" i="26"/>
  <c r="G592" i="26"/>
  <c r="F592" i="26"/>
  <c r="I571" i="26"/>
  <c r="H571" i="26"/>
  <c r="G571" i="26"/>
  <c r="F571" i="26"/>
  <c r="J540" i="26"/>
  <c r="I540" i="26"/>
  <c r="H540" i="26"/>
  <c r="G540" i="26"/>
  <c r="F540" i="26"/>
  <c r="I157" i="26"/>
  <c r="H157" i="26"/>
  <c r="G157" i="26"/>
  <c r="F157" i="26"/>
  <c r="E157" i="26"/>
  <c r="I142" i="26"/>
  <c r="H142" i="26"/>
  <c r="G142" i="26"/>
  <c r="F142" i="26"/>
  <c r="E142" i="26"/>
  <c r="I53" i="26"/>
  <c r="H53" i="26"/>
  <c r="G53" i="26"/>
  <c r="F53" i="26"/>
  <c r="E53" i="26"/>
  <c r="J389" i="6" l="1"/>
  <c r="M389" i="6"/>
  <c r="L378" i="6"/>
  <c r="K378" i="6"/>
  <c r="N389" i="6"/>
  <c r="L389" i="6"/>
  <c r="K389" i="6"/>
  <c r="J378" i="6"/>
  <c r="M378" i="6"/>
  <c r="N378" i="6"/>
  <c r="I291" i="26"/>
  <c r="I262" i="26"/>
  <c r="G257" i="26"/>
  <c r="H208" i="26"/>
  <c r="G261" i="26"/>
  <c r="H262" i="26"/>
  <c r="G263" i="26"/>
  <c r="J291" i="26"/>
  <c r="G291" i="26"/>
  <c r="K107" i="6"/>
  <c r="I107" i="6"/>
  <c r="J107" i="6"/>
  <c r="H280" i="26"/>
  <c r="H107" i="26"/>
  <c r="J204" i="26"/>
  <c r="I280" i="26"/>
  <c r="J262" i="26"/>
  <c r="J481" i="26"/>
  <c r="I123" i="6"/>
  <c r="G212" i="26"/>
  <c r="J447" i="26"/>
  <c r="I238" i="26"/>
  <c r="J265" i="26"/>
  <c r="G265" i="26"/>
  <c r="J449" i="26"/>
  <c r="I212" i="26"/>
  <c r="G206" i="26"/>
  <c r="H238" i="26"/>
  <c r="J517" i="26"/>
  <c r="J485" i="26"/>
  <c r="J477" i="26"/>
  <c r="H212" i="26"/>
  <c r="G238" i="26"/>
  <c r="J497" i="26"/>
  <c r="J479" i="26"/>
  <c r="M580" i="26"/>
  <c r="M560" i="26"/>
  <c r="N580" i="26"/>
  <c r="N560" i="26"/>
  <c r="K580" i="26"/>
  <c r="K560" i="26"/>
  <c r="L560" i="26"/>
  <c r="L580" i="26"/>
  <c r="J251" i="6"/>
  <c r="M251" i="6"/>
  <c r="J501" i="26"/>
  <c r="J478" i="26"/>
  <c r="J448" i="26"/>
  <c r="J499" i="26"/>
  <c r="L251" i="6"/>
  <c r="J206" i="6"/>
  <c r="J483" i="26"/>
  <c r="J457" i="26"/>
  <c r="K251" i="6"/>
  <c r="N251" i="6"/>
  <c r="N170" i="6"/>
  <c r="L123" i="6"/>
  <c r="N204" i="6"/>
  <c r="O191" i="6"/>
  <c r="M204" i="6"/>
  <c r="N191" i="6"/>
  <c r="L191" i="6"/>
  <c r="O204" i="6"/>
  <c r="K191" i="6"/>
  <c r="J123" i="6"/>
  <c r="M123" i="6"/>
  <c r="K123" i="6"/>
  <c r="J487" i="26"/>
  <c r="J498" i="26"/>
  <c r="J522" i="26"/>
  <c r="J445" i="26"/>
  <c r="J480" i="26"/>
  <c r="J461" i="26"/>
  <c r="J458" i="26"/>
  <c r="J524" i="26"/>
  <c r="G206" i="6"/>
  <c r="G205" i="6"/>
  <c r="I206" i="6"/>
  <c r="I205" i="6"/>
  <c r="J205" i="6"/>
  <c r="J520" i="26"/>
  <c r="J526" i="26"/>
  <c r="J500" i="26"/>
  <c r="J482" i="26"/>
  <c r="J460" i="26"/>
  <c r="J484" i="26"/>
  <c r="J446" i="26"/>
  <c r="J516" i="26"/>
  <c r="J523" i="26"/>
  <c r="J518" i="26"/>
  <c r="J486" i="26"/>
  <c r="J476" i="26"/>
  <c r="M187" i="6"/>
  <c r="M184" i="6"/>
  <c r="L167" i="6"/>
  <c r="L166" i="6"/>
  <c r="M185" i="6"/>
  <c r="M186" i="6"/>
  <c r="M180" i="6"/>
  <c r="M183" i="6"/>
  <c r="M182" i="6"/>
  <c r="M181" i="6"/>
  <c r="M190" i="6"/>
  <c r="M189" i="6"/>
  <c r="O168" i="6"/>
  <c r="O167" i="6"/>
  <c r="O166" i="6"/>
  <c r="L169" i="6"/>
  <c r="K169" i="6"/>
  <c r="K168" i="6"/>
  <c r="K167" i="6"/>
  <c r="K166" i="6"/>
  <c r="L202" i="6"/>
  <c r="L201" i="6"/>
  <c r="L200" i="6"/>
  <c r="L203" i="6"/>
  <c r="M167" i="6"/>
  <c r="M166" i="6"/>
  <c r="M169" i="6"/>
  <c r="M168" i="6"/>
  <c r="J525" i="26"/>
  <c r="J521" i="26"/>
  <c r="J527" i="26"/>
  <c r="J519" i="26"/>
  <c r="G236" i="26"/>
  <c r="J287" i="26"/>
  <c r="H263" i="26"/>
  <c r="J232" i="26"/>
  <c r="H210" i="26"/>
  <c r="G255" i="26"/>
  <c r="G281" i="26"/>
  <c r="I263" i="26"/>
  <c r="H431" i="26"/>
  <c r="H409" i="26"/>
  <c r="H401" i="26"/>
  <c r="H377" i="26"/>
  <c r="H355" i="26"/>
  <c r="H347" i="26"/>
  <c r="H325" i="26"/>
  <c r="G283" i="26"/>
  <c r="I265" i="26"/>
  <c r="H259" i="26"/>
  <c r="J280" i="26"/>
  <c r="I255" i="26"/>
  <c r="G427" i="26"/>
  <c r="G405" i="26"/>
  <c r="J405" i="26" s="1"/>
  <c r="G381" i="26"/>
  <c r="G373" i="26"/>
  <c r="G351" i="26"/>
  <c r="G329" i="26"/>
  <c r="J329" i="26" s="1"/>
  <c r="G321" i="26"/>
  <c r="G429" i="26"/>
  <c r="G407" i="26"/>
  <c r="G399" i="26"/>
  <c r="J399" i="26" s="1"/>
  <c r="G375" i="26"/>
  <c r="G353" i="26"/>
  <c r="J353" i="26" s="1"/>
  <c r="G345" i="26"/>
  <c r="G323" i="26"/>
  <c r="J435" i="26"/>
  <c r="I434" i="26"/>
  <c r="H434" i="26"/>
  <c r="G434" i="26"/>
  <c r="I426" i="26"/>
  <c r="H426" i="26"/>
  <c r="G426" i="26"/>
  <c r="I404" i="26"/>
  <c r="H404" i="26"/>
  <c r="G404" i="26"/>
  <c r="I380" i="26"/>
  <c r="H380" i="26"/>
  <c r="G380" i="26"/>
  <c r="I372" i="26"/>
  <c r="H372" i="26"/>
  <c r="G372" i="26"/>
  <c r="I350" i="26"/>
  <c r="H350" i="26"/>
  <c r="G350" i="26"/>
  <c r="I328" i="26"/>
  <c r="H328" i="26"/>
  <c r="G328" i="26"/>
  <c r="I320" i="26"/>
  <c r="H320" i="26"/>
  <c r="G320" i="26"/>
  <c r="I428" i="26"/>
  <c r="H428" i="26"/>
  <c r="G428" i="26"/>
  <c r="I406" i="26"/>
  <c r="H406" i="26"/>
  <c r="G406" i="26"/>
  <c r="I398" i="26"/>
  <c r="H398" i="26"/>
  <c r="G398" i="26"/>
  <c r="I374" i="26"/>
  <c r="H374" i="26"/>
  <c r="G374" i="26"/>
  <c r="I352" i="26"/>
  <c r="H352" i="26"/>
  <c r="G352" i="26"/>
  <c r="I344" i="26"/>
  <c r="H344" i="26"/>
  <c r="G344" i="26"/>
  <c r="I322" i="26"/>
  <c r="H322" i="26"/>
  <c r="G322" i="26"/>
  <c r="G431" i="26"/>
  <c r="G409" i="26"/>
  <c r="G401" i="26"/>
  <c r="G377" i="26"/>
  <c r="G355" i="26"/>
  <c r="G347" i="26"/>
  <c r="G325" i="26"/>
  <c r="G433" i="26"/>
  <c r="G425" i="26"/>
  <c r="G403" i="26"/>
  <c r="G379" i="26"/>
  <c r="G371" i="26"/>
  <c r="G349" i="26"/>
  <c r="G327" i="26"/>
  <c r="G319" i="26"/>
  <c r="I430" i="26"/>
  <c r="H430" i="26"/>
  <c r="G430" i="26"/>
  <c r="I408" i="26"/>
  <c r="H408" i="26"/>
  <c r="G408" i="26"/>
  <c r="I400" i="26"/>
  <c r="H400" i="26"/>
  <c r="G400" i="26"/>
  <c r="I376" i="26"/>
  <c r="H376" i="26"/>
  <c r="G376" i="26"/>
  <c r="I354" i="26"/>
  <c r="H354" i="26"/>
  <c r="G354" i="26"/>
  <c r="I346" i="26"/>
  <c r="H346" i="26"/>
  <c r="G346" i="26"/>
  <c r="I324" i="26"/>
  <c r="H324" i="26"/>
  <c r="G324" i="26"/>
  <c r="I432" i="26"/>
  <c r="H432" i="26"/>
  <c r="G432" i="26"/>
  <c r="I424" i="26"/>
  <c r="H424" i="26"/>
  <c r="G424" i="26"/>
  <c r="I402" i="26"/>
  <c r="H402" i="26"/>
  <c r="G402" i="26"/>
  <c r="I378" i="26"/>
  <c r="H378" i="26"/>
  <c r="G378" i="26"/>
  <c r="I370" i="26"/>
  <c r="H370" i="26"/>
  <c r="G370" i="26"/>
  <c r="I348" i="26"/>
  <c r="H348" i="26"/>
  <c r="G348" i="26"/>
  <c r="I326" i="26"/>
  <c r="H326" i="26"/>
  <c r="G326" i="26"/>
  <c r="I318" i="26"/>
  <c r="H318" i="26"/>
  <c r="G318" i="26"/>
  <c r="H202" i="26"/>
  <c r="H255" i="26"/>
  <c r="G260" i="26"/>
  <c r="I260" i="26"/>
  <c r="H260" i="26"/>
  <c r="J260" i="26"/>
  <c r="J257" i="26"/>
  <c r="I257" i="26"/>
  <c r="I264" i="26"/>
  <c r="H264" i="26"/>
  <c r="G264" i="26"/>
  <c r="J264" i="26"/>
  <c r="J261" i="26"/>
  <c r="I261" i="26"/>
  <c r="J259" i="26"/>
  <c r="I259" i="26"/>
  <c r="I256" i="26"/>
  <c r="J256" i="26"/>
  <c r="H256" i="26"/>
  <c r="G256" i="26"/>
  <c r="I234" i="26"/>
  <c r="H234" i="26"/>
  <c r="H290" i="26"/>
  <c r="J290" i="26"/>
  <c r="I290" i="26"/>
  <c r="G290" i="26"/>
  <c r="G233" i="26"/>
  <c r="J233" i="26"/>
  <c r="I233" i="26"/>
  <c r="H233" i="26"/>
  <c r="I203" i="26"/>
  <c r="H203" i="26"/>
  <c r="G203" i="26"/>
  <c r="I285" i="26"/>
  <c r="J285" i="26"/>
  <c r="I228" i="26"/>
  <c r="H228" i="26"/>
  <c r="J284" i="26"/>
  <c r="I284" i="26"/>
  <c r="H284" i="26"/>
  <c r="G284" i="26"/>
  <c r="J235" i="26"/>
  <c r="I235" i="26"/>
  <c r="H235" i="26"/>
  <c r="G235" i="26"/>
  <c r="G205" i="26"/>
  <c r="J205" i="26"/>
  <c r="I205" i="26"/>
  <c r="H205" i="26"/>
  <c r="G234" i="26"/>
  <c r="J228" i="26"/>
  <c r="J203" i="26"/>
  <c r="I230" i="26"/>
  <c r="H230" i="26"/>
  <c r="I286" i="26"/>
  <c r="H286" i="26"/>
  <c r="G286" i="26"/>
  <c r="J286" i="26"/>
  <c r="G229" i="26"/>
  <c r="H229" i="26"/>
  <c r="J229" i="26"/>
  <c r="I229" i="26"/>
  <c r="I281" i="26"/>
  <c r="J281" i="26"/>
  <c r="I210" i="26"/>
  <c r="G210" i="26"/>
  <c r="G231" i="26"/>
  <c r="J231" i="26"/>
  <c r="I231" i="26"/>
  <c r="H231" i="26"/>
  <c r="I201" i="26"/>
  <c r="G201" i="26"/>
  <c r="J201" i="26"/>
  <c r="H201" i="26"/>
  <c r="J234" i="26"/>
  <c r="G287" i="26"/>
  <c r="I287" i="26"/>
  <c r="I208" i="26"/>
  <c r="J208" i="26"/>
  <c r="I282" i="26"/>
  <c r="G282" i="26"/>
  <c r="J282" i="26"/>
  <c r="H282" i="26"/>
  <c r="I211" i="26"/>
  <c r="G211" i="26"/>
  <c r="H211" i="26"/>
  <c r="I236" i="26"/>
  <c r="H236" i="26"/>
  <c r="I206" i="26"/>
  <c r="H206" i="26"/>
  <c r="G258" i="26"/>
  <c r="J258" i="26"/>
  <c r="I258" i="26"/>
  <c r="H258" i="26"/>
  <c r="G227" i="26"/>
  <c r="I227" i="26"/>
  <c r="H227" i="26"/>
  <c r="G285" i="26"/>
  <c r="I283" i="26"/>
  <c r="J283" i="26"/>
  <c r="I204" i="26"/>
  <c r="H204" i="26"/>
  <c r="G237" i="26"/>
  <c r="I237" i="26"/>
  <c r="H237" i="26"/>
  <c r="J237" i="26"/>
  <c r="I207" i="26"/>
  <c r="H207" i="26"/>
  <c r="G207" i="26"/>
  <c r="G289" i="26"/>
  <c r="I289" i="26"/>
  <c r="J289" i="26"/>
  <c r="I232" i="26"/>
  <c r="H232" i="26"/>
  <c r="I202" i="26"/>
  <c r="J202" i="26"/>
  <c r="H288" i="26"/>
  <c r="G288" i="26"/>
  <c r="J288" i="26"/>
  <c r="I288" i="26"/>
  <c r="I254" i="26"/>
  <c r="H254" i="26"/>
  <c r="G254" i="26"/>
  <c r="J254" i="26"/>
  <c r="J209" i="26"/>
  <c r="I209" i="26"/>
  <c r="H209" i="26"/>
  <c r="G209" i="26"/>
  <c r="I37" i="26"/>
  <c r="H37" i="26"/>
  <c r="G37" i="26"/>
  <c r="F37" i="26"/>
  <c r="E37" i="26"/>
  <c r="I25" i="26"/>
  <c r="H25" i="26"/>
  <c r="G25" i="26"/>
  <c r="F25" i="26"/>
  <c r="E25" i="26"/>
  <c r="K262" i="26" l="1"/>
  <c r="K291" i="26"/>
  <c r="K280" i="26"/>
  <c r="G107" i="26"/>
  <c r="K589" i="26"/>
  <c r="M589" i="26"/>
  <c r="L589" i="26"/>
  <c r="N589" i="26"/>
  <c r="K238" i="26"/>
  <c r="K212" i="26"/>
  <c r="N568" i="26"/>
  <c r="N567" i="26"/>
  <c r="L567" i="26"/>
  <c r="L568" i="26"/>
  <c r="K568" i="26"/>
  <c r="K567" i="26"/>
  <c r="M568" i="26"/>
  <c r="M567" i="26"/>
  <c r="K265" i="26"/>
  <c r="L587" i="26"/>
  <c r="L583" i="26"/>
  <c r="L585" i="26"/>
  <c r="L581" i="26"/>
  <c r="L588" i="26"/>
  <c r="L591" i="26"/>
  <c r="L586" i="26"/>
  <c r="L582" i="26"/>
  <c r="L590" i="26"/>
  <c r="L584" i="26"/>
  <c r="N570" i="26"/>
  <c r="N562" i="26"/>
  <c r="N564" i="26"/>
  <c r="N569" i="26"/>
  <c r="N563" i="26"/>
  <c r="N561" i="26"/>
  <c r="N566" i="26"/>
  <c r="N565" i="26"/>
  <c r="L570" i="26"/>
  <c r="L569" i="26"/>
  <c r="L566" i="26"/>
  <c r="L565" i="26"/>
  <c r="L564" i="26"/>
  <c r="L563" i="26"/>
  <c r="L561" i="26"/>
  <c r="L562" i="26"/>
  <c r="N590" i="26"/>
  <c r="N585" i="26"/>
  <c r="N581" i="26"/>
  <c r="N583" i="26"/>
  <c r="N586" i="26"/>
  <c r="N588" i="26"/>
  <c r="N584" i="26"/>
  <c r="N587" i="26"/>
  <c r="N591" i="26"/>
  <c r="N582" i="26"/>
  <c r="K570" i="26"/>
  <c r="K569" i="26"/>
  <c r="K566" i="26"/>
  <c r="K565" i="26"/>
  <c r="K564" i="26"/>
  <c r="K563" i="26"/>
  <c r="K561" i="26"/>
  <c r="K562" i="26"/>
  <c r="M562" i="26"/>
  <c r="M570" i="26"/>
  <c r="M569" i="26"/>
  <c r="M565" i="26"/>
  <c r="M563" i="26"/>
  <c r="M561" i="26"/>
  <c r="M566" i="26"/>
  <c r="M564" i="26"/>
  <c r="K588" i="26"/>
  <c r="K584" i="26"/>
  <c r="K591" i="26"/>
  <c r="K585" i="26"/>
  <c r="K587" i="26"/>
  <c r="K583" i="26"/>
  <c r="K586" i="26"/>
  <c r="K582" i="26"/>
  <c r="K590" i="26"/>
  <c r="K581" i="26"/>
  <c r="M591" i="26"/>
  <c r="M586" i="26"/>
  <c r="M582" i="26"/>
  <c r="M588" i="26"/>
  <c r="M583" i="26"/>
  <c r="M590" i="26"/>
  <c r="M585" i="26"/>
  <c r="M581" i="26"/>
  <c r="M584" i="26"/>
  <c r="M587" i="26"/>
  <c r="K208" i="26"/>
  <c r="K285" i="26"/>
  <c r="K263" i="26"/>
  <c r="M170" i="6"/>
  <c r="O170" i="6"/>
  <c r="L204" i="6"/>
  <c r="M191" i="6"/>
  <c r="K170" i="6"/>
  <c r="L170" i="6"/>
  <c r="K230" i="26"/>
  <c r="K255" i="26"/>
  <c r="K210" i="26"/>
  <c r="K261" i="26"/>
  <c r="K287" i="26"/>
  <c r="K257" i="26"/>
  <c r="J429" i="26"/>
  <c r="J381" i="26"/>
  <c r="J373" i="26"/>
  <c r="J323" i="26"/>
  <c r="J321" i="26"/>
  <c r="J320" i="26"/>
  <c r="J328" i="26"/>
  <c r="J350" i="26"/>
  <c r="J345" i="26"/>
  <c r="J375" i="26"/>
  <c r="J407" i="26"/>
  <c r="J351" i="26"/>
  <c r="J427" i="26"/>
  <c r="K236" i="26"/>
  <c r="K289" i="26"/>
  <c r="J324" i="26"/>
  <c r="J346" i="26"/>
  <c r="J354" i="26"/>
  <c r="J376" i="26"/>
  <c r="J400" i="26"/>
  <c r="J408" i="26"/>
  <c r="J430" i="26"/>
  <c r="J319" i="26"/>
  <c r="J325" i="26"/>
  <c r="J355" i="26"/>
  <c r="J401" i="26"/>
  <c r="J431" i="26"/>
  <c r="J372" i="26"/>
  <c r="J380" i="26"/>
  <c r="K228" i="26"/>
  <c r="J327" i="26"/>
  <c r="J371" i="26"/>
  <c r="J403" i="26"/>
  <c r="J433" i="26"/>
  <c r="J347" i="26"/>
  <c r="J377" i="26"/>
  <c r="J409" i="26"/>
  <c r="K206" i="26"/>
  <c r="K281" i="26"/>
  <c r="K259" i="26"/>
  <c r="K264" i="26"/>
  <c r="K260" i="26"/>
  <c r="J318" i="26"/>
  <c r="J326" i="26"/>
  <c r="J348" i="26"/>
  <c r="J370" i="26"/>
  <c r="J378" i="26"/>
  <c r="J402" i="26"/>
  <c r="J424" i="26"/>
  <c r="J432" i="26"/>
  <c r="J349" i="26"/>
  <c r="J379" i="26"/>
  <c r="J425" i="26"/>
  <c r="K232" i="26"/>
  <c r="K234" i="26"/>
  <c r="J404" i="26"/>
  <c r="J426" i="26"/>
  <c r="J434" i="26"/>
  <c r="J322" i="26"/>
  <c r="J344" i="26"/>
  <c r="J352" i="26"/>
  <c r="J374" i="26"/>
  <c r="J398" i="26"/>
  <c r="J406" i="26"/>
  <c r="J428" i="26"/>
  <c r="K207" i="26"/>
  <c r="K227" i="26"/>
  <c r="K254" i="26"/>
  <c r="K202" i="26"/>
  <c r="K237" i="26"/>
  <c r="K283" i="26"/>
  <c r="K211" i="26"/>
  <c r="K201" i="26"/>
  <c r="K256" i="26"/>
  <c r="K204" i="26"/>
  <c r="K205" i="26"/>
  <c r="K290" i="26"/>
  <c r="K282" i="26"/>
  <c r="K286" i="26"/>
  <c r="K235" i="26"/>
  <c r="K284" i="26"/>
  <c r="K203" i="26"/>
  <c r="K209" i="26"/>
  <c r="K258" i="26"/>
  <c r="K231" i="26"/>
  <c r="K229" i="26"/>
  <c r="K233" i="26"/>
  <c r="K288" i="26"/>
  <c r="J175" i="26"/>
  <c r="H175" i="26"/>
  <c r="G175" i="26"/>
  <c r="I175" i="26"/>
  <c r="J183" i="26"/>
  <c r="H183" i="26"/>
  <c r="G183" i="26"/>
  <c r="I183" i="26"/>
  <c r="J186" i="26"/>
  <c r="G186" i="26"/>
  <c r="H186" i="26"/>
  <c r="I186" i="26"/>
  <c r="J177" i="26"/>
  <c r="I177" i="26"/>
  <c r="H177" i="26"/>
  <c r="G177" i="26"/>
  <c r="J176" i="26"/>
  <c r="I176" i="26"/>
  <c r="G176" i="26"/>
  <c r="H176" i="26"/>
  <c r="H184" i="26"/>
  <c r="I184" i="26"/>
  <c r="J184" i="26"/>
  <c r="G184" i="26"/>
  <c r="H178" i="26"/>
  <c r="I178" i="26"/>
  <c r="J178" i="26"/>
  <c r="G178" i="26"/>
  <c r="J179" i="26"/>
  <c r="I179" i="26"/>
  <c r="G179" i="26"/>
  <c r="H179" i="26"/>
  <c r="J181" i="26"/>
  <c r="I181" i="26"/>
  <c r="H181" i="26"/>
  <c r="G181" i="26"/>
  <c r="J182" i="26"/>
  <c r="I182" i="26"/>
  <c r="G182" i="26"/>
  <c r="H182" i="26"/>
  <c r="G180" i="26"/>
  <c r="I180" i="26"/>
  <c r="H180" i="26"/>
  <c r="J180" i="26"/>
  <c r="J185" i="26"/>
  <c r="I185" i="26"/>
  <c r="H185" i="26"/>
  <c r="G185" i="26"/>
  <c r="J836" i="26"/>
  <c r="J820" i="26"/>
  <c r="L836" i="26"/>
  <c r="L820" i="26"/>
  <c r="M820" i="26"/>
  <c r="M836" i="26"/>
  <c r="N836" i="26"/>
  <c r="N820" i="26"/>
  <c r="K836" i="26"/>
  <c r="K820" i="26"/>
  <c r="M781" i="26"/>
  <c r="J781" i="26"/>
  <c r="N781" i="26"/>
  <c r="K781" i="26"/>
  <c r="L781" i="26"/>
  <c r="J740" i="26"/>
  <c r="J760" i="26"/>
  <c r="N740" i="26"/>
  <c r="N760" i="26"/>
  <c r="K740" i="26"/>
  <c r="K760" i="26"/>
  <c r="L740" i="26"/>
  <c r="L760" i="26"/>
  <c r="M740" i="26"/>
  <c r="M760" i="26"/>
  <c r="M700" i="26"/>
  <c r="M720" i="26"/>
  <c r="J700" i="26"/>
  <c r="J720" i="26"/>
  <c r="N700" i="26"/>
  <c r="N720" i="26"/>
  <c r="K700" i="26"/>
  <c r="K720" i="26"/>
  <c r="L700" i="26"/>
  <c r="L720" i="26"/>
  <c r="L658" i="26"/>
  <c r="L678" i="26"/>
  <c r="M658" i="26"/>
  <c r="M678" i="26"/>
  <c r="J658" i="26"/>
  <c r="J678" i="26"/>
  <c r="N658" i="26"/>
  <c r="N678" i="26"/>
  <c r="K658" i="26"/>
  <c r="K678" i="26"/>
  <c r="N618" i="26"/>
  <c r="N640" i="26"/>
  <c r="K618" i="26"/>
  <c r="K640" i="26"/>
  <c r="L618" i="26"/>
  <c r="L640" i="26"/>
  <c r="M618" i="26"/>
  <c r="M640" i="26"/>
  <c r="J618" i="26"/>
  <c r="J640" i="26"/>
  <c r="O532" i="26"/>
  <c r="N545" i="26"/>
  <c r="L532" i="26"/>
  <c r="K545" i="26"/>
  <c r="M532" i="26"/>
  <c r="L545" i="26"/>
  <c r="N532" i="26"/>
  <c r="M545" i="26"/>
  <c r="K532" i="26"/>
  <c r="J545" i="26"/>
  <c r="M150" i="26"/>
  <c r="J150" i="26"/>
  <c r="N150" i="26"/>
  <c r="K150" i="26"/>
  <c r="L150" i="26"/>
  <c r="J112" i="26"/>
  <c r="J131" i="26"/>
  <c r="N112" i="26"/>
  <c r="N131" i="26"/>
  <c r="K112" i="26"/>
  <c r="K131" i="26"/>
  <c r="L112" i="26"/>
  <c r="L131" i="26"/>
  <c r="M131" i="26"/>
  <c r="M5" i="26"/>
  <c r="M112" i="26"/>
  <c r="J5" i="26"/>
  <c r="N5" i="26"/>
  <c r="K43" i="26"/>
  <c r="K5" i="26"/>
  <c r="L43" i="26"/>
  <c r="L5" i="26"/>
  <c r="M43" i="26"/>
  <c r="M30" i="26"/>
  <c r="M59" i="26"/>
  <c r="M18" i="26"/>
  <c r="L30" i="26"/>
  <c r="J59" i="26"/>
  <c r="N59" i="26"/>
  <c r="J18" i="26"/>
  <c r="N18" i="26"/>
  <c r="K59" i="26"/>
  <c r="K18" i="26"/>
  <c r="J30" i="26"/>
  <c r="N30" i="26"/>
  <c r="L59" i="26"/>
  <c r="L18" i="26"/>
  <c r="K30" i="26"/>
  <c r="J43" i="26"/>
  <c r="N43" i="26"/>
  <c r="J50" i="26" l="1"/>
  <c r="J784" i="26"/>
  <c r="K50" i="26"/>
  <c r="K784" i="26"/>
  <c r="M50" i="26"/>
  <c r="M784" i="26"/>
  <c r="L50" i="26"/>
  <c r="L784" i="26"/>
  <c r="N50" i="26"/>
  <c r="N784" i="26"/>
  <c r="L52" i="26"/>
  <c r="L51" i="26"/>
  <c r="L298" i="26"/>
  <c r="K51" i="26"/>
  <c r="K52" i="26"/>
  <c r="K298" i="26"/>
  <c r="M52" i="26"/>
  <c r="M51" i="26"/>
  <c r="M298" i="26"/>
  <c r="N52" i="26"/>
  <c r="N51" i="26"/>
  <c r="N298" i="26"/>
  <c r="J298" i="26"/>
  <c r="J51" i="26"/>
  <c r="J52" i="26"/>
  <c r="K300" i="26"/>
  <c r="K299" i="26"/>
  <c r="K297" i="26"/>
  <c r="M297" i="26"/>
  <c r="M300" i="26"/>
  <c r="M299" i="26"/>
  <c r="L299" i="26"/>
  <c r="L297" i="26"/>
  <c r="L300" i="26"/>
  <c r="N300" i="26"/>
  <c r="N299" i="26"/>
  <c r="N297" i="26"/>
  <c r="J300" i="26"/>
  <c r="J299" i="26"/>
  <c r="J297" i="26"/>
  <c r="J63" i="26"/>
  <c r="J8" i="26"/>
  <c r="J12" i="26"/>
  <c r="J7" i="26"/>
  <c r="J9" i="26"/>
  <c r="J6" i="26"/>
  <c r="J10" i="26"/>
  <c r="J11" i="26"/>
  <c r="J73" i="26"/>
  <c r="J72" i="26"/>
  <c r="J75" i="26"/>
  <c r="J74" i="26"/>
  <c r="K72" i="26"/>
  <c r="K75" i="26"/>
  <c r="K74" i="26"/>
  <c r="K73" i="26"/>
  <c r="L75" i="26"/>
  <c r="L74" i="26"/>
  <c r="L73" i="26"/>
  <c r="L72" i="26"/>
  <c r="N73" i="26"/>
  <c r="N72" i="26"/>
  <c r="N75" i="26"/>
  <c r="N74" i="26"/>
  <c r="M74" i="26"/>
  <c r="M73" i="26"/>
  <c r="M72" i="26"/>
  <c r="M75" i="26"/>
  <c r="H85" i="26"/>
  <c r="G81" i="26"/>
  <c r="L628" i="26"/>
  <c r="N628" i="26"/>
  <c r="J628" i="26"/>
  <c r="K628" i="26"/>
  <c r="M628" i="26"/>
  <c r="L533" i="26"/>
  <c r="L535" i="26"/>
  <c r="L537" i="26"/>
  <c r="L534" i="26"/>
  <c r="L536" i="26"/>
  <c r="K534" i="26"/>
  <c r="K536" i="26"/>
  <c r="K533" i="26"/>
  <c r="K535" i="26"/>
  <c r="K537" i="26"/>
  <c r="N547" i="26"/>
  <c r="K547" i="26"/>
  <c r="J547" i="26"/>
  <c r="M547" i="26"/>
  <c r="L547" i="26"/>
  <c r="L121" i="26"/>
  <c r="N121" i="26"/>
  <c r="K121" i="26"/>
  <c r="J121" i="26"/>
  <c r="M121" i="26"/>
  <c r="K182" i="26"/>
  <c r="K179" i="26"/>
  <c r="K176" i="26"/>
  <c r="K183" i="26"/>
  <c r="K185" i="26"/>
  <c r="K181" i="26"/>
  <c r="K178" i="26"/>
  <c r="K184" i="26"/>
  <c r="K177" i="26"/>
  <c r="K186" i="26"/>
  <c r="K180" i="26"/>
  <c r="K175" i="26"/>
  <c r="N844" i="26"/>
  <c r="N841" i="26"/>
  <c r="N837" i="26"/>
  <c r="N823" i="26"/>
  <c r="N840" i="26"/>
  <c r="N826" i="26"/>
  <c r="N822" i="26"/>
  <c r="N843" i="26"/>
  <c r="N839" i="26"/>
  <c r="N825" i="26"/>
  <c r="N821" i="26"/>
  <c r="N842" i="26"/>
  <c r="N838" i="26"/>
  <c r="N827" i="26"/>
  <c r="N824" i="26"/>
  <c r="L843" i="26"/>
  <c r="L839" i="26"/>
  <c r="L825" i="26"/>
  <c r="L821" i="26"/>
  <c r="L842" i="26"/>
  <c r="L838" i="26"/>
  <c r="L827" i="26"/>
  <c r="L824" i="26"/>
  <c r="L844" i="26"/>
  <c r="L841" i="26"/>
  <c r="L837" i="26"/>
  <c r="L823" i="26"/>
  <c r="L840" i="26"/>
  <c r="L826" i="26"/>
  <c r="L822" i="26"/>
  <c r="K840" i="26"/>
  <c r="K826" i="26"/>
  <c r="K822" i="26"/>
  <c r="K843" i="26"/>
  <c r="K839" i="26"/>
  <c r="K825" i="26"/>
  <c r="K821" i="26"/>
  <c r="K842" i="26"/>
  <c r="K838" i="26"/>
  <c r="K827" i="26"/>
  <c r="K824" i="26"/>
  <c r="K844" i="26"/>
  <c r="K841" i="26"/>
  <c r="K837" i="26"/>
  <c r="K823" i="26"/>
  <c r="J844" i="26"/>
  <c r="J841" i="26"/>
  <c r="J823" i="26"/>
  <c r="J840" i="26"/>
  <c r="J837" i="26"/>
  <c r="J826" i="26"/>
  <c r="J822" i="26"/>
  <c r="J843" i="26"/>
  <c r="J839" i="26"/>
  <c r="J825" i="26"/>
  <c r="J821" i="26"/>
  <c r="J842" i="26"/>
  <c r="J838" i="26"/>
  <c r="J827" i="26"/>
  <c r="J824" i="26"/>
  <c r="M842" i="26"/>
  <c r="M838" i="26"/>
  <c r="M827" i="26"/>
  <c r="M824" i="26"/>
  <c r="M844" i="26"/>
  <c r="M841" i="26"/>
  <c r="M837" i="26"/>
  <c r="M823" i="26"/>
  <c r="M840" i="26"/>
  <c r="M826" i="26"/>
  <c r="M822" i="26"/>
  <c r="M843" i="26"/>
  <c r="M839" i="26"/>
  <c r="M825" i="26"/>
  <c r="M821" i="26"/>
  <c r="L809" i="26"/>
  <c r="N809" i="26"/>
  <c r="K809" i="26"/>
  <c r="J809" i="26"/>
  <c r="M809" i="26"/>
  <c r="L782" i="26"/>
  <c r="L786" i="26"/>
  <c r="L785" i="26"/>
  <c r="L787" i="26"/>
  <c r="L783" i="26"/>
  <c r="N785" i="26"/>
  <c r="N787" i="26"/>
  <c r="N783" i="26"/>
  <c r="N782" i="26"/>
  <c r="N786" i="26"/>
  <c r="M786" i="26"/>
  <c r="M785" i="26"/>
  <c r="M782" i="26"/>
  <c r="M787" i="26"/>
  <c r="M783" i="26"/>
  <c r="K787" i="26"/>
  <c r="K783" i="26"/>
  <c r="K782" i="26"/>
  <c r="K786" i="26"/>
  <c r="K785" i="26"/>
  <c r="J785" i="26"/>
  <c r="J787" i="26"/>
  <c r="J783" i="26"/>
  <c r="J782" i="26"/>
  <c r="J786" i="26"/>
  <c r="L765" i="26"/>
  <c r="L761" i="26"/>
  <c r="L768" i="26"/>
  <c r="L764" i="26"/>
  <c r="L767" i="26"/>
  <c r="L763" i="26"/>
  <c r="L769" i="26"/>
  <c r="L766" i="26"/>
  <c r="L762" i="26"/>
  <c r="N767" i="26"/>
  <c r="N763" i="26"/>
  <c r="N769" i="26"/>
  <c r="N766" i="26"/>
  <c r="N762" i="26"/>
  <c r="N765" i="26"/>
  <c r="N761" i="26"/>
  <c r="N768" i="26"/>
  <c r="N764" i="26"/>
  <c r="M768" i="26"/>
  <c r="M764" i="26"/>
  <c r="M767" i="26"/>
  <c r="M763" i="26"/>
  <c r="M769" i="26"/>
  <c r="M766" i="26"/>
  <c r="M762" i="26"/>
  <c r="M765" i="26"/>
  <c r="M761" i="26"/>
  <c r="K769" i="26"/>
  <c r="K766" i="26"/>
  <c r="K762" i="26"/>
  <c r="K765" i="26"/>
  <c r="K761" i="26"/>
  <c r="K768" i="26"/>
  <c r="K764" i="26"/>
  <c r="K767" i="26"/>
  <c r="K763" i="26"/>
  <c r="J767" i="26"/>
  <c r="J763" i="26"/>
  <c r="J769" i="26"/>
  <c r="J766" i="26"/>
  <c r="J762" i="26"/>
  <c r="J765" i="26"/>
  <c r="J761" i="26"/>
  <c r="J768" i="26"/>
  <c r="J764" i="26"/>
  <c r="J749" i="26"/>
  <c r="J746" i="26"/>
  <c r="J742" i="26"/>
  <c r="J745" i="26"/>
  <c r="J741" i="26"/>
  <c r="J748" i="26"/>
  <c r="J744" i="26"/>
  <c r="J747" i="26"/>
  <c r="J743" i="26"/>
  <c r="M747" i="26"/>
  <c r="M743" i="26"/>
  <c r="M749" i="26"/>
  <c r="M746" i="26"/>
  <c r="M742" i="26"/>
  <c r="M745" i="26"/>
  <c r="M741" i="26"/>
  <c r="M748" i="26"/>
  <c r="M744" i="26"/>
  <c r="K745" i="26"/>
  <c r="K741" i="26"/>
  <c r="K748" i="26"/>
  <c r="K744" i="26"/>
  <c r="K747" i="26"/>
  <c r="K743" i="26"/>
  <c r="K749" i="26"/>
  <c r="K746" i="26"/>
  <c r="K742" i="26"/>
  <c r="L748" i="26"/>
  <c r="L744" i="26"/>
  <c r="L747" i="26"/>
  <c r="L743" i="26"/>
  <c r="L749" i="26"/>
  <c r="L746" i="26"/>
  <c r="L742" i="26"/>
  <c r="L745" i="26"/>
  <c r="L741" i="26"/>
  <c r="N749" i="26"/>
  <c r="N746" i="26"/>
  <c r="N742" i="26"/>
  <c r="N745" i="26"/>
  <c r="N741" i="26"/>
  <c r="N748" i="26"/>
  <c r="N744" i="26"/>
  <c r="N747" i="26"/>
  <c r="N743" i="26"/>
  <c r="N729" i="26"/>
  <c r="N726" i="26"/>
  <c r="N722" i="26"/>
  <c r="N725" i="26"/>
  <c r="N721" i="26"/>
  <c r="N728" i="26"/>
  <c r="N724" i="26"/>
  <c r="N727" i="26"/>
  <c r="N723" i="26"/>
  <c r="K725" i="26"/>
  <c r="K721" i="26"/>
  <c r="K728" i="26"/>
  <c r="K724" i="26"/>
  <c r="K727" i="26"/>
  <c r="K723" i="26"/>
  <c r="K729" i="26"/>
  <c r="K726" i="26"/>
  <c r="K722" i="26"/>
  <c r="J729" i="26"/>
  <c r="J726" i="26"/>
  <c r="J722" i="26"/>
  <c r="J725" i="26"/>
  <c r="J721" i="26"/>
  <c r="J728" i="26"/>
  <c r="J724" i="26"/>
  <c r="J727" i="26"/>
  <c r="J723" i="26"/>
  <c r="M727" i="26"/>
  <c r="M723" i="26"/>
  <c r="M729" i="26"/>
  <c r="M726" i="26"/>
  <c r="M722" i="26"/>
  <c r="M725" i="26"/>
  <c r="M721" i="26"/>
  <c r="M728" i="26"/>
  <c r="M724" i="26"/>
  <c r="L728" i="26"/>
  <c r="L724" i="26"/>
  <c r="L727" i="26"/>
  <c r="L723" i="26"/>
  <c r="L729" i="26"/>
  <c r="L726" i="26"/>
  <c r="L722" i="26"/>
  <c r="L725" i="26"/>
  <c r="L721" i="26"/>
  <c r="M688" i="26"/>
  <c r="M708" i="26"/>
  <c r="M704" i="26"/>
  <c r="M707" i="26"/>
  <c r="M703" i="26"/>
  <c r="M705" i="26"/>
  <c r="M701" i="26"/>
  <c r="M709" i="26"/>
  <c r="M706" i="26"/>
  <c r="M702" i="26"/>
  <c r="L688" i="26"/>
  <c r="L705" i="26"/>
  <c r="L701" i="26"/>
  <c r="L708" i="26"/>
  <c r="L704" i="26"/>
  <c r="L707" i="26"/>
  <c r="L703" i="26"/>
  <c r="L709" i="26"/>
  <c r="L706" i="26"/>
  <c r="L702" i="26"/>
  <c r="N688" i="26"/>
  <c r="N707" i="26"/>
  <c r="N703" i="26"/>
  <c r="N709" i="26"/>
  <c r="N706" i="26"/>
  <c r="N702" i="26"/>
  <c r="N705" i="26"/>
  <c r="N701" i="26"/>
  <c r="N708" i="26"/>
  <c r="N704" i="26"/>
  <c r="K688" i="26"/>
  <c r="K709" i="26"/>
  <c r="K706" i="26"/>
  <c r="K702" i="26"/>
  <c r="K705" i="26"/>
  <c r="K701" i="26"/>
  <c r="K707" i="26"/>
  <c r="K708" i="26"/>
  <c r="K704" i="26"/>
  <c r="K703" i="26"/>
  <c r="J688" i="26"/>
  <c r="J707" i="26"/>
  <c r="J703" i="26"/>
  <c r="J709" i="26"/>
  <c r="J706" i="26"/>
  <c r="J702" i="26"/>
  <c r="J704" i="26"/>
  <c r="J705" i="26"/>
  <c r="J701" i="26"/>
  <c r="J708" i="26"/>
  <c r="N686" i="26"/>
  <c r="N685" i="26"/>
  <c r="N682" i="26"/>
  <c r="N680" i="26"/>
  <c r="N687" i="26"/>
  <c r="N681" i="26"/>
  <c r="N684" i="26"/>
  <c r="N679" i="26"/>
  <c r="N689" i="26"/>
  <c r="N683" i="26"/>
  <c r="K685" i="26"/>
  <c r="K682" i="26"/>
  <c r="K680" i="26"/>
  <c r="K687" i="26"/>
  <c r="K681" i="26"/>
  <c r="K684" i="26"/>
  <c r="K679" i="26"/>
  <c r="K686" i="26"/>
  <c r="K689" i="26"/>
  <c r="K683" i="26"/>
  <c r="J686" i="26"/>
  <c r="J689" i="26"/>
  <c r="J685" i="26"/>
  <c r="J682" i="26"/>
  <c r="J680" i="26"/>
  <c r="J687" i="26"/>
  <c r="J681" i="26"/>
  <c r="J684" i="26"/>
  <c r="J679" i="26"/>
  <c r="J683" i="26"/>
  <c r="M684" i="26"/>
  <c r="M679" i="26"/>
  <c r="M686" i="26"/>
  <c r="M689" i="26"/>
  <c r="M683" i="26"/>
  <c r="M685" i="26"/>
  <c r="M682" i="26"/>
  <c r="M680" i="26"/>
  <c r="M687" i="26"/>
  <c r="M681" i="26"/>
  <c r="L680" i="26"/>
  <c r="L684" i="26"/>
  <c r="L679" i="26"/>
  <c r="L686" i="26"/>
  <c r="L689" i="26"/>
  <c r="L683" i="26"/>
  <c r="L685" i="26"/>
  <c r="L682" i="26"/>
  <c r="L687" i="26"/>
  <c r="L681" i="26"/>
  <c r="N664" i="26"/>
  <c r="N663" i="26"/>
  <c r="N659" i="26"/>
  <c r="N667" i="26"/>
  <c r="N662" i="26"/>
  <c r="N666" i="26"/>
  <c r="N661" i="26"/>
  <c r="N665" i="26"/>
  <c r="N660" i="26"/>
  <c r="K667" i="26"/>
  <c r="K662" i="26"/>
  <c r="K666" i="26"/>
  <c r="K661" i="26"/>
  <c r="K664" i="26"/>
  <c r="K665" i="26"/>
  <c r="K660" i="26"/>
  <c r="K663" i="26"/>
  <c r="K659" i="26"/>
  <c r="J664" i="26"/>
  <c r="J665" i="26"/>
  <c r="J660" i="26"/>
  <c r="J663" i="26"/>
  <c r="J659" i="26"/>
  <c r="J667" i="26"/>
  <c r="J662" i="26"/>
  <c r="J666" i="26"/>
  <c r="J661" i="26"/>
  <c r="M666" i="26"/>
  <c r="M664" i="26"/>
  <c r="M665" i="26"/>
  <c r="M660" i="26"/>
  <c r="M663" i="26"/>
  <c r="M659" i="26"/>
  <c r="M667" i="26"/>
  <c r="M662" i="26"/>
  <c r="M661" i="26"/>
  <c r="L667" i="26"/>
  <c r="L662" i="26"/>
  <c r="L666" i="26"/>
  <c r="L661" i="26"/>
  <c r="L664" i="26"/>
  <c r="L665" i="26"/>
  <c r="L660" i="26"/>
  <c r="L663" i="26"/>
  <c r="L659" i="26"/>
  <c r="L646" i="26"/>
  <c r="N646" i="26"/>
  <c r="K646" i="26"/>
  <c r="J646" i="26"/>
  <c r="M646" i="26"/>
  <c r="L648" i="26"/>
  <c r="L643" i="26"/>
  <c r="L642" i="26"/>
  <c r="L647" i="26"/>
  <c r="L645" i="26"/>
  <c r="L641" i="26"/>
  <c r="L644" i="26"/>
  <c r="N647" i="26"/>
  <c r="N645" i="26"/>
  <c r="N641" i="26"/>
  <c r="N644" i="26"/>
  <c r="N648" i="26"/>
  <c r="N643" i="26"/>
  <c r="N642" i="26"/>
  <c r="K644" i="26"/>
  <c r="K648" i="26"/>
  <c r="K643" i="26"/>
  <c r="K642" i="26"/>
  <c r="K647" i="26"/>
  <c r="K645" i="26"/>
  <c r="K641" i="26"/>
  <c r="J647" i="26"/>
  <c r="J645" i="26"/>
  <c r="J641" i="26"/>
  <c r="J644" i="26"/>
  <c r="J648" i="26"/>
  <c r="J643" i="26"/>
  <c r="J642" i="26"/>
  <c r="M642" i="26"/>
  <c r="M647" i="26"/>
  <c r="M645" i="26"/>
  <c r="M641" i="26"/>
  <c r="M644" i="26"/>
  <c r="M648" i="26"/>
  <c r="M643" i="26"/>
  <c r="M62" i="26"/>
  <c r="M625" i="26"/>
  <c r="M620" i="26"/>
  <c r="M627" i="26"/>
  <c r="M621" i="26"/>
  <c r="M624" i="26"/>
  <c r="M623" i="26"/>
  <c r="M619" i="26"/>
  <c r="M622" i="26"/>
  <c r="M629" i="26"/>
  <c r="M626" i="26"/>
  <c r="L64" i="26"/>
  <c r="L629" i="26"/>
  <c r="L626" i="26"/>
  <c r="L621" i="26"/>
  <c r="L623" i="26"/>
  <c r="L627" i="26"/>
  <c r="L622" i="26"/>
  <c r="L625" i="26"/>
  <c r="L620" i="26"/>
  <c r="L624" i="26"/>
  <c r="L619" i="26"/>
  <c r="N624" i="26"/>
  <c r="N623" i="26"/>
  <c r="N619" i="26"/>
  <c r="N629" i="26"/>
  <c r="N621" i="26"/>
  <c r="N625" i="26"/>
  <c r="N620" i="26"/>
  <c r="N627" i="26"/>
  <c r="N622" i="26"/>
  <c r="N626" i="26"/>
  <c r="M20" i="26"/>
  <c r="K627" i="26"/>
  <c r="K622" i="26"/>
  <c r="K620" i="26"/>
  <c r="K624" i="26"/>
  <c r="K623" i="26"/>
  <c r="K619" i="26"/>
  <c r="K629" i="26"/>
  <c r="K626" i="26"/>
  <c r="K621" i="26"/>
  <c r="K625" i="26"/>
  <c r="J624" i="26"/>
  <c r="J623" i="26"/>
  <c r="J619" i="26"/>
  <c r="J626" i="26"/>
  <c r="J620" i="26"/>
  <c r="J627" i="26"/>
  <c r="J622" i="26"/>
  <c r="J629" i="26"/>
  <c r="J621" i="26"/>
  <c r="J625" i="26"/>
  <c r="L47" i="26"/>
  <c r="M49" i="26"/>
  <c r="M24" i="26"/>
  <c r="M9" i="26"/>
  <c r="L8" i="26"/>
  <c r="J546" i="26"/>
  <c r="J550" i="26"/>
  <c r="J549" i="26"/>
  <c r="J551" i="26"/>
  <c r="J548" i="26"/>
  <c r="L549" i="26"/>
  <c r="L551" i="26"/>
  <c r="L548" i="26"/>
  <c r="L546" i="26"/>
  <c r="L550" i="26"/>
  <c r="K550" i="26"/>
  <c r="K549" i="26"/>
  <c r="K551" i="26"/>
  <c r="K548" i="26"/>
  <c r="K546" i="26"/>
  <c r="N546" i="26"/>
  <c r="N550" i="26"/>
  <c r="N549" i="26"/>
  <c r="N551" i="26"/>
  <c r="N548" i="26"/>
  <c r="M551" i="26"/>
  <c r="M548" i="26"/>
  <c r="M546" i="26"/>
  <c r="M550" i="26"/>
  <c r="M549" i="26"/>
  <c r="M46" i="26"/>
  <c r="M48" i="26"/>
  <c r="M65" i="26"/>
  <c r="M45" i="26"/>
  <c r="M10" i="26"/>
  <c r="J48" i="26"/>
  <c r="M539" i="26"/>
  <c r="M533" i="26"/>
  <c r="M535" i="26"/>
  <c r="M538" i="26"/>
  <c r="M534" i="26"/>
  <c r="M537" i="26"/>
  <c r="M536" i="26"/>
  <c r="L31" i="26"/>
  <c r="M63" i="26"/>
  <c r="M19" i="26"/>
  <c r="M12" i="26"/>
  <c r="M32" i="26"/>
  <c r="L539" i="26"/>
  <c r="L538" i="26"/>
  <c r="O535" i="26"/>
  <c r="O534" i="26"/>
  <c r="O537" i="26"/>
  <c r="O536" i="26"/>
  <c r="O539" i="26"/>
  <c r="O533" i="26"/>
  <c r="O538" i="26"/>
  <c r="J45" i="26"/>
  <c r="K539" i="26"/>
  <c r="K538" i="26"/>
  <c r="N535" i="26"/>
  <c r="N538" i="26"/>
  <c r="N534" i="26"/>
  <c r="N537" i="26"/>
  <c r="N536" i="26"/>
  <c r="N539" i="26"/>
  <c r="N533" i="26"/>
  <c r="M64" i="26"/>
  <c r="M22" i="26"/>
  <c r="M31" i="26"/>
  <c r="M6" i="26"/>
  <c r="L11" i="26"/>
  <c r="K36" i="26"/>
  <c r="K12" i="26"/>
  <c r="N19" i="26"/>
  <c r="J64" i="26"/>
  <c r="M33" i="26"/>
  <c r="M8" i="26"/>
  <c r="M7" i="26"/>
  <c r="L6" i="26"/>
  <c r="L34" i="26"/>
  <c r="J35" i="26"/>
  <c r="J60" i="26"/>
  <c r="K152" i="26"/>
  <c r="K155" i="26"/>
  <c r="K151" i="26"/>
  <c r="K154" i="26"/>
  <c r="K156" i="26"/>
  <c r="K153" i="26"/>
  <c r="M154" i="26"/>
  <c r="M156" i="26"/>
  <c r="M153" i="26"/>
  <c r="M155" i="26"/>
  <c r="M152" i="26"/>
  <c r="M151" i="26"/>
  <c r="M34" i="26"/>
  <c r="L20" i="26"/>
  <c r="M21" i="26"/>
  <c r="J32" i="26"/>
  <c r="N154" i="26"/>
  <c r="N156" i="26"/>
  <c r="N153" i="26"/>
  <c r="N155" i="26"/>
  <c r="N152" i="26"/>
  <c r="N151" i="26"/>
  <c r="L19" i="26"/>
  <c r="L153" i="26"/>
  <c r="L155" i="26"/>
  <c r="L152" i="26"/>
  <c r="L154" i="26"/>
  <c r="L156" i="26"/>
  <c r="L151" i="26"/>
  <c r="J61" i="26"/>
  <c r="J155" i="26"/>
  <c r="J152" i="26"/>
  <c r="J151" i="26"/>
  <c r="J154" i="26"/>
  <c r="J156" i="26"/>
  <c r="J153" i="26"/>
  <c r="L9" i="26"/>
  <c r="L45" i="26"/>
  <c r="L65" i="26"/>
  <c r="J24" i="26"/>
  <c r="K139" i="26"/>
  <c r="K137" i="26"/>
  <c r="K133" i="26"/>
  <c r="K140" i="26"/>
  <c r="K141" i="26"/>
  <c r="K136" i="26"/>
  <c r="K132" i="26"/>
  <c r="K135" i="26"/>
  <c r="K138" i="26"/>
  <c r="K134" i="26"/>
  <c r="M140" i="26"/>
  <c r="M132" i="26"/>
  <c r="M135" i="26"/>
  <c r="M138" i="26"/>
  <c r="M134" i="26"/>
  <c r="M139" i="26"/>
  <c r="M137" i="26"/>
  <c r="M133" i="26"/>
  <c r="M141" i="26"/>
  <c r="M136" i="26"/>
  <c r="N47" i="26"/>
  <c r="N139" i="26"/>
  <c r="N135" i="26"/>
  <c r="N140" i="26"/>
  <c r="N138" i="26"/>
  <c r="N134" i="26"/>
  <c r="N137" i="26"/>
  <c r="N133" i="26"/>
  <c r="N141" i="26"/>
  <c r="N136" i="26"/>
  <c r="N132" i="26"/>
  <c r="L7" i="26"/>
  <c r="L141" i="26"/>
  <c r="L136" i="26"/>
  <c r="L132" i="26"/>
  <c r="L139" i="26"/>
  <c r="L135" i="26"/>
  <c r="L140" i="26"/>
  <c r="L138" i="26"/>
  <c r="L134" i="26"/>
  <c r="L137" i="26"/>
  <c r="L133" i="26"/>
  <c r="J44" i="26"/>
  <c r="J139" i="26"/>
  <c r="J140" i="26"/>
  <c r="J138" i="26"/>
  <c r="J134" i="26"/>
  <c r="J137" i="26"/>
  <c r="J133" i="26"/>
  <c r="J141" i="26"/>
  <c r="J136" i="26"/>
  <c r="J132" i="26"/>
  <c r="J135" i="26"/>
  <c r="L21" i="26"/>
  <c r="M61" i="26"/>
  <c r="M47" i="26"/>
  <c r="M44" i="26"/>
  <c r="M60" i="26"/>
  <c r="M23" i="26"/>
  <c r="L62" i="26"/>
  <c r="L63" i="26"/>
  <c r="M36" i="26"/>
  <c r="M35" i="26"/>
  <c r="J31" i="26"/>
  <c r="K47" i="26"/>
  <c r="K113" i="26"/>
  <c r="K120" i="26"/>
  <c r="K116" i="26"/>
  <c r="K119" i="26"/>
  <c r="K115" i="26"/>
  <c r="K122" i="26"/>
  <c r="K118" i="26"/>
  <c r="K114" i="26"/>
  <c r="K117" i="26"/>
  <c r="M11" i="26"/>
  <c r="N48" i="26"/>
  <c r="N122" i="26"/>
  <c r="N117" i="26"/>
  <c r="N113" i="26"/>
  <c r="N120" i="26"/>
  <c r="N116" i="26"/>
  <c r="N119" i="26"/>
  <c r="N115" i="26"/>
  <c r="N118" i="26"/>
  <c r="N114" i="26"/>
  <c r="L116" i="26"/>
  <c r="L119" i="26"/>
  <c r="L115" i="26"/>
  <c r="L122" i="26"/>
  <c r="L118" i="26"/>
  <c r="L114" i="26"/>
  <c r="L117" i="26"/>
  <c r="L113" i="26"/>
  <c r="L120" i="26"/>
  <c r="J122" i="26"/>
  <c r="J117" i="26"/>
  <c r="J113" i="26"/>
  <c r="J120" i="26"/>
  <c r="J116" i="26"/>
  <c r="J119" i="26"/>
  <c r="J115" i="26"/>
  <c r="J118" i="26"/>
  <c r="J114" i="26"/>
  <c r="M119" i="26"/>
  <c r="M115" i="26"/>
  <c r="M122" i="26"/>
  <c r="M118" i="26"/>
  <c r="M114" i="26"/>
  <c r="M117" i="26"/>
  <c r="M113" i="26"/>
  <c r="M120" i="26"/>
  <c r="M116" i="26"/>
  <c r="K21" i="26"/>
  <c r="K46" i="26"/>
  <c r="N20" i="26"/>
  <c r="K32" i="26"/>
  <c r="K11" i="26"/>
  <c r="K10" i="26"/>
  <c r="N34" i="26"/>
  <c r="K24" i="26"/>
  <c r="K63" i="26"/>
  <c r="N31" i="26"/>
  <c r="N60" i="26"/>
  <c r="K9" i="26"/>
  <c r="K49" i="26"/>
  <c r="K62" i="26"/>
  <c r="N35" i="26"/>
  <c r="N64" i="26"/>
  <c r="N63" i="26"/>
  <c r="N32" i="26"/>
  <c r="K31" i="26"/>
  <c r="K34" i="26"/>
  <c r="K60" i="26"/>
  <c r="N10" i="26"/>
  <c r="N36" i="26"/>
  <c r="L32" i="26"/>
  <c r="K19" i="26"/>
  <c r="N61" i="26"/>
  <c r="K22" i="26"/>
  <c r="K7" i="26"/>
  <c r="L24" i="26"/>
  <c r="K6" i="26"/>
  <c r="L48" i="26"/>
  <c r="L49" i="26"/>
  <c r="L46" i="26"/>
  <c r="L23" i="26"/>
  <c r="K44" i="26"/>
  <c r="K64" i="26"/>
  <c r="K65" i="26"/>
  <c r="K8" i="26"/>
  <c r="J34" i="26"/>
  <c r="J33" i="26"/>
  <c r="J47" i="26"/>
  <c r="N22" i="26"/>
  <c r="N23" i="26"/>
  <c r="N44" i="26"/>
  <c r="L36" i="26"/>
  <c r="K23" i="26"/>
  <c r="N46" i="26"/>
  <c r="L61" i="26"/>
  <c r="L12" i="26"/>
  <c r="L22" i="26"/>
  <c r="N9" i="26"/>
  <c r="N6" i="26"/>
  <c r="N7" i="26"/>
  <c r="N12" i="26"/>
  <c r="N45" i="26"/>
  <c r="J21" i="26"/>
  <c r="J22" i="26"/>
  <c r="J19" i="26"/>
  <c r="L35" i="26"/>
  <c r="L10" i="26"/>
  <c r="K35" i="26"/>
  <c r="L44" i="26"/>
  <c r="L60" i="26"/>
  <c r="K20" i="26"/>
  <c r="K48" i="26"/>
  <c r="K45" i="26"/>
  <c r="K61" i="26"/>
  <c r="N24" i="26"/>
  <c r="N21" i="26"/>
  <c r="N11" i="26"/>
  <c r="N8" i="26"/>
  <c r="N33" i="26"/>
  <c r="N49" i="26"/>
  <c r="N65" i="26"/>
  <c r="N62" i="26"/>
  <c r="J20" i="26"/>
  <c r="J36" i="26"/>
  <c r="J23" i="26"/>
  <c r="J49" i="26"/>
  <c r="J46" i="26"/>
  <c r="J65" i="26"/>
  <c r="J62" i="26"/>
  <c r="K33" i="26"/>
  <c r="L33" i="26"/>
  <c r="E83" i="26" l="1"/>
  <c r="G98" i="26"/>
  <c r="M301" i="26"/>
  <c r="K301" i="26"/>
  <c r="N301" i="26"/>
  <c r="L301" i="26"/>
  <c r="J301" i="26"/>
  <c r="F88" i="26"/>
  <c r="L76" i="26"/>
  <c r="M76" i="26"/>
  <c r="N76" i="26"/>
  <c r="J76" i="26"/>
  <c r="K76" i="26"/>
  <c r="H86" i="26"/>
  <c r="F83" i="26"/>
  <c r="H84" i="26"/>
  <c r="H82" i="26"/>
  <c r="H87" i="26"/>
  <c r="M66" i="26"/>
  <c r="G86" i="26"/>
  <c r="G82" i="26"/>
  <c r="G87" i="26"/>
  <c r="G84" i="26"/>
  <c r="G85" i="26"/>
  <c r="K540" i="26"/>
  <c r="O540" i="26"/>
  <c r="L540" i="26"/>
  <c r="K668" i="26"/>
  <c r="K649" i="26"/>
  <c r="M828" i="26"/>
  <c r="K845" i="26"/>
  <c r="M770" i="26"/>
  <c r="L123" i="26"/>
  <c r="N770" i="26"/>
  <c r="N540" i="26"/>
  <c r="M540" i="26"/>
  <c r="L552" i="26"/>
  <c r="M710" i="26"/>
  <c r="L750" i="26"/>
  <c r="M592" i="26"/>
  <c r="N690" i="26"/>
  <c r="L730" i="26"/>
  <c r="J788" i="26"/>
  <c r="J142" i="26"/>
  <c r="M13" i="26"/>
  <c r="M571" i="26"/>
  <c r="L571" i="26"/>
  <c r="J630" i="26"/>
  <c r="M730" i="26"/>
  <c r="K788" i="26"/>
  <c r="J845" i="26"/>
  <c r="K37" i="26"/>
  <c r="L37" i="26"/>
  <c r="J730" i="26"/>
  <c r="K828" i="26"/>
  <c r="M123" i="26"/>
  <c r="N142" i="26"/>
  <c r="K142" i="26"/>
  <c r="J157" i="26"/>
  <c r="M37" i="26"/>
  <c r="M25" i="26"/>
  <c r="N552" i="26"/>
  <c r="J571" i="26"/>
  <c r="K630" i="26"/>
  <c r="N630" i="26"/>
  <c r="J649" i="26"/>
  <c r="N649" i="26"/>
  <c r="L649" i="26"/>
  <c r="L668" i="26"/>
  <c r="M668" i="26"/>
  <c r="J690" i="26"/>
  <c r="N710" i="26"/>
  <c r="L710" i="26"/>
  <c r="K730" i="26"/>
  <c r="K750" i="26"/>
  <c r="L788" i="26"/>
  <c r="L828" i="26"/>
  <c r="N828" i="26"/>
  <c r="J37" i="26"/>
  <c r="L142" i="26"/>
  <c r="L66" i="26"/>
  <c r="K66" i="26"/>
  <c r="N66" i="26"/>
  <c r="K123" i="26"/>
  <c r="M142" i="26"/>
  <c r="L157" i="26"/>
  <c r="L25" i="26"/>
  <c r="M157" i="26"/>
  <c r="J66" i="26"/>
  <c r="N25" i="26"/>
  <c r="K552" i="26"/>
  <c r="K571" i="26"/>
  <c r="N592" i="26"/>
  <c r="L592" i="26"/>
  <c r="J592" i="26"/>
  <c r="L630" i="26"/>
  <c r="M630" i="26"/>
  <c r="L690" i="26"/>
  <c r="M690" i="26"/>
  <c r="K690" i="26"/>
  <c r="J710" i="26"/>
  <c r="N750" i="26"/>
  <c r="M750" i="26"/>
  <c r="J750" i="26"/>
  <c r="J770" i="26"/>
  <c r="K770" i="26"/>
  <c r="N788" i="26"/>
  <c r="J828" i="26"/>
  <c r="L845" i="26"/>
  <c r="N13" i="26"/>
  <c r="K25" i="26"/>
  <c r="K710" i="26"/>
  <c r="N730" i="26"/>
  <c r="J25" i="26"/>
  <c r="K13" i="26"/>
  <c r="N37" i="26"/>
  <c r="J123" i="26"/>
  <c r="N123" i="26"/>
  <c r="N157" i="26"/>
  <c r="K157" i="26"/>
  <c r="L13" i="26"/>
  <c r="M552" i="26"/>
  <c r="J552" i="26"/>
  <c r="J13" i="26"/>
  <c r="N571" i="26"/>
  <c r="K592" i="26"/>
  <c r="M649" i="26"/>
  <c r="J668" i="26"/>
  <c r="N668" i="26"/>
  <c r="L770" i="26"/>
  <c r="M788" i="26"/>
  <c r="M845" i="26"/>
  <c r="N845" i="26"/>
  <c r="H83" i="26" l="1"/>
  <c r="G83" i="26"/>
  <c r="E88" i="26"/>
  <c r="H88" i="26"/>
  <c r="G88" i="26"/>
  <c r="H90" i="6" l="1"/>
  <c r="I90" i="6"/>
  <c r="J90" i="6"/>
  <c r="G90" i="6"/>
  <c r="H16" i="6" l="1"/>
  <c r="I55" i="6"/>
  <c r="G16" i="6"/>
  <c r="J55" i="6"/>
  <c r="H55" i="6"/>
  <c r="J16" i="6"/>
  <c r="G55" i="6"/>
  <c r="I16" i="6"/>
  <c r="L83" i="6" l="1"/>
  <c r="L256" i="6"/>
  <c r="L145" i="6"/>
  <c r="N83" i="6"/>
  <c r="N256" i="6"/>
  <c r="N145" i="6"/>
  <c r="O83" i="6"/>
  <c r="O256" i="6"/>
  <c r="O145" i="6"/>
  <c r="M83" i="6"/>
  <c r="M145" i="6"/>
  <c r="M256" i="6"/>
  <c r="N323" i="6"/>
  <c r="N359" i="6"/>
  <c r="N341" i="6"/>
  <c r="L323" i="6"/>
  <c r="L341" i="6"/>
  <c r="L359" i="6"/>
  <c r="O323" i="6"/>
  <c r="O359" i="6"/>
  <c r="O341" i="6"/>
  <c r="M323" i="6"/>
  <c r="M359" i="6"/>
  <c r="M341" i="6"/>
  <c r="L213" i="6"/>
  <c r="L228" i="6"/>
  <c r="N213" i="6"/>
  <c r="N228" i="6"/>
  <c r="O213" i="6"/>
  <c r="O228" i="6"/>
  <c r="M213" i="6"/>
  <c r="M228" i="6"/>
  <c r="N5" i="6"/>
  <c r="N44" i="6"/>
  <c r="L5" i="6"/>
  <c r="L44" i="6"/>
  <c r="O5" i="6"/>
  <c r="O44" i="6"/>
  <c r="M5" i="6"/>
  <c r="M44" i="6"/>
  <c r="M257" i="6" l="1"/>
  <c r="M260" i="6"/>
  <c r="M259" i="6"/>
  <c r="M258" i="6"/>
  <c r="N147" i="6"/>
  <c r="N150" i="6"/>
  <c r="N156" i="6"/>
  <c r="N154" i="6"/>
  <c r="N149" i="6"/>
  <c r="N152" i="6"/>
  <c r="N146" i="6"/>
  <c r="N155" i="6"/>
  <c r="N148" i="6"/>
  <c r="N153" i="6"/>
  <c r="N151" i="6"/>
  <c r="O146" i="6"/>
  <c r="O156" i="6"/>
  <c r="O155" i="6"/>
  <c r="O150" i="6"/>
  <c r="O148" i="6"/>
  <c r="O147" i="6"/>
  <c r="O151" i="6"/>
  <c r="O152" i="6"/>
  <c r="O149" i="6"/>
  <c r="O153" i="6"/>
  <c r="O154" i="6"/>
  <c r="N260" i="6"/>
  <c r="N259" i="6"/>
  <c r="N258" i="6"/>
  <c r="N257" i="6"/>
  <c r="L146" i="6"/>
  <c r="L156" i="6"/>
  <c r="L151" i="6"/>
  <c r="L148" i="6"/>
  <c r="L152" i="6"/>
  <c r="L153" i="6"/>
  <c r="L150" i="6"/>
  <c r="L154" i="6"/>
  <c r="L149" i="6"/>
  <c r="L147" i="6"/>
  <c r="L155" i="6"/>
  <c r="M148" i="6"/>
  <c r="M153" i="6"/>
  <c r="M150" i="6"/>
  <c r="M156" i="6"/>
  <c r="M155" i="6"/>
  <c r="M149" i="6"/>
  <c r="M147" i="6"/>
  <c r="M152" i="6"/>
  <c r="M151" i="6"/>
  <c r="M146" i="6"/>
  <c r="M154" i="6"/>
  <c r="O259" i="6"/>
  <c r="O258" i="6"/>
  <c r="O257" i="6"/>
  <c r="O260" i="6"/>
  <c r="L258" i="6"/>
  <c r="L257" i="6"/>
  <c r="L260" i="6"/>
  <c r="L259" i="6"/>
  <c r="M365" i="6"/>
  <c r="M361" i="6"/>
  <c r="M349" i="6"/>
  <c r="M345" i="6"/>
  <c r="M333" i="6"/>
  <c r="M329" i="6"/>
  <c r="M325" i="6"/>
  <c r="M364" i="6"/>
  <c r="M360" i="6"/>
  <c r="M348" i="6"/>
  <c r="M344" i="6"/>
  <c r="M332" i="6"/>
  <c r="M328" i="6"/>
  <c r="M324" i="6"/>
  <c r="M363" i="6"/>
  <c r="M351" i="6"/>
  <c r="M347" i="6"/>
  <c r="M343" i="6"/>
  <c r="M331" i="6"/>
  <c r="M327" i="6"/>
  <c r="M362" i="6"/>
  <c r="M350" i="6"/>
  <c r="M346" i="6"/>
  <c r="M342" i="6"/>
  <c r="M330" i="6"/>
  <c r="M326" i="6"/>
  <c r="O363" i="6"/>
  <c r="O351" i="6"/>
  <c r="O347" i="6"/>
  <c r="O343" i="6"/>
  <c r="O331" i="6"/>
  <c r="O327" i="6"/>
  <c r="O362" i="6"/>
  <c r="O350" i="6"/>
  <c r="O346" i="6"/>
  <c r="O342" i="6"/>
  <c r="O330" i="6"/>
  <c r="O326" i="6"/>
  <c r="O365" i="6"/>
  <c r="O361" i="6"/>
  <c r="O349" i="6"/>
  <c r="O345" i="6"/>
  <c r="O333" i="6"/>
  <c r="O329" i="6"/>
  <c r="O325" i="6"/>
  <c r="O364" i="6"/>
  <c r="O360" i="6"/>
  <c r="O348" i="6"/>
  <c r="O344" i="6"/>
  <c r="O332" i="6"/>
  <c r="O328" i="6"/>
  <c r="O324" i="6"/>
  <c r="N364" i="6"/>
  <c r="N360" i="6"/>
  <c r="N348" i="6"/>
  <c r="N344" i="6"/>
  <c r="N332" i="6"/>
  <c r="N328" i="6"/>
  <c r="N324" i="6"/>
  <c r="N363" i="6"/>
  <c r="N351" i="6"/>
  <c r="N347" i="6"/>
  <c r="N343" i="6"/>
  <c r="N331" i="6"/>
  <c r="N327" i="6"/>
  <c r="N362" i="6"/>
  <c r="N350" i="6"/>
  <c r="N346" i="6"/>
  <c r="N342" i="6"/>
  <c r="N330" i="6"/>
  <c r="N326" i="6"/>
  <c r="N365" i="6"/>
  <c r="N361" i="6"/>
  <c r="N349" i="6"/>
  <c r="N345" i="6"/>
  <c r="N333" i="6"/>
  <c r="N329" i="6"/>
  <c r="N325" i="6"/>
  <c r="L362" i="6"/>
  <c r="L350" i="6"/>
  <c r="L346" i="6"/>
  <c r="L342" i="6"/>
  <c r="L330" i="6"/>
  <c r="L326" i="6"/>
  <c r="L365" i="6"/>
  <c r="L361" i="6"/>
  <c r="L349" i="6"/>
  <c r="L345" i="6"/>
  <c r="L333" i="6"/>
  <c r="L329" i="6"/>
  <c r="L325" i="6"/>
  <c r="L364" i="6"/>
  <c r="L360" i="6"/>
  <c r="L348" i="6"/>
  <c r="L344" i="6"/>
  <c r="L332" i="6"/>
  <c r="L328" i="6"/>
  <c r="L324" i="6"/>
  <c r="L363" i="6"/>
  <c r="L351" i="6"/>
  <c r="L347" i="6"/>
  <c r="L343" i="6"/>
  <c r="L331" i="6"/>
  <c r="L327" i="6"/>
  <c r="N234" i="6"/>
  <c r="N230" i="6"/>
  <c r="N219" i="6"/>
  <c r="N215" i="6"/>
  <c r="N233" i="6"/>
  <c r="N229" i="6"/>
  <c r="N218" i="6"/>
  <c r="N214" i="6"/>
  <c r="N236" i="6"/>
  <c r="N232" i="6"/>
  <c r="N221" i="6"/>
  <c r="N217" i="6"/>
  <c r="N235" i="6"/>
  <c r="N231" i="6"/>
  <c r="N220" i="6"/>
  <c r="N216" i="6"/>
  <c r="O233" i="6"/>
  <c r="O229" i="6"/>
  <c r="O218" i="6"/>
  <c r="O214" i="6"/>
  <c r="O236" i="6"/>
  <c r="O232" i="6"/>
  <c r="O221" i="6"/>
  <c r="O217" i="6"/>
  <c r="O235" i="6"/>
  <c r="O231" i="6"/>
  <c r="O220" i="6"/>
  <c r="O216" i="6"/>
  <c r="O234" i="6"/>
  <c r="O230" i="6"/>
  <c r="O219" i="6"/>
  <c r="O215" i="6"/>
  <c r="M235" i="6"/>
  <c r="M231" i="6"/>
  <c r="M220" i="6"/>
  <c r="M216" i="6"/>
  <c r="M234" i="6"/>
  <c r="M230" i="6"/>
  <c r="M219" i="6"/>
  <c r="M215" i="6"/>
  <c r="M233" i="6"/>
  <c r="M229" i="6"/>
  <c r="M218" i="6"/>
  <c r="M214" i="6"/>
  <c r="M236" i="6"/>
  <c r="M232" i="6"/>
  <c r="M221" i="6"/>
  <c r="M217" i="6"/>
  <c r="L236" i="6"/>
  <c r="L232" i="6"/>
  <c r="L221" i="6"/>
  <c r="L217" i="6"/>
  <c r="L235" i="6"/>
  <c r="L231" i="6"/>
  <c r="L220" i="6"/>
  <c r="L216" i="6"/>
  <c r="L234" i="6"/>
  <c r="L230" i="6"/>
  <c r="L219" i="6"/>
  <c r="L215" i="6"/>
  <c r="L233" i="6"/>
  <c r="L229" i="6"/>
  <c r="L218" i="6"/>
  <c r="L214" i="6"/>
  <c r="M54" i="6"/>
  <c r="M51" i="6"/>
  <c r="M47" i="6"/>
  <c r="M50" i="6"/>
  <c r="M46" i="6"/>
  <c r="M53" i="6"/>
  <c r="M49" i="6"/>
  <c r="M45" i="6"/>
  <c r="M52" i="6"/>
  <c r="M48" i="6"/>
  <c r="L52" i="6"/>
  <c r="L48" i="6"/>
  <c r="L54" i="6"/>
  <c r="L51" i="6"/>
  <c r="L47" i="6"/>
  <c r="L50" i="6"/>
  <c r="L46" i="6"/>
  <c r="L53" i="6"/>
  <c r="L49" i="6"/>
  <c r="L45" i="6"/>
  <c r="O89" i="6"/>
  <c r="O85" i="6"/>
  <c r="O88" i="6"/>
  <c r="O84" i="6"/>
  <c r="O87" i="6"/>
  <c r="O86" i="6"/>
  <c r="L88" i="6"/>
  <c r="L84" i="6"/>
  <c r="L87" i="6"/>
  <c r="L86" i="6"/>
  <c r="L89" i="6"/>
  <c r="L85" i="6"/>
  <c r="O53" i="6"/>
  <c r="O49" i="6"/>
  <c r="O45" i="6"/>
  <c r="O52" i="6"/>
  <c r="O48" i="6"/>
  <c r="O54" i="6"/>
  <c r="O51" i="6"/>
  <c r="O47" i="6"/>
  <c r="O50" i="6"/>
  <c r="O46" i="6"/>
  <c r="N50" i="6"/>
  <c r="N46" i="6"/>
  <c r="N53" i="6"/>
  <c r="N49" i="6"/>
  <c r="N45" i="6"/>
  <c r="N52" i="6"/>
  <c r="N48" i="6"/>
  <c r="N54" i="6"/>
  <c r="N51" i="6"/>
  <c r="N47" i="6"/>
  <c r="N86" i="6"/>
  <c r="N89" i="6"/>
  <c r="N85" i="6"/>
  <c r="N88" i="6"/>
  <c r="N84" i="6"/>
  <c r="N87" i="6"/>
  <c r="M87" i="6"/>
  <c r="M86" i="6"/>
  <c r="M89" i="6"/>
  <c r="M85" i="6"/>
  <c r="M88" i="6"/>
  <c r="M84" i="6"/>
  <c r="M14" i="6"/>
  <c r="M10" i="6"/>
  <c r="M6" i="6"/>
  <c r="M13" i="6"/>
  <c r="M9" i="6"/>
  <c r="M12" i="6"/>
  <c r="M8" i="6"/>
  <c r="M15" i="6"/>
  <c r="M11" i="6"/>
  <c r="M7" i="6"/>
  <c r="L15" i="6"/>
  <c r="L11" i="6"/>
  <c r="L7" i="6"/>
  <c r="L14" i="6"/>
  <c r="L10" i="6"/>
  <c r="L6" i="6"/>
  <c r="L13" i="6"/>
  <c r="L9" i="6"/>
  <c r="L12" i="6"/>
  <c r="L8" i="6"/>
  <c r="O12" i="6"/>
  <c r="O8" i="6"/>
  <c r="O15" i="6"/>
  <c r="O11" i="6"/>
  <c r="O7" i="6"/>
  <c r="O14" i="6"/>
  <c r="O10" i="6"/>
  <c r="O6" i="6"/>
  <c r="O13" i="6"/>
  <c r="O9" i="6"/>
  <c r="N13" i="6"/>
  <c r="N9" i="6"/>
  <c r="N12" i="6"/>
  <c r="N8" i="6"/>
  <c r="N15" i="6"/>
  <c r="N11" i="6"/>
  <c r="N7" i="6"/>
  <c r="N14" i="6"/>
  <c r="N10" i="6"/>
  <c r="N6" i="6"/>
  <c r="O261" i="6" l="1"/>
  <c r="M157" i="6"/>
  <c r="O157" i="6"/>
  <c r="L157" i="6"/>
  <c r="N157" i="6"/>
  <c r="L261" i="6"/>
  <c r="N261" i="6"/>
  <c r="M261" i="6"/>
  <c r="L237" i="6"/>
  <c r="L222" i="6"/>
  <c r="M237" i="6"/>
  <c r="N237" i="6"/>
  <c r="L352" i="6"/>
  <c r="N352" i="6"/>
  <c r="M334" i="6"/>
  <c r="L334" i="6"/>
  <c r="M366" i="6"/>
  <c r="N334" i="6"/>
  <c r="N222" i="6"/>
  <c r="M222" i="6"/>
  <c r="M352" i="6"/>
  <c r="L366" i="6"/>
  <c r="N366" i="6"/>
  <c r="M16" i="6"/>
  <c r="L16" i="6"/>
  <c r="M55" i="6"/>
  <c r="O90" i="6"/>
  <c r="O16" i="6"/>
  <c r="M90" i="6"/>
  <c r="L55" i="6"/>
  <c r="L90" i="6"/>
  <c r="O55" i="6"/>
  <c r="F90" i="6" l="1"/>
  <c r="F55" i="6"/>
  <c r="F16" i="6"/>
  <c r="K83" i="6" l="1"/>
  <c r="K256" i="6"/>
  <c r="K145" i="6"/>
  <c r="K323" i="6"/>
  <c r="K359" i="6"/>
  <c r="K341" i="6"/>
  <c r="K213" i="6"/>
  <c r="K228" i="6"/>
  <c r="K5" i="6"/>
  <c r="K44" i="6"/>
  <c r="K150" i="6" l="1"/>
  <c r="K155" i="6"/>
  <c r="K147" i="6"/>
  <c r="K152" i="6"/>
  <c r="K146" i="6"/>
  <c r="K149" i="6"/>
  <c r="K156" i="6"/>
  <c r="K153" i="6"/>
  <c r="K154" i="6"/>
  <c r="K148" i="6"/>
  <c r="K151" i="6"/>
  <c r="K259" i="6"/>
  <c r="K258" i="6"/>
  <c r="K257" i="6"/>
  <c r="K260" i="6"/>
  <c r="K363" i="6"/>
  <c r="K351" i="6"/>
  <c r="K347" i="6"/>
  <c r="K343" i="6"/>
  <c r="K331" i="6"/>
  <c r="K327" i="6"/>
  <c r="K362" i="6"/>
  <c r="K350" i="6"/>
  <c r="K346" i="6"/>
  <c r="K342" i="6"/>
  <c r="K330" i="6"/>
  <c r="K326" i="6"/>
  <c r="K365" i="6"/>
  <c r="K361" i="6"/>
  <c r="K349" i="6"/>
  <c r="K345" i="6"/>
  <c r="K333" i="6"/>
  <c r="K329" i="6"/>
  <c r="K325" i="6"/>
  <c r="K364" i="6"/>
  <c r="K360" i="6"/>
  <c r="K348" i="6"/>
  <c r="K344" i="6"/>
  <c r="K332" i="6"/>
  <c r="K328" i="6"/>
  <c r="K324" i="6"/>
  <c r="K233" i="6"/>
  <c r="K229" i="6"/>
  <c r="K218" i="6"/>
  <c r="K214" i="6"/>
  <c r="K236" i="6"/>
  <c r="K232" i="6"/>
  <c r="K221" i="6"/>
  <c r="K217" i="6"/>
  <c r="K235" i="6"/>
  <c r="K231" i="6"/>
  <c r="K220" i="6"/>
  <c r="K216" i="6"/>
  <c r="K234" i="6"/>
  <c r="K230" i="6"/>
  <c r="K219" i="6"/>
  <c r="K215" i="6"/>
  <c r="K53" i="6"/>
  <c r="K49" i="6"/>
  <c r="K45" i="6"/>
  <c r="K52" i="6"/>
  <c r="K48" i="6"/>
  <c r="K54" i="6"/>
  <c r="K51" i="6"/>
  <c r="K47" i="6"/>
  <c r="K50" i="6"/>
  <c r="K46" i="6"/>
  <c r="K89" i="6"/>
  <c r="K85" i="6"/>
  <c r="K88" i="6"/>
  <c r="K84" i="6"/>
  <c r="K87" i="6"/>
  <c r="K86" i="6"/>
  <c r="K12" i="6"/>
  <c r="K8" i="6"/>
  <c r="K15" i="6"/>
  <c r="K11" i="6"/>
  <c r="K7" i="6"/>
  <c r="K14" i="6"/>
  <c r="K10" i="6"/>
  <c r="K6" i="6"/>
  <c r="K13" i="6"/>
  <c r="K9" i="6"/>
  <c r="K261" i="6" l="1"/>
  <c r="K157" i="6"/>
  <c r="K16" i="6"/>
  <c r="K222" i="6"/>
  <c r="K55" i="6"/>
  <c r="K90" i="6"/>
  <c r="O222" i="6"/>
  <c r="K366" i="6"/>
  <c r="O366" i="6"/>
  <c r="K352" i="6"/>
  <c r="O352" i="6"/>
  <c r="K334" i="6"/>
  <c r="O334" i="6"/>
  <c r="K237" i="6"/>
  <c r="O237" i="6"/>
  <c r="N16" i="6"/>
  <c r="N90" i="6"/>
  <c r="N55" i="6"/>
  <c r="J112" i="35" l="1"/>
  <c r="J117" i="35" l="1"/>
  <c r="J115" i="35"/>
  <c r="J116" i="35"/>
  <c r="J118" i="35"/>
  <c r="J114" i="35"/>
  <c r="J119" i="35"/>
  <c r="J113" i="35"/>
  <c r="J120" i="35"/>
  <c r="J122" i="35"/>
  <c r="J121" i="35"/>
  <c r="J123" i="35" l="1"/>
  <c r="I101" i="1" l="1"/>
  <c r="K101" i="1"/>
  <c r="M101" i="1"/>
  <c r="L101" i="1"/>
  <c r="J101" i="1"/>
  <c r="I90" i="1"/>
  <c r="M90" i="1"/>
  <c r="J90" i="1"/>
  <c r="L90" i="1"/>
  <c r="K90" i="1"/>
</calcChain>
</file>

<file path=xl/sharedStrings.xml><?xml version="1.0" encoding="utf-8"?>
<sst xmlns="http://schemas.openxmlformats.org/spreadsheetml/2006/main" count="5386" uniqueCount="950">
  <si>
    <t>無回答</t>
    <rPh sb="0" eb="3">
      <t>ムカイトウ</t>
    </rPh>
    <phoneticPr fontId="1"/>
  </si>
  <si>
    <t>全　　体</t>
    <rPh sb="0" eb="1">
      <t>ゼン</t>
    </rPh>
    <rPh sb="3" eb="4">
      <t>カラダ</t>
    </rPh>
    <phoneticPr fontId="1"/>
  </si>
  <si>
    <t>件数</t>
    <rPh sb="0" eb="2">
      <t>ケンスウ</t>
    </rPh>
    <phoneticPr fontId="1"/>
  </si>
  <si>
    <t>割合</t>
    <rPh sb="0" eb="2">
      <t>ワリアイ</t>
    </rPh>
    <phoneticPr fontId="1"/>
  </si>
  <si>
    <t>全体</t>
    <rPh sb="0" eb="2">
      <t>ゼンタイ</t>
    </rPh>
    <phoneticPr fontId="1"/>
  </si>
  <si>
    <t>－</t>
  </si>
  <si>
    <t>北海道</t>
    <rPh sb="0" eb="3">
      <t>ホカ</t>
    </rPh>
    <phoneticPr fontId="1"/>
  </si>
  <si>
    <t>青森</t>
  </si>
  <si>
    <t>岩手</t>
  </si>
  <si>
    <t>宮城</t>
  </si>
  <si>
    <t>秋田</t>
  </si>
  <si>
    <t>山形</t>
  </si>
  <si>
    <t>福島</t>
  </si>
  <si>
    <t>茨城</t>
  </si>
  <si>
    <t>栃木</t>
  </si>
  <si>
    <t>群馬</t>
  </si>
  <si>
    <t>埼玉</t>
  </si>
  <si>
    <t>千葉</t>
  </si>
  <si>
    <t>東京</t>
    <rPh sb="0" eb="2">
      <t>トト</t>
    </rPh>
    <phoneticPr fontId="1"/>
  </si>
  <si>
    <t>神奈川</t>
  </si>
  <si>
    <t>新潟</t>
  </si>
  <si>
    <t>富山</t>
  </si>
  <si>
    <t>石川</t>
  </si>
  <si>
    <t>福井</t>
  </si>
  <si>
    <t>山梨</t>
  </si>
  <si>
    <t>長野</t>
  </si>
  <si>
    <t>岐阜</t>
  </si>
  <si>
    <t>静岡</t>
  </si>
  <si>
    <t>愛知</t>
  </si>
  <si>
    <t>三重</t>
  </si>
  <si>
    <t>滋賀</t>
  </si>
  <si>
    <t>京都</t>
    <rPh sb="0" eb="2">
      <t>キョウト</t>
    </rPh>
    <phoneticPr fontId="1"/>
  </si>
  <si>
    <t>大阪</t>
    <rPh sb="0" eb="2">
      <t>オオサカ</t>
    </rPh>
    <phoneticPr fontId="1"/>
  </si>
  <si>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</si>
  <si>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</si>
  <si>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</si>
  <si>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</si>
  <si>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</si>
  <si>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</si>
  <si>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</si>
  <si>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</si>
  <si>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</si>
  <si>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</si>
  <si>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</si>
  <si>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</si>
  <si>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</si>
  <si>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</si>
  <si>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</si>
  <si>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</si>
  <si>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</si>
  <si>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</si>
  <si>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</si>
  <si>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その他</t>
    <rPh sb="2" eb="3">
      <t>タ</t>
    </rPh>
    <phoneticPr fontId="1"/>
  </si>
  <si>
    <t>都道府県</t>
    <rPh sb="0" eb="4">
      <t>トドウフケン</t>
    </rPh>
    <phoneticPr fontId="1"/>
  </si>
  <si>
    <t>１箇所</t>
    <rPh sb="1" eb="3">
      <t>カショ</t>
    </rPh>
    <phoneticPr fontId="1"/>
  </si>
  <si>
    <t>２箇所</t>
    <rPh sb="1" eb="3">
      <t>カショ</t>
    </rPh>
    <phoneticPr fontId="1"/>
  </si>
  <si>
    <t>訪問介護</t>
    <rPh sb="0" eb="2">
      <t>ホウモン</t>
    </rPh>
    <rPh sb="2" eb="4">
      <t>カイゴ</t>
    </rPh>
    <phoneticPr fontId="1"/>
  </si>
  <si>
    <t>通所介護、通所リハ</t>
    <rPh sb="0" eb="2">
      <t>ツウショ</t>
    </rPh>
    <rPh sb="2" eb="4">
      <t>カイゴ</t>
    </rPh>
    <rPh sb="5" eb="7">
      <t>ツウショ</t>
    </rPh>
    <phoneticPr fontId="1"/>
  </si>
  <si>
    <t>併設</t>
    <rPh sb="0" eb="2">
      <t>ヘイセツ</t>
    </rPh>
    <phoneticPr fontId="1"/>
  </si>
  <si>
    <t>隣接</t>
    <rPh sb="0" eb="2">
      <t>リンセツ</t>
    </rPh>
    <phoneticPr fontId="1"/>
  </si>
  <si>
    <t>不明</t>
    <rPh sb="0" eb="2">
      <t>フメイ</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</si>
  <si>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</si>
  <si>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</si>
  <si>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</si>
  <si>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</si>
  <si>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</si>
  <si>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</si>
  <si>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</si>
  <si>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不明・申請中等</t>
    <rPh sb="0" eb="2">
      <t>フメイ</t>
    </rPh>
    <rPh sb="3" eb="5">
      <t>シンセイ</t>
    </rPh>
    <rPh sb="5" eb="6">
      <t>ナカ</t>
    </rPh>
    <rPh sb="6" eb="7">
      <t>トウ</t>
    </rPh>
    <phoneticPr fontId="1"/>
  </si>
  <si>
    <t>たんの吸引</t>
    <rPh sb="3" eb="5">
      <t>キュウイン</t>
    </rPh>
    <phoneticPr fontId="1"/>
  </si>
  <si>
    <t>褥瘡の処置</t>
    <rPh sb="0" eb="2">
      <t>ジョクソウ</t>
    </rPh>
    <rPh sb="3" eb="5">
      <t>ショチ</t>
    </rPh>
    <phoneticPr fontId="1"/>
  </si>
  <si>
    <t>経鼻経管栄養の管理</t>
    <rPh sb="0" eb="2">
      <t>ケイビ</t>
    </rPh>
    <rPh sb="2" eb="4">
      <t>ケイカン</t>
    </rPh>
    <rPh sb="4" eb="6">
      <t>エイヨウ</t>
    </rPh>
    <rPh sb="7" eb="9">
      <t>カンリ</t>
    </rPh>
    <phoneticPr fontId="1"/>
  </si>
  <si>
    <t>居室</t>
    <rPh sb="0" eb="2">
      <t>キョシツ</t>
    </rPh>
    <phoneticPr fontId="1"/>
  </si>
  <si>
    <t>一時介護室や健康管理室</t>
    <rPh sb="0" eb="2">
      <t>イチジ</t>
    </rPh>
    <rPh sb="2" eb="4">
      <t>カイゴ</t>
    </rPh>
    <rPh sb="4" eb="5">
      <t>シツ</t>
    </rPh>
    <rPh sb="6" eb="8">
      <t>ケンコウ</t>
    </rPh>
    <rPh sb="8" eb="10">
      <t>カンリ</t>
    </rPh>
    <rPh sb="10" eb="11">
      <t>シツ</t>
    </rPh>
    <phoneticPr fontId="1"/>
  </si>
  <si>
    <t>２人未満</t>
    <rPh sb="1" eb="2">
      <t>ヒト</t>
    </rPh>
    <rPh sb="2" eb="4">
      <t>ミマン</t>
    </rPh>
    <phoneticPr fontId="1"/>
  </si>
  <si>
    <t>２～４人未満</t>
    <rPh sb="3" eb="4">
      <t>ヒト</t>
    </rPh>
    <rPh sb="4" eb="6">
      <t>ミマン</t>
    </rPh>
    <phoneticPr fontId="1"/>
  </si>
  <si>
    <t>４～６人未満</t>
    <rPh sb="3" eb="4">
      <t>ヒト</t>
    </rPh>
    <rPh sb="4" eb="6">
      <t>ミマン</t>
    </rPh>
    <phoneticPr fontId="1"/>
  </si>
  <si>
    <t>６～８人未満</t>
    <rPh sb="3" eb="4">
      <t>ヒト</t>
    </rPh>
    <rPh sb="4" eb="6">
      <t>ミマン</t>
    </rPh>
    <phoneticPr fontId="1"/>
  </si>
  <si>
    <t>８～10人未満</t>
    <rPh sb="4" eb="5">
      <t>ヒト</t>
    </rPh>
    <rPh sb="5" eb="7">
      <t>ミマン</t>
    </rPh>
    <phoneticPr fontId="1"/>
  </si>
  <si>
    <t>20人以上</t>
    <rPh sb="2" eb="3">
      <t>ニン</t>
    </rPh>
    <rPh sb="3" eb="5">
      <t>イジョウ</t>
    </rPh>
    <phoneticPr fontId="1"/>
  </si>
  <si>
    <t>15～20人未満</t>
    <rPh sb="5" eb="6">
      <t>ニン</t>
    </rPh>
    <rPh sb="6" eb="8">
      <t>ミマン</t>
    </rPh>
    <phoneticPr fontId="1"/>
  </si>
  <si>
    <t>10～15人未満</t>
    <rPh sb="5" eb="6">
      <t>ニン</t>
    </rPh>
    <rPh sb="6" eb="8">
      <t>ミマン</t>
    </rPh>
    <phoneticPr fontId="1"/>
  </si>
  <si>
    <t>２～３人未満</t>
    <rPh sb="3" eb="4">
      <t>ヒト</t>
    </rPh>
    <rPh sb="4" eb="6">
      <t>ミマン</t>
    </rPh>
    <phoneticPr fontId="1"/>
  </si>
  <si>
    <t>３～４人未満</t>
    <rPh sb="3" eb="4">
      <t>ヒト</t>
    </rPh>
    <rPh sb="4" eb="6">
      <t>ミマン</t>
    </rPh>
    <phoneticPr fontId="1"/>
  </si>
  <si>
    <t>４～５人未満</t>
    <rPh sb="3" eb="4">
      <t>ヒト</t>
    </rPh>
    <rPh sb="4" eb="6">
      <t>ミマン</t>
    </rPh>
    <phoneticPr fontId="1"/>
  </si>
  <si>
    <t>６～10人未満</t>
    <rPh sb="4" eb="5">
      <t>ヒト</t>
    </rPh>
    <rPh sb="5" eb="7">
      <t>ミマン</t>
    </rPh>
    <phoneticPr fontId="1"/>
  </si>
  <si>
    <t>10人以上</t>
    <rPh sb="2" eb="3">
      <t>ニン</t>
    </rPh>
    <rPh sb="3" eb="5">
      <t>イジョウ</t>
    </rPh>
    <phoneticPr fontId="1"/>
  </si>
  <si>
    <t>※最小値は０を除く</t>
    <rPh sb="1" eb="4">
      <t>サイショウチ</t>
    </rPh>
    <rPh sb="7" eb="8">
      <t>ノゾ</t>
    </rPh>
    <phoneticPr fontId="1"/>
  </si>
  <si>
    <t>10％未満</t>
    <rPh sb="3" eb="5">
      <t>ミマン</t>
    </rPh>
    <phoneticPr fontId="1"/>
  </si>
  <si>
    <t>10～20％未満</t>
    <rPh sb="6" eb="8">
      <t>ミマン</t>
    </rPh>
    <phoneticPr fontId="1"/>
  </si>
  <si>
    <t>20～30％未満</t>
    <rPh sb="6" eb="8">
      <t>ミマン</t>
    </rPh>
    <phoneticPr fontId="1"/>
  </si>
  <si>
    <t>30～40％未満</t>
    <rPh sb="6" eb="8">
      <t>ミマン</t>
    </rPh>
    <phoneticPr fontId="1"/>
  </si>
  <si>
    <t>平均(％)</t>
    <rPh sb="0" eb="1">
      <t>ヒラ</t>
    </rPh>
    <rPh sb="1" eb="2">
      <t>タモツ</t>
    </rPh>
    <phoneticPr fontId="1"/>
  </si>
  <si>
    <t>10人未満</t>
    <rPh sb="2" eb="3">
      <t>ヒト</t>
    </rPh>
    <rPh sb="3" eb="5">
      <t>ミマン</t>
    </rPh>
    <phoneticPr fontId="1"/>
  </si>
  <si>
    <t>10～20人未満</t>
    <rPh sb="5" eb="6">
      <t>ヒト</t>
    </rPh>
    <rPh sb="6" eb="8">
      <t>ミマン</t>
    </rPh>
    <phoneticPr fontId="1"/>
  </si>
  <si>
    <t>20～30人未満</t>
    <rPh sb="5" eb="6">
      <t>ヒト</t>
    </rPh>
    <rPh sb="6" eb="8">
      <t>ミマン</t>
    </rPh>
    <phoneticPr fontId="1"/>
  </si>
  <si>
    <t>30～40人未満</t>
    <rPh sb="5" eb="6">
      <t>ヒト</t>
    </rPh>
    <rPh sb="6" eb="8">
      <t>ミマン</t>
    </rPh>
    <phoneticPr fontId="1"/>
  </si>
  <si>
    <t>40～50人未満</t>
    <rPh sb="5" eb="6">
      <t>ヒト</t>
    </rPh>
    <rPh sb="6" eb="8">
      <t>ミマン</t>
    </rPh>
    <phoneticPr fontId="1"/>
  </si>
  <si>
    <t>50～60人未満</t>
    <rPh sb="5" eb="6">
      <t>ヒト</t>
    </rPh>
    <rPh sb="6" eb="8">
      <t>ミマン</t>
    </rPh>
    <phoneticPr fontId="1"/>
  </si>
  <si>
    <t>80～100人未満</t>
    <rPh sb="6" eb="7">
      <t>ヒト</t>
    </rPh>
    <rPh sb="7" eb="9">
      <t>ミマン</t>
    </rPh>
    <phoneticPr fontId="1"/>
  </si>
  <si>
    <t>100人以上</t>
    <rPh sb="3" eb="4">
      <t>ヒト</t>
    </rPh>
    <rPh sb="4" eb="6">
      <t>イジョウ</t>
    </rPh>
    <phoneticPr fontId="1"/>
  </si>
  <si>
    <t>５人未満</t>
    <rPh sb="1" eb="2">
      <t>ヒト</t>
    </rPh>
    <rPh sb="2" eb="4">
      <t>ミマン</t>
    </rPh>
    <phoneticPr fontId="1"/>
  </si>
  <si>
    <t>５～10人未満</t>
    <rPh sb="4" eb="5">
      <t>ヒト</t>
    </rPh>
    <rPh sb="5" eb="7">
      <t>ミマン</t>
    </rPh>
    <phoneticPr fontId="1"/>
  </si>
  <si>
    <t>50人以上</t>
    <rPh sb="2" eb="3">
      <t>ヒト</t>
    </rPh>
    <rPh sb="3" eb="5">
      <t>イジョウ</t>
    </rPh>
    <phoneticPr fontId="1"/>
  </si>
  <si>
    <t>１人</t>
    <rPh sb="1" eb="2">
      <t>ヒト</t>
    </rPh>
    <phoneticPr fontId="1"/>
  </si>
  <si>
    <t>２人</t>
    <rPh sb="1" eb="2">
      <t>ヒト</t>
    </rPh>
    <phoneticPr fontId="1"/>
  </si>
  <si>
    <t>３人</t>
    <rPh sb="1" eb="2">
      <t>ヒト</t>
    </rPh>
    <phoneticPr fontId="1"/>
  </si>
  <si>
    <t>４人</t>
    <rPh sb="1" eb="2">
      <t>ヒト</t>
    </rPh>
    <phoneticPr fontId="1"/>
  </si>
  <si>
    <t>平均(人)</t>
    <rPh sb="0" eb="1">
      <t>ヒラ</t>
    </rPh>
    <rPh sb="1" eb="2">
      <t>タモツ</t>
    </rPh>
    <phoneticPr fontId="1"/>
  </si>
  <si>
    <t>最大(人)</t>
    <rPh sb="0" eb="1">
      <t>サイ</t>
    </rPh>
    <rPh sb="1" eb="2">
      <t>ダイ</t>
    </rPh>
    <phoneticPr fontId="1"/>
  </si>
  <si>
    <t>平均(箇所)</t>
    <rPh sb="0" eb="1">
      <t>ヒラ</t>
    </rPh>
    <rPh sb="1" eb="2">
      <t>タモツ</t>
    </rPh>
    <phoneticPr fontId="1"/>
  </si>
  <si>
    <t>最大(箇所)</t>
    <rPh sb="0" eb="1">
      <t>サイ</t>
    </rPh>
    <rPh sb="1" eb="2">
      <t>ダイ</t>
    </rPh>
    <phoneticPr fontId="1"/>
  </si>
  <si>
    <t>３箇所</t>
    <rPh sb="1" eb="3">
      <t>カショ</t>
    </rPh>
    <phoneticPr fontId="1"/>
  </si>
  <si>
    <t>４箇所</t>
    <rPh sb="1" eb="3">
      <t>カショ</t>
    </rPh>
    <phoneticPr fontId="1"/>
  </si>
  <si>
    <t>５箇所</t>
    <rPh sb="1" eb="3">
      <t>カショ</t>
    </rPh>
    <phoneticPr fontId="1"/>
  </si>
  <si>
    <t>10箇所以上</t>
    <rPh sb="2" eb="4">
      <t>カショ</t>
    </rPh>
    <rPh sb="4" eb="6">
      <t>イジョウ</t>
    </rPh>
    <phoneticPr fontId="1"/>
  </si>
  <si>
    <t>20～30人未満</t>
    <rPh sb="5" eb="6">
      <t>ニン</t>
    </rPh>
    <rPh sb="6" eb="8">
      <t>ミマン</t>
    </rPh>
    <phoneticPr fontId="1"/>
  </si>
  <si>
    <t>自立</t>
    <rPh sb="0" eb="2">
      <t>ジリツ</t>
    </rPh>
    <phoneticPr fontId="1"/>
  </si>
  <si>
    <t>加算なし</t>
    <rPh sb="0" eb="2">
      <t>カサン</t>
    </rPh>
    <phoneticPr fontId="1"/>
  </si>
  <si>
    <t>加算あり</t>
    <rPh sb="0" eb="2">
      <t>カサン</t>
    </rPh>
    <phoneticPr fontId="1"/>
  </si>
  <si>
    <t>10人未満</t>
    <rPh sb="3" eb="5">
      <t>ミマン</t>
    </rPh>
    <phoneticPr fontId="1"/>
  </si>
  <si>
    <t>10～20人未満</t>
    <rPh sb="6" eb="8">
      <t>ミマン</t>
    </rPh>
    <phoneticPr fontId="1"/>
  </si>
  <si>
    <t>20～30人未満</t>
    <rPh sb="6" eb="8">
      <t>ミマン</t>
    </rPh>
    <phoneticPr fontId="1"/>
  </si>
  <si>
    <t>30～40人未満</t>
    <rPh sb="6" eb="8">
      <t>ミマン</t>
    </rPh>
    <phoneticPr fontId="1"/>
  </si>
  <si>
    <t>40～50人未満</t>
    <rPh sb="6" eb="8">
      <t>ミマン</t>
    </rPh>
    <phoneticPr fontId="1"/>
  </si>
  <si>
    <t>50～60人未満</t>
    <rPh sb="6" eb="8">
      <t>ミマン</t>
    </rPh>
    <phoneticPr fontId="1"/>
  </si>
  <si>
    <t>60～70人未満</t>
    <rPh sb="6" eb="8">
      <t>ミマン</t>
    </rPh>
    <phoneticPr fontId="1"/>
  </si>
  <si>
    <t>80人以上</t>
    <rPh sb="3" eb="5">
      <t>イジョウ</t>
    </rPh>
    <phoneticPr fontId="1"/>
  </si>
  <si>
    <t>届出していない</t>
    <rPh sb="0" eb="2">
      <t>トドケデ</t>
    </rPh>
    <phoneticPr fontId="1"/>
  </si>
  <si>
    <t>届出している</t>
    <rPh sb="0" eb="2">
      <t>トドケデ</t>
    </rPh>
    <phoneticPr fontId="1"/>
  </si>
  <si>
    <t>５人以上</t>
    <rPh sb="1" eb="2">
      <t>ヒト</t>
    </rPh>
    <rPh sb="2" eb="4">
      <t>イジョウ</t>
    </rPh>
    <phoneticPr fontId="1"/>
  </si>
  <si>
    <t>1.5：1 以上</t>
    <rPh sb="6" eb="8">
      <t>イジョウ</t>
    </rPh>
    <phoneticPr fontId="1"/>
  </si>
  <si>
    <t>2：1 以上</t>
    <rPh sb="4" eb="6">
      <t>イジョウ</t>
    </rPh>
    <phoneticPr fontId="1"/>
  </si>
  <si>
    <t>2.5：1 以上</t>
    <rPh sb="6" eb="8">
      <t>イジョウ</t>
    </rPh>
    <phoneticPr fontId="1"/>
  </si>
  <si>
    <t>3：1 以上</t>
    <rPh sb="4" eb="6">
      <t>イジョウ</t>
    </rPh>
    <phoneticPr fontId="1"/>
  </si>
  <si>
    <t>30～40人未満</t>
    <rPh sb="5" eb="6">
      <t>ニン</t>
    </rPh>
    <rPh sb="6" eb="8">
      <t>ミマン</t>
    </rPh>
    <phoneticPr fontId="1"/>
  </si>
  <si>
    <t>40人以上</t>
    <rPh sb="2" eb="3">
      <t>ニン</t>
    </rPh>
    <rPh sb="3" eb="5">
      <t>イジョウ</t>
    </rPh>
    <phoneticPr fontId="1"/>
  </si>
  <si>
    <t>常勤</t>
    <rPh sb="0" eb="2">
      <t>ジョウキン</t>
    </rPh>
    <phoneticPr fontId="1"/>
  </si>
  <si>
    <t>0.5未満</t>
    <rPh sb="3" eb="5">
      <t>ミマン</t>
    </rPh>
    <phoneticPr fontId="1"/>
  </si>
  <si>
    <t>0.5～1.0未満</t>
    <rPh sb="7" eb="9">
      <t>ミマン</t>
    </rPh>
    <phoneticPr fontId="1"/>
  </si>
  <si>
    <t>1.0～1.5未満</t>
    <rPh sb="7" eb="9">
      <t>ミマン</t>
    </rPh>
    <phoneticPr fontId="1"/>
  </si>
  <si>
    <t>1.5～2.0未満</t>
    <rPh sb="7" eb="9">
      <t>ミマン</t>
    </rPh>
    <phoneticPr fontId="1"/>
  </si>
  <si>
    <t>2.0～2.5未満</t>
    <rPh sb="7" eb="9">
      <t>ミマン</t>
    </rPh>
    <phoneticPr fontId="1"/>
  </si>
  <si>
    <t>2.5～3.0未満</t>
    <rPh sb="7" eb="9">
      <t>ミマン</t>
    </rPh>
    <phoneticPr fontId="1"/>
  </si>
  <si>
    <t>3.0～3.5未満</t>
    <rPh sb="7" eb="9">
      <t>ミマン</t>
    </rPh>
    <phoneticPr fontId="1"/>
  </si>
  <si>
    <t>3.5～4.0未満</t>
    <rPh sb="7" eb="9">
      <t>ミマン</t>
    </rPh>
    <phoneticPr fontId="1"/>
  </si>
  <si>
    <t>4.0～4.5未満</t>
    <rPh sb="7" eb="9">
      <t>ミマン</t>
    </rPh>
    <phoneticPr fontId="1"/>
  </si>
  <si>
    <t>4.5以上</t>
    <rPh sb="3" eb="5">
      <t>イジョウ</t>
    </rPh>
    <phoneticPr fontId="1"/>
  </si>
  <si>
    <t>20％未満</t>
    <rPh sb="3" eb="5">
      <t>ミマン</t>
    </rPh>
    <phoneticPr fontId="1"/>
  </si>
  <si>
    <t>20～40％未満</t>
    <rPh sb="6" eb="8">
      <t>ミマン</t>
    </rPh>
    <phoneticPr fontId="1"/>
  </si>
  <si>
    <t>60～80人未満</t>
    <rPh sb="5" eb="6">
      <t>ヒト</t>
    </rPh>
    <rPh sb="6" eb="8">
      <t>ミマン</t>
    </rPh>
    <phoneticPr fontId="1"/>
  </si>
  <si>
    <t>全　体</t>
    <rPh sb="0" eb="1">
      <t>ゼン</t>
    </rPh>
    <rPh sb="2" eb="3">
      <t>カラダ</t>
    </rPh>
    <phoneticPr fontId="1"/>
  </si>
  <si>
    <t>《定員50人換算》</t>
    <rPh sb="1" eb="3">
      <t>テイイン</t>
    </rPh>
    <rPh sb="5" eb="6">
      <t>ヒト</t>
    </rPh>
    <rPh sb="6" eb="8">
      <t>カンサン</t>
    </rPh>
    <phoneticPr fontId="1"/>
  </si>
  <si>
    <t>最大(％)</t>
    <rPh sb="0" eb="1">
      <t>サイ</t>
    </rPh>
    <rPh sb="1" eb="2">
      <t>ダイ</t>
    </rPh>
    <phoneticPr fontId="1"/>
  </si>
  <si>
    <t>最小(％)</t>
    <rPh sb="0" eb="1">
      <t>サイ</t>
    </rPh>
    <rPh sb="1" eb="2">
      <t>ショウ</t>
    </rPh>
    <phoneticPr fontId="1"/>
  </si>
  <si>
    <t>40～50％未満</t>
    <rPh sb="6" eb="8">
      <t>ミマン</t>
    </rPh>
    <phoneticPr fontId="1"/>
  </si>
  <si>
    <t>50～60％未満</t>
    <rPh sb="6" eb="8">
      <t>ミマン</t>
    </rPh>
    <phoneticPr fontId="1"/>
  </si>
  <si>
    <t>60～70％未満</t>
    <rPh sb="6" eb="8">
      <t>ミマン</t>
    </rPh>
    <phoneticPr fontId="1"/>
  </si>
  <si>
    <t>80％以上</t>
    <rPh sb="3" eb="5">
      <t>イジョウ</t>
    </rPh>
    <phoneticPr fontId="1"/>
  </si>
  <si>
    <t>人数積み上げ（人）</t>
    <rPh sb="0" eb="2">
      <t>ニンズウ</t>
    </rPh>
    <rPh sb="2" eb="3">
      <t>ツ</t>
    </rPh>
    <rPh sb="4" eb="5">
      <t>ア</t>
    </rPh>
    <rPh sb="7" eb="8">
      <t>ヒト</t>
    </rPh>
    <phoneticPr fontId="1"/>
  </si>
  <si>
    <t>エラー・無回答</t>
    <rPh sb="4" eb="7">
      <t>ムカイトウ</t>
    </rPh>
    <phoneticPr fontId="1"/>
  </si>
  <si>
    <t>70～80％未満</t>
    <rPh sb="6" eb="8">
      <t>ミマン</t>
    </rPh>
    <phoneticPr fontId="1"/>
  </si>
  <si>
    <t>80～90％未満</t>
    <rPh sb="6" eb="8">
      <t>ミマン</t>
    </rPh>
    <phoneticPr fontId="1"/>
  </si>
  <si>
    <t>90～100％未満</t>
    <rPh sb="7" eb="9">
      <t>ミマン</t>
    </rPh>
    <phoneticPr fontId="1"/>
  </si>
  <si>
    <t>平均(人)</t>
    <rPh sb="0" eb="1">
      <t>ヒラ</t>
    </rPh>
    <rPh sb="1" eb="2">
      <t>タモツ</t>
    </rPh>
    <rPh sb="3" eb="4">
      <t>ヒト</t>
    </rPh>
    <phoneticPr fontId="1"/>
  </si>
  <si>
    <t>10人未満</t>
    <rPh sb="2" eb="3">
      <t>ニン</t>
    </rPh>
    <rPh sb="3" eb="5">
      <t>ミマン</t>
    </rPh>
    <phoneticPr fontId="1"/>
  </si>
  <si>
    <t>最小(人)</t>
    <rPh sb="0" eb="1">
      <t>サイ</t>
    </rPh>
    <rPh sb="1" eb="2">
      <t>ショウ</t>
    </rPh>
    <phoneticPr fontId="1"/>
  </si>
  <si>
    <t>居宅介護支援</t>
    <rPh sb="0" eb="2">
      <t>キョタク</t>
    </rPh>
    <rPh sb="2" eb="4">
      <t>カイゴ</t>
    </rPh>
    <rPh sb="4" eb="6">
      <t>シエン</t>
    </rPh>
    <phoneticPr fontId="1"/>
  </si>
  <si>
    <t>人数</t>
    <rPh sb="0" eb="2">
      <t>ニンズウ</t>
    </rPh>
    <phoneticPr fontId="1"/>
  </si>
  <si>
    <t>Ⅰ</t>
  </si>
  <si>
    <t>Ⅱ</t>
  </si>
  <si>
    <t>Ⅲ</t>
  </si>
  <si>
    <t>Ⅳ</t>
  </si>
  <si>
    <t>Ｍ</t>
  </si>
  <si>
    <t>100％</t>
  </si>
  <si>
    <t>訪問看護</t>
    <rPh sb="0" eb="2">
      <t>ホウモン</t>
    </rPh>
    <rPh sb="2" eb="4">
      <t>カンゴ</t>
    </rPh>
    <phoneticPr fontId="1"/>
  </si>
  <si>
    <t>病院</t>
    <rPh sb="0" eb="2">
      <t>ヒヨ</t>
    </rPh>
    <phoneticPr fontId="1"/>
  </si>
  <si>
    <t>診療所（有床）</t>
    <rPh sb="0" eb="3">
      <t>シンリョウショ</t>
    </rPh>
    <rPh sb="4" eb="6">
      <t>ユウショウ</t>
    </rPh>
    <phoneticPr fontId="1"/>
  </si>
  <si>
    <t>診療所（無床）</t>
    <rPh sb="0" eb="3">
      <t>シンリョウショ</t>
    </rPh>
    <rPh sb="4" eb="6">
      <t>ムショウ</t>
    </rPh>
    <phoneticPr fontId="1"/>
  </si>
  <si>
    <t>歯科診療</t>
    <rPh sb="0" eb="2">
      <t>シカ</t>
    </rPh>
    <rPh sb="2" eb="4">
      <t>シンリョウ</t>
    </rPh>
    <phoneticPr fontId="1"/>
  </si>
  <si>
    <t>調剤薬局</t>
    <rPh sb="0" eb="2">
      <t>チョウザイ</t>
    </rPh>
    <rPh sb="2" eb="4">
      <t>ヤッキョク</t>
    </rPh>
    <phoneticPr fontId="1"/>
  </si>
  <si>
    <t>５％未満</t>
    <rPh sb="2" eb="4">
      <t>ミマン</t>
    </rPh>
    <phoneticPr fontId="1"/>
  </si>
  <si>
    <t>５～10％未満</t>
    <rPh sb="5" eb="7">
      <t>ミマン</t>
    </rPh>
    <phoneticPr fontId="1"/>
  </si>
  <si>
    <t>10～15％未満</t>
    <rPh sb="6" eb="8">
      <t>ミマン</t>
    </rPh>
    <phoneticPr fontId="1"/>
  </si>
  <si>
    <t>15～20％未満</t>
    <rPh sb="6" eb="8">
      <t>ミマン</t>
    </rPh>
    <phoneticPr fontId="1"/>
  </si>
  <si>
    <t>20～25％未満</t>
    <rPh sb="6" eb="8">
      <t>ミマン</t>
    </rPh>
    <phoneticPr fontId="1"/>
  </si>
  <si>
    <t>25～30％未満</t>
    <rPh sb="6" eb="8">
      <t>ミマン</t>
    </rPh>
    <phoneticPr fontId="1"/>
  </si>
  <si>
    <t>30～35％未満</t>
    <rPh sb="6" eb="8">
      <t>ミマン</t>
    </rPh>
    <phoneticPr fontId="1"/>
  </si>
  <si>
    <t>35～40％未満</t>
    <rPh sb="6" eb="8">
      <t>ミマン</t>
    </rPh>
    <phoneticPr fontId="1"/>
  </si>
  <si>
    <t>60％以上</t>
    <rPh sb="3" eb="5">
      <t>イジョウ</t>
    </rPh>
    <phoneticPr fontId="1"/>
  </si>
  <si>
    <t>50％未満</t>
    <rPh sb="3" eb="5">
      <t>ミマン</t>
    </rPh>
    <phoneticPr fontId="1"/>
  </si>
  <si>
    <t>50～70％未満</t>
    <rPh sb="6" eb="8">
      <t>ミマン</t>
    </rPh>
    <phoneticPr fontId="1"/>
  </si>
  <si>
    <t>80～100％未満</t>
    <rPh sb="7" eb="9">
      <t>ミマン</t>
    </rPh>
    <phoneticPr fontId="1"/>
  </si>
  <si>
    <t>30％未満</t>
    <rPh sb="3" eb="5">
      <t>ミマン</t>
    </rPh>
    <phoneticPr fontId="1"/>
  </si>
  <si>
    <t>30～50％未満</t>
    <rPh sb="6" eb="8">
      <t>ミマン</t>
    </rPh>
    <phoneticPr fontId="1"/>
  </si>
  <si>
    <t>６～７箇所</t>
    <rPh sb="3" eb="5">
      <t>カショ</t>
    </rPh>
    <phoneticPr fontId="1"/>
  </si>
  <si>
    <t>０人</t>
    <rPh sb="1" eb="2">
      <t>ヒト</t>
    </rPh>
    <phoneticPr fontId="1"/>
  </si>
  <si>
    <t>０％</t>
    <phoneticPr fontId="1"/>
  </si>
  <si>
    <t>常勤＋非常勤</t>
    <rPh sb="0" eb="2">
      <t>ジョウキン</t>
    </rPh>
    <rPh sb="3" eb="6">
      <t>ヒジョウキン</t>
    </rPh>
    <phoneticPr fontId="1"/>
  </si>
  <si>
    <t>０％</t>
  </si>
  <si>
    <t>０人</t>
  </si>
  <si>
    <t>１級地</t>
    <rPh sb="1" eb="3">
      <t>キュウチ</t>
    </rPh>
    <phoneticPr fontId="9"/>
  </si>
  <si>
    <t>２級地</t>
    <rPh sb="1" eb="3">
      <t>キュウチ</t>
    </rPh>
    <phoneticPr fontId="9"/>
  </si>
  <si>
    <t>３級地</t>
    <rPh sb="1" eb="3">
      <t>キュウチ</t>
    </rPh>
    <phoneticPr fontId="9"/>
  </si>
  <si>
    <t>４級地</t>
    <rPh sb="1" eb="3">
      <t>キュウチ</t>
    </rPh>
    <phoneticPr fontId="9"/>
  </si>
  <si>
    <t>５級地</t>
    <rPh sb="1" eb="3">
      <t>キュウチ</t>
    </rPh>
    <phoneticPr fontId="9"/>
  </si>
  <si>
    <t>６級地</t>
    <rPh sb="1" eb="3">
      <t>キュウチ</t>
    </rPh>
    <phoneticPr fontId="9"/>
  </si>
  <si>
    <t>都市区分</t>
    <rPh sb="0" eb="2">
      <t>トシ</t>
    </rPh>
    <rPh sb="2" eb="4">
      <t>クブン</t>
    </rPh>
    <phoneticPr fontId="1"/>
  </si>
  <si>
    <t>指定都市・特別区</t>
  </si>
  <si>
    <t>特例市</t>
  </si>
  <si>
    <t>中核市</t>
  </si>
  <si>
    <t>その他の市</t>
  </si>
  <si>
    <t>月１回</t>
    <rPh sb="0" eb="1">
      <t>ツキ</t>
    </rPh>
    <rPh sb="2" eb="3">
      <t>カイ</t>
    </rPh>
    <phoneticPr fontId="1"/>
  </si>
  <si>
    <t>月２回</t>
    <rPh sb="0" eb="1">
      <t>ツキ</t>
    </rPh>
    <rPh sb="2" eb="3">
      <t>カイ</t>
    </rPh>
    <phoneticPr fontId="1"/>
  </si>
  <si>
    <t>加算あり（Ⅱ）</t>
    <rPh sb="0" eb="2">
      <t>カサン</t>
    </rPh>
    <phoneticPr fontId="1"/>
  </si>
  <si>
    <t>20～50％未満</t>
    <rPh sb="6" eb="8">
      <t>ミマン</t>
    </rPh>
    <phoneticPr fontId="1"/>
  </si>
  <si>
    <t>50～80％未満</t>
    <rPh sb="6" eb="8">
      <t>ミマン</t>
    </rPh>
    <phoneticPr fontId="1"/>
  </si>
  <si>
    <t>３～５人未満</t>
    <rPh sb="3" eb="4">
      <t>ヒト</t>
    </rPh>
    <rPh sb="4" eb="6">
      <t>ミマン</t>
    </rPh>
    <phoneticPr fontId="1"/>
  </si>
  <si>
    <t>10～30％未満</t>
    <rPh sb="6" eb="8">
      <t>ミマン</t>
    </rPh>
    <phoneticPr fontId="1"/>
  </si>
  <si>
    <t>25％未満</t>
    <rPh sb="3" eb="5">
      <t>ミマン</t>
    </rPh>
    <phoneticPr fontId="3"/>
  </si>
  <si>
    <t>25～50％未満</t>
    <rPh sb="6" eb="8">
      <t>ミマン</t>
    </rPh>
    <phoneticPr fontId="3"/>
  </si>
  <si>
    <t>50～70％未満</t>
    <rPh sb="6" eb="8">
      <t>ミマン</t>
    </rPh>
    <phoneticPr fontId="3"/>
  </si>
  <si>
    <t>70％以上</t>
    <rPh sb="3" eb="5">
      <t>イジョウ</t>
    </rPh>
    <phoneticPr fontId="3"/>
  </si>
  <si>
    <t>70～80人未満</t>
    <rPh sb="5" eb="6">
      <t>ニン</t>
    </rPh>
    <rPh sb="6" eb="8">
      <t>ミマン</t>
    </rPh>
    <phoneticPr fontId="1"/>
  </si>
  <si>
    <t>50人</t>
    <rPh sb="2" eb="3">
      <t>ニン</t>
    </rPh>
    <phoneticPr fontId="1"/>
  </si>
  <si>
    <t>20人未満</t>
    <rPh sb="2" eb="3">
      <t>ニン</t>
    </rPh>
    <rPh sb="3" eb="5">
      <t>ミマン</t>
    </rPh>
    <phoneticPr fontId="1"/>
  </si>
  <si>
    <t>月３回以上</t>
    <rPh sb="0" eb="1">
      <t>ツキ</t>
    </rPh>
    <rPh sb="2" eb="3">
      <t>カイ</t>
    </rPh>
    <rPh sb="3" eb="5">
      <t>イジョウ</t>
    </rPh>
    <phoneticPr fontId="1"/>
  </si>
  <si>
    <r>
      <t>月０回</t>
    </r>
    <r>
      <rPr>
        <sz val="8"/>
        <rFont val="ＭＳ Ｐ明朝"/>
        <family val="1"/>
        <charset val="128"/>
      </rPr>
      <t>(利用していない)</t>
    </r>
    <rPh sb="0" eb="1">
      <t>ツキ</t>
    </rPh>
    <rPh sb="2" eb="3">
      <t>カイ</t>
    </rPh>
    <rPh sb="4" eb="6">
      <t>リヨウ</t>
    </rPh>
    <phoneticPr fontId="1"/>
  </si>
  <si>
    <t>７級地</t>
    <rPh sb="1" eb="3">
      <t>キュウチ</t>
    </rPh>
    <phoneticPr fontId="9"/>
  </si>
  <si>
    <t>40～60％未満</t>
    <rPh sb="6" eb="8">
      <t>ミマン</t>
    </rPh>
    <phoneticPr fontId="1"/>
  </si>
  <si>
    <t>60～80％未満</t>
    <rPh sb="6" eb="8">
      <t>ミマン</t>
    </rPh>
    <phoneticPr fontId="1"/>
  </si>
  <si>
    <t>介護付有料老人ホーム</t>
    <rPh sb="0" eb="3">
      <t>カイゴツキ</t>
    </rPh>
    <rPh sb="3" eb="10">
      <t>ユロ</t>
    </rPh>
    <phoneticPr fontId="1"/>
  </si>
  <si>
    <t>住宅型有料老人ホーム</t>
    <rPh sb="0" eb="2">
      <t>ジュウタク</t>
    </rPh>
    <rPh sb="2" eb="3">
      <t>カタ</t>
    </rPh>
    <rPh sb="3" eb="10">
      <t>ユロ</t>
    </rPh>
    <phoneticPr fontId="1"/>
  </si>
  <si>
    <t>サービス付（特）</t>
    <rPh sb="4" eb="5">
      <t>ツキ</t>
    </rPh>
    <rPh sb="6" eb="7">
      <t>トク</t>
    </rPh>
    <phoneticPr fontId="1"/>
  </si>
  <si>
    <t>サービス付（非特）</t>
    <rPh sb="4" eb="5">
      <t>ツキ</t>
    </rPh>
    <rPh sb="6" eb="7">
      <t>ヒ</t>
    </rPh>
    <rPh sb="7" eb="8">
      <t>トク</t>
    </rPh>
    <phoneticPr fontId="1"/>
  </si>
  <si>
    <t>件数</t>
    <rPh sb="0" eb="2">
      <t>ケンスウ</t>
    </rPh>
    <phoneticPr fontId="1"/>
  </si>
  <si>
    <t>割合</t>
    <rPh sb="0" eb="2">
      <t>ワリアイ</t>
    </rPh>
    <phoneticPr fontId="1"/>
  </si>
  <si>
    <t>Ⅰ　運営法人の概要</t>
    <rPh sb="2" eb="4">
      <t>ウンエイ</t>
    </rPh>
    <rPh sb="4" eb="6">
      <t>ホウジン</t>
    </rPh>
    <rPh sb="7" eb="9">
      <t>ガイヨウ</t>
    </rPh>
    <phoneticPr fontId="1"/>
  </si>
  <si>
    <t>問１(1) 事業主体法人種別</t>
    <rPh sb="0" eb="1">
      <t>トイ</t>
    </rPh>
    <rPh sb="6" eb="8">
      <t>ジギョウ</t>
    </rPh>
    <rPh sb="8" eb="10">
      <t>シュタイ</t>
    </rPh>
    <rPh sb="10" eb="12">
      <t>ホウジン</t>
    </rPh>
    <rPh sb="12" eb="14">
      <t>シュベツ</t>
    </rPh>
    <phoneticPr fontId="1"/>
  </si>
  <si>
    <t>株式会社</t>
    <rPh sb="0" eb="4">
      <t>カフ</t>
    </rPh>
    <phoneticPr fontId="1"/>
  </si>
  <si>
    <t>有限会社</t>
    <rPh sb="0" eb="2">
      <t>ユウゲン</t>
    </rPh>
    <rPh sb="2" eb="4">
      <t>カイシャ</t>
    </rPh>
    <phoneticPr fontId="1"/>
  </si>
  <si>
    <t>社会福祉法人</t>
    <rPh sb="0" eb="2">
      <t>シャカイ</t>
    </rPh>
    <rPh sb="2" eb="4">
      <t>フクシ</t>
    </rPh>
    <rPh sb="4" eb="6">
      <t>ホウジン</t>
    </rPh>
    <phoneticPr fontId="1"/>
  </si>
  <si>
    <t>医療法人</t>
    <rPh sb="0" eb="2">
      <t>イリョウ</t>
    </rPh>
    <rPh sb="2" eb="4">
      <t>ホウジン</t>
    </rPh>
    <phoneticPr fontId="1"/>
  </si>
  <si>
    <t>財団法人・社団法人</t>
    <rPh sb="0" eb="4">
      <t>ザイダンホウジン</t>
    </rPh>
    <rPh sb="5" eb="7">
      <t>シャダン</t>
    </rPh>
    <rPh sb="7" eb="9">
      <t>ホウジン</t>
    </rPh>
    <phoneticPr fontId="1"/>
  </si>
  <si>
    <t>NPO法人</t>
    <rPh sb="0" eb="5">
      <t>エホ</t>
    </rPh>
    <phoneticPr fontId="1"/>
  </si>
  <si>
    <t>問１(2) 母体となる法人の業種</t>
    <rPh sb="0" eb="1">
      <t>トイ</t>
    </rPh>
    <rPh sb="6" eb="8">
      <t>ボタイ</t>
    </rPh>
    <rPh sb="11" eb="13">
      <t>ホウジン</t>
    </rPh>
    <rPh sb="14" eb="16">
      <t>ギョウシュ</t>
    </rPh>
    <phoneticPr fontId="1"/>
  </si>
  <si>
    <t>介護サービス関連</t>
    <rPh sb="0" eb="2">
      <t>カイゴ</t>
    </rPh>
    <rPh sb="6" eb="8">
      <t>カンレン</t>
    </rPh>
    <phoneticPr fontId="1"/>
  </si>
  <si>
    <t>不動産・建設業関連</t>
    <rPh sb="0" eb="3">
      <t>フドウサン</t>
    </rPh>
    <rPh sb="4" eb="7">
      <t>ケンセツギョウ</t>
    </rPh>
    <rPh sb="7" eb="9">
      <t>カンレン</t>
    </rPh>
    <phoneticPr fontId="1"/>
  </si>
  <si>
    <t>医療関連</t>
    <rPh sb="0" eb="2">
      <t>イリョウ</t>
    </rPh>
    <rPh sb="2" eb="4">
      <t>カンレン</t>
    </rPh>
    <phoneticPr fontId="1"/>
  </si>
  <si>
    <t>社会福祉関連</t>
    <rPh sb="0" eb="2">
      <t>シャカイ</t>
    </rPh>
    <rPh sb="2" eb="4">
      <t>フクシ</t>
    </rPh>
    <rPh sb="4" eb="6">
      <t>カンレン</t>
    </rPh>
    <phoneticPr fontId="1"/>
  </si>
  <si>
    <t>問１(3) 有料老人ホーム・サービス付き高齢者向け住宅の運営数</t>
    <rPh sb="0" eb="1">
      <t>トイ</t>
    </rPh>
    <rPh sb="6" eb="8">
      <t>ユウリョウ</t>
    </rPh>
    <rPh sb="8" eb="10">
      <t>ロウジン</t>
    </rPh>
    <rPh sb="18" eb="19">
      <t>ヅ</t>
    </rPh>
    <rPh sb="20" eb="23">
      <t>コウレイシャ</t>
    </rPh>
    <rPh sb="23" eb="24">
      <t>ム</t>
    </rPh>
    <rPh sb="25" eb="27">
      <t>ジュウタク</t>
    </rPh>
    <rPh sb="28" eb="30">
      <t>ウンエイ</t>
    </rPh>
    <rPh sb="30" eb="31">
      <t>スウ</t>
    </rPh>
    <phoneticPr fontId="1"/>
  </si>
  <si>
    <t>３～９箇所</t>
    <rPh sb="3" eb="5">
      <t>カショ</t>
    </rPh>
    <phoneticPr fontId="1"/>
  </si>
  <si>
    <t>10～49箇所</t>
    <rPh sb="5" eb="7">
      <t>カショ</t>
    </rPh>
    <phoneticPr fontId="1"/>
  </si>
  <si>
    <t>50箇所以上</t>
    <rPh sb="2" eb="4">
      <t>カショ</t>
    </rPh>
    <rPh sb="4" eb="6">
      <t>イジョウ</t>
    </rPh>
    <phoneticPr fontId="1"/>
  </si>
  <si>
    <t>Ⅱ　施設の概要</t>
    <rPh sb="2" eb="4">
      <t>シセツ</t>
    </rPh>
    <rPh sb="5" eb="7">
      <t>ガイヨウ</t>
    </rPh>
    <phoneticPr fontId="1"/>
  </si>
  <si>
    <t>問２(1) 事業所開設年月</t>
    <rPh sb="0" eb="1">
      <t>トイ</t>
    </rPh>
    <rPh sb="6" eb="9">
      <t>ジギョウショ</t>
    </rPh>
    <rPh sb="9" eb="11">
      <t>カイセツ</t>
    </rPh>
    <rPh sb="11" eb="13">
      <t>ネンゲツ</t>
    </rPh>
    <phoneticPr fontId="1"/>
  </si>
  <si>
    <t>1999年以前</t>
    <rPh sb="4" eb="5">
      <t>ネン</t>
    </rPh>
    <rPh sb="5" eb="7">
      <t>イゼン</t>
    </rPh>
    <phoneticPr fontId="1"/>
  </si>
  <si>
    <t>2000～2002年</t>
    <rPh sb="9" eb="10">
      <t>ネン</t>
    </rPh>
    <phoneticPr fontId="1"/>
  </si>
  <si>
    <t>2003～2005年</t>
    <rPh sb="9" eb="10">
      <t>ネン</t>
    </rPh>
    <phoneticPr fontId="1"/>
  </si>
  <si>
    <t>2006～2008年</t>
    <rPh sb="9" eb="10">
      <t>ネン</t>
    </rPh>
    <phoneticPr fontId="1"/>
  </si>
  <si>
    <t>2009～2011年</t>
    <rPh sb="9" eb="10">
      <t>ネン</t>
    </rPh>
    <phoneticPr fontId="1"/>
  </si>
  <si>
    <t>自立のみ</t>
    <rPh sb="0" eb="2">
      <t>ジリツ</t>
    </rPh>
    <phoneticPr fontId="1"/>
  </si>
  <si>
    <t>自立・要支援のみ</t>
    <rPh sb="0" eb="2">
      <t>ジリツ</t>
    </rPh>
    <rPh sb="3" eb="6">
      <t>ヨウシエン</t>
    </rPh>
    <phoneticPr fontId="1"/>
  </si>
  <si>
    <t>要支援・要介護のみ</t>
    <rPh sb="0" eb="3">
      <t>ヨウシエン</t>
    </rPh>
    <rPh sb="4" eb="7">
      <t>ヨウカイゴ</t>
    </rPh>
    <phoneticPr fontId="1"/>
  </si>
  <si>
    <t>要介護のみ</t>
    <rPh sb="0" eb="3">
      <t>ヨウカイゴ</t>
    </rPh>
    <phoneticPr fontId="1"/>
  </si>
  <si>
    <t>自立・要支援・要介護（要件なし）</t>
    <rPh sb="0" eb="2">
      <t>ジリツ</t>
    </rPh>
    <rPh sb="3" eb="6">
      <t>ヨウシエン</t>
    </rPh>
    <rPh sb="7" eb="10">
      <t>ヨウカイゴ</t>
    </rPh>
    <rPh sb="11" eb="13">
      <t>ヨウケン</t>
    </rPh>
    <phoneticPr fontId="1"/>
  </si>
  <si>
    <t>問２(3) 特定施設入居者生活介護の指定（複数回答）</t>
    <rPh sb="0" eb="1">
      <t>トイ</t>
    </rPh>
    <rPh sb="6" eb="8">
      <t>トクテイ</t>
    </rPh>
    <rPh sb="8" eb="10">
      <t>シセツ</t>
    </rPh>
    <rPh sb="10" eb="13">
      <t>ニュウキョシャ</t>
    </rPh>
    <rPh sb="13" eb="15">
      <t>セイカツ</t>
    </rPh>
    <rPh sb="15" eb="17">
      <t>カイゴ</t>
    </rPh>
    <rPh sb="18" eb="20">
      <t>シテイ</t>
    </rPh>
    <rPh sb="21" eb="23">
      <t>フクスウ</t>
    </rPh>
    <rPh sb="23" eb="25">
      <t>カイトウ</t>
    </rPh>
    <phoneticPr fontId="1"/>
  </si>
  <si>
    <t>指定なし</t>
    <rPh sb="0" eb="2">
      <t>シテイ</t>
    </rPh>
    <phoneticPr fontId="1"/>
  </si>
  <si>
    <t>10室未満</t>
    <rPh sb="2" eb="3">
      <t>シツ</t>
    </rPh>
    <rPh sb="3" eb="5">
      <t>ミマン</t>
    </rPh>
    <phoneticPr fontId="1"/>
  </si>
  <si>
    <t>100室以上</t>
    <rPh sb="3" eb="4">
      <t>シツ</t>
    </rPh>
    <rPh sb="4" eb="6">
      <t>イジョウ</t>
    </rPh>
    <phoneticPr fontId="1"/>
  </si>
  <si>
    <t>平均(室・戸)</t>
    <rPh sb="0" eb="1">
      <t>ヒラ</t>
    </rPh>
    <rPh sb="1" eb="2">
      <t>タモツ</t>
    </rPh>
    <phoneticPr fontId="1"/>
  </si>
  <si>
    <t>最大(室・戸)</t>
    <rPh sb="0" eb="1">
      <t>サイ</t>
    </rPh>
    <rPh sb="1" eb="2">
      <t>ダイ</t>
    </rPh>
    <phoneticPr fontId="1"/>
  </si>
  <si>
    <t>最小(室・戸)</t>
    <rPh sb="0" eb="1">
      <t>サイ</t>
    </rPh>
    <rPh sb="1" eb="2">
      <t>ショウ</t>
    </rPh>
    <phoneticPr fontId="1"/>
  </si>
  <si>
    <t>90～95％未満</t>
    <rPh sb="6" eb="8">
      <t>ミマン</t>
    </rPh>
    <phoneticPr fontId="1"/>
  </si>
  <si>
    <t>100％</t>
    <phoneticPr fontId="1"/>
  </si>
  <si>
    <t>全額前払い</t>
    <rPh sb="0" eb="2">
      <t>ゼンガク</t>
    </rPh>
    <rPh sb="2" eb="4">
      <t>マエバラ</t>
    </rPh>
    <phoneticPr fontId="1"/>
  </si>
  <si>
    <t>一部を前払い、残りを月払い（併用方式）</t>
    <rPh sb="0" eb="2">
      <t>イチブ</t>
    </rPh>
    <rPh sb="3" eb="5">
      <t>マエバラ</t>
    </rPh>
    <rPh sb="7" eb="8">
      <t>ノコ</t>
    </rPh>
    <rPh sb="10" eb="12">
      <t>ツキバラ</t>
    </rPh>
    <rPh sb="14" eb="16">
      <t>ヘイヨウ</t>
    </rPh>
    <rPh sb="16" eb="18">
      <t>ホウシキ</t>
    </rPh>
    <phoneticPr fontId="1"/>
  </si>
  <si>
    <t>全額年払い</t>
    <rPh sb="0" eb="2">
      <t>ゼンガク</t>
    </rPh>
    <rPh sb="2" eb="4">
      <t>ネンバラ</t>
    </rPh>
    <phoneticPr fontId="1"/>
  </si>
  <si>
    <t>全額月払い</t>
    <rPh sb="0" eb="2">
      <t>ゼンガク</t>
    </rPh>
    <rPh sb="2" eb="4">
      <t>ツキバラ</t>
    </rPh>
    <phoneticPr fontId="1"/>
  </si>
  <si>
    <t>13～18㎡未満</t>
    <rPh sb="6" eb="8">
      <t>ミマン</t>
    </rPh>
    <phoneticPr fontId="1"/>
  </si>
  <si>
    <t>18～25㎡未満</t>
    <rPh sb="6" eb="8">
      <t>ミマン</t>
    </rPh>
    <phoneticPr fontId="1"/>
  </si>
  <si>
    <t>25～30㎡未満</t>
    <rPh sb="6" eb="8">
      <t>ミマン</t>
    </rPh>
    <phoneticPr fontId="1"/>
  </si>
  <si>
    <t>30㎡以上</t>
    <rPh sb="3" eb="5">
      <t>イジョウ</t>
    </rPh>
    <phoneticPr fontId="1"/>
  </si>
  <si>
    <t>平均(㎡)</t>
    <rPh sb="0" eb="1">
      <t>ヒラ</t>
    </rPh>
    <rPh sb="1" eb="2">
      <t>タモツ</t>
    </rPh>
    <phoneticPr fontId="1"/>
  </si>
  <si>
    <t>最大(㎡)</t>
    <rPh sb="0" eb="1">
      <t>サイ</t>
    </rPh>
    <rPh sb="1" eb="2">
      <t>ダイ</t>
    </rPh>
    <phoneticPr fontId="1"/>
  </si>
  <si>
    <t>最小(㎡)</t>
    <rPh sb="0" eb="1">
      <t>サイ</t>
    </rPh>
    <rPh sb="1" eb="2">
      <t>ショウ</t>
    </rPh>
    <phoneticPr fontId="1"/>
  </si>
  <si>
    <t>０円</t>
    <rPh sb="1" eb="2">
      <t>エン</t>
    </rPh>
    <phoneticPr fontId="1"/>
  </si>
  <si>
    <t>３万円未満</t>
    <rPh sb="1" eb="3">
      <t>マンエン</t>
    </rPh>
    <rPh sb="3" eb="5">
      <t>ミマン</t>
    </rPh>
    <phoneticPr fontId="1"/>
  </si>
  <si>
    <t>３～４万円未満</t>
    <rPh sb="3" eb="5">
      <t>マンエン</t>
    </rPh>
    <rPh sb="5" eb="7">
      <t>ミマン</t>
    </rPh>
    <phoneticPr fontId="1"/>
  </si>
  <si>
    <t>４～５万円未満</t>
    <rPh sb="3" eb="5">
      <t>マンエン</t>
    </rPh>
    <rPh sb="5" eb="7">
      <t>ミマン</t>
    </rPh>
    <phoneticPr fontId="1"/>
  </si>
  <si>
    <t>５～６万円未満</t>
    <rPh sb="3" eb="5">
      <t>マンエン</t>
    </rPh>
    <rPh sb="5" eb="7">
      <t>ミマン</t>
    </rPh>
    <phoneticPr fontId="1"/>
  </si>
  <si>
    <t>６～７万円未満</t>
    <rPh sb="3" eb="5">
      <t>マンエン</t>
    </rPh>
    <rPh sb="5" eb="7">
      <t>ミマン</t>
    </rPh>
    <phoneticPr fontId="1"/>
  </si>
  <si>
    <t>７～８万円未満</t>
    <rPh sb="3" eb="5">
      <t>マンエン</t>
    </rPh>
    <rPh sb="5" eb="7">
      <t>ミマン</t>
    </rPh>
    <phoneticPr fontId="1"/>
  </si>
  <si>
    <t>８～10万円未満</t>
    <rPh sb="4" eb="6">
      <t>マンエン</t>
    </rPh>
    <rPh sb="6" eb="8">
      <t>ミマン</t>
    </rPh>
    <phoneticPr fontId="1"/>
  </si>
  <si>
    <t>10～15万円未満</t>
    <rPh sb="5" eb="7">
      <t>マンエン</t>
    </rPh>
    <rPh sb="7" eb="9">
      <t>ミマン</t>
    </rPh>
    <phoneticPr fontId="1"/>
  </si>
  <si>
    <t>15万円以上</t>
    <rPh sb="2" eb="4">
      <t>マンエン</t>
    </rPh>
    <rPh sb="4" eb="6">
      <t>イジョウ</t>
    </rPh>
    <phoneticPr fontId="1"/>
  </si>
  <si>
    <t>１万円未満</t>
    <rPh sb="1" eb="3">
      <t>マンエン</t>
    </rPh>
    <rPh sb="3" eb="5">
      <t>ミマン</t>
    </rPh>
    <phoneticPr fontId="1"/>
  </si>
  <si>
    <t>１～２万円未満</t>
    <rPh sb="3" eb="5">
      <t>マンエン</t>
    </rPh>
    <rPh sb="5" eb="7">
      <t>ミマン</t>
    </rPh>
    <phoneticPr fontId="1"/>
  </si>
  <si>
    <t>２～３万円未満</t>
    <rPh sb="3" eb="5">
      <t>マンエン</t>
    </rPh>
    <rPh sb="5" eb="7">
      <t>ミマン</t>
    </rPh>
    <phoneticPr fontId="1"/>
  </si>
  <si>
    <t>６～８万円未満</t>
    <rPh sb="3" eb="5">
      <t>マンエン</t>
    </rPh>
    <rPh sb="5" eb="7">
      <t>ミマン</t>
    </rPh>
    <phoneticPr fontId="1"/>
  </si>
  <si>
    <t>10万円以上</t>
    <rPh sb="2" eb="4">
      <t>マンエン</t>
    </rPh>
    <rPh sb="4" eb="6">
      <t>イジョウ</t>
    </rPh>
    <phoneticPr fontId="1"/>
  </si>
  <si>
    <t>６万円以上</t>
    <rPh sb="1" eb="3">
      <t>マンエン</t>
    </rPh>
    <rPh sb="3" eb="5">
      <t>イジョウ</t>
    </rPh>
    <phoneticPr fontId="1"/>
  </si>
  <si>
    <t>５千円未満</t>
    <rPh sb="1" eb="3">
      <t>センエン</t>
    </rPh>
    <rPh sb="3" eb="5">
      <t>ミマン</t>
    </rPh>
    <phoneticPr fontId="1"/>
  </si>
  <si>
    <t>５千～１万円未満</t>
    <rPh sb="1" eb="2">
      <t>セン</t>
    </rPh>
    <rPh sb="4" eb="6">
      <t>マンエン</t>
    </rPh>
    <rPh sb="6" eb="8">
      <t>ミマン</t>
    </rPh>
    <phoneticPr fontId="1"/>
  </si>
  <si>
    <t>１～１万５千円未満</t>
    <rPh sb="3" eb="4">
      <t>マン</t>
    </rPh>
    <rPh sb="5" eb="7">
      <t>センエン</t>
    </rPh>
    <rPh sb="7" eb="9">
      <t>ミマン</t>
    </rPh>
    <phoneticPr fontId="1"/>
  </si>
  <si>
    <t>１万５千～２万円未満</t>
    <rPh sb="1" eb="2">
      <t>マン</t>
    </rPh>
    <rPh sb="3" eb="4">
      <t>セン</t>
    </rPh>
    <rPh sb="6" eb="8">
      <t>マンエン</t>
    </rPh>
    <rPh sb="8" eb="10">
      <t>ミマン</t>
    </rPh>
    <phoneticPr fontId="1"/>
  </si>
  <si>
    <t>４万円以上</t>
    <rPh sb="1" eb="3">
      <t>マンエン</t>
    </rPh>
    <rPh sb="3" eb="5">
      <t>イジョウ</t>
    </rPh>
    <phoneticPr fontId="1"/>
  </si>
  <si>
    <t>平均(円)</t>
    <rPh sb="0" eb="1">
      <t>ヒラ</t>
    </rPh>
    <rPh sb="1" eb="2">
      <t>タモツ</t>
    </rPh>
    <rPh sb="3" eb="4">
      <t>エン</t>
    </rPh>
    <phoneticPr fontId="1"/>
  </si>
  <si>
    <t>最大(円)</t>
    <rPh sb="0" eb="1">
      <t>サイ</t>
    </rPh>
    <rPh sb="1" eb="2">
      <t>ダイ</t>
    </rPh>
    <phoneticPr fontId="1"/>
  </si>
  <si>
    <t>最小(円)</t>
    <rPh sb="0" eb="1">
      <t>サイ</t>
    </rPh>
    <rPh sb="1" eb="2">
      <t>ショウ</t>
    </rPh>
    <phoneticPr fontId="1"/>
  </si>
  <si>
    <t>40～100％未満</t>
    <rPh sb="7" eb="9">
      <t>ミマン</t>
    </rPh>
    <phoneticPr fontId="1"/>
  </si>
  <si>
    <t>３万円未満</t>
    <rPh sb="1" eb="2">
      <t>マン</t>
    </rPh>
    <rPh sb="2" eb="3">
      <t>エン</t>
    </rPh>
    <rPh sb="3" eb="5">
      <t>ミマン</t>
    </rPh>
    <phoneticPr fontId="1"/>
  </si>
  <si>
    <t>15～20万円未満</t>
    <rPh sb="5" eb="7">
      <t>マンエン</t>
    </rPh>
    <rPh sb="7" eb="9">
      <t>ミマン</t>
    </rPh>
    <phoneticPr fontId="1"/>
  </si>
  <si>
    <t>20万円以上</t>
    <rPh sb="2" eb="4">
      <t>マンエン</t>
    </rPh>
    <rPh sb="4" eb="6">
      <t>イジョウ</t>
    </rPh>
    <phoneticPr fontId="1"/>
  </si>
  <si>
    <t>10万円未満</t>
    <rPh sb="2" eb="3">
      <t>マン</t>
    </rPh>
    <rPh sb="3" eb="4">
      <t>エン</t>
    </rPh>
    <rPh sb="4" eb="6">
      <t>ミマン</t>
    </rPh>
    <phoneticPr fontId="1"/>
  </si>
  <si>
    <t>30万円以上</t>
    <rPh sb="2" eb="3">
      <t>マン</t>
    </rPh>
    <rPh sb="3" eb="4">
      <t>エン</t>
    </rPh>
    <rPh sb="4" eb="6">
      <t>イジョウ</t>
    </rPh>
    <phoneticPr fontId="1"/>
  </si>
  <si>
    <t>10～12万円未満</t>
    <rPh sb="5" eb="6">
      <t>マン</t>
    </rPh>
    <rPh sb="6" eb="7">
      <t>エン</t>
    </rPh>
    <rPh sb="7" eb="9">
      <t>ミマン</t>
    </rPh>
    <phoneticPr fontId="1"/>
  </si>
  <si>
    <t>12～14万円未満</t>
    <rPh sb="5" eb="6">
      <t>マン</t>
    </rPh>
    <rPh sb="6" eb="7">
      <t>エン</t>
    </rPh>
    <rPh sb="7" eb="9">
      <t>ミマン</t>
    </rPh>
    <phoneticPr fontId="1"/>
  </si>
  <si>
    <t>14～16万円未満</t>
    <rPh sb="5" eb="6">
      <t>マン</t>
    </rPh>
    <rPh sb="6" eb="7">
      <t>エン</t>
    </rPh>
    <rPh sb="7" eb="9">
      <t>ミマン</t>
    </rPh>
    <phoneticPr fontId="1"/>
  </si>
  <si>
    <t>16～18万円未満</t>
    <rPh sb="5" eb="6">
      <t>マン</t>
    </rPh>
    <rPh sb="6" eb="7">
      <t>エン</t>
    </rPh>
    <rPh sb="7" eb="9">
      <t>ミマン</t>
    </rPh>
    <phoneticPr fontId="1"/>
  </si>
  <si>
    <t>18～20万円未満</t>
    <rPh sb="5" eb="6">
      <t>マン</t>
    </rPh>
    <rPh sb="6" eb="7">
      <t>エン</t>
    </rPh>
    <rPh sb="7" eb="9">
      <t>ミマン</t>
    </rPh>
    <phoneticPr fontId="1"/>
  </si>
  <si>
    <t>20～25万円未満</t>
    <rPh sb="5" eb="6">
      <t>マン</t>
    </rPh>
    <rPh sb="6" eb="7">
      <t>エン</t>
    </rPh>
    <rPh sb="7" eb="9">
      <t>ミマン</t>
    </rPh>
    <phoneticPr fontId="1"/>
  </si>
  <si>
    <t>25～30万円未満</t>
    <rPh sb="5" eb="6">
      <t>マン</t>
    </rPh>
    <rPh sb="6" eb="7">
      <t>エン</t>
    </rPh>
    <rPh sb="7" eb="9">
      <t>ミマン</t>
    </rPh>
    <phoneticPr fontId="1"/>
  </si>
  <si>
    <t>８万円未満</t>
    <rPh sb="1" eb="3">
      <t>マンエン</t>
    </rPh>
    <rPh sb="3" eb="5">
      <t>ミマン</t>
    </rPh>
    <phoneticPr fontId="1"/>
  </si>
  <si>
    <t>20～25万円未満</t>
    <rPh sb="5" eb="7">
      <t>マンエン</t>
    </rPh>
    <rPh sb="7" eb="9">
      <t>ミマン</t>
    </rPh>
    <phoneticPr fontId="1"/>
  </si>
  <si>
    <t>25～30万円未満</t>
    <rPh sb="5" eb="7">
      <t>マンエン</t>
    </rPh>
    <rPh sb="7" eb="9">
      <t>ミマン</t>
    </rPh>
    <phoneticPr fontId="1"/>
  </si>
  <si>
    <t>30万円以上</t>
    <rPh sb="2" eb="4">
      <t>マンエン</t>
    </rPh>
    <rPh sb="4" eb="6">
      <t>イジョウ</t>
    </rPh>
    <phoneticPr fontId="1"/>
  </si>
  <si>
    <t>５～７万円未満</t>
    <rPh sb="3" eb="5">
      <t>マンエン</t>
    </rPh>
    <rPh sb="5" eb="7">
      <t>ミマン</t>
    </rPh>
    <phoneticPr fontId="1"/>
  </si>
  <si>
    <t>７～10万円未満</t>
    <rPh sb="4" eb="6">
      <t>マンエン</t>
    </rPh>
    <rPh sb="6" eb="8">
      <t>ミマン</t>
    </rPh>
    <phoneticPr fontId="1"/>
  </si>
  <si>
    <t>５～10万円未満</t>
    <rPh sb="4" eb="6">
      <t>マンエン</t>
    </rPh>
    <rPh sb="6" eb="8">
      <t>ミマン</t>
    </rPh>
    <phoneticPr fontId="1"/>
  </si>
  <si>
    <t>20～30万円未満</t>
    <rPh sb="5" eb="7">
      <t>マンエン</t>
    </rPh>
    <rPh sb="7" eb="9">
      <t>ミマン</t>
    </rPh>
    <phoneticPr fontId="1"/>
  </si>
  <si>
    <t>30～50万円未満</t>
    <rPh sb="5" eb="7">
      <t>マンエン</t>
    </rPh>
    <rPh sb="7" eb="9">
      <t>ミマン</t>
    </rPh>
    <phoneticPr fontId="1"/>
  </si>
  <si>
    <t>50～100万円未満</t>
    <rPh sb="6" eb="8">
      <t>マンエン</t>
    </rPh>
    <rPh sb="8" eb="10">
      <t>ミマン</t>
    </rPh>
    <phoneticPr fontId="1"/>
  </si>
  <si>
    <t>100万円以上</t>
    <rPh sb="3" eb="5">
      <t>マンエン</t>
    </rPh>
    <rPh sb="5" eb="7">
      <t>イジョウ</t>
    </rPh>
    <phoneticPr fontId="1"/>
  </si>
  <si>
    <t>短期入所生活介護、短期入所療養介護</t>
    <rPh sb="9" eb="11">
      <t>タンキ</t>
    </rPh>
    <rPh sb="11" eb="13">
      <t>ニュウショ</t>
    </rPh>
    <rPh sb="13" eb="15">
      <t>リョウヨウ</t>
    </rPh>
    <rPh sb="15" eb="17">
      <t>カイゴ</t>
    </rPh>
    <phoneticPr fontId="1"/>
  </si>
  <si>
    <t>小規模多機能型居宅介護、複合型サービス</t>
    <rPh sb="9" eb="11">
      <t>カイゴ</t>
    </rPh>
    <rPh sb="12" eb="14">
      <t>フクゴウ</t>
    </rPh>
    <rPh sb="14" eb="15">
      <t>カタ</t>
    </rPh>
    <phoneticPr fontId="1"/>
  </si>
  <si>
    <t>定期巡回・随時対応型訪問介護看護</t>
    <rPh sb="9" eb="10">
      <t>カタ</t>
    </rPh>
    <rPh sb="10" eb="12">
      <t>ホウモン</t>
    </rPh>
    <rPh sb="12" eb="14">
      <t>カイゴ</t>
    </rPh>
    <rPh sb="14" eb="16">
      <t>カンゴ</t>
    </rPh>
    <phoneticPr fontId="1"/>
  </si>
  <si>
    <r>
      <t>利用日数に応じた日割払い</t>
    </r>
    <r>
      <rPr>
        <sz val="7"/>
        <rFont val="ＭＳ Ｐ明朝"/>
        <family val="1"/>
        <charset val="128"/>
      </rPr>
      <t>（入居月・退去月を除く期間について）</t>
    </r>
    <rPh sb="0" eb="2">
      <t>リヨウ</t>
    </rPh>
    <rPh sb="2" eb="4">
      <t>ニッスウ</t>
    </rPh>
    <rPh sb="5" eb="6">
      <t>オウ</t>
    </rPh>
    <rPh sb="8" eb="10">
      <t>ヒワ</t>
    </rPh>
    <rPh sb="10" eb="11">
      <t>ハラ</t>
    </rPh>
    <rPh sb="13" eb="15">
      <t>ニュウキョ</t>
    </rPh>
    <rPh sb="15" eb="16">
      <t>ツキ</t>
    </rPh>
    <rPh sb="17" eb="19">
      <t>タイキョ</t>
    </rPh>
    <rPh sb="19" eb="20">
      <t>ツキ</t>
    </rPh>
    <rPh sb="21" eb="22">
      <t>ノゾ</t>
    </rPh>
    <rPh sb="23" eb="25">
      <t>キカン</t>
    </rPh>
    <phoneticPr fontId="1"/>
  </si>
  <si>
    <t>併設</t>
    <rPh sb="0" eb="2">
      <t>ヘイセツ</t>
    </rPh>
    <phoneticPr fontId="1"/>
  </si>
  <si>
    <t>隣接</t>
    <rPh sb="0" eb="2">
      <t>リンセツ</t>
    </rPh>
    <phoneticPr fontId="1"/>
  </si>
  <si>
    <t>なし</t>
    <phoneticPr fontId="1"/>
  </si>
  <si>
    <t>無回答</t>
    <rPh sb="0" eb="3">
      <t>ムカイトウ</t>
    </rPh>
    <phoneticPr fontId="1"/>
  </si>
  <si>
    <t>全体</t>
    <rPh sb="0" eb="2">
      <t>ゼンタイ</t>
    </rPh>
    <phoneticPr fontId="1"/>
  </si>
  <si>
    <t>件数</t>
    <rPh sb="0" eb="2">
      <t>ケンスウ</t>
    </rPh>
    <phoneticPr fontId="1"/>
  </si>
  <si>
    <t>実施</t>
    <rPh sb="0" eb="2">
      <t>ジッシ</t>
    </rPh>
    <phoneticPr fontId="1"/>
  </si>
  <si>
    <t>非実施</t>
    <rPh sb="0" eb="1">
      <t>ヒ</t>
    </rPh>
    <rPh sb="1" eb="3">
      <t>ジッシ</t>
    </rPh>
    <phoneticPr fontId="1"/>
  </si>
  <si>
    <t>問５(1) 定員数・入居者数　①定員数</t>
    <rPh sb="0" eb="1">
      <t>トイ</t>
    </rPh>
    <rPh sb="6" eb="9">
      <t>テイインスウ</t>
    </rPh>
    <rPh sb="10" eb="13">
      <t>ニュウキョシャ</t>
    </rPh>
    <rPh sb="13" eb="14">
      <t>スウ</t>
    </rPh>
    <rPh sb="16" eb="18">
      <t>テイイン</t>
    </rPh>
    <rPh sb="18" eb="19">
      <t>スウ</t>
    </rPh>
    <phoneticPr fontId="1"/>
  </si>
  <si>
    <t>問５(1) 定員数・入居者数　②入居者総数</t>
    <rPh sb="0" eb="1">
      <t>トイ</t>
    </rPh>
    <rPh sb="6" eb="9">
      <t>テイインスウ</t>
    </rPh>
    <rPh sb="10" eb="13">
      <t>ニュウキョシャ</t>
    </rPh>
    <rPh sb="13" eb="14">
      <t>スウ</t>
    </rPh>
    <rPh sb="16" eb="19">
      <t>ニュウキョシャ</t>
    </rPh>
    <rPh sb="19" eb="21">
      <t>ソウスウ</t>
    </rPh>
    <phoneticPr fontId="1"/>
  </si>
  <si>
    <t>70％未満</t>
    <rPh sb="3" eb="5">
      <t>ミマン</t>
    </rPh>
    <phoneticPr fontId="1"/>
  </si>
  <si>
    <t>95％以上</t>
    <rPh sb="3" eb="5">
      <t>イジョウ</t>
    </rPh>
    <phoneticPr fontId="1"/>
  </si>
  <si>
    <t>問５(1) 入居率</t>
    <rPh sb="0" eb="1">
      <t>トイ</t>
    </rPh>
    <rPh sb="6" eb="8">
      <t>ニュウキョ</t>
    </rPh>
    <rPh sb="8" eb="9">
      <t>リツ</t>
    </rPh>
    <phoneticPr fontId="1"/>
  </si>
  <si>
    <t>人数</t>
    <rPh sb="0" eb="2">
      <t>ニンズウ</t>
    </rPh>
    <phoneticPr fontId="1"/>
  </si>
  <si>
    <t>１施設当たり平均人数</t>
    <rPh sb="1" eb="3">
      <t>シセツ</t>
    </rPh>
    <rPh sb="3" eb="4">
      <t>ア</t>
    </rPh>
    <rPh sb="6" eb="8">
      <t>ヘイキン</t>
    </rPh>
    <rPh sb="8" eb="10">
      <t>ニンズウ</t>
    </rPh>
    <phoneticPr fontId="1"/>
  </si>
  <si>
    <r>
      <t>平　均</t>
    </r>
    <r>
      <rPr>
        <vertAlign val="superscript"/>
        <sz val="9"/>
        <rFont val="ＭＳ 明朝"/>
        <family val="1"/>
        <charset val="128"/>
      </rPr>
      <t>＊１</t>
    </r>
    <rPh sb="0" eb="1">
      <t>ヒラ</t>
    </rPh>
    <rPh sb="2" eb="3">
      <t>ヒトシ</t>
    </rPh>
    <phoneticPr fontId="1"/>
  </si>
  <si>
    <r>
      <t>平　均</t>
    </r>
    <r>
      <rPr>
        <vertAlign val="superscript"/>
        <sz val="9"/>
        <rFont val="ＭＳ 明朝"/>
        <family val="1"/>
        <charset val="128"/>
      </rPr>
      <t>＊２</t>
    </r>
    <rPh sb="0" eb="1">
      <t>ヒラ</t>
    </rPh>
    <rPh sb="2" eb="3">
      <t>ヒトシ</t>
    </rPh>
    <phoneticPr fontId="1"/>
  </si>
  <si>
    <r>
      <t>重度認知症多
　</t>
    </r>
    <r>
      <rPr>
        <sz val="8"/>
        <rFont val="ＭＳ Ｐ明朝"/>
        <family val="1"/>
        <charset val="128"/>
      </rPr>
      <t>（Ⅲ～Mの割合が30％以上）</t>
    </r>
    <rPh sb="0" eb="2">
      <t>ジュウド</t>
    </rPh>
    <rPh sb="2" eb="5">
      <t>ニンチショウ</t>
    </rPh>
    <rPh sb="5" eb="6">
      <t>タ</t>
    </rPh>
    <rPh sb="19" eb="21">
      <t>イジョウ</t>
    </rPh>
    <phoneticPr fontId="1"/>
  </si>
  <si>
    <r>
      <t>重度認知症中
　</t>
    </r>
    <r>
      <rPr>
        <sz val="8"/>
        <rFont val="ＭＳ Ｐ明朝"/>
        <family val="1"/>
        <charset val="128"/>
      </rPr>
      <t>（Ⅲ～Mの割合が15～30％未満）</t>
    </r>
    <rPh sb="0" eb="2">
      <t>ジュウド</t>
    </rPh>
    <rPh sb="2" eb="5">
      <t>ニンチショウ</t>
    </rPh>
    <rPh sb="5" eb="6">
      <t>ナカ</t>
    </rPh>
    <phoneticPr fontId="1"/>
  </si>
  <si>
    <r>
      <t>重度認知症少
　</t>
    </r>
    <r>
      <rPr>
        <sz val="8"/>
        <rFont val="ＭＳ Ｐ明朝"/>
        <family val="1"/>
        <charset val="128"/>
      </rPr>
      <t>（Ⅲ～Mの割合が15％未満）</t>
    </r>
    <rPh sb="0" eb="2">
      <t>ジュウド</t>
    </rPh>
    <rPh sb="2" eb="5">
      <t>ニンチショウ</t>
    </rPh>
    <rPh sb="5" eb="6">
      <t>スク</t>
    </rPh>
    <phoneticPr fontId="1"/>
  </si>
  <si>
    <t>５～６人未満</t>
    <rPh sb="3" eb="4">
      <t>ヒト</t>
    </rPh>
    <rPh sb="4" eb="6">
      <t>ミマン</t>
    </rPh>
    <phoneticPr fontId="1"/>
  </si>
  <si>
    <t>Ⅲ　現在の入居者の状況</t>
    <rPh sb="2" eb="4">
      <t>ゲンザイ</t>
    </rPh>
    <rPh sb="5" eb="8">
      <t>ニュウキョシャ</t>
    </rPh>
    <rPh sb="9" eb="11">
      <t>ジョウキョウ</t>
    </rPh>
    <phoneticPr fontId="1"/>
  </si>
  <si>
    <t>非常勤</t>
    <rPh sb="0" eb="1">
      <t>ヒ</t>
    </rPh>
    <rPh sb="1" eb="3">
      <t>ジョウキン</t>
    </rPh>
    <phoneticPr fontId="1"/>
  </si>
  <si>
    <t>加算あり（Ⅰ)</t>
    <rPh sb="0" eb="2">
      <t>カサン</t>
    </rPh>
    <phoneticPr fontId="1"/>
  </si>
  <si>
    <t>（Ⅱ）</t>
    <phoneticPr fontId="1"/>
  </si>
  <si>
    <t>（Ⅲ）</t>
    <phoneticPr fontId="1"/>
  </si>
  <si>
    <t>（Ⅰ）</t>
    <phoneticPr fontId="1"/>
  </si>
  <si>
    <t>（Ⅳ）</t>
    <phoneticPr fontId="1"/>
  </si>
  <si>
    <t>０％</t>
    <phoneticPr fontId="1"/>
  </si>
  <si>
    <t>自宅（呼び寄せ等で家族・親族等の家にいる場合を含む）</t>
  </si>
  <si>
    <t>その他（不明を含む）</t>
  </si>
  <si>
    <t>有り</t>
    <rPh sb="0" eb="1">
      <t>ア</t>
    </rPh>
    <phoneticPr fontId="1"/>
  </si>
  <si>
    <t>自立・認定なし</t>
    <rPh sb="3" eb="5">
      <t>ニンテイ</t>
    </rPh>
    <phoneticPr fontId="1"/>
  </si>
  <si>
    <t>４万円未満</t>
    <rPh sb="1" eb="3">
      <t>マンエン</t>
    </rPh>
    <rPh sb="3" eb="5">
      <t>ミマン</t>
    </rPh>
    <phoneticPr fontId="1"/>
  </si>
  <si>
    <t>４～６万円未満</t>
    <rPh sb="3" eb="5">
      <t>マンエン</t>
    </rPh>
    <rPh sb="5" eb="7">
      <t>ミマン</t>
    </rPh>
    <phoneticPr fontId="1"/>
  </si>
  <si>
    <t>６～８万円未満</t>
    <rPh sb="3" eb="5">
      <t>マンエン</t>
    </rPh>
    <rPh sb="5" eb="7">
      <t>ミマン</t>
    </rPh>
    <phoneticPr fontId="1"/>
  </si>
  <si>
    <t>８～10万円未満</t>
    <rPh sb="4" eb="6">
      <t>マンエン</t>
    </rPh>
    <rPh sb="6" eb="8">
      <t>ミマン</t>
    </rPh>
    <phoneticPr fontId="1"/>
  </si>
  <si>
    <t>10～15万円未満</t>
    <rPh sb="5" eb="7">
      <t>マンエン</t>
    </rPh>
    <rPh sb="7" eb="9">
      <t>ミマン</t>
    </rPh>
    <phoneticPr fontId="1"/>
  </si>
  <si>
    <t>15～20万円未満</t>
    <rPh sb="5" eb="7">
      <t>マンエン</t>
    </rPh>
    <rPh sb="7" eb="9">
      <t>ミマン</t>
    </rPh>
    <phoneticPr fontId="1"/>
  </si>
  <si>
    <t>20～30万円未満</t>
    <rPh sb="5" eb="7">
      <t>マンエン</t>
    </rPh>
    <rPh sb="7" eb="9">
      <t>ミマン</t>
    </rPh>
    <phoneticPr fontId="1"/>
  </si>
  <si>
    <t>30万円以上</t>
    <rPh sb="2" eb="4">
      <t>マンエン</t>
    </rPh>
    <rPh sb="4" eb="6">
      <t>イジョウ</t>
    </rPh>
    <phoneticPr fontId="1"/>
  </si>
  <si>
    <t>重複を除いた実際の入居者数</t>
    <rPh sb="0" eb="2">
      <t>チョウフク</t>
    </rPh>
    <rPh sb="3" eb="4">
      <t>ノゾ</t>
    </rPh>
    <rPh sb="6" eb="8">
      <t>ジッサイ</t>
    </rPh>
    <rPh sb="9" eb="12">
      <t>ニュウキョシャ</t>
    </rPh>
    <rPh sb="12" eb="13">
      <t>スウ</t>
    </rPh>
    <phoneticPr fontId="1"/>
  </si>
  <si>
    <t>０箇所</t>
    <rPh sb="1" eb="3">
      <t>カショ</t>
    </rPh>
    <phoneticPr fontId="1"/>
  </si>
  <si>
    <t>小規模多機能型居宅介護、複合型サービス</t>
    <rPh sb="0" eb="3">
      <t>ショウキボ</t>
    </rPh>
    <rPh sb="3" eb="6">
      <t>タキノウ</t>
    </rPh>
    <rPh sb="6" eb="7">
      <t>カタ</t>
    </rPh>
    <rPh sb="7" eb="9">
      <t>キョタク</t>
    </rPh>
    <rPh sb="9" eb="11">
      <t>カイゴ</t>
    </rPh>
    <rPh sb="12" eb="14">
      <t>フクゴウ</t>
    </rPh>
    <rPh sb="14" eb="15">
      <t>カタ</t>
    </rPh>
    <phoneticPr fontId="1"/>
  </si>
  <si>
    <t>定期巡回・随時対応型訪問介護看護</t>
    <rPh sb="0" eb="2">
      <t>テイキ</t>
    </rPh>
    <rPh sb="2" eb="4">
      <t>ジュンカイ</t>
    </rPh>
    <rPh sb="5" eb="7">
      <t>ズイジ</t>
    </rPh>
    <rPh sb="7" eb="9">
      <t>タイオウ</t>
    </rPh>
    <rPh sb="9" eb="10">
      <t>カタ</t>
    </rPh>
    <rPh sb="10" eb="12">
      <t>ホウモン</t>
    </rPh>
    <rPh sb="12" eb="14">
      <t>カイゴ</t>
    </rPh>
    <rPh sb="14" eb="16">
      <t>カンゴ</t>
    </rPh>
    <phoneticPr fontId="1"/>
  </si>
  <si>
    <t>10～20％
未満</t>
    <rPh sb="7" eb="9">
      <t>ミマン</t>
    </rPh>
    <phoneticPr fontId="1"/>
  </si>
  <si>
    <t>平均
（％）</t>
    <rPh sb="0" eb="2">
      <t>ヘイキン</t>
    </rPh>
    <phoneticPr fontId="1"/>
  </si>
  <si>
    <t>70～90％未満</t>
    <rPh sb="6" eb="8">
      <t>ミマン</t>
    </rPh>
    <phoneticPr fontId="1"/>
  </si>
  <si>
    <t>2012～2014年</t>
    <rPh sb="9" eb="10">
      <t>ネン</t>
    </rPh>
    <phoneticPr fontId="1"/>
  </si>
  <si>
    <t>沖縄</t>
    <rPh sb="0" eb="2">
      <t>オキナワ</t>
    </rPh>
    <phoneticPr fontId="1"/>
  </si>
  <si>
    <t>送付数</t>
    <rPh sb="0" eb="2">
      <t>ソウフ</t>
    </rPh>
    <rPh sb="2" eb="3">
      <t>スウ</t>
    </rPh>
    <phoneticPr fontId="1"/>
  </si>
  <si>
    <t>有料老人ホーム</t>
    <rPh sb="0" eb="7">
      <t>ユロ</t>
    </rPh>
    <phoneticPr fontId="1"/>
  </si>
  <si>
    <t>サービス付き高齢者向け住宅</t>
    <rPh sb="1" eb="13">
      <t>ジ</t>
    </rPh>
    <phoneticPr fontId="1"/>
  </si>
  <si>
    <t>町村</t>
    <rPh sb="0" eb="2">
      <t>チョウソン</t>
    </rPh>
    <phoneticPr fontId="1"/>
  </si>
  <si>
    <t>50人</t>
    <rPh sb="2" eb="3">
      <t>ヒト</t>
    </rPh>
    <phoneticPr fontId="1"/>
  </si>
  <si>
    <r>
      <t>軽度者中心</t>
    </r>
    <r>
      <rPr>
        <sz val="9"/>
        <rFont val="ＭＳ Ｐ明朝"/>
        <family val="1"/>
        <charset val="128"/>
      </rPr>
      <t>（平均要介護度1.5未満）</t>
    </r>
    <rPh sb="0" eb="3">
      <t>ケイドシャ</t>
    </rPh>
    <rPh sb="3" eb="5">
      <t>チュウシン</t>
    </rPh>
    <phoneticPr fontId="1"/>
  </si>
  <si>
    <r>
      <t>中程度</t>
    </r>
    <r>
      <rPr>
        <sz val="9"/>
        <rFont val="ＭＳ Ｐ明朝"/>
        <family val="1"/>
        <charset val="128"/>
      </rPr>
      <t>（平均要介護度1.5～3.0未満）</t>
    </r>
    <rPh sb="0" eb="1">
      <t>ナカ</t>
    </rPh>
    <rPh sb="1" eb="3">
      <t>テイド</t>
    </rPh>
    <rPh sb="4" eb="6">
      <t>ヘイキン</t>
    </rPh>
    <rPh sb="6" eb="10">
      <t>ヨウカイゴド</t>
    </rPh>
    <rPh sb="17" eb="19">
      <t>ミマン</t>
    </rPh>
    <phoneticPr fontId="1"/>
  </si>
  <si>
    <r>
      <t>重度者中心</t>
    </r>
    <r>
      <rPr>
        <sz val="9"/>
        <rFont val="ＭＳ Ｐ明朝"/>
        <family val="1"/>
        <charset val="128"/>
      </rPr>
      <t>（平均要介護度（3.0以上）</t>
    </r>
    <rPh sb="0" eb="3">
      <t>ジュウドシャ</t>
    </rPh>
    <rPh sb="3" eb="5">
      <t>チュウシン</t>
    </rPh>
    <rPh sb="6" eb="8">
      <t>ヘイキン</t>
    </rPh>
    <rPh sb="8" eb="12">
      <t>ヨウカイゴド</t>
    </rPh>
    <rPh sb="16" eb="18">
      <t>イジョウ</t>
    </rPh>
    <phoneticPr fontId="1"/>
  </si>
  <si>
    <t>平均開設後運営年数(年)</t>
    <rPh sb="0" eb="2">
      <t>ヘイキン</t>
    </rPh>
    <rPh sb="2" eb="4">
      <t>カイセツ</t>
    </rPh>
    <rPh sb="4" eb="5">
      <t>ノチ</t>
    </rPh>
    <rPh sb="5" eb="7">
      <t>ウンエイ</t>
    </rPh>
    <rPh sb="7" eb="9">
      <t>ネンスウ</t>
    </rPh>
    <rPh sb="10" eb="11">
      <t>ネン</t>
    </rPh>
    <phoneticPr fontId="1"/>
  </si>
  <si>
    <t>８～９箇所</t>
    <rPh sb="3" eb="5">
      <t>カショ</t>
    </rPh>
    <phoneticPr fontId="1"/>
  </si>
  <si>
    <t>20人以上</t>
    <rPh sb="2" eb="3">
      <t>ヒト</t>
    </rPh>
    <rPh sb="3" eb="5">
      <t>イジョウ</t>
    </rPh>
    <phoneticPr fontId="1"/>
  </si>
  <si>
    <t>平均上下５％カット(％)</t>
    <rPh sb="0" eb="1">
      <t>ヒラ</t>
    </rPh>
    <rPh sb="1" eb="2">
      <t>タモツ</t>
    </rPh>
    <rPh sb="2" eb="4">
      <t>ジョウゲ</t>
    </rPh>
    <phoneticPr fontId="1"/>
  </si>
  <si>
    <t>13㎡未満</t>
    <rPh sb="3" eb="5">
      <t>ミマン</t>
    </rPh>
    <phoneticPr fontId="1"/>
  </si>
  <si>
    <t>上下５％カット平均(％)</t>
    <rPh sb="0" eb="2">
      <t>ジョウゲ</t>
    </rPh>
    <rPh sb="7" eb="9">
      <t>ヘイキン</t>
    </rPh>
    <phoneticPr fontId="1"/>
  </si>
  <si>
    <t>10～19室</t>
    <rPh sb="5" eb="6">
      <t>シツ</t>
    </rPh>
    <phoneticPr fontId="1"/>
  </si>
  <si>
    <t>20～29室</t>
    <rPh sb="5" eb="6">
      <t>シツ</t>
    </rPh>
    <phoneticPr fontId="1"/>
  </si>
  <si>
    <t>30～39室</t>
    <rPh sb="5" eb="6">
      <t>シツ</t>
    </rPh>
    <phoneticPr fontId="1"/>
  </si>
  <si>
    <t>40～49室</t>
    <rPh sb="5" eb="6">
      <t>シツ</t>
    </rPh>
    <phoneticPr fontId="1"/>
  </si>
  <si>
    <t>50～59室</t>
    <rPh sb="5" eb="6">
      <t>シツ</t>
    </rPh>
    <phoneticPr fontId="1"/>
  </si>
  <si>
    <t>60～79室</t>
    <rPh sb="5" eb="6">
      <t>シツ</t>
    </rPh>
    <phoneticPr fontId="1"/>
  </si>
  <si>
    <t>80～99室</t>
    <rPh sb="5" eb="6">
      <t>シツ</t>
    </rPh>
    <phoneticPr fontId="1"/>
  </si>
  <si>
    <t>上下５％カット平均(円)</t>
    <rPh sb="0" eb="2">
      <t>ジョウゲ</t>
    </rPh>
    <rPh sb="7" eb="8">
      <t>ヒラ</t>
    </rPh>
    <rPh sb="8" eb="9">
      <t>タモツ</t>
    </rPh>
    <rPh sb="10" eb="11">
      <t>エン</t>
    </rPh>
    <phoneticPr fontId="1"/>
  </si>
  <si>
    <t>上下５％カット平均(％)</t>
    <rPh sb="0" eb="2">
      <t>ジョウゲ</t>
    </rPh>
    <rPh sb="7" eb="8">
      <t>ヒラ</t>
    </rPh>
    <rPh sb="8" eb="9">
      <t>タモツ</t>
    </rPh>
    <phoneticPr fontId="1"/>
  </si>
  <si>
    <t>*1：施設ごとに算出した平均要介護度の平均値</t>
    <rPh sb="3" eb="5">
      <t>シセツ</t>
    </rPh>
    <rPh sb="8" eb="10">
      <t>サンシュツ</t>
    </rPh>
    <rPh sb="12" eb="14">
      <t>ヘイキン</t>
    </rPh>
    <rPh sb="14" eb="18">
      <t>ヨウカイゴド</t>
    </rPh>
    <rPh sb="19" eb="22">
      <t>ヘイキンチ</t>
    </rPh>
    <phoneticPr fontId="1"/>
  </si>
  <si>
    <t>*2：対象施設の全入居者の要介護度分布（人数積み上げ）から作成した平均値</t>
    <rPh sb="3" eb="5">
      <t>タイショウ</t>
    </rPh>
    <rPh sb="5" eb="7">
      <t>シセツ</t>
    </rPh>
    <rPh sb="8" eb="9">
      <t>ゼン</t>
    </rPh>
    <rPh sb="9" eb="12">
      <t>ニュウキョシャ</t>
    </rPh>
    <rPh sb="13" eb="17">
      <t>ヨウカイゴド</t>
    </rPh>
    <rPh sb="17" eb="19">
      <t>ブンプ</t>
    </rPh>
    <rPh sb="20" eb="22">
      <t>ニンズウ</t>
    </rPh>
    <rPh sb="22" eb="23">
      <t>ツ</t>
    </rPh>
    <rPh sb="24" eb="25">
      <t>ア</t>
    </rPh>
    <rPh sb="29" eb="31">
      <t>サクセイ</t>
    </rPh>
    <rPh sb="33" eb="36">
      <t>ヘイキンチ</t>
    </rPh>
    <phoneticPr fontId="1"/>
  </si>
  <si>
    <t>看取りを行った</t>
    <rPh sb="0" eb="2">
      <t>ミト</t>
    </rPh>
    <rPh sb="4" eb="5">
      <t>オコナ</t>
    </rPh>
    <phoneticPr fontId="1"/>
  </si>
  <si>
    <t>看取りを行っていない</t>
    <rPh sb="0" eb="2">
      <t>ミト</t>
    </rPh>
    <rPh sb="4" eb="5">
      <t>オコナ</t>
    </rPh>
    <phoneticPr fontId="1"/>
  </si>
  <si>
    <t>問２(5)①　総居室（住戸）数</t>
    <rPh sb="0" eb="1">
      <t>トイ</t>
    </rPh>
    <rPh sb="7" eb="8">
      <t>ソウ</t>
    </rPh>
    <rPh sb="8" eb="10">
      <t>キョシツ</t>
    </rPh>
    <rPh sb="11" eb="13">
      <t>ジュウコ</t>
    </rPh>
    <rPh sb="14" eb="15">
      <t>スウ</t>
    </rPh>
    <phoneticPr fontId="1"/>
  </si>
  <si>
    <t>問３ 併設・隣接事業所の状況　①併設・隣接状況</t>
    <rPh sb="3" eb="5">
      <t>ヘイセツ</t>
    </rPh>
    <rPh sb="6" eb="8">
      <t>リンセツ</t>
    </rPh>
    <rPh sb="8" eb="11">
      <t>ジギョウショ</t>
    </rPh>
    <rPh sb="12" eb="14">
      <t>ジョウキョウ</t>
    </rPh>
    <rPh sb="16" eb="18">
      <t>ヘイセツ</t>
    </rPh>
    <rPh sb="19" eb="21">
      <t>リンセツ</t>
    </rPh>
    <rPh sb="21" eb="23">
      <t>ジョウキョウ</t>
    </rPh>
    <phoneticPr fontId="1"/>
  </si>
  <si>
    <t>【問３①で「併設」または「隣接」と回答した施設のみ】</t>
    <rPh sb="6" eb="8">
      <t>ヘイセツ</t>
    </rPh>
    <rPh sb="13" eb="15">
      <t>リンセツ</t>
    </rPh>
    <rPh sb="17" eb="19">
      <t>カイトウ</t>
    </rPh>
    <rPh sb="21" eb="23">
      <t>シセツ</t>
    </rPh>
    <phoneticPr fontId="1"/>
  </si>
  <si>
    <t>問３ 併設・隣接事業所の状況　②併設・隣接事業所の運営主体との関係</t>
    <rPh sb="3" eb="5">
      <t>ヘイセツ</t>
    </rPh>
    <rPh sb="6" eb="8">
      <t>リンセツ</t>
    </rPh>
    <rPh sb="8" eb="11">
      <t>ジギョウショ</t>
    </rPh>
    <rPh sb="12" eb="14">
      <t>ジョウキョウ</t>
    </rPh>
    <rPh sb="16" eb="18">
      <t>ヘイセツ</t>
    </rPh>
    <rPh sb="19" eb="21">
      <t>リンセツ</t>
    </rPh>
    <rPh sb="21" eb="24">
      <t>ジギョウショ</t>
    </rPh>
    <rPh sb="25" eb="27">
      <t>ウンエイ</t>
    </rPh>
    <rPh sb="27" eb="29">
      <t>シュタイ</t>
    </rPh>
    <rPh sb="31" eb="33">
      <t>カンケイ</t>
    </rPh>
    <phoneticPr fontId="1"/>
  </si>
  <si>
    <t>問３ 併設・隣接事業所の状況　③入居者以外へのサービス提供</t>
    <rPh sb="3" eb="5">
      <t>ヘイセツ</t>
    </rPh>
    <rPh sb="6" eb="8">
      <t>リンセツ</t>
    </rPh>
    <rPh sb="8" eb="11">
      <t>ジギョウショ</t>
    </rPh>
    <rPh sb="12" eb="14">
      <t>ジョウキョウ</t>
    </rPh>
    <rPh sb="16" eb="19">
      <t>ニュウキョシャ</t>
    </rPh>
    <rPh sb="19" eb="21">
      <t>イガイ</t>
    </rPh>
    <rPh sb="27" eb="29">
      <t>テイキョウ</t>
    </rPh>
    <phoneticPr fontId="1"/>
  </si>
  <si>
    <t>問４(2)①　最多居室（住戸）面積</t>
    <rPh sb="7" eb="9">
      <t>サイタ</t>
    </rPh>
    <rPh sb="9" eb="11">
      <t>キョシツ</t>
    </rPh>
    <rPh sb="12" eb="14">
      <t>ジュウコ</t>
    </rPh>
    <rPh sb="15" eb="17">
      <t>メンセキ</t>
    </rPh>
    <phoneticPr fontId="1"/>
  </si>
  <si>
    <t>問４(2)②③利用料金総額月額換算　(問４(2)②a + b + c + d + e) + (問４(2)③b ÷問４(2)③d)</t>
    <rPh sb="7" eb="9">
      <t>リヨウ</t>
    </rPh>
    <rPh sb="9" eb="11">
      <t>リョウキン</t>
    </rPh>
    <rPh sb="11" eb="13">
      <t>ソウガク</t>
    </rPh>
    <rPh sb="13" eb="15">
      <t>ゲツガク</t>
    </rPh>
    <rPh sb="15" eb="17">
      <t>カンサン</t>
    </rPh>
    <phoneticPr fontId="1"/>
  </si>
  <si>
    <t>問４(2)②③（前払い金考慮後）家賃 問４(2)②a + (問４(2)③b ÷問４(2)③d)</t>
    <rPh sb="8" eb="10">
      <t>マエバラ</t>
    </rPh>
    <rPh sb="11" eb="12">
      <t>キン</t>
    </rPh>
    <rPh sb="12" eb="14">
      <t>コウリョ</t>
    </rPh>
    <rPh sb="14" eb="15">
      <t>ノチ</t>
    </rPh>
    <rPh sb="16" eb="18">
      <t>ヤチン</t>
    </rPh>
    <phoneticPr fontId="1"/>
  </si>
  <si>
    <t>問４(2)②月額利用料金－a 家賃相当額</t>
    <rPh sb="6" eb="8">
      <t>ゲツガク</t>
    </rPh>
    <rPh sb="8" eb="10">
      <t>リヨウ</t>
    </rPh>
    <rPh sb="10" eb="12">
      <t>リョウキン</t>
    </rPh>
    <rPh sb="15" eb="17">
      <t>ヤチン</t>
    </rPh>
    <rPh sb="17" eb="20">
      <t>ソウトウガク</t>
    </rPh>
    <phoneticPr fontId="1"/>
  </si>
  <si>
    <t>問４(2)②月額利用料金－b～e合計</t>
    <rPh sb="6" eb="8">
      <t>ゲツガク</t>
    </rPh>
    <rPh sb="8" eb="10">
      <t>リヨウ</t>
    </rPh>
    <rPh sb="10" eb="12">
      <t>リョウキン</t>
    </rPh>
    <rPh sb="16" eb="18">
      <t>ゴウケイ</t>
    </rPh>
    <phoneticPr fontId="1"/>
  </si>
  <si>
    <t>問４(2)②月額利用料金－b 共益費・管理費相当額（共用部分の維持管理等）</t>
    <rPh sb="6" eb="8">
      <t>ゲツガク</t>
    </rPh>
    <rPh sb="8" eb="10">
      <t>リヨウ</t>
    </rPh>
    <rPh sb="10" eb="12">
      <t>リョウキン</t>
    </rPh>
    <rPh sb="15" eb="18">
      <t>キョウエキヒ</t>
    </rPh>
    <rPh sb="19" eb="22">
      <t>カンリヒ</t>
    </rPh>
    <rPh sb="22" eb="25">
      <t>ソウトウガク</t>
    </rPh>
    <rPh sb="26" eb="28">
      <t>キョウヨウ</t>
    </rPh>
    <rPh sb="28" eb="30">
      <t>ブブン</t>
    </rPh>
    <rPh sb="31" eb="33">
      <t>イジ</t>
    </rPh>
    <rPh sb="33" eb="35">
      <t>カンリ</t>
    </rPh>
    <rPh sb="35" eb="36">
      <t>トウ</t>
    </rPh>
    <phoneticPr fontId="1"/>
  </si>
  <si>
    <t>問４(2)②月額利用料金－c 生活支援・介護サービス提供費用または基本サービス費相当額（介護保険自己負担を除く）</t>
    <rPh sb="6" eb="8">
      <t>ゲツガク</t>
    </rPh>
    <rPh sb="8" eb="10">
      <t>リヨウ</t>
    </rPh>
    <rPh sb="10" eb="12">
      <t>リョウキン</t>
    </rPh>
    <phoneticPr fontId="1"/>
  </si>
  <si>
    <t>問４(2)②月額利用料金－d 食費（３食を30日間提供した場合）</t>
    <rPh sb="6" eb="8">
      <t>ゲツガク</t>
    </rPh>
    <rPh sb="8" eb="10">
      <t>リヨウ</t>
    </rPh>
    <rPh sb="10" eb="12">
      <t>リョウキン</t>
    </rPh>
    <rPh sb="15" eb="17">
      <t>ショクヒ</t>
    </rPh>
    <rPh sb="19" eb="20">
      <t>ショク</t>
    </rPh>
    <rPh sb="23" eb="25">
      <t>カカン</t>
    </rPh>
    <rPh sb="25" eb="27">
      <t>テイキョウ</t>
    </rPh>
    <rPh sb="29" eb="31">
      <t>バアイ</t>
    </rPh>
    <phoneticPr fontId="1"/>
  </si>
  <si>
    <t>問４(2)②月額利用料金－e 光熱水費</t>
    <rPh sb="6" eb="8">
      <t>ゲツガク</t>
    </rPh>
    <rPh sb="8" eb="10">
      <t>リヨウ</t>
    </rPh>
    <rPh sb="10" eb="12">
      <t>リョウキン</t>
    </rPh>
    <rPh sb="15" eb="17">
      <t>コウネツ</t>
    </rPh>
    <rPh sb="17" eb="18">
      <t>ミズ</t>
    </rPh>
    <phoneticPr fontId="1"/>
  </si>
  <si>
    <t>問４(2)③入居時費用－a 敷金・保証金（預かり金）※原則全額返還されるもの</t>
    <rPh sb="6" eb="8">
      <t>ニュウキョ</t>
    </rPh>
    <rPh sb="8" eb="9">
      <t>トキ</t>
    </rPh>
    <rPh sb="9" eb="11">
      <t>ヒヨウ</t>
    </rPh>
    <rPh sb="14" eb="16">
      <t>シキキン</t>
    </rPh>
    <rPh sb="17" eb="20">
      <t>ホショウキン</t>
    </rPh>
    <rPh sb="21" eb="22">
      <t>アズ</t>
    </rPh>
    <rPh sb="24" eb="25">
      <t>キン</t>
    </rPh>
    <rPh sb="27" eb="29">
      <t>ゲンソク</t>
    </rPh>
    <rPh sb="29" eb="31">
      <t>ゼンガク</t>
    </rPh>
    <rPh sb="31" eb="33">
      <t>ヘンカン</t>
    </rPh>
    <phoneticPr fontId="1"/>
  </si>
  <si>
    <t>問４(2)③入居時費用－b 前払金</t>
    <rPh sb="6" eb="8">
      <t>ニュウキョ</t>
    </rPh>
    <rPh sb="8" eb="9">
      <t>トキ</t>
    </rPh>
    <rPh sb="9" eb="11">
      <t>ヒヨウ</t>
    </rPh>
    <rPh sb="14" eb="17">
      <t>マエバライキン</t>
    </rPh>
    <phoneticPr fontId="1"/>
  </si>
  <si>
    <t>問４(2)③入居時費用－b 前払金月額換算</t>
    <rPh sb="6" eb="8">
      <t>ニュウキョ</t>
    </rPh>
    <rPh sb="8" eb="9">
      <t>トキ</t>
    </rPh>
    <rPh sb="9" eb="11">
      <t>ヒヨウ</t>
    </rPh>
    <rPh sb="14" eb="17">
      <t>マエバライキン</t>
    </rPh>
    <rPh sb="17" eb="19">
      <t>ゲツガク</t>
    </rPh>
    <rPh sb="19" eb="21">
      <t>カンサン</t>
    </rPh>
    <phoneticPr fontId="1"/>
  </si>
  <si>
    <t>【問４(2)③b 前払金で「０」と回答した施設を除く】</t>
    <rPh sb="17" eb="19">
      <t>カイトウ</t>
    </rPh>
    <rPh sb="21" eb="23">
      <t>シセツ</t>
    </rPh>
    <rPh sb="24" eb="25">
      <t>ノゾ</t>
    </rPh>
    <phoneticPr fontId="1"/>
  </si>
  <si>
    <t>問４(2)③入居時費用－c 初期償却率（入居者に返還しない割合）</t>
    <rPh sb="6" eb="8">
      <t>ニュウキョ</t>
    </rPh>
    <rPh sb="8" eb="9">
      <t>トキ</t>
    </rPh>
    <rPh sb="9" eb="11">
      <t>ヒヨウ</t>
    </rPh>
    <rPh sb="14" eb="16">
      <t>ショキ</t>
    </rPh>
    <rPh sb="16" eb="19">
      <t>ショウキャクリツ</t>
    </rPh>
    <rPh sb="20" eb="23">
      <t>ニュウキョシャ</t>
    </rPh>
    <rPh sb="24" eb="26">
      <t>ヘンカン</t>
    </rPh>
    <rPh sb="29" eb="31">
      <t>ワリアイ</t>
    </rPh>
    <phoneticPr fontId="1"/>
  </si>
  <si>
    <t>問４(2)③入居時費用－d 償却期間</t>
    <rPh sb="6" eb="8">
      <t>ニュウキョ</t>
    </rPh>
    <rPh sb="8" eb="9">
      <t>トキ</t>
    </rPh>
    <rPh sb="9" eb="11">
      <t>ヒヨウ</t>
    </rPh>
    <rPh sb="14" eb="16">
      <t>ショウキャク</t>
    </rPh>
    <rPh sb="16" eb="18">
      <t>キカン</t>
    </rPh>
    <phoneticPr fontId="1"/>
  </si>
  <si>
    <t>問４(1) 選択可能な家賃等の支払方法（複数回答）</t>
    <rPh sb="6" eb="8">
      <t>センタク</t>
    </rPh>
    <rPh sb="8" eb="10">
      <t>カノウ</t>
    </rPh>
    <rPh sb="11" eb="13">
      <t>ヤチン</t>
    </rPh>
    <rPh sb="13" eb="14">
      <t>トウ</t>
    </rPh>
    <rPh sb="15" eb="17">
      <t>シハライ</t>
    </rPh>
    <rPh sb="17" eb="19">
      <t>ホウホウ</t>
    </rPh>
    <rPh sb="20" eb="22">
      <t>フクスウ</t>
    </rPh>
    <rPh sb="22" eb="24">
      <t>カイトウ</t>
    </rPh>
    <phoneticPr fontId="1"/>
  </si>
  <si>
    <t>問５(3) 要介護度別入居者数（人数積み上げ）</t>
    <rPh sb="0" eb="1">
      <t>トイ</t>
    </rPh>
    <rPh sb="6" eb="9">
      <t>ヨウカイゴ</t>
    </rPh>
    <rPh sb="9" eb="10">
      <t>ド</t>
    </rPh>
    <rPh sb="10" eb="11">
      <t>ベツ</t>
    </rPh>
    <rPh sb="11" eb="14">
      <t>ニュウキョシャ</t>
    </rPh>
    <rPh sb="14" eb="15">
      <t>カズ</t>
    </rPh>
    <rPh sb="16" eb="18">
      <t>ニンズウ</t>
    </rPh>
    <rPh sb="18" eb="19">
      <t>ツ</t>
    </rPh>
    <rPh sb="20" eb="21">
      <t>ア</t>
    </rPh>
    <phoneticPr fontId="1"/>
  </si>
  <si>
    <t>問５(3) 平均要介護度（自立を含む）</t>
    <rPh sb="0" eb="1">
      <t>トイ</t>
    </rPh>
    <rPh sb="6" eb="8">
      <t>ヘイキン</t>
    </rPh>
    <rPh sb="8" eb="12">
      <t>ヨウカイゴド</t>
    </rPh>
    <phoneticPr fontId="1"/>
  </si>
  <si>
    <t>問５(3) 平均要介護度（自立を含まない）</t>
    <rPh sb="0" eb="1">
      <t>トイ</t>
    </rPh>
    <rPh sb="6" eb="8">
      <t>ヘイキン</t>
    </rPh>
    <rPh sb="8" eb="12">
      <t>ヨウカイゴド</t>
    </rPh>
    <phoneticPr fontId="1"/>
  </si>
  <si>
    <t>問５(3) 要支援・要介護者の割合（要支援１～２、要介護１～５の入居者数合計 ÷ 入居者総数）</t>
    <rPh sb="0" eb="1">
      <t>トイ</t>
    </rPh>
    <rPh sb="6" eb="9">
      <t>ヨウシエン</t>
    </rPh>
    <rPh sb="10" eb="11">
      <t>ヨウ</t>
    </rPh>
    <rPh sb="11" eb="14">
      <t>カイゴシャ</t>
    </rPh>
    <rPh sb="15" eb="17">
      <t>ワリアイ</t>
    </rPh>
    <rPh sb="18" eb="21">
      <t>ヨウシエン</t>
    </rPh>
    <rPh sb="25" eb="28">
      <t>ヨウカイゴ</t>
    </rPh>
    <rPh sb="32" eb="35">
      <t>ニュウキョシャ</t>
    </rPh>
    <rPh sb="35" eb="36">
      <t>スウ</t>
    </rPh>
    <rPh sb="36" eb="38">
      <t>ゴウケイ</t>
    </rPh>
    <rPh sb="41" eb="44">
      <t>ニュウキョシャ</t>
    </rPh>
    <rPh sb="44" eb="46">
      <t>ソウスウ</t>
    </rPh>
    <phoneticPr fontId="1"/>
  </si>
  <si>
    <t>問５(3)　要介護度３以上の入居者総数に対する割合</t>
    <rPh sb="0" eb="1">
      <t>トイ</t>
    </rPh>
    <rPh sb="6" eb="9">
      <t>ヨウカイゴ</t>
    </rPh>
    <rPh sb="9" eb="10">
      <t>ド</t>
    </rPh>
    <rPh sb="11" eb="13">
      <t>イジョウ</t>
    </rPh>
    <rPh sb="14" eb="17">
      <t>ニュウキョシャ</t>
    </rPh>
    <rPh sb="17" eb="18">
      <t>ソウ</t>
    </rPh>
    <rPh sb="18" eb="19">
      <t>カズ</t>
    </rPh>
    <rPh sb="20" eb="21">
      <t>タイ</t>
    </rPh>
    <rPh sb="23" eb="25">
      <t>ワリアイ</t>
    </rPh>
    <phoneticPr fontId="1"/>
  </si>
  <si>
    <t>問５(4) 認知症の程度別入居者数（人数積み上げ）</t>
    <rPh sb="0" eb="1">
      <t>トイ</t>
    </rPh>
    <rPh sb="6" eb="9">
      <t>ニンチショウ</t>
    </rPh>
    <rPh sb="10" eb="12">
      <t>テイド</t>
    </rPh>
    <rPh sb="12" eb="13">
      <t>ベツ</t>
    </rPh>
    <rPh sb="13" eb="16">
      <t>ニュウキョシャ</t>
    </rPh>
    <rPh sb="16" eb="17">
      <t>スウ</t>
    </rPh>
    <rPh sb="18" eb="20">
      <t>ニンズウ</t>
    </rPh>
    <rPh sb="20" eb="21">
      <t>ツ</t>
    </rPh>
    <rPh sb="22" eb="23">
      <t>ア</t>
    </rPh>
    <phoneticPr fontId="1"/>
  </si>
  <si>
    <t>問５(4) 重度認知症（Ⅲ～Ｍ）者の割合</t>
    <rPh sb="0" eb="1">
      <t>トイ</t>
    </rPh>
    <rPh sb="6" eb="8">
      <t>ジュウド</t>
    </rPh>
    <rPh sb="8" eb="11">
      <t>ニンチショウ</t>
    </rPh>
    <rPh sb="16" eb="17">
      <t>シャ</t>
    </rPh>
    <rPh sb="18" eb="20">
      <t>ワリアイ</t>
    </rPh>
    <phoneticPr fontId="1"/>
  </si>
  <si>
    <t>カテーテル</t>
  </si>
  <si>
    <t>レスピレータ</t>
  </si>
  <si>
    <t>「胃ろう・腸ろうの管理」「経鼻経管栄養の管理」「たんの吸引」のいずれかを要する実人数</t>
    <rPh sb="1" eb="2">
      <t>イ</t>
    </rPh>
    <rPh sb="5" eb="6">
      <t>チョウ</t>
    </rPh>
    <rPh sb="9" eb="11">
      <t>カンリ</t>
    </rPh>
    <rPh sb="13" eb="15">
      <t>ケイビ</t>
    </rPh>
    <rPh sb="15" eb="17">
      <t>ケイカン</t>
    </rPh>
    <rPh sb="17" eb="19">
      <t>エイヨウ</t>
    </rPh>
    <rPh sb="20" eb="22">
      <t>カンリ</t>
    </rPh>
    <rPh sb="27" eb="29">
      <t>キュウイン</t>
    </rPh>
    <rPh sb="36" eb="37">
      <t>ヨウ</t>
    </rPh>
    <rPh sb="39" eb="40">
      <t>ジツ</t>
    </rPh>
    <rPh sb="40" eb="42">
      <t>ニンズウ</t>
    </rPh>
    <phoneticPr fontId="1"/>
  </si>
  <si>
    <t>酸素療法</t>
    <rPh sb="0" eb="2">
      <t>サンソ</t>
    </rPh>
    <rPh sb="2" eb="4">
      <t>リョウホウ</t>
    </rPh>
    <phoneticPr fontId="1"/>
  </si>
  <si>
    <t>インスリンの注射</t>
    <rPh sb="6" eb="8">
      <t>チュウシャ</t>
    </rPh>
    <phoneticPr fontId="1"/>
  </si>
  <si>
    <t>Ⅳ　入退去の状況</t>
    <rPh sb="2" eb="5">
      <t>ニュウタイキョ</t>
    </rPh>
    <rPh sb="6" eb="8">
      <t>ジョウキョウ</t>
    </rPh>
    <phoneticPr fontId="1"/>
  </si>
  <si>
    <t>４～５人</t>
    <rPh sb="3" eb="4">
      <t>ヒト</t>
    </rPh>
    <phoneticPr fontId="1"/>
  </si>
  <si>
    <t>Ⅴ　施設における職員体制等</t>
    <rPh sb="2" eb="4">
      <t>シセツ</t>
    </rPh>
    <rPh sb="8" eb="10">
      <t>ショクイン</t>
    </rPh>
    <rPh sb="10" eb="12">
      <t>タイセイ</t>
    </rPh>
    <rPh sb="12" eb="13">
      <t>トウ</t>
    </rPh>
    <phoneticPr fontId="1"/>
  </si>
  <si>
    <r>
      <t>通常、施設の看護職員</t>
    </r>
    <r>
      <rPr>
        <sz val="8"/>
        <rFont val="ＭＳ Ｐ明朝"/>
        <family val="1"/>
        <charset val="128"/>
      </rPr>
      <t>（併設事業所と兼務の場合を含む）</t>
    </r>
    <r>
      <rPr>
        <sz val="9"/>
        <rFont val="ＭＳ Ｐ明朝"/>
        <family val="1"/>
        <charset val="128"/>
      </rPr>
      <t>がオンコールで対応</t>
    </r>
    <rPh sb="0" eb="2">
      <t>ツウジョウ</t>
    </rPh>
    <rPh sb="3" eb="5">
      <t>シセツ</t>
    </rPh>
    <rPh sb="6" eb="8">
      <t>カンゴ</t>
    </rPh>
    <rPh sb="8" eb="10">
      <t>ショクイン</t>
    </rPh>
    <rPh sb="11" eb="13">
      <t>ヘイセツ</t>
    </rPh>
    <rPh sb="13" eb="16">
      <t>ジギョウショ</t>
    </rPh>
    <rPh sb="17" eb="19">
      <t>ケンム</t>
    </rPh>
    <rPh sb="20" eb="22">
      <t>バアイ</t>
    </rPh>
    <rPh sb="23" eb="24">
      <t>フク</t>
    </rPh>
    <rPh sb="33" eb="35">
      <t>タイオウ</t>
    </rPh>
    <phoneticPr fontId="1"/>
  </si>
  <si>
    <r>
      <t>常に夜勤または当直の看護職員</t>
    </r>
    <r>
      <rPr>
        <sz val="8"/>
        <rFont val="ＭＳ Ｐ明朝"/>
        <family val="1"/>
        <charset val="128"/>
      </rPr>
      <t>（併設事業所と兼務の場合を含む）</t>
    </r>
    <r>
      <rPr>
        <sz val="9"/>
        <rFont val="ＭＳ Ｐ明朝"/>
        <family val="1"/>
        <charset val="128"/>
      </rPr>
      <t>が対応</t>
    </r>
    <rPh sb="0" eb="1">
      <t>ツネ</t>
    </rPh>
    <rPh sb="2" eb="4">
      <t>ヤキン</t>
    </rPh>
    <rPh sb="7" eb="9">
      <t>トウチョク</t>
    </rPh>
    <rPh sb="10" eb="12">
      <t>カンゴ</t>
    </rPh>
    <rPh sb="12" eb="14">
      <t>ショクイン</t>
    </rPh>
    <rPh sb="15" eb="17">
      <t>ヘイセツ</t>
    </rPh>
    <rPh sb="17" eb="20">
      <t>ジギョウショ</t>
    </rPh>
    <rPh sb="21" eb="23">
      <t>ケンム</t>
    </rPh>
    <rPh sb="24" eb="26">
      <t>バアイ</t>
    </rPh>
    <rPh sb="27" eb="28">
      <t>フク</t>
    </rPh>
    <rPh sb="31" eb="33">
      <t>タイオウ</t>
    </rPh>
    <phoneticPr fontId="1"/>
  </si>
  <si>
    <t>訪問看護ステーション、医療機関と連携してオンコール体制をとっている</t>
    <rPh sb="0" eb="2">
      <t>ホウモン</t>
    </rPh>
    <rPh sb="2" eb="4">
      <t>カンゴ</t>
    </rPh>
    <rPh sb="11" eb="13">
      <t>イリョウ</t>
    </rPh>
    <rPh sb="13" eb="15">
      <t>キカン</t>
    </rPh>
    <rPh sb="16" eb="18">
      <t>レンケイ</t>
    </rPh>
    <rPh sb="25" eb="27">
      <t>タイセイ</t>
    </rPh>
    <phoneticPr fontId="1"/>
  </si>
  <si>
    <t>夜勤・当直の看護職員はおらず、オンコール対応もしていない</t>
    <rPh sb="0" eb="2">
      <t>ヤキン</t>
    </rPh>
    <rPh sb="3" eb="5">
      <t>トウチョク</t>
    </rPh>
    <rPh sb="6" eb="8">
      <t>カンゴ</t>
    </rPh>
    <rPh sb="8" eb="10">
      <t>ショクイン</t>
    </rPh>
    <rPh sb="20" eb="22">
      <t>タイオウ</t>
    </rPh>
    <phoneticPr fontId="1"/>
  </si>
  <si>
    <t>８～９時間未満</t>
    <rPh sb="3" eb="5">
      <t>ジカン</t>
    </rPh>
    <rPh sb="5" eb="7">
      <t>ミマン</t>
    </rPh>
    <phoneticPr fontId="1"/>
  </si>
  <si>
    <t>９～10時間未満</t>
    <rPh sb="4" eb="6">
      <t>ジカン</t>
    </rPh>
    <rPh sb="6" eb="8">
      <t>ミマン</t>
    </rPh>
    <phoneticPr fontId="1"/>
  </si>
  <si>
    <t>平均(時間)</t>
    <rPh sb="0" eb="1">
      <t>ヒラ</t>
    </rPh>
    <rPh sb="1" eb="2">
      <t>タモツ</t>
    </rPh>
    <rPh sb="3" eb="5">
      <t>ジカン</t>
    </rPh>
    <phoneticPr fontId="1"/>
  </si>
  <si>
    <t>７時台</t>
    <rPh sb="1" eb="2">
      <t>トキ</t>
    </rPh>
    <rPh sb="2" eb="3">
      <t>ダイ</t>
    </rPh>
    <phoneticPr fontId="1"/>
  </si>
  <si>
    <t>８時台</t>
    <rPh sb="1" eb="2">
      <t>ジ</t>
    </rPh>
    <rPh sb="2" eb="3">
      <t>ダイ</t>
    </rPh>
    <phoneticPr fontId="1"/>
  </si>
  <si>
    <t>９時台</t>
    <rPh sb="1" eb="2">
      <t>ジ</t>
    </rPh>
    <rPh sb="2" eb="3">
      <t>ダイ</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</si>
  <si>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</si>
  <si>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</si>
  <si>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</si>
  <si>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看護師</t>
    <rPh sb="0" eb="3">
      <t>カンゴシ</t>
    </rPh>
    <phoneticPr fontId="1"/>
  </si>
  <si>
    <t>柔道整復師</t>
    <rPh sb="0" eb="2">
      <t>ジュウドウ</t>
    </rPh>
    <rPh sb="2" eb="5">
      <t>セイフクシ</t>
    </rPh>
    <phoneticPr fontId="1"/>
  </si>
  <si>
    <t>あん摩マッサージ指圧師</t>
    <rPh sb="2" eb="3">
      <t>マ</t>
    </rPh>
    <rPh sb="8" eb="11">
      <t>シアツシ</t>
    </rPh>
    <phoneticPr fontId="1"/>
  </si>
  <si>
    <t>５～９箇所</t>
    <rPh sb="3" eb="5">
      <t>カショ</t>
    </rPh>
    <phoneticPr fontId="1"/>
  </si>
  <si>
    <t>在宅療養支援病院</t>
    <rPh sb="0" eb="2">
      <t>ザイタク</t>
    </rPh>
    <rPh sb="2" eb="4">
      <t>リョウヨウ</t>
    </rPh>
    <rPh sb="4" eb="6">
      <t>シエン</t>
    </rPh>
    <rPh sb="6" eb="8">
      <t>ヒヨ</t>
    </rPh>
    <phoneticPr fontId="1"/>
  </si>
  <si>
    <t>その他の病院</t>
    <rPh sb="2" eb="3">
      <t>タ</t>
    </rPh>
    <rPh sb="4" eb="6">
      <t>ヒヨ</t>
    </rPh>
    <phoneticPr fontId="1"/>
  </si>
  <si>
    <t>無し</t>
    <rPh sb="0" eb="1">
      <t>ナ</t>
    </rPh>
    <phoneticPr fontId="1"/>
  </si>
  <si>
    <t>（Ⅰ）イ</t>
    <phoneticPr fontId="1"/>
  </si>
  <si>
    <t>（Ⅰ）ロ</t>
    <phoneticPr fontId="1"/>
  </si>
  <si>
    <t>（Ⅴ）</t>
    <phoneticPr fontId="1"/>
  </si>
  <si>
    <t>訪問診療・往診</t>
    <rPh sb="0" eb="2">
      <t>ホウモン</t>
    </rPh>
    <rPh sb="2" eb="4">
      <t>シンリョウ</t>
    </rPh>
    <rPh sb="5" eb="7">
      <t>オウシン</t>
    </rPh>
    <phoneticPr fontId="1"/>
  </si>
  <si>
    <t>うち、最も利用している医療機関からの受診</t>
    <rPh sb="3" eb="4">
      <t>モット</t>
    </rPh>
    <rPh sb="5" eb="7">
      <t>リヨウ</t>
    </rPh>
    <rPh sb="11" eb="13">
      <t>イリョウ</t>
    </rPh>
    <rPh sb="13" eb="15">
      <t>キカン</t>
    </rPh>
    <rPh sb="18" eb="20">
      <t>ジュシン</t>
    </rPh>
    <phoneticPr fontId="1"/>
  </si>
  <si>
    <t>関連法人</t>
    <rPh sb="0" eb="2">
      <t>カンレン</t>
    </rPh>
    <rPh sb="2" eb="4">
      <t>ホウジン</t>
    </rPh>
    <phoneticPr fontId="1"/>
  </si>
  <si>
    <t>関連なし</t>
    <rPh sb="0" eb="2">
      <t>カンレン</t>
    </rPh>
    <phoneticPr fontId="1"/>
  </si>
  <si>
    <t>協力医療機関である</t>
    <rPh sb="0" eb="2">
      <t>キョウリョク</t>
    </rPh>
    <rPh sb="2" eb="4">
      <t>イリョウ</t>
    </rPh>
    <rPh sb="4" eb="6">
      <t>キカン</t>
    </rPh>
    <phoneticPr fontId="1"/>
  </si>
  <si>
    <t>協力医療機関ではない</t>
    <rPh sb="0" eb="2">
      <t>キョウリョク</t>
    </rPh>
    <rPh sb="2" eb="4">
      <t>イリョウ</t>
    </rPh>
    <rPh sb="4" eb="6">
      <t>キカン</t>
    </rPh>
    <phoneticPr fontId="1"/>
  </si>
  <si>
    <t>１～２人</t>
    <rPh sb="3" eb="4">
      <t>ヒト</t>
    </rPh>
    <phoneticPr fontId="1"/>
  </si>
  <si>
    <t>３～４人</t>
    <rPh sb="3" eb="4">
      <t>ヒト</t>
    </rPh>
    <phoneticPr fontId="1"/>
  </si>
  <si>
    <t>６～９人</t>
    <rPh sb="3" eb="4">
      <t>ヒト</t>
    </rPh>
    <phoneticPr fontId="1"/>
  </si>
  <si>
    <t>10～19人</t>
    <rPh sb="5" eb="6">
      <t>ヒト</t>
    </rPh>
    <phoneticPr fontId="1"/>
  </si>
  <si>
    <t>20～29人</t>
    <rPh sb="5" eb="6">
      <t>ヒト</t>
    </rPh>
    <phoneticPr fontId="1"/>
  </si>
  <si>
    <t>30人以上</t>
    <rPh sb="2" eb="3">
      <t>ヒト</t>
    </rPh>
    <rPh sb="3" eb="5">
      <t>イジョウ</t>
    </rPh>
    <phoneticPr fontId="1"/>
  </si>
  <si>
    <t>う歯（虫歯）</t>
    <rPh sb="1" eb="2">
      <t>シ</t>
    </rPh>
    <rPh sb="3" eb="5">
      <t>ムシバ</t>
    </rPh>
    <phoneticPr fontId="1"/>
  </si>
  <si>
    <t>歯周病</t>
    <rPh sb="0" eb="3">
      <t>シシュウビョウ</t>
    </rPh>
    <phoneticPr fontId="1"/>
  </si>
  <si>
    <t>義歯の調整</t>
    <rPh sb="0" eb="2">
      <t>ギシ</t>
    </rPh>
    <rPh sb="3" eb="5">
      <t>チョウセイ</t>
    </rPh>
    <phoneticPr fontId="1"/>
  </si>
  <si>
    <t>摂食・嚥下の訓練</t>
    <rPh sb="0" eb="2">
      <t>セッショク</t>
    </rPh>
    <rPh sb="3" eb="5">
      <t>エンゲ</t>
    </rPh>
    <rPh sb="6" eb="8">
      <t>クンレン</t>
    </rPh>
    <phoneticPr fontId="1"/>
  </si>
  <si>
    <t>問６(1) 今年に入ってからの新規入居者数</t>
    <rPh sb="6" eb="8">
      <t>コトシ</t>
    </rPh>
    <rPh sb="9" eb="10">
      <t>ハイ</t>
    </rPh>
    <rPh sb="15" eb="17">
      <t>シンキ</t>
    </rPh>
    <rPh sb="17" eb="20">
      <t>ニュウキョシャ</t>
    </rPh>
    <rPh sb="20" eb="21">
      <t>スウ</t>
    </rPh>
    <phoneticPr fontId="1"/>
  </si>
  <si>
    <t>問６(1) 今年に入ってからの新規入居者数の定員に対する割合</t>
    <rPh sb="6" eb="8">
      <t>コトシ</t>
    </rPh>
    <rPh sb="9" eb="10">
      <t>ハイ</t>
    </rPh>
    <rPh sb="15" eb="17">
      <t>シンキ</t>
    </rPh>
    <rPh sb="17" eb="20">
      <t>ニュウキョシャ</t>
    </rPh>
    <rPh sb="20" eb="21">
      <t>スウ</t>
    </rPh>
    <rPh sb="22" eb="24">
      <t>テイイン</t>
    </rPh>
    <rPh sb="25" eb="26">
      <t>タイ</t>
    </rPh>
    <rPh sb="28" eb="30">
      <t>ワリアイ</t>
    </rPh>
    <phoneticPr fontId="1"/>
  </si>
  <si>
    <t>問６(2) 今年に入ってからの退去者数</t>
    <rPh sb="6" eb="8">
      <t>コトシ</t>
    </rPh>
    <rPh sb="9" eb="10">
      <t>ハイ</t>
    </rPh>
    <rPh sb="15" eb="18">
      <t>タイキョシャ</t>
    </rPh>
    <rPh sb="18" eb="19">
      <t>イリスウ</t>
    </rPh>
    <phoneticPr fontId="1"/>
  </si>
  <si>
    <t>問６(2) 今年に入ってからの退去者数の定員に対する割合</t>
    <rPh sb="6" eb="8">
      <t>コトシ</t>
    </rPh>
    <rPh sb="9" eb="10">
      <t>ハイ</t>
    </rPh>
    <rPh sb="15" eb="18">
      <t>タイキョシャ</t>
    </rPh>
    <rPh sb="18" eb="19">
      <t>スウ</t>
    </rPh>
    <rPh sb="20" eb="22">
      <t>テイイン</t>
    </rPh>
    <rPh sb="23" eb="24">
      <t>タイ</t>
    </rPh>
    <rPh sb="26" eb="28">
      <t>ワリアイ</t>
    </rPh>
    <phoneticPr fontId="1"/>
  </si>
  <si>
    <t>【問６(1)新規入居者数で「０」と回答した施設を除く】</t>
    <rPh sb="6" eb="8">
      <t>シンキ</t>
    </rPh>
    <rPh sb="8" eb="10">
      <t>ニュウキョ</t>
    </rPh>
    <rPh sb="10" eb="11">
      <t>モノ</t>
    </rPh>
    <rPh sb="11" eb="12">
      <t>スウ</t>
    </rPh>
    <rPh sb="17" eb="19">
      <t>カイトウ</t>
    </rPh>
    <rPh sb="21" eb="23">
      <t>シセツ</t>
    </rPh>
    <rPh sb="24" eb="25">
      <t>ノゾ</t>
    </rPh>
    <phoneticPr fontId="1"/>
  </si>
  <si>
    <t>問６(3) 入居直前の居場所（人数積み上げ）</t>
    <rPh sb="6" eb="8">
      <t>ニュウキョ</t>
    </rPh>
    <rPh sb="8" eb="10">
      <t>チョクゼン</t>
    </rPh>
    <rPh sb="11" eb="14">
      <t>イバショ</t>
    </rPh>
    <rPh sb="15" eb="17">
      <t>ニンズウ</t>
    </rPh>
    <rPh sb="17" eb="18">
      <t>ツ</t>
    </rPh>
    <rPh sb="19" eb="20">
      <t>ア</t>
    </rPh>
    <phoneticPr fontId="1"/>
  </si>
  <si>
    <t>問６(4) 退去先（人数積み上げ）</t>
    <rPh sb="6" eb="8">
      <t>タイキョ</t>
    </rPh>
    <rPh sb="8" eb="9">
      <t>サキ</t>
    </rPh>
    <rPh sb="10" eb="12">
      <t>ニンズウ</t>
    </rPh>
    <rPh sb="12" eb="13">
      <t>ツ</t>
    </rPh>
    <rPh sb="14" eb="15">
      <t>ア</t>
    </rPh>
    <phoneticPr fontId="1"/>
  </si>
  <si>
    <t>【問６(2)退去者数で「０」と回答した施設を除く】</t>
    <rPh sb="6" eb="9">
      <t>タイキョシャ</t>
    </rPh>
    <rPh sb="9" eb="10">
      <t>スウ</t>
    </rPh>
    <rPh sb="15" eb="17">
      <t>カイトウ</t>
    </rPh>
    <rPh sb="19" eb="21">
      <t>シセツ</t>
    </rPh>
    <rPh sb="22" eb="23">
      <t>ノゾ</t>
    </rPh>
    <phoneticPr fontId="1"/>
  </si>
  <si>
    <t>－</t>
    <phoneticPr fontId="1"/>
  </si>
  <si>
    <t>【要支援１～要介護５の入居者合計が「０」の施設を除く】</t>
    <rPh sb="1" eb="4">
      <t>ヨウシエン</t>
    </rPh>
    <rPh sb="6" eb="9">
      <t>ヨウカイゴ</t>
    </rPh>
    <rPh sb="11" eb="14">
      <t>ニュウキョシャ</t>
    </rPh>
    <rPh sb="14" eb="16">
      <t>ゴウケイ</t>
    </rPh>
    <rPh sb="21" eb="23">
      <t>シセツ</t>
    </rPh>
    <rPh sb="24" eb="25">
      <t>ノゾ</t>
    </rPh>
    <phoneticPr fontId="1"/>
  </si>
  <si>
    <t>最大(人)</t>
    <rPh sb="0" eb="2">
      <t>サイダイ</t>
    </rPh>
    <rPh sb="3" eb="4">
      <t>ヒト</t>
    </rPh>
    <phoneticPr fontId="1"/>
  </si>
  <si>
    <t>12カ月未満</t>
    <rPh sb="4" eb="6">
      <t>ミマン</t>
    </rPh>
    <phoneticPr fontId="1"/>
  </si>
  <si>
    <t>12～36カ月未満</t>
    <rPh sb="7" eb="9">
      <t>ミマン</t>
    </rPh>
    <phoneticPr fontId="1"/>
  </si>
  <si>
    <t>36～60カ月未満</t>
    <rPh sb="7" eb="9">
      <t>ミマン</t>
    </rPh>
    <phoneticPr fontId="1"/>
  </si>
  <si>
    <t>60～72カ月未満</t>
    <rPh sb="7" eb="9">
      <t>ミマン</t>
    </rPh>
    <phoneticPr fontId="1"/>
  </si>
  <si>
    <t>72～84カ月未満</t>
    <rPh sb="7" eb="9">
      <t>ミマン</t>
    </rPh>
    <phoneticPr fontId="1"/>
  </si>
  <si>
    <t>84～120カ月未満</t>
    <rPh sb="8" eb="10">
      <t>ミマン</t>
    </rPh>
    <phoneticPr fontId="1"/>
  </si>
  <si>
    <t>120カ月以上</t>
    <rPh sb="5" eb="7">
      <t>イジョウ</t>
    </rPh>
    <phoneticPr fontId="1"/>
  </si>
  <si>
    <t>平均(カ月)</t>
    <rPh sb="0" eb="1">
      <t>ヒラ</t>
    </rPh>
    <rPh sb="1" eb="2">
      <t>タモツ</t>
    </rPh>
    <phoneticPr fontId="1"/>
  </si>
  <si>
    <t>上下５％カット平均(カ月)</t>
    <rPh sb="0" eb="2">
      <t>ジョウゲ</t>
    </rPh>
    <rPh sb="7" eb="8">
      <t>ヒラ</t>
    </rPh>
    <rPh sb="8" eb="9">
      <t>タモツ</t>
    </rPh>
    <phoneticPr fontId="1"/>
  </si>
  <si>
    <t>２人以上</t>
    <rPh sb="1" eb="2">
      <t>ヒト</t>
    </rPh>
    <rPh sb="2" eb="4">
      <t>イジョウ</t>
    </rPh>
    <phoneticPr fontId="1"/>
  </si>
  <si>
    <t>０～５時台</t>
    <rPh sb="3" eb="4">
      <t>ジ</t>
    </rPh>
    <rPh sb="4" eb="5">
      <t>ダイ</t>
    </rPh>
    <phoneticPr fontId="1"/>
  </si>
  <si>
    <t>６時台</t>
    <rPh sb="1" eb="2">
      <t>トキ</t>
    </rPh>
    <rPh sb="2" eb="3">
      <t>ダイ</t>
    </rPh>
    <phoneticPr fontId="1"/>
  </si>
  <si>
    <t>10～11時台</t>
    <rPh sb="5" eb="6">
      <t>ジ</t>
    </rPh>
    <rPh sb="6" eb="7">
      <t>ダイ</t>
    </rPh>
    <phoneticPr fontId="1"/>
  </si>
  <si>
    <t>12～17時台</t>
    <rPh sb="5" eb="6">
      <t>ジ</t>
    </rPh>
    <rPh sb="6" eb="7">
      <t>ダイ</t>
    </rPh>
    <phoneticPr fontId="1"/>
  </si>
  <si>
    <t>18～24時</t>
    <rPh sb="5" eb="6">
      <t>ジ</t>
    </rPh>
    <phoneticPr fontId="1"/>
  </si>
  <si>
    <t>17時台</t>
    <rPh sb="2" eb="3">
      <t>ジ</t>
    </rPh>
    <rPh sb="3" eb="4">
      <t>ダイ</t>
    </rPh>
    <phoneticPr fontId="1"/>
  </si>
  <si>
    <t>18時台</t>
    <rPh sb="2" eb="3">
      <t>ジ</t>
    </rPh>
    <rPh sb="3" eb="4">
      <t>ダイ</t>
    </rPh>
    <phoneticPr fontId="1"/>
  </si>
  <si>
    <t>19時台</t>
    <rPh sb="2" eb="3">
      <t>ジ</t>
    </rPh>
    <rPh sb="3" eb="4">
      <t>ダイ</t>
    </rPh>
    <phoneticPr fontId="1"/>
  </si>
  <si>
    <t>20時台</t>
    <rPh sb="2" eb="3">
      <t>ジ</t>
    </rPh>
    <rPh sb="3" eb="4">
      <t>ダイ</t>
    </rPh>
    <phoneticPr fontId="1"/>
  </si>
  <si>
    <t>21～24時</t>
    <rPh sb="5" eb="6">
      <t>ジ</t>
    </rPh>
    <phoneticPr fontId="1"/>
  </si>
  <si>
    <t>０～５時台</t>
    <rPh sb="3" eb="4">
      <t>トキ</t>
    </rPh>
    <rPh sb="4" eb="5">
      <t>ダイ</t>
    </rPh>
    <phoneticPr fontId="1"/>
  </si>
  <si>
    <t>６～11時台</t>
    <rPh sb="4" eb="5">
      <t>トキ</t>
    </rPh>
    <rPh sb="5" eb="6">
      <t>ダイ</t>
    </rPh>
    <phoneticPr fontId="1"/>
  </si>
  <si>
    <t>12～16時台</t>
    <rPh sb="5" eb="6">
      <t>ジ</t>
    </rPh>
    <rPh sb="6" eb="7">
      <t>ダイ</t>
    </rPh>
    <phoneticPr fontId="1"/>
  </si>
  <si>
    <t>10～12時間未満</t>
    <rPh sb="5" eb="7">
      <t>ジカン</t>
    </rPh>
    <rPh sb="7" eb="9">
      <t>ミマン</t>
    </rPh>
    <phoneticPr fontId="1"/>
  </si>
  <si>
    <t>12～24時間未満</t>
    <rPh sb="5" eb="7">
      <t>ジカン</t>
    </rPh>
    <rPh sb="7" eb="9">
      <t>ミマン</t>
    </rPh>
    <phoneticPr fontId="1"/>
  </si>
  <si>
    <t>24時間</t>
    <rPh sb="2" eb="4">
      <t>ジカン</t>
    </rPh>
    <phoneticPr fontId="1"/>
  </si>
  <si>
    <t>常にいる</t>
    <rPh sb="0" eb="1">
      <t>ツネ</t>
    </rPh>
    <phoneticPr fontId="1"/>
  </si>
  <si>
    <t>いない場合もある</t>
    <rPh sb="3" eb="5">
      <t>バアイ</t>
    </rPh>
    <phoneticPr fontId="1"/>
  </si>
  <si>
    <t>常にいない</t>
    <rPh sb="0" eb="1">
      <t>ツネ</t>
    </rPh>
    <phoneticPr fontId="1"/>
  </si>
  <si>
    <t>０人</t>
    <rPh sb="1" eb="2">
      <t>ヒト</t>
    </rPh>
    <phoneticPr fontId="1"/>
  </si>
  <si>
    <t>１人</t>
    <rPh sb="1" eb="2">
      <t>ヒト</t>
    </rPh>
    <phoneticPr fontId="1"/>
  </si>
  <si>
    <t>２人</t>
    <rPh sb="1" eb="2">
      <t>ヒト</t>
    </rPh>
    <phoneticPr fontId="1"/>
  </si>
  <si>
    <t>３人</t>
    <rPh sb="1" eb="2">
      <t>ヒト</t>
    </rPh>
    <phoneticPr fontId="1"/>
  </si>
  <si>
    <t>１人未満</t>
    <rPh sb="1" eb="2">
      <t>ヒト</t>
    </rPh>
    <rPh sb="2" eb="4">
      <t>ミマン</t>
    </rPh>
    <phoneticPr fontId="1"/>
  </si>
  <si>
    <t>１～２人未満</t>
    <rPh sb="3" eb="4">
      <t>ヒト</t>
    </rPh>
    <rPh sb="4" eb="6">
      <t>ミマン</t>
    </rPh>
    <phoneticPr fontId="1"/>
  </si>
  <si>
    <t>２～３人未満</t>
    <rPh sb="3" eb="4">
      <t>ヒト</t>
    </rPh>
    <rPh sb="4" eb="6">
      <t>ミマン</t>
    </rPh>
    <phoneticPr fontId="1"/>
  </si>
  <si>
    <t>３人以上</t>
    <rPh sb="1" eb="2">
      <t>ヒト</t>
    </rPh>
    <rPh sb="2" eb="4">
      <t>イジョウ</t>
    </rPh>
    <phoneticPr fontId="1"/>
  </si>
  <si>
    <t>サービス付き高齢者向け住宅
（非特定施設）</t>
    <rPh sb="1" eb="13">
      <t>ツキ</t>
    </rPh>
    <rPh sb="15" eb="16">
      <t>ヒ</t>
    </rPh>
    <rPh sb="16" eb="18">
      <t>トクテイ</t>
    </rPh>
    <rPh sb="18" eb="20">
      <t>シセツ</t>
    </rPh>
    <phoneticPr fontId="1"/>
  </si>
  <si>
    <t>有効
回答数</t>
    <rPh sb="0" eb="2">
      <t>ユウコウ</t>
    </rPh>
    <rPh sb="3" eb="5">
      <t>カイトウ</t>
    </rPh>
    <rPh sb="5" eb="6">
      <t>スウ</t>
    </rPh>
    <phoneticPr fontId="1"/>
  </si>
  <si>
    <t>有効
回答率</t>
    <rPh sb="0" eb="2">
      <t>ユウコウ</t>
    </rPh>
    <rPh sb="3" eb="6">
      <t>カイトウリツ</t>
    </rPh>
    <phoneticPr fontId="1"/>
  </si>
  <si>
    <t>胃ろう・腸ろうの管理</t>
    <rPh sb="0" eb="1">
      <t>イ</t>
    </rPh>
    <rPh sb="8" eb="10">
      <t>カンリ</t>
    </rPh>
    <phoneticPr fontId="1"/>
  </si>
  <si>
    <t>准看護師</t>
    <rPh sb="0" eb="1">
      <t>ジュン</t>
    </rPh>
    <rPh sb="1" eb="3">
      <t>カンゴ</t>
    </rPh>
    <rPh sb="3" eb="4">
      <t>シ</t>
    </rPh>
    <phoneticPr fontId="1"/>
  </si>
  <si>
    <t>うち看取り介護加算</t>
    <rPh sb="2" eb="4">
      <t>ミト</t>
    </rPh>
    <rPh sb="5" eb="7">
      <t>カイゴ</t>
    </rPh>
    <rPh sb="7" eb="9">
      <t>カサン</t>
    </rPh>
    <phoneticPr fontId="1"/>
  </si>
  <si>
    <t>加算なし看取り</t>
    <rPh sb="0" eb="2">
      <t>カサン</t>
    </rPh>
    <rPh sb="4" eb="6">
      <t>ミト</t>
    </rPh>
    <phoneticPr fontId="1"/>
  </si>
  <si>
    <t>看取り以外</t>
    <rPh sb="0" eb="2">
      <t>ミト</t>
    </rPh>
    <rPh sb="3" eb="5">
      <t>イガイ</t>
    </rPh>
    <phoneticPr fontId="1"/>
  </si>
  <si>
    <t>(1)＋(2)</t>
    <phoneticPr fontId="1"/>
  </si>
  <si>
    <t>地域密着型</t>
    <rPh sb="0" eb="2">
      <t>チイキ</t>
    </rPh>
    <rPh sb="2" eb="4">
      <t>ミッチャク</t>
    </rPh>
    <rPh sb="4" eb="5">
      <t>カタ</t>
    </rPh>
    <phoneticPr fontId="2"/>
  </si>
  <si>
    <t>一般型（介護）</t>
    <rPh sb="0" eb="2">
      <t>イッパン</t>
    </rPh>
    <rPh sb="2" eb="3">
      <t>カタ</t>
    </rPh>
    <rPh sb="4" eb="6">
      <t>カイゴ</t>
    </rPh>
    <phoneticPr fontId="2"/>
  </si>
  <si>
    <t>一般型（介護予防）</t>
    <rPh sb="0" eb="2">
      <t>イッパン</t>
    </rPh>
    <rPh sb="2" eb="3">
      <t>カタ</t>
    </rPh>
    <rPh sb="4" eb="6">
      <t>カイゴ</t>
    </rPh>
    <rPh sb="6" eb="8">
      <t>ヨボウ</t>
    </rPh>
    <phoneticPr fontId="2"/>
  </si>
  <si>
    <t>100％</t>
    <phoneticPr fontId="1"/>
  </si>
  <si>
    <t>問２(2) 入居時要件　①状態像</t>
    <rPh sb="0" eb="1">
      <t>トイ</t>
    </rPh>
    <rPh sb="6" eb="8">
      <t>ニュウキョ</t>
    </rPh>
    <rPh sb="8" eb="9">
      <t>ジ</t>
    </rPh>
    <rPh sb="9" eb="11">
      <t>ヨウケン</t>
    </rPh>
    <rPh sb="13" eb="15">
      <t>ジョウタイ</t>
    </rPh>
    <rPh sb="15" eb="16">
      <t>ゾウ</t>
    </rPh>
    <phoneticPr fontId="1"/>
  </si>
  <si>
    <t>問２(2) 入居時要件　②身元引受人</t>
    <rPh sb="0" eb="1">
      <t>トイ</t>
    </rPh>
    <rPh sb="6" eb="8">
      <t>ニュウキョ</t>
    </rPh>
    <rPh sb="8" eb="9">
      <t>ジ</t>
    </rPh>
    <rPh sb="9" eb="11">
      <t>ヨウケン</t>
    </rPh>
    <rPh sb="13" eb="15">
      <t>ミモト</t>
    </rPh>
    <rPh sb="15" eb="17">
      <t>ヒキウケ</t>
    </rPh>
    <rPh sb="17" eb="18">
      <t>ニン</t>
    </rPh>
    <phoneticPr fontId="1"/>
  </si>
  <si>
    <t>必ず必要</t>
    <rPh sb="0" eb="1">
      <t>カナラ</t>
    </rPh>
    <rPh sb="2" eb="4">
      <t>ヒツヨウ</t>
    </rPh>
    <phoneticPr fontId="1"/>
  </si>
  <si>
    <t>特例でいない場合あり</t>
    <rPh sb="0" eb="2">
      <t>トクレイ</t>
    </rPh>
    <rPh sb="6" eb="8">
      <t>バアイ</t>
    </rPh>
    <phoneticPr fontId="1"/>
  </si>
  <si>
    <t>いなくてもよい</t>
    <phoneticPr fontId="1"/>
  </si>
  <si>
    <t>Ⅶ　入居者に対する医療の状況</t>
    <rPh sb="2" eb="5">
      <t>ニュウキョシャ</t>
    </rPh>
    <rPh sb="6" eb="7">
      <t>タイ</t>
    </rPh>
    <rPh sb="9" eb="11">
      <t>イリョウ</t>
    </rPh>
    <rPh sb="12" eb="14">
      <t>ジョウキョウ</t>
    </rPh>
    <phoneticPr fontId="1"/>
  </si>
  <si>
    <t>在宅療養支援診療所</t>
    <rPh sb="0" eb="2">
      <t>ザイタク</t>
    </rPh>
    <rPh sb="2" eb="4">
      <t>リョウヨウ</t>
    </rPh>
    <rPh sb="4" eb="6">
      <t>シエン</t>
    </rPh>
    <rPh sb="6" eb="9">
      <t>シンリョウショ</t>
    </rPh>
    <phoneticPr fontId="1"/>
  </si>
  <si>
    <t>その他の診療所</t>
    <rPh sb="2" eb="3">
      <t>タ</t>
    </rPh>
    <rPh sb="4" eb="7">
      <t>シンリョウショ</t>
    </rPh>
    <phoneticPr fontId="1"/>
  </si>
  <si>
    <t>問５(2) 年齢別入居者数（人数積み上げ）</t>
    <rPh sb="0" eb="1">
      <t>トイ</t>
    </rPh>
    <rPh sb="6" eb="8">
      <t>ネンレイ</t>
    </rPh>
    <rPh sb="8" eb="9">
      <t>ベツ</t>
    </rPh>
    <rPh sb="9" eb="12">
      <t>ニュウキョシャ</t>
    </rPh>
    <rPh sb="12" eb="13">
      <t>カズ</t>
    </rPh>
    <rPh sb="14" eb="16">
      <t>ニンズウ</t>
    </rPh>
    <rPh sb="16" eb="17">
      <t>ツ</t>
    </rPh>
    <rPh sb="18" eb="19">
      <t>ア</t>
    </rPh>
    <phoneticPr fontId="1"/>
  </si>
  <si>
    <t>65歳未満</t>
    <rPh sb="2" eb="3">
      <t>サイ</t>
    </rPh>
    <rPh sb="3" eb="5">
      <t>ミマン</t>
    </rPh>
    <phoneticPr fontId="1"/>
  </si>
  <si>
    <t>65～74歳</t>
    <rPh sb="5" eb="6">
      <t>サイ</t>
    </rPh>
    <phoneticPr fontId="1"/>
  </si>
  <si>
    <t>75～79歳</t>
    <rPh sb="5" eb="6">
      <t>サイ</t>
    </rPh>
    <phoneticPr fontId="1"/>
  </si>
  <si>
    <t>80～84歳</t>
    <rPh sb="5" eb="6">
      <t>サイ</t>
    </rPh>
    <phoneticPr fontId="1"/>
  </si>
  <si>
    <t>85～89歳</t>
    <rPh sb="5" eb="6">
      <t>サイ</t>
    </rPh>
    <phoneticPr fontId="1"/>
  </si>
  <si>
    <t>90歳以上</t>
    <rPh sb="2" eb="5">
      <t>サイイジョウ</t>
    </rPh>
    <phoneticPr fontId="1"/>
  </si>
  <si>
    <t>うち状態がよくなったことによる在宅復帰</t>
    <rPh sb="2" eb="4">
      <t>ジョウタイ</t>
    </rPh>
    <rPh sb="15" eb="17">
      <t>ザイタク</t>
    </rPh>
    <rPh sb="17" eb="19">
      <t>フッキ</t>
    </rPh>
    <phoneticPr fontId="1"/>
  </si>
  <si>
    <t>介護老人保健施設</t>
    <rPh sb="0" eb="2">
      <t>カイゴ</t>
    </rPh>
    <rPh sb="2" eb="4">
      <t>ロウジン</t>
    </rPh>
    <rPh sb="4" eb="6">
      <t>ホケン</t>
    </rPh>
    <rPh sb="6" eb="8">
      <t>シセツ</t>
    </rPh>
    <phoneticPr fontId="1"/>
  </si>
  <si>
    <t>死亡による契約終了</t>
    <rPh sb="0" eb="2">
      <t>シボウ</t>
    </rPh>
    <rPh sb="5" eb="7">
      <t>ケイヤク</t>
    </rPh>
    <rPh sb="7" eb="9">
      <t>シュウリョウ</t>
    </rPh>
    <phoneticPr fontId="1"/>
  </si>
  <si>
    <t>特別養護老人ホーム</t>
    <rPh sb="0" eb="9">
      <t>トヨ</t>
    </rPh>
    <phoneticPr fontId="1"/>
  </si>
  <si>
    <t>病院・診療所(併設診療所を含む)</t>
    <rPh sb="0" eb="2">
      <t>ヒヨ</t>
    </rPh>
    <rPh sb="3" eb="6">
      <t>シンリョウショ</t>
    </rPh>
    <rPh sb="7" eb="9">
      <t>ヘイセツ</t>
    </rPh>
    <rPh sb="9" eb="12">
      <t>シンリョウショ</t>
    </rPh>
    <rPh sb="13" eb="14">
      <t>フク</t>
    </rPh>
    <phoneticPr fontId="1"/>
  </si>
  <si>
    <t>その他(不明を含む)</t>
    <rPh sb="2" eb="3">
      <t>タ</t>
    </rPh>
    <rPh sb="4" eb="6">
      <t>フメイ</t>
    </rPh>
    <rPh sb="7" eb="8">
      <t>フク</t>
    </rPh>
    <phoneticPr fontId="1"/>
  </si>
  <si>
    <t>(1)～(4)計</t>
    <rPh sb="7" eb="8">
      <t>ケイ</t>
    </rPh>
    <phoneticPr fontId="1"/>
  </si>
  <si>
    <t>常時、医療処置を要する入居者がいるため</t>
    <rPh sb="0" eb="2">
      <t>ジョウジ</t>
    </rPh>
    <rPh sb="3" eb="5">
      <t>イリョウ</t>
    </rPh>
    <rPh sb="5" eb="7">
      <t>ショチ</t>
    </rPh>
    <rPh sb="8" eb="9">
      <t>ヨウ</t>
    </rPh>
    <rPh sb="11" eb="14">
      <t>ニュウキョシャ</t>
    </rPh>
    <phoneticPr fontId="1"/>
  </si>
  <si>
    <t>状態像が安定せず、夜間に急変が予想される入居者がいるため</t>
    <rPh sb="0" eb="2">
      <t>ジョウタイ</t>
    </rPh>
    <rPh sb="2" eb="3">
      <t>ゾウ</t>
    </rPh>
    <rPh sb="4" eb="6">
      <t>アンテイ</t>
    </rPh>
    <rPh sb="9" eb="11">
      <t>ヤカン</t>
    </rPh>
    <rPh sb="12" eb="14">
      <t>キュウヘン</t>
    </rPh>
    <rPh sb="15" eb="17">
      <t>ヨソウ</t>
    </rPh>
    <rPh sb="20" eb="23">
      <t>ニュウキョシャ</t>
    </rPh>
    <phoneticPr fontId="1"/>
  </si>
  <si>
    <t>夜間に症状がみられる認知症の入居者に対応するため</t>
    <rPh sb="0" eb="2">
      <t>ヤカン</t>
    </rPh>
    <rPh sb="3" eb="5">
      <t>ショウジョウ</t>
    </rPh>
    <rPh sb="10" eb="13">
      <t>ニンチショウ</t>
    </rPh>
    <rPh sb="14" eb="17">
      <t>ニュウキョシャ</t>
    </rPh>
    <rPh sb="18" eb="20">
      <t>タイオウ</t>
    </rPh>
    <phoneticPr fontId="1"/>
  </si>
  <si>
    <t>看取りを行うため</t>
    <rPh sb="0" eb="2">
      <t>ミト</t>
    </rPh>
    <rPh sb="4" eb="5">
      <t>オコナ</t>
    </rPh>
    <phoneticPr fontId="1"/>
  </si>
  <si>
    <t>入居者やご家族の安心感のため</t>
    <rPh sb="0" eb="3">
      <t>ニュウキョシャ</t>
    </rPh>
    <rPh sb="5" eb="7">
      <t>カゾク</t>
    </rPh>
    <rPh sb="8" eb="11">
      <t>アンシンカン</t>
    </rPh>
    <phoneticPr fontId="1"/>
  </si>
  <si>
    <t>夜間勤務する介護職員の安心感のため</t>
    <rPh sb="0" eb="2">
      <t>ヤカン</t>
    </rPh>
    <rPh sb="2" eb="4">
      <t>キンム</t>
    </rPh>
    <rPh sb="6" eb="8">
      <t>カイゴ</t>
    </rPh>
    <rPh sb="8" eb="10">
      <t>ショクイン</t>
    </rPh>
    <rPh sb="11" eb="14">
      <t>アンシンカン</t>
    </rPh>
    <phoneticPr fontId="1"/>
  </si>
  <si>
    <t>４人以上</t>
    <rPh sb="1" eb="2">
      <t>ヒト</t>
    </rPh>
    <rPh sb="2" eb="4">
      <t>イジョウ</t>
    </rPh>
    <phoneticPr fontId="1"/>
  </si>
  <si>
    <t>はり師・きゅう師</t>
    <rPh sb="2" eb="3">
      <t>シ</t>
    </rPh>
    <rPh sb="7" eb="8">
      <t>シ</t>
    </rPh>
    <phoneticPr fontId="1"/>
  </si>
  <si>
    <t>60人以上</t>
    <rPh sb="3" eb="5">
      <t>イジョウ</t>
    </rPh>
    <phoneticPr fontId="1"/>
  </si>
  <si>
    <t>15人以上</t>
    <rPh sb="2" eb="3">
      <t>ニン</t>
    </rPh>
    <rPh sb="3" eb="5">
      <t>イジョウ</t>
    </rPh>
    <phoneticPr fontId="1"/>
  </si>
  <si>
    <t>１人以上</t>
    <rPh sb="1" eb="2">
      <t>ヒト</t>
    </rPh>
    <rPh sb="2" eb="4">
      <t>イジョウ</t>
    </rPh>
    <phoneticPr fontId="1"/>
  </si>
  <si>
    <t>１～に人未満</t>
    <rPh sb="3" eb="4">
      <t>ヒト</t>
    </rPh>
    <rPh sb="4" eb="6">
      <t>ミマン</t>
    </rPh>
    <phoneticPr fontId="1"/>
  </si>
  <si>
    <t>20人未満</t>
    <rPh sb="3" eb="5">
      <t>ミマン</t>
    </rPh>
    <phoneticPr fontId="1"/>
  </si>
  <si>
    <t>問２(5)②　入居している居室（住戸）数</t>
    <rPh sb="0" eb="1">
      <t>トイ</t>
    </rPh>
    <rPh sb="7" eb="9">
      <t>ニュウキョ</t>
    </rPh>
    <rPh sb="13" eb="15">
      <t>キョシツ</t>
    </rPh>
    <rPh sb="16" eb="18">
      <t>ジュウコ</t>
    </rPh>
    <rPh sb="19" eb="20">
      <t>スウ</t>
    </rPh>
    <phoneticPr fontId="1"/>
  </si>
  <si>
    <t>無効</t>
    <rPh sb="0" eb="2">
      <t>ムコウ</t>
    </rPh>
    <phoneticPr fontId="1"/>
  </si>
  <si>
    <t>非回収</t>
    <rPh sb="0" eb="1">
      <t>ヒ</t>
    </rPh>
    <rPh sb="1" eb="3">
      <t>カイシュウ</t>
    </rPh>
    <phoneticPr fontId="1"/>
  </si>
  <si>
    <t>有老（計）</t>
    <rPh sb="0" eb="2">
      <t>ユウロウ</t>
    </rPh>
    <rPh sb="3" eb="4">
      <t>ケイ</t>
    </rPh>
    <phoneticPr fontId="1"/>
  </si>
  <si>
    <t>サービス付き高齢者向け住宅（計）</t>
    <rPh sb="1" eb="13">
      <t>ツキ</t>
    </rPh>
    <rPh sb="14" eb="15">
      <t>ケイ</t>
    </rPh>
    <phoneticPr fontId="1"/>
  </si>
  <si>
    <t>サービス付（計）</t>
    <rPh sb="4" eb="5">
      <t>ツキ</t>
    </rPh>
    <rPh sb="6" eb="7">
      <t>ケイ</t>
    </rPh>
    <phoneticPr fontId="1"/>
  </si>
  <si>
    <t>サービス付（計）</t>
    <rPh sb="4" eb="5">
      <t>ツキ</t>
    </rPh>
    <phoneticPr fontId="1"/>
  </si>
  <si>
    <t>平均（人）</t>
    <rPh sb="0" eb="2">
      <t>ヘイキン</t>
    </rPh>
    <rPh sb="3" eb="4">
      <t>ヒト</t>
    </rPh>
    <phoneticPr fontId="1"/>
  </si>
  <si>
    <t>最大（人）</t>
    <rPh sb="0" eb="2">
      <t>サイダイ</t>
    </rPh>
    <rPh sb="3" eb="4">
      <t>ヒト</t>
    </rPh>
    <phoneticPr fontId="1"/>
  </si>
  <si>
    <t>平均（％）</t>
    <rPh sb="0" eb="2">
      <t>ヘイキン</t>
    </rPh>
    <phoneticPr fontId="1"/>
  </si>
  <si>
    <t>最大（％）</t>
    <rPh sb="0" eb="2">
      <t>サイダイ</t>
    </rPh>
    <phoneticPr fontId="1"/>
  </si>
  <si>
    <t>サービス付（計）</t>
  </si>
  <si>
    <t>問５(6) 生活保護を受給している入居者数</t>
    <rPh sb="0" eb="1">
      <t>トイ</t>
    </rPh>
    <rPh sb="6" eb="8">
      <t>セイカツ</t>
    </rPh>
    <rPh sb="8" eb="10">
      <t>ホゴ</t>
    </rPh>
    <rPh sb="11" eb="13">
      <t>ジュキュウ</t>
    </rPh>
    <rPh sb="17" eb="20">
      <t>ニュウキョシャ</t>
    </rPh>
    <rPh sb="20" eb="21">
      <t>スウ</t>
    </rPh>
    <phoneticPr fontId="1"/>
  </si>
  <si>
    <t>問５(6) 入居者総数に対する生活保護を受給している入居者の割合</t>
    <rPh sb="0" eb="1">
      <t>トイ</t>
    </rPh>
    <rPh sb="6" eb="9">
      <t>ニュウキョシャ</t>
    </rPh>
    <rPh sb="9" eb="11">
      <t>ソウスウ</t>
    </rPh>
    <rPh sb="12" eb="13">
      <t>タイ</t>
    </rPh>
    <rPh sb="15" eb="17">
      <t>セイカツ</t>
    </rPh>
    <rPh sb="17" eb="19">
      <t>ホゴ</t>
    </rPh>
    <rPh sb="20" eb="22">
      <t>ジュキュウ</t>
    </rPh>
    <rPh sb="26" eb="29">
      <t>ニュウキョシャ</t>
    </rPh>
    <rPh sb="30" eb="32">
      <t>ワリアイ</t>
    </rPh>
    <phoneticPr fontId="1"/>
  </si>
  <si>
    <t>地域区分</t>
    <rPh sb="0" eb="2">
      <t>チイキ</t>
    </rPh>
    <rPh sb="2" eb="4">
      <t>クブン</t>
    </rPh>
    <phoneticPr fontId="1"/>
  </si>
  <si>
    <t>事業主体法人種別回収率</t>
    <rPh sb="0" eb="2">
      <t>ジギョウ</t>
    </rPh>
    <rPh sb="2" eb="4">
      <t>シュタイ</t>
    </rPh>
    <rPh sb="4" eb="6">
      <t>ホウジン</t>
    </rPh>
    <rPh sb="6" eb="8">
      <t>シュベツ</t>
    </rPh>
    <rPh sb="8" eb="11">
      <t>カイシュウリツ</t>
    </rPh>
    <phoneticPr fontId="1"/>
  </si>
  <si>
    <t>定員規模別回収率</t>
    <rPh sb="0" eb="2">
      <t>テイイン</t>
    </rPh>
    <rPh sb="2" eb="5">
      <t>キボベツ</t>
    </rPh>
    <rPh sb="5" eb="8">
      <t>カイシュウリツ</t>
    </rPh>
    <phoneticPr fontId="1"/>
  </si>
  <si>
    <t>指定あり（再掲）</t>
    <rPh sb="0" eb="2">
      <t>シテイ</t>
    </rPh>
    <rPh sb="5" eb="7">
      <t>サイケイ</t>
    </rPh>
    <phoneticPr fontId="1"/>
  </si>
  <si>
    <t>問２(5)①②　居室稼働率</t>
    <rPh sb="0" eb="1">
      <t>トイ</t>
    </rPh>
    <rPh sb="8" eb="10">
      <t>キョシツ</t>
    </rPh>
    <rPh sb="10" eb="12">
      <t>カドウ</t>
    </rPh>
    <rPh sb="12" eb="13">
      <t>リツ</t>
    </rPh>
    <phoneticPr fontId="1"/>
  </si>
  <si>
    <t>問４(2) 居住費用（前払い金考慮後家賃÷最多居室面積）</t>
    <rPh sb="6" eb="8">
      <t>キョジュウ</t>
    </rPh>
    <rPh sb="8" eb="10">
      <t>ヒヨウ</t>
    </rPh>
    <rPh sb="11" eb="13">
      <t>マエバラ</t>
    </rPh>
    <rPh sb="14" eb="15">
      <t>キン</t>
    </rPh>
    <rPh sb="15" eb="17">
      <t>コウリョ</t>
    </rPh>
    <rPh sb="17" eb="18">
      <t>ノチ</t>
    </rPh>
    <rPh sb="18" eb="20">
      <t>ヤチン</t>
    </rPh>
    <rPh sb="21" eb="23">
      <t>サイタ</t>
    </rPh>
    <rPh sb="23" eb="25">
      <t>キョシツ</t>
    </rPh>
    <rPh sb="25" eb="27">
      <t>メンセキ</t>
    </rPh>
    <phoneticPr fontId="1"/>
  </si>
  <si>
    <t>2,000円未満</t>
    <rPh sb="5" eb="6">
      <t>エン</t>
    </rPh>
    <rPh sb="6" eb="8">
      <t>ミマン</t>
    </rPh>
    <phoneticPr fontId="1"/>
  </si>
  <si>
    <t>2,000～3,000円未満</t>
    <rPh sb="11" eb="12">
      <t>エン</t>
    </rPh>
    <rPh sb="12" eb="14">
      <t>ミマン</t>
    </rPh>
    <phoneticPr fontId="1"/>
  </si>
  <si>
    <t>3,000～4,000円未満</t>
    <rPh sb="11" eb="12">
      <t>エン</t>
    </rPh>
    <rPh sb="12" eb="14">
      <t>ミマン</t>
    </rPh>
    <phoneticPr fontId="1"/>
  </si>
  <si>
    <t>4,000～5,000円未満</t>
    <rPh sb="11" eb="12">
      <t>エン</t>
    </rPh>
    <rPh sb="12" eb="14">
      <t>ミマン</t>
    </rPh>
    <phoneticPr fontId="1"/>
  </si>
  <si>
    <t>5,000～6,000円未満</t>
    <rPh sb="11" eb="12">
      <t>エン</t>
    </rPh>
    <rPh sb="12" eb="14">
      <t>ミマン</t>
    </rPh>
    <phoneticPr fontId="1"/>
  </si>
  <si>
    <t>6,000～8,000円未満</t>
    <rPh sb="11" eb="12">
      <t>エン</t>
    </rPh>
    <rPh sb="12" eb="14">
      <t>ミマン</t>
    </rPh>
    <phoneticPr fontId="1"/>
  </si>
  <si>
    <t>8,000円以上</t>
    <rPh sb="5" eb="6">
      <t>エン</t>
    </rPh>
    <rPh sb="6" eb="8">
      <t>イジョウ</t>
    </rPh>
    <phoneticPr fontId="1"/>
  </si>
  <si>
    <t>中央(円)</t>
    <rPh sb="0" eb="2">
      <t>チュウオウ</t>
    </rPh>
    <phoneticPr fontId="1"/>
  </si>
  <si>
    <t>問５(5)　医療処置を有する入居者数の入居者総数に対する割合（人数積み上げ）（①～⑩まで全て回答している施設のみ）</t>
    <rPh sb="0" eb="1">
      <t>トイ</t>
    </rPh>
    <rPh sb="6" eb="8">
      <t>イリョウ</t>
    </rPh>
    <rPh sb="8" eb="10">
      <t>ショチ</t>
    </rPh>
    <rPh sb="11" eb="12">
      <t>ユウ</t>
    </rPh>
    <rPh sb="14" eb="17">
      <t>ニュウキョシャ</t>
    </rPh>
    <rPh sb="17" eb="18">
      <t>スウ</t>
    </rPh>
    <rPh sb="19" eb="22">
      <t>ニュウキョシャ</t>
    </rPh>
    <rPh sb="22" eb="24">
      <t>ソウスウ</t>
    </rPh>
    <rPh sb="25" eb="26">
      <t>タイ</t>
    </rPh>
    <rPh sb="28" eb="30">
      <t>ワリアイ</t>
    </rPh>
    <rPh sb="44" eb="45">
      <t>スベ</t>
    </rPh>
    <rPh sb="46" eb="48">
      <t>カイトウ</t>
    </rPh>
    <rPh sb="52" eb="54">
      <t>シセツ</t>
    </rPh>
    <phoneticPr fontId="1"/>
  </si>
  <si>
    <t>問５(5)　医療処置を有する入居者数　※施設単位の集計</t>
    <rPh sb="0" eb="1">
      <t>トイ</t>
    </rPh>
    <rPh sb="6" eb="8">
      <t>イリョウ</t>
    </rPh>
    <rPh sb="8" eb="10">
      <t>ショチ</t>
    </rPh>
    <rPh sb="11" eb="12">
      <t>ユウ</t>
    </rPh>
    <rPh sb="14" eb="17">
      <t>ニュウキョシャ</t>
    </rPh>
    <rPh sb="17" eb="18">
      <t>スウ</t>
    </rPh>
    <rPh sb="20" eb="22">
      <t>シセツ</t>
    </rPh>
    <rPh sb="22" eb="24">
      <t>タンイ</t>
    </rPh>
    <rPh sb="25" eb="27">
      <t>シュウケイ</t>
    </rPh>
    <phoneticPr fontId="1"/>
  </si>
  <si>
    <t>回答者数</t>
    <rPh sb="0" eb="3">
      <t>カイトウシャ</t>
    </rPh>
    <rPh sb="3" eb="4">
      <t>スウ</t>
    </rPh>
    <phoneticPr fontId="1"/>
  </si>
  <si>
    <t>問５(5)　医療処置を有する入居者数の入居者総数に対する割合　※施設単位の集計</t>
    <rPh sb="0" eb="1">
      <t>トイ</t>
    </rPh>
    <rPh sb="6" eb="8">
      <t>イリョウ</t>
    </rPh>
    <rPh sb="8" eb="10">
      <t>ショチ</t>
    </rPh>
    <rPh sb="11" eb="12">
      <t>ユウ</t>
    </rPh>
    <rPh sb="14" eb="17">
      <t>ニュウキョシャ</t>
    </rPh>
    <rPh sb="17" eb="18">
      <t>スウ</t>
    </rPh>
    <rPh sb="19" eb="22">
      <t>ニュウキョシャ</t>
    </rPh>
    <rPh sb="22" eb="24">
      <t>ソウスウ</t>
    </rPh>
    <rPh sb="25" eb="26">
      <t>タイ</t>
    </rPh>
    <rPh sb="28" eb="30">
      <t>ワリアイ</t>
    </rPh>
    <rPh sb="32" eb="34">
      <t>シセツ</t>
    </rPh>
    <rPh sb="34" eb="36">
      <t>タンイ</t>
    </rPh>
    <rPh sb="37" eb="39">
      <t>シュウケイ</t>
    </rPh>
    <phoneticPr fontId="1"/>
  </si>
  <si>
    <t>24時間対応の訪問看護ステーションと連携している</t>
    <rPh sb="2" eb="4">
      <t>ジカン</t>
    </rPh>
    <rPh sb="4" eb="6">
      <t>タイオウ</t>
    </rPh>
    <rPh sb="7" eb="9">
      <t>ホウモン</t>
    </rPh>
    <rPh sb="9" eb="11">
      <t>カンゴ</t>
    </rPh>
    <rPh sb="18" eb="20">
      <t>レンケイ</t>
    </rPh>
    <phoneticPr fontId="1"/>
  </si>
  <si>
    <t>24時間対応の訪問看護ステーションと連携していないが、近くにある</t>
    <rPh sb="18" eb="20">
      <t>レンケイ</t>
    </rPh>
    <rPh sb="27" eb="28">
      <t>チカ</t>
    </rPh>
    <phoneticPr fontId="1"/>
  </si>
  <si>
    <t>24時間対応の訪問看護ステーションと連携しておらず、近くにもない</t>
    <rPh sb="18" eb="20">
      <t>レンケイ</t>
    </rPh>
    <rPh sb="26" eb="27">
      <t>チカ</t>
    </rPh>
    <phoneticPr fontId="1"/>
  </si>
  <si>
    <t>10％未満</t>
    <rPh sb="3" eb="5">
      <t>ミマン</t>
    </rPh>
    <phoneticPr fontId="3"/>
  </si>
  <si>
    <t>10～20％未満</t>
    <rPh sb="6" eb="8">
      <t>ミマン</t>
    </rPh>
    <phoneticPr fontId="3"/>
  </si>
  <si>
    <t>20％以上</t>
    <rPh sb="3" eb="5">
      <t>イジョウ</t>
    </rPh>
    <phoneticPr fontId="3"/>
  </si>
  <si>
    <t>【問３(1)①で居宅介護支援事業所が「併設」または「隣接」と回答した施設のみ、</t>
    <rPh sb="1" eb="2">
      <t>トイ</t>
    </rPh>
    <rPh sb="8" eb="10">
      <t>キョタク</t>
    </rPh>
    <rPh sb="10" eb="12">
      <t>カイゴ</t>
    </rPh>
    <rPh sb="12" eb="14">
      <t>シエン</t>
    </rPh>
    <rPh sb="14" eb="17">
      <t>ジギョウショ</t>
    </rPh>
    <rPh sb="19" eb="21">
      <t>ヘイセツ</t>
    </rPh>
    <rPh sb="26" eb="28">
      <t>リンセツ</t>
    </rPh>
    <rPh sb="30" eb="32">
      <t>カイトウ</t>
    </rPh>
    <rPh sb="34" eb="36">
      <t>シセツ</t>
    </rPh>
    <phoneticPr fontId="1"/>
  </si>
  <si>
    <t>2015～2017年</t>
    <rPh sb="9" eb="10">
      <t>ネン</t>
    </rPh>
    <phoneticPr fontId="1"/>
  </si>
  <si>
    <t>無回答</t>
    <rPh sb="0" eb="3">
      <t>ムカイトウ</t>
    </rPh>
    <phoneticPr fontId="2"/>
  </si>
  <si>
    <t>看護職員0人を除く平均</t>
    <rPh sb="0" eb="2">
      <t>カンゴ</t>
    </rPh>
    <rPh sb="2" eb="4">
      <t>ショクイン</t>
    </rPh>
    <rPh sb="5" eb="6">
      <t>ニン</t>
    </rPh>
    <rPh sb="7" eb="8">
      <t>ノゾ</t>
    </rPh>
    <rPh sb="9" eb="11">
      <t>ヘイキン</t>
    </rPh>
    <phoneticPr fontId="1"/>
  </si>
  <si>
    <t>併設の介護事業所あり</t>
    <rPh sb="0" eb="2">
      <t>ヘイセツ</t>
    </rPh>
    <rPh sb="3" eb="5">
      <t>カイゴ</t>
    </rPh>
    <rPh sb="5" eb="8">
      <t>ジギョウショ</t>
    </rPh>
    <phoneticPr fontId="1"/>
  </si>
  <si>
    <t>その他・無回答</t>
    <rPh sb="2" eb="3">
      <t>タ</t>
    </rPh>
    <rPh sb="4" eb="7">
      <t>ムカイトウ</t>
    </rPh>
    <phoneticPr fontId="1"/>
  </si>
  <si>
    <t>問３ 併設・隣接事業所の状況　(1)～(7)の併設状況</t>
    <rPh sb="3" eb="5">
      <t>ヘイセツ</t>
    </rPh>
    <rPh sb="6" eb="8">
      <t>リンセツ</t>
    </rPh>
    <rPh sb="8" eb="11">
      <t>ジギョウショ</t>
    </rPh>
    <rPh sb="12" eb="14">
      <t>ジョウキョウ</t>
    </rPh>
    <rPh sb="23" eb="25">
      <t>ヘイセツ</t>
    </rPh>
    <rPh sb="25" eb="27">
      <t>ジョウキョウ</t>
    </rPh>
    <phoneticPr fontId="1"/>
  </si>
  <si>
    <t>隣接の介護事業所あり</t>
    <rPh sb="0" eb="2">
      <t>リンセツ</t>
    </rPh>
    <rPh sb="3" eb="5">
      <t>カイゴ</t>
    </rPh>
    <rPh sb="5" eb="8">
      <t>ジギョウショ</t>
    </rPh>
    <phoneticPr fontId="1"/>
  </si>
  <si>
    <t>併設・隣接の介護事業所なし</t>
    <rPh sb="0" eb="2">
      <t>ヘイセツ</t>
    </rPh>
    <rPh sb="3" eb="5">
      <t>リンセツ</t>
    </rPh>
    <rPh sb="6" eb="8">
      <t>カイゴ</t>
    </rPh>
    <rPh sb="8" eb="11">
      <t>ジギョウショ</t>
    </rPh>
    <phoneticPr fontId="1"/>
  </si>
  <si>
    <t>【問２(3)で「一般型（介護）」または「一般型（介護予防）」と回答した施設のみ】</t>
    <rPh sb="1" eb="2">
      <t>トイ</t>
    </rPh>
    <rPh sb="8" eb="10">
      <t>イッパン</t>
    </rPh>
    <rPh sb="10" eb="11">
      <t>カタ</t>
    </rPh>
    <rPh sb="12" eb="14">
      <t>カイゴ</t>
    </rPh>
    <rPh sb="20" eb="22">
      <t>イッパン</t>
    </rPh>
    <rPh sb="22" eb="23">
      <t>カタ</t>
    </rPh>
    <rPh sb="24" eb="26">
      <t>カイゴ</t>
    </rPh>
    <rPh sb="26" eb="28">
      <t>ヨボウ</t>
    </rPh>
    <rPh sb="31" eb="33">
      <t>カイトウ</t>
    </rPh>
    <rPh sb="35" eb="37">
      <t>シセツ</t>
    </rPh>
    <phoneticPr fontId="1"/>
  </si>
  <si>
    <t>問２(3) SQ(3)-1 指定の種類</t>
    <rPh sb="0" eb="1">
      <t>トイ</t>
    </rPh>
    <rPh sb="14" eb="16">
      <t>シテイ</t>
    </rPh>
    <rPh sb="17" eb="19">
      <t>シュルイ</t>
    </rPh>
    <phoneticPr fontId="1"/>
  </si>
  <si>
    <t>一般型　特定施設入居者生活介護</t>
    <rPh sb="0" eb="2">
      <t>イッパン</t>
    </rPh>
    <rPh sb="2" eb="3">
      <t>カタ</t>
    </rPh>
    <rPh sb="4" eb="6">
      <t>トクテイ</t>
    </rPh>
    <rPh sb="6" eb="8">
      <t>シセツ</t>
    </rPh>
    <rPh sb="8" eb="11">
      <t>ニュウキョシャ</t>
    </rPh>
    <rPh sb="11" eb="13">
      <t>セイカツ</t>
    </rPh>
    <rPh sb="13" eb="15">
      <t>カイゴ</t>
    </rPh>
    <phoneticPr fontId="1"/>
  </si>
  <si>
    <t>外部サービス利用方　特定施設入居者生活介護</t>
    <rPh sb="0" eb="2">
      <t>ガイブ</t>
    </rPh>
    <rPh sb="6" eb="8">
      <t>リヨウ</t>
    </rPh>
    <rPh sb="8" eb="9">
      <t>カタ</t>
    </rPh>
    <rPh sb="10" eb="12">
      <t>トクテイ</t>
    </rPh>
    <rPh sb="12" eb="14">
      <t>シセツ</t>
    </rPh>
    <rPh sb="14" eb="17">
      <t>ニュウキョシャ</t>
    </rPh>
    <rPh sb="17" eb="19">
      <t>セイカツ</t>
    </rPh>
    <rPh sb="19" eb="21">
      <t>カイゴ</t>
    </rPh>
    <phoneticPr fontId="2"/>
  </si>
  <si>
    <t>問２(4) 指定を受けていない場合、今、指定を受けられるとした指定を受けますか</t>
    <rPh sb="0" eb="1">
      <t>トイ</t>
    </rPh>
    <rPh sb="6" eb="8">
      <t>シテイ</t>
    </rPh>
    <rPh sb="9" eb="10">
      <t>ウ</t>
    </rPh>
    <rPh sb="15" eb="17">
      <t>バアイ</t>
    </rPh>
    <rPh sb="18" eb="19">
      <t>イマ</t>
    </rPh>
    <rPh sb="20" eb="22">
      <t>シテイ</t>
    </rPh>
    <rPh sb="23" eb="24">
      <t>ウ</t>
    </rPh>
    <rPh sb="31" eb="33">
      <t>シテイ</t>
    </rPh>
    <rPh sb="34" eb="35">
      <t>ウ</t>
    </rPh>
    <phoneticPr fontId="1"/>
  </si>
  <si>
    <t>指定を受けたい</t>
    <rPh sb="0" eb="2">
      <t>シテイ</t>
    </rPh>
    <rPh sb="3" eb="4">
      <t>ウ</t>
    </rPh>
    <phoneticPr fontId="1"/>
  </si>
  <si>
    <t>指定を受けるつもりはない</t>
    <rPh sb="0" eb="2">
      <t>シテイ</t>
    </rPh>
    <rPh sb="3" eb="4">
      <t>ウ</t>
    </rPh>
    <phoneticPr fontId="1"/>
  </si>
  <si>
    <t>問５(7) 介護保険の利用者負担の割合（人数積み上げ）</t>
    <rPh sb="0" eb="1">
      <t>トイ</t>
    </rPh>
    <rPh sb="6" eb="8">
      <t>カイゴ</t>
    </rPh>
    <rPh sb="8" eb="10">
      <t>ホケン</t>
    </rPh>
    <rPh sb="11" eb="14">
      <t>リヨウシャ</t>
    </rPh>
    <rPh sb="14" eb="16">
      <t>フタン</t>
    </rPh>
    <rPh sb="17" eb="19">
      <t>ワリアイ</t>
    </rPh>
    <rPh sb="20" eb="22">
      <t>ニンズウ</t>
    </rPh>
    <rPh sb="22" eb="23">
      <t>ツ</t>
    </rPh>
    <rPh sb="24" eb="25">
      <t>ア</t>
    </rPh>
    <phoneticPr fontId="1"/>
  </si>
  <si>
    <t>１割</t>
    <rPh sb="1" eb="2">
      <t>ワリ</t>
    </rPh>
    <phoneticPr fontId="1"/>
  </si>
  <si>
    <t>２割</t>
    <rPh sb="1" eb="2">
      <t>ワリ</t>
    </rPh>
    <phoneticPr fontId="1"/>
  </si>
  <si>
    <t>３割</t>
    <rPh sb="1" eb="2">
      <t>ワリ</t>
    </rPh>
    <phoneticPr fontId="1"/>
  </si>
  <si>
    <t>問５(8) 介護保険料の所得段階（人数積み上げ）</t>
    <rPh sb="0" eb="1">
      <t>トイ</t>
    </rPh>
    <rPh sb="6" eb="8">
      <t>カイゴ</t>
    </rPh>
    <rPh sb="8" eb="10">
      <t>ホケン</t>
    </rPh>
    <rPh sb="12" eb="14">
      <t>ショトク</t>
    </rPh>
    <rPh sb="14" eb="16">
      <t>ダンカイ</t>
    </rPh>
    <rPh sb="17" eb="19">
      <t>ニンズウ</t>
    </rPh>
    <rPh sb="19" eb="20">
      <t>ツ</t>
    </rPh>
    <rPh sb="21" eb="22">
      <t>ア</t>
    </rPh>
    <phoneticPr fontId="1"/>
  </si>
  <si>
    <t>第１段階</t>
    <rPh sb="0" eb="2">
      <t>ダイイチ</t>
    </rPh>
    <rPh sb="2" eb="4">
      <t>ダンカイ</t>
    </rPh>
    <phoneticPr fontId="1"/>
  </si>
  <si>
    <t>第２段階</t>
    <rPh sb="0" eb="2">
      <t>ダイニ</t>
    </rPh>
    <rPh sb="2" eb="4">
      <t>ダンカイ</t>
    </rPh>
    <phoneticPr fontId="1"/>
  </si>
  <si>
    <t>第３段階</t>
    <rPh sb="0" eb="2">
      <t>ダイニ</t>
    </rPh>
    <rPh sb="2" eb="4">
      <t>ダンカイ</t>
    </rPh>
    <phoneticPr fontId="1"/>
  </si>
  <si>
    <t>第４段階以上</t>
    <rPh sb="0" eb="2">
      <t>ダイニ</t>
    </rPh>
    <rPh sb="2" eb="4">
      <t>ダンカイ</t>
    </rPh>
    <rPh sb="4" eb="6">
      <t>イジョウ</t>
    </rPh>
    <phoneticPr fontId="1"/>
  </si>
  <si>
    <t>病院・診療所</t>
    <phoneticPr fontId="1"/>
  </si>
  <si>
    <t>介護療養型医療施設</t>
    <rPh sb="0" eb="2">
      <t>カイゴ</t>
    </rPh>
    <rPh sb="2" eb="4">
      <t>リョウヨウ</t>
    </rPh>
    <rPh sb="4" eb="5">
      <t>カタ</t>
    </rPh>
    <rPh sb="5" eb="7">
      <t>イリョウ</t>
    </rPh>
    <rPh sb="7" eb="9">
      <t>シセツ</t>
    </rPh>
    <phoneticPr fontId="1"/>
  </si>
  <si>
    <t>介護医療院</t>
    <rPh sb="0" eb="2">
      <t>カイゴ</t>
    </rPh>
    <rPh sb="2" eb="4">
      <t>イリョウ</t>
    </rPh>
    <rPh sb="4" eb="5">
      <t>イン</t>
    </rPh>
    <phoneticPr fontId="1"/>
  </si>
  <si>
    <t>認知症高齢者グループホーム</t>
    <rPh sb="0" eb="3">
      <t>ニンチショウ</t>
    </rPh>
    <rPh sb="3" eb="6">
      <t>コウレイシャ</t>
    </rPh>
    <phoneticPr fontId="1"/>
  </si>
  <si>
    <t>特定施設入居者生活介護の指定を受けている有料老人ホーム、サービス付き高齢者向け住宅、軽費老人ホーム、養護用老人ホーム</t>
    <rPh sb="0" eb="2">
      <t>トクテイ</t>
    </rPh>
    <rPh sb="2" eb="4">
      <t>シセツ</t>
    </rPh>
    <rPh sb="4" eb="7">
      <t>ニュウキョシャ</t>
    </rPh>
    <rPh sb="7" eb="9">
      <t>セイカツ</t>
    </rPh>
    <rPh sb="9" eb="11">
      <t>カイゴ</t>
    </rPh>
    <rPh sb="12" eb="14">
      <t>シテイ</t>
    </rPh>
    <rPh sb="15" eb="16">
      <t>ウ</t>
    </rPh>
    <rPh sb="20" eb="27">
      <t>ユロ</t>
    </rPh>
    <rPh sb="29" eb="41">
      <t>コ</t>
    </rPh>
    <rPh sb="42" eb="44">
      <t>ケイヒ</t>
    </rPh>
    <rPh sb="44" eb="46">
      <t>ロウジン</t>
    </rPh>
    <rPh sb="50" eb="52">
      <t>ヨウゴ</t>
    </rPh>
    <rPh sb="52" eb="53">
      <t>ヨウ</t>
    </rPh>
    <rPh sb="53" eb="55">
      <t>ロウジン</t>
    </rPh>
    <phoneticPr fontId="1"/>
  </si>
  <si>
    <t>特定施設入居者生活介護の指定を受けていない有料老人ホーム、サービス付き高齢者向け住宅、軽費老人ホーム、養護用老人ホーム</t>
    <rPh sb="0" eb="2">
      <t>トクテイ</t>
    </rPh>
    <rPh sb="2" eb="4">
      <t>シセツ</t>
    </rPh>
    <rPh sb="4" eb="7">
      <t>ニュウキョシャ</t>
    </rPh>
    <rPh sb="7" eb="9">
      <t>セイカツ</t>
    </rPh>
    <rPh sb="9" eb="11">
      <t>カイゴ</t>
    </rPh>
    <rPh sb="12" eb="14">
      <t>シテイ</t>
    </rPh>
    <rPh sb="15" eb="16">
      <t>ウ</t>
    </rPh>
    <rPh sb="21" eb="28">
      <t>ユロ</t>
    </rPh>
    <rPh sb="30" eb="42">
      <t>コ</t>
    </rPh>
    <rPh sb="43" eb="45">
      <t>ケイヒ</t>
    </rPh>
    <rPh sb="45" eb="47">
      <t>ロウジン</t>
    </rPh>
    <rPh sb="51" eb="53">
      <t>ヨウゴ</t>
    </rPh>
    <rPh sb="53" eb="54">
      <t>ヨウ</t>
    </rPh>
    <rPh sb="54" eb="56">
      <t>ロウジン</t>
    </rPh>
    <phoneticPr fontId="1"/>
  </si>
  <si>
    <t>【問６(4)①死亡による契約終了で「０」と回答した施設を除く】</t>
    <rPh sb="7" eb="9">
      <t>シボウ</t>
    </rPh>
    <rPh sb="12" eb="14">
      <t>ケイヤク</t>
    </rPh>
    <rPh sb="14" eb="16">
      <t>シュウリョウ</t>
    </rPh>
    <rPh sb="21" eb="23">
      <t>カイトウ</t>
    </rPh>
    <rPh sb="25" eb="27">
      <t>シセツ</t>
    </rPh>
    <rPh sb="28" eb="29">
      <t>ノゾ</t>
    </rPh>
    <phoneticPr fontId="1"/>
  </si>
  <si>
    <t>問７①　死亡による契約終了の場合の逝去した人数（人数積み上げ）</t>
    <rPh sb="0" eb="1">
      <t>トイ</t>
    </rPh>
    <rPh sb="4" eb="6">
      <t>シボウ</t>
    </rPh>
    <rPh sb="9" eb="11">
      <t>ケイヤク</t>
    </rPh>
    <rPh sb="11" eb="13">
      <t>シュウリョウ</t>
    </rPh>
    <rPh sb="14" eb="16">
      <t>バアイ</t>
    </rPh>
    <rPh sb="17" eb="19">
      <t>セイキョ</t>
    </rPh>
    <rPh sb="21" eb="23">
      <t>ニンズウ</t>
    </rPh>
    <rPh sb="24" eb="26">
      <t>ニンズウ</t>
    </rPh>
    <rPh sb="26" eb="27">
      <t>ツ</t>
    </rPh>
    <rPh sb="28" eb="29">
      <t>ア</t>
    </rPh>
    <phoneticPr fontId="1"/>
  </si>
  <si>
    <t>問７②③　死亡による契約終了の場合の逝去した人数の内訳（人数積み上げ）</t>
    <rPh sb="0" eb="1">
      <t>トイ</t>
    </rPh>
    <rPh sb="5" eb="7">
      <t>シボウ</t>
    </rPh>
    <rPh sb="10" eb="12">
      <t>ケイヤク</t>
    </rPh>
    <rPh sb="12" eb="14">
      <t>シュウリョウ</t>
    </rPh>
    <rPh sb="15" eb="17">
      <t>バアイ</t>
    </rPh>
    <rPh sb="18" eb="20">
      <t>セイキョ</t>
    </rPh>
    <rPh sb="22" eb="24">
      <t>ニンズウ</t>
    </rPh>
    <rPh sb="25" eb="27">
      <t>ウチワケ</t>
    </rPh>
    <rPh sb="28" eb="30">
      <t>ニンズウ</t>
    </rPh>
    <rPh sb="30" eb="31">
      <t>ツ</t>
    </rPh>
    <rPh sb="32" eb="33">
      <t>ア</t>
    </rPh>
    <phoneticPr fontId="1"/>
  </si>
  <si>
    <t>問７②　死亡による契約終了の場合の逝去した人数のうち看取り（人数積み上げ）</t>
    <rPh sb="0" eb="1">
      <t>トイ</t>
    </rPh>
    <rPh sb="4" eb="6">
      <t>シボウ</t>
    </rPh>
    <rPh sb="9" eb="11">
      <t>ケイヤク</t>
    </rPh>
    <rPh sb="11" eb="13">
      <t>シュウリョウ</t>
    </rPh>
    <rPh sb="14" eb="16">
      <t>バアイ</t>
    </rPh>
    <rPh sb="17" eb="19">
      <t>セイキョ</t>
    </rPh>
    <rPh sb="21" eb="23">
      <t>ニンズウ</t>
    </rPh>
    <rPh sb="26" eb="28">
      <t>ミト</t>
    </rPh>
    <rPh sb="30" eb="32">
      <t>ニンズウ</t>
    </rPh>
    <rPh sb="32" eb="33">
      <t>ツ</t>
    </rPh>
    <rPh sb="34" eb="35">
      <t>ア</t>
    </rPh>
    <phoneticPr fontId="1"/>
  </si>
  <si>
    <t>【問７①逝去した人数で「０」と回答した施設を除く】</t>
    <rPh sb="4" eb="6">
      <t>セイキョ</t>
    </rPh>
    <rPh sb="8" eb="10">
      <t>ニンズウ</t>
    </rPh>
    <rPh sb="15" eb="17">
      <t>カイトウ</t>
    </rPh>
    <rPh sb="19" eb="21">
      <t>シセツ</t>
    </rPh>
    <rPh sb="22" eb="23">
      <t>ノゾ</t>
    </rPh>
    <phoneticPr fontId="1"/>
  </si>
  <si>
    <t>【問７②看取った人数で「０」と回答、かつ非特定施設を除く】</t>
    <rPh sb="4" eb="6">
      <t>ミト</t>
    </rPh>
    <rPh sb="8" eb="10">
      <t>ニンズウ</t>
    </rPh>
    <rPh sb="15" eb="17">
      <t>カイトウ</t>
    </rPh>
    <rPh sb="20" eb="21">
      <t>ヒ</t>
    </rPh>
    <rPh sb="21" eb="23">
      <t>トクテイ</t>
    </rPh>
    <rPh sb="23" eb="25">
      <t>シセツ</t>
    </rPh>
    <rPh sb="26" eb="27">
      <t>ノゾ</t>
    </rPh>
    <phoneticPr fontId="1"/>
  </si>
  <si>
    <t>問７③　死亡による契約終了の場合の逝去した人数のうち看取り加算算定（人数積み上げ）</t>
    <rPh sb="0" eb="1">
      <t>トイ</t>
    </rPh>
    <rPh sb="4" eb="6">
      <t>シボウ</t>
    </rPh>
    <rPh sb="9" eb="11">
      <t>ケイヤク</t>
    </rPh>
    <rPh sb="11" eb="13">
      <t>シュウリョウ</t>
    </rPh>
    <rPh sb="14" eb="16">
      <t>バアイ</t>
    </rPh>
    <rPh sb="17" eb="19">
      <t>セイキョ</t>
    </rPh>
    <rPh sb="21" eb="23">
      <t>ニンズウ</t>
    </rPh>
    <rPh sb="26" eb="28">
      <t>ミト</t>
    </rPh>
    <rPh sb="29" eb="31">
      <t>カサン</t>
    </rPh>
    <rPh sb="31" eb="33">
      <t>サンテイ</t>
    </rPh>
    <rPh sb="34" eb="36">
      <t>ニンズウ</t>
    </rPh>
    <rPh sb="36" eb="37">
      <t>ツ</t>
    </rPh>
    <rPh sb="38" eb="39">
      <t>ア</t>
    </rPh>
    <phoneticPr fontId="1"/>
  </si>
  <si>
    <t>問７ 死亡による契約終了の場合の逝去した人数－場所別 逝去人数に占める看取りの割合</t>
    <rPh sb="0" eb="1">
      <t>トイ</t>
    </rPh>
    <rPh sb="3" eb="5">
      <t>シボウ</t>
    </rPh>
    <rPh sb="8" eb="10">
      <t>ケイヤク</t>
    </rPh>
    <rPh sb="10" eb="12">
      <t>シュウリョウ</t>
    </rPh>
    <rPh sb="13" eb="15">
      <t>バアイ</t>
    </rPh>
    <rPh sb="16" eb="18">
      <t>セイキョ</t>
    </rPh>
    <rPh sb="20" eb="22">
      <t>ニンズウ</t>
    </rPh>
    <phoneticPr fontId="1"/>
  </si>
  <si>
    <t>問７　看取り率</t>
    <rPh sb="0" eb="1">
      <t>トイ</t>
    </rPh>
    <rPh sb="3" eb="5">
      <t>ミト</t>
    </rPh>
    <rPh sb="6" eb="7">
      <t>リツ</t>
    </rPh>
    <phoneticPr fontId="1"/>
  </si>
  <si>
    <t>問７④　逝去した人のうち訪問診療を利用していた人数（人数積み上げ）</t>
    <rPh sb="0" eb="1">
      <t>トイ</t>
    </rPh>
    <rPh sb="4" eb="6">
      <t>セイキョ</t>
    </rPh>
    <rPh sb="8" eb="9">
      <t>ヒト</t>
    </rPh>
    <rPh sb="12" eb="14">
      <t>ホウモン</t>
    </rPh>
    <rPh sb="14" eb="16">
      <t>シンリョウ</t>
    </rPh>
    <rPh sb="17" eb="19">
      <t>リヨウ</t>
    </rPh>
    <rPh sb="23" eb="25">
      <t>ニンズウ</t>
    </rPh>
    <rPh sb="26" eb="28">
      <t>ニンズウ</t>
    </rPh>
    <rPh sb="28" eb="29">
      <t>ツ</t>
    </rPh>
    <rPh sb="30" eb="31">
      <t>ア</t>
    </rPh>
    <phoneticPr fontId="1"/>
  </si>
  <si>
    <t>問７⑤　逝去した人のうち訪問看護（医療保険）を利用していた人数（人数積み上げ）</t>
    <rPh sb="0" eb="1">
      <t>トイ</t>
    </rPh>
    <rPh sb="4" eb="6">
      <t>セイキョ</t>
    </rPh>
    <rPh sb="8" eb="9">
      <t>ヒト</t>
    </rPh>
    <rPh sb="12" eb="14">
      <t>ホウモン</t>
    </rPh>
    <rPh sb="14" eb="16">
      <t>カンゴ</t>
    </rPh>
    <rPh sb="17" eb="19">
      <t>イリョウ</t>
    </rPh>
    <rPh sb="19" eb="21">
      <t>ホケン</t>
    </rPh>
    <rPh sb="23" eb="25">
      <t>リヨウ</t>
    </rPh>
    <rPh sb="29" eb="31">
      <t>ニンズウ</t>
    </rPh>
    <rPh sb="32" eb="34">
      <t>ニンズウ</t>
    </rPh>
    <rPh sb="34" eb="35">
      <t>ツ</t>
    </rPh>
    <rPh sb="36" eb="37">
      <t>ア</t>
    </rPh>
    <phoneticPr fontId="1"/>
  </si>
  <si>
    <t>問８(1) 死因</t>
    <rPh sb="6" eb="8">
      <t>シイン</t>
    </rPh>
    <phoneticPr fontId="1"/>
  </si>
  <si>
    <t>【問７②で「居室」「一時介護室や健康管理室」で看取った人がいた施設のみ】</t>
    <rPh sb="6" eb="8">
      <t>キョシツ</t>
    </rPh>
    <rPh sb="10" eb="12">
      <t>イチジ</t>
    </rPh>
    <rPh sb="12" eb="15">
      <t>カイゴシツ</t>
    </rPh>
    <rPh sb="16" eb="18">
      <t>ケンコウ</t>
    </rPh>
    <rPh sb="18" eb="21">
      <t>カンリシツ</t>
    </rPh>
    <rPh sb="23" eb="25">
      <t>ミト</t>
    </rPh>
    <rPh sb="27" eb="28">
      <t>ヒト</t>
    </rPh>
    <rPh sb="31" eb="33">
      <t>シセツ</t>
    </rPh>
    <phoneticPr fontId="1"/>
  </si>
  <si>
    <t>がん</t>
    <phoneticPr fontId="1"/>
  </si>
  <si>
    <t>肺炎</t>
    <rPh sb="0" eb="2">
      <t>ハイエン</t>
    </rPh>
    <phoneticPr fontId="1"/>
  </si>
  <si>
    <t>心疾患</t>
    <rPh sb="0" eb="3">
      <t>シンシッカン</t>
    </rPh>
    <phoneticPr fontId="1"/>
  </si>
  <si>
    <t>脳血管疾患</t>
    <rPh sb="0" eb="3">
      <t>ノウケッカン</t>
    </rPh>
    <rPh sb="3" eb="5">
      <t>シッカン</t>
    </rPh>
    <phoneticPr fontId="1"/>
  </si>
  <si>
    <t>老衰</t>
    <rPh sb="0" eb="2">
      <t>ロウスイ</t>
    </rPh>
    <phoneticPr fontId="1"/>
  </si>
  <si>
    <t>その他</t>
  </si>
  <si>
    <t>問８(2) 亡くなる前２週間に実施したケア（複数回答）</t>
    <rPh sb="6" eb="7">
      <t>ナ</t>
    </rPh>
    <rPh sb="10" eb="11">
      <t>マエ</t>
    </rPh>
    <rPh sb="12" eb="14">
      <t>シュウカン</t>
    </rPh>
    <rPh sb="15" eb="17">
      <t>ジッシ</t>
    </rPh>
    <rPh sb="22" eb="24">
      <t>フクスウ</t>
    </rPh>
    <rPh sb="24" eb="26">
      <t>カイトウ</t>
    </rPh>
    <phoneticPr fontId="1"/>
  </si>
  <si>
    <t>胃ろう・腸ろう</t>
    <rPh sb="0" eb="1">
      <t>イ</t>
    </rPh>
    <rPh sb="4" eb="5">
      <t>チョウ</t>
    </rPh>
    <phoneticPr fontId="1"/>
  </si>
  <si>
    <t>経鼻経管栄養</t>
    <rPh sb="0" eb="6">
      <t>ケイビケイカンエイヨウ</t>
    </rPh>
    <phoneticPr fontId="1"/>
  </si>
  <si>
    <t>点滴</t>
    <rPh sb="0" eb="2">
      <t>テンテキ</t>
    </rPh>
    <phoneticPr fontId="1"/>
  </si>
  <si>
    <t>人工透析</t>
    <rPh sb="0" eb="2">
      <t>ジンコウ</t>
    </rPh>
    <rPh sb="2" eb="4">
      <t>トウセキ</t>
    </rPh>
    <phoneticPr fontId="1"/>
  </si>
  <si>
    <t>頻回のたんの吸引</t>
    <rPh sb="0" eb="2">
      <t>ヒンカイ</t>
    </rPh>
    <rPh sb="6" eb="8">
      <t>キュウイン</t>
    </rPh>
    <phoneticPr fontId="1"/>
  </si>
  <si>
    <t>疼痛緩和</t>
    <rPh sb="0" eb="2">
      <t>トウツウ</t>
    </rPh>
    <rPh sb="2" eb="4">
      <t>カンワ</t>
    </rPh>
    <phoneticPr fontId="1"/>
  </si>
  <si>
    <t>食事介助</t>
    <rPh sb="0" eb="2">
      <t>ショクジ</t>
    </rPh>
    <rPh sb="2" eb="4">
      <t>カイジョ</t>
    </rPh>
    <phoneticPr fontId="1"/>
  </si>
  <si>
    <t>入浴介助</t>
    <rPh sb="0" eb="2">
      <t>ニュウヨク</t>
    </rPh>
    <rPh sb="2" eb="4">
      <t>カイジョ</t>
    </rPh>
    <phoneticPr fontId="1"/>
  </si>
  <si>
    <t>口腔ケア</t>
    <rPh sb="0" eb="2">
      <t>コウクウ</t>
    </rPh>
    <phoneticPr fontId="1"/>
  </si>
  <si>
    <t>上記のいずれもなし</t>
    <rPh sb="0" eb="2">
      <t>ジョウキ</t>
    </rPh>
    <phoneticPr fontId="1"/>
  </si>
  <si>
    <t>問９(1) 日中の職員数－兼務を含む職員数</t>
    <rPh sb="6" eb="8">
      <t>ニッチュウ</t>
    </rPh>
    <rPh sb="9" eb="11">
      <t>ショクイン</t>
    </rPh>
    <rPh sb="11" eb="12">
      <t>スウ</t>
    </rPh>
    <rPh sb="13" eb="15">
      <t>ケンム</t>
    </rPh>
    <rPh sb="16" eb="17">
      <t>フク</t>
    </rPh>
    <rPh sb="18" eb="20">
      <t>ショクイン</t>
    </rPh>
    <rPh sb="20" eb="21">
      <t>スウ</t>
    </rPh>
    <phoneticPr fontId="1"/>
  </si>
  <si>
    <t>【問９(1)兼務を含む日中の職員数で「０」と回答した施設を除く】</t>
    <rPh sb="6" eb="8">
      <t>ケンム</t>
    </rPh>
    <rPh sb="9" eb="10">
      <t>フク</t>
    </rPh>
    <rPh sb="11" eb="13">
      <t>ニッチュウ</t>
    </rPh>
    <rPh sb="14" eb="17">
      <t>ショクインスウ</t>
    </rPh>
    <rPh sb="22" eb="24">
      <t>カイトウ</t>
    </rPh>
    <rPh sb="26" eb="28">
      <t>シセツ</t>
    </rPh>
    <rPh sb="29" eb="30">
      <t>ノゾ</t>
    </rPh>
    <phoneticPr fontId="1"/>
  </si>
  <si>
    <t>問９(1) 日中の職員数に占める兼務者の割合</t>
    <rPh sb="6" eb="8">
      <t>ニッチュウ</t>
    </rPh>
    <rPh sb="9" eb="11">
      <t>ショクイン</t>
    </rPh>
    <rPh sb="11" eb="12">
      <t>スウ</t>
    </rPh>
    <rPh sb="13" eb="14">
      <t>シ</t>
    </rPh>
    <rPh sb="16" eb="18">
      <t>ケンム</t>
    </rPh>
    <rPh sb="18" eb="19">
      <t>シャ</t>
    </rPh>
    <rPh sb="20" eb="22">
      <t>ワリアイ</t>
    </rPh>
    <phoneticPr fontId="1"/>
  </si>
  <si>
    <t>問９(2) 夜間の職員数－夜勤＋宿直</t>
    <rPh sb="6" eb="8">
      <t>ヤカン</t>
    </rPh>
    <rPh sb="9" eb="11">
      <t>ショクイン</t>
    </rPh>
    <rPh sb="11" eb="12">
      <t>スウ</t>
    </rPh>
    <rPh sb="13" eb="15">
      <t>ヤキン</t>
    </rPh>
    <rPh sb="16" eb="18">
      <t>シュクチョク</t>
    </rPh>
    <phoneticPr fontId="1"/>
  </si>
  <si>
    <t>【問９(2) 夜勤・宿直ともに「０」と回答した施設を除く】</t>
    <rPh sb="7" eb="9">
      <t>ヤキン</t>
    </rPh>
    <rPh sb="10" eb="12">
      <t>シュクチョク</t>
    </rPh>
    <rPh sb="19" eb="21">
      <t>カイトウ</t>
    </rPh>
    <rPh sb="23" eb="25">
      <t>シセツ</t>
    </rPh>
    <rPh sb="26" eb="27">
      <t>ノゾ</t>
    </rPh>
    <phoneticPr fontId="1"/>
  </si>
  <si>
    <t>問９(2) 夜間の職員数（夜勤＋宿直）にしめる宿直の割合</t>
    <rPh sb="6" eb="8">
      <t>ヤカン</t>
    </rPh>
    <rPh sb="9" eb="12">
      <t>ショクインスウ</t>
    </rPh>
    <rPh sb="13" eb="15">
      <t>ヤキン</t>
    </rPh>
    <rPh sb="16" eb="18">
      <t>シュクチョク</t>
    </rPh>
    <rPh sb="23" eb="25">
      <t>シュクチョク</t>
    </rPh>
    <rPh sb="26" eb="28">
      <t>ワリアイ</t>
    </rPh>
    <phoneticPr fontId="1"/>
  </si>
  <si>
    <t>問９(3) 夜間の看護体制</t>
    <rPh sb="6" eb="8">
      <t>ヤカン</t>
    </rPh>
    <rPh sb="9" eb="11">
      <t>カンゴ</t>
    </rPh>
    <rPh sb="11" eb="13">
      <t>タイセイ</t>
    </rPh>
    <phoneticPr fontId="1"/>
  </si>
  <si>
    <t>【問９(3)で「常に夜勤または当直の看護職員（併設事業所と兼務の場合を含む）が対応」と回答した施設のみ】</t>
    <rPh sb="43" eb="45">
      <t>カイトウ</t>
    </rPh>
    <rPh sb="47" eb="49">
      <t>シセツ</t>
    </rPh>
    <phoneticPr fontId="1"/>
  </si>
  <si>
    <t>問９SQ(3)-1 夜間に看護職員を配置している理由（複数回答）</t>
    <rPh sb="10" eb="12">
      <t>ヤカン</t>
    </rPh>
    <rPh sb="13" eb="15">
      <t>カンゴ</t>
    </rPh>
    <rPh sb="15" eb="17">
      <t>ショクイン</t>
    </rPh>
    <rPh sb="18" eb="20">
      <t>ハイチ</t>
    </rPh>
    <rPh sb="24" eb="26">
      <t>リユウ</t>
    </rPh>
    <rPh sb="26" eb="32">
      <t>フカ</t>
    </rPh>
    <phoneticPr fontId="1"/>
  </si>
  <si>
    <t>【問９(3)で「訪問看護ステーション、医療機関と連携してオンコール体制をとっている」と回答した施設のみ】</t>
    <rPh sb="43" eb="45">
      <t>カイトウ</t>
    </rPh>
    <rPh sb="47" eb="49">
      <t>シセツ</t>
    </rPh>
    <phoneticPr fontId="1"/>
  </si>
  <si>
    <t>問９SQ(3)-2 訪問看護ステーションとの連携</t>
    <rPh sb="10" eb="12">
      <t>ホウモン</t>
    </rPh>
    <rPh sb="12" eb="14">
      <t>カンゴ</t>
    </rPh>
    <rPh sb="22" eb="24">
      <t>レンケイ</t>
    </rPh>
    <phoneticPr fontId="1"/>
  </si>
  <si>
    <t>【問10は、問２(3)特定施設入居者指定介護で「一般型（介護）」、「一般型（介護予防）」、「地域密着型」と回答した施設のみ】</t>
    <rPh sb="11" eb="13">
      <t>トクテイ</t>
    </rPh>
    <rPh sb="13" eb="15">
      <t>シセツ</t>
    </rPh>
    <rPh sb="15" eb="18">
      <t>ニュウキョシャ</t>
    </rPh>
    <rPh sb="18" eb="20">
      <t>シテイ</t>
    </rPh>
    <rPh sb="20" eb="22">
      <t>カイゴ</t>
    </rPh>
    <phoneticPr fontId="1"/>
  </si>
  <si>
    <t>問10 職員体制　(1) 介護職員比率</t>
    <rPh sb="4" eb="6">
      <t>ショクイン</t>
    </rPh>
    <rPh sb="6" eb="8">
      <t>タイセイ</t>
    </rPh>
    <rPh sb="13" eb="15">
      <t>カイゴ</t>
    </rPh>
    <rPh sb="15" eb="17">
      <t>ショクイン</t>
    </rPh>
    <rPh sb="17" eb="19">
      <t>ヒリツ</t>
    </rPh>
    <phoneticPr fontId="1"/>
  </si>
  <si>
    <t>問10 職員体制　(2) 介護職員数（常勤・非常勤合計）（実人数）</t>
    <rPh sb="13" eb="15">
      <t>カイゴ</t>
    </rPh>
    <rPh sb="15" eb="17">
      <t>ショクイン</t>
    </rPh>
    <rPh sb="17" eb="18">
      <t>スウ</t>
    </rPh>
    <rPh sb="19" eb="21">
      <t>ジョウキン</t>
    </rPh>
    <rPh sb="22" eb="25">
      <t>ヒジョウキン</t>
    </rPh>
    <rPh sb="25" eb="27">
      <t>ゴウケイ</t>
    </rPh>
    <rPh sb="29" eb="30">
      <t>ジツ</t>
    </rPh>
    <rPh sb="30" eb="32">
      <t>ニンズウ</t>
    </rPh>
    <phoneticPr fontId="1"/>
  </si>
  <si>
    <t>問10 職員体制　(2) 介護職員数（常勤・非常勤合計）（常勤換算数）</t>
    <rPh sb="13" eb="15">
      <t>カイゴ</t>
    </rPh>
    <rPh sb="15" eb="17">
      <t>ショクイン</t>
    </rPh>
    <rPh sb="17" eb="18">
      <t>スウ</t>
    </rPh>
    <rPh sb="19" eb="21">
      <t>ジョウキン</t>
    </rPh>
    <rPh sb="22" eb="25">
      <t>ヒジョウキン</t>
    </rPh>
    <rPh sb="25" eb="27">
      <t>ゴウケイ</t>
    </rPh>
    <rPh sb="29" eb="31">
      <t>ジョウキン</t>
    </rPh>
    <rPh sb="31" eb="33">
      <t>カンサン</t>
    </rPh>
    <rPh sb="33" eb="34">
      <t>スウ</t>
    </rPh>
    <phoneticPr fontId="1"/>
  </si>
  <si>
    <t>問10 職員体制　(2) うち介護福祉士（実人数）</t>
    <rPh sb="15" eb="17">
      <t>カイゴ</t>
    </rPh>
    <rPh sb="17" eb="20">
      <t>フクシシ</t>
    </rPh>
    <rPh sb="21" eb="22">
      <t>ジツ</t>
    </rPh>
    <rPh sb="22" eb="24">
      <t>ニンズウ</t>
    </rPh>
    <phoneticPr fontId="1"/>
  </si>
  <si>
    <t>問10 職員体制　(2) うち介護福祉士（常勤換算数）</t>
    <rPh sb="15" eb="17">
      <t>カイゴ</t>
    </rPh>
    <rPh sb="17" eb="20">
      <t>フクシシ</t>
    </rPh>
    <rPh sb="21" eb="23">
      <t>ジョウキン</t>
    </rPh>
    <rPh sb="23" eb="25">
      <t>カンサン</t>
    </rPh>
    <rPh sb="25" eb="26">
      <t>スウ</t>
    </rPh>
    <phoneticPr fontId="1"/>
  </si>
  <si>
    <t>問10 職員体制　(2) 介護職員（常勤換算）に占める介護福祉士（常勤換算）の割合</t>
  </si>
  <si>
    <t>問10 職員体制　(2) うち研修を受け、たんの吸引等の医療処置ができる介護職員（実人数）</t>
    <rPh sb="15" eb="17">
      <t>ケンシュウ</t>
    </rPh>
    <rPh sb="18" eb="19">
      <t>ウ</t>
    </rPh>
    <rPh sb="24" eb="27">
      <t>キュウインナド</t>
    </rPh>
    <rPh sb="28" eb="30">
      <t>イリョウ</t>
    </rPh>
    <rPh sb="30" eb="32">
      <t>ショチ</t>
    </rPh>
    <rPh sb="36" eb="38">
      <t>カイゴ</t>
    </rPh>
    <rPh sb="38" eb="40">
      <t>ショクイン</t>
    </rPh>
    <rPh sb="41" eb="42">
      <t>ジツ</t>
    </rPh>
    <rPh sb="42" eb="44">
      <t>ニンズウ</t>
    </rPh>
    <phoneticPr fontId="1"/>
  </si>
  <si>
    <t>問10 職員体制　(2) うち研修を受け、たんの吸引等の医療処置ができる介護職員（常勤換算数）</t>
    <rPh sb="15" eb="17">
      <t>ケンシュウ</t>
    </rPh>
    <rPh sb="18" eb="19">
      <t>ウ</t>
    </rPh>
    <rPh sb="24" eb="27">
      <t>キュウインナド</t>
    </rPh>
    <rPh sb="28" eb="30">
      <t>イリョウ</t>
    </rPh>
    <rPh sb="30" eb="32">
      <t>ショチ</t>
    </rPh>
    <rPh sb="36" eb="38">
      <t>カイゴ</t>
    </rPh>
    <rPh sb="38" eb="40">
      <t>ショクイン</t>
    </rPh>
    <rPh sb="41" eb="43">
      <t>ジョウキン</t>
    </rPh>
    <rPh sb="43" eb="45">
      <t>カンサン</t>
    </rPh>
    <rPh sb="45" eb="46">
      <t>スウ</t>
    </rPh>
    <phoneticPr fontId="1"/>
  </si>
  <si>
    <t>問10 職員体制　(2) 介護職員（常勤換算）に占める研修を受け、たんの吸引等の医療処置ができる介護職員（常勤換算）の割合</t>
    <rPh sb="27" eb="29">
      <t>ケンシュウ</t>
    </rPh>
    <rPh sb="30" eb="31">
      <t>ウ</t>
    </rPh>
    <rPh sb="36" eb="38">
      <t>キュウイン</t>
    </rPh>
    <rPh sb="38" eb="39">
      <t>トウ</t>
    </rPh>
    <rPh sb="40" eb="42">
      <t>イリョウ</t>
    </rPh>
    <rPh sb="42" eb="44">
      <t>ショチ</t>
    </rPh>
    <rPh sb="48" eb="50">
      <t>カイゴ</t>
    </rPh>
    <rPh sb="50" eb="52">
      <t>ショクイン</t>
    </rPh>
    <phoneticPr fontId="1"/>
  </si>
  <si>
    <t>問10 職員体制　(3) 看護職員数（常勤・非常勤合計）（実人数）</t>
    <rPh sb="13" eb="15">
      <t>カンゴ</t>
    </rPh>
    <rPh sb="15" eb="17">
      <t>ショクイン</t>
    </rPh>
    <rPh sb="17" eb="18">
      <t>スウ</t>
    </rPh>
    <rPh sb="19" eb="21">
      <t>ジョウキン</t>
    </rPh>
    <rPh sb="22" eb="25">
      <t>ヒジョウキン</t>
    </rPh>
    <rPh sb="25" eb="27">
      <t>ゴウケイ</t>
    </rPh>
    <rPh sb="29" eb="30">
      <t>ジツ</t>
    </rPh>
    <rPh sb="30" eb="32">
      <t>ニンズウ</t>
    </rPh>
    <phoneticPr fontId="1"/>
  </si>
  <si>
    <t>問10 職員体制　(3) 看護職員数（常勤・非常勤合計）（常勤換算数）</t>
    <rPh sb="13" eb="15">
      <t>カンゴ</t>
    </rPh>
    <rPh sb="15" eb="17">
      <t>ショクイン</t>
    </rPh>
    <rPh sb="17" eb="18">
      <t>スウ</t>
    </rPh>
    <rPh sb="19" eb="21">
      <t>ジョウキン</t>
    </rPh>
    <rPh sb="22" eb="25">
      <t>ヒジョウキン</t>
    </rPh>
    <rPh sb="25" eb="27">
      <t>ゴウケイ</t>
    </rPh>
    <rPh sb="29" eb="31">
      <t>ジョウキン</t>
    </rPh>
    <rPh sb="31" eb="33">
      <t>カンサン</t>
    </rPh>
    <rPh sb="33" eb="34">
      <t>スウ</t>
    </rPh>
    <phoneticPr fontId="1"/>
  </si>
  <si>
    <t>問10 職員体制　(3) うち常勤の看護師（実人数）</t>
    <rPh sb="15" eb="17">
      <t>ジョウキン</t>
    </rPh>
    <rPh sb="18" eb="21">
      <t>カンゴシ</t>
    </rPh>
    <rPh sb="22" eb="23">
      <t>ジツ</t>
    </rPh>
    <rPh sb="23" eb="25">
      <t>ニンズウ</t>
    </rPh>
    <phoneticPr fontId="1"/>
  </si>
  <si>
    <t>問10 職員体制　(3) うち常勤の准看護師（実人数）</t>
    <rPh sb="15" eb="17">
      <t>ジョウキン</t>
    </rPh>
    <rPh sb="18" eb="22">
      <t>ジュンカンゴシ</t>
    </rPh>
    <rPh sb="23" eb="24">
      <t>ジツ</t>
    </rPh>
    <rPh sb="24" eb="26">
      <t>ニンズウ</t>
    </rPh>
    <phoneticPr fontId="1"/>
  </si>
  <si>
    <t>問10 職員体制　(3) 看護職員に占める常勤職員の割合  （常勤看護師＋常勤准看護師）÷看護職員常勤換算数</t>
  </si>
  <si>
    <t>問10 職員体制　(4) 夜間（深夜帯）の介護・看護職員数（常勤・非常勤合計、実人数）－介護</t>
    <rPh sb="13" eb="15">
      <t>ヤカン</t>
    </rPh>
    <rPh sb="16" eb="19">
      <t>シンヤタイ</t>
    </rPh>
    <rPh sb="21" eb="23">
      <t>カイゴ</t>
    </rPh>
    <rPh sb="24" eb="26">
      <t>カンゴ</t>
    </rPh>
    <rPh sb="26" eb="28">
      <t>ショクイン</t>
    </rPh>
    <rPh sb="28" eb="29">
      <t>スウ</t>
    </rPh>
    <rPh sb="30" eb="32">
      <t>ジョウキン</t>
    </rPh>
    <rPh sb="33" eb="36">
      <t>ヒジョウキン</t>
    </rPh>
    <rPh sb="36" eb="38">
      <t>ゴウケイ</t>
    </rPh>
    <rPh sb="39" eb="40">
      <t>ジツ</t>
    </rPh>
    <rPh sb="40" eb="42">
      <t>ニンズウ</t>
    </rPh>
    <rPh sb="44" eb="46">
      <t>カイゴ</t>
    </rPh>
    <phoneticPr fontId="1"/>
  </si>
  <si>
    <t>問10 職員体制　(4) 夜間（深夜帯）の介護・看護職員数（常勤・非常勤合計、実人数）－看護</t>
    <rPh sb="13" eb="15">
      <t>ヤカン</t>
    </rPh>
    <rPh sb="16" eb="19">
      <t>シンヤタイ</t>
    </rPh>
    <rPh sb="21" eb="23">
      <t>カイゴ</t>
    </rPh>
    <rPh sb="24" eb="26">
      <t>カンゴ</t>
    </rPh>
    <rPh sb="26" eb="28">
      <t>ショクイン</t>
    </rPh>
    <rPh sb="28" eb="29">
      <t>スウ</t>
    </rPh>
    <rPh sb="30" eb="32">
      <t>ジョウキン</t>
    </rPh>
    <rPh sb="33" eb="36">
      <t>ヒジョウキン</t>
    </rPh>
    <rPh sb="36" eb="38">
      <t>ゴウケイ</t>
    </rPh>
    <rPh sb="39" eb="40">
      <t>ジツ</t>
    </rPh>
    <rPh sb="40" eb="42">
      <t>ニンズウ</t>
    </rPh>
    <rPh sb="44" eb="46">
      <t>カンゴ</t>
    </rPh>
    <phoneticPr fontId="1"/>
  </si>
  <si>
    <t>問10 職員体制　(5) 看護職員が必ず勤務している時間帯－勤務開始時刻</t>
    <rPh sb="13" eb="15">
      <t>カンゴ</t>
    </rPh>
    <rPh sb="15" eb="17">
      <t>ショクイン</t>
    </rPh>
    <rPh sb="18" eb="19">
      <t>カナラ</t>
    </rPh>
    <rPh sb="20" eb="22">
      <t>キンム</t>
    </rPh>
    <rPh sb="26" eb="29">
      <t>ジカンタイ</t>
    </rPh>
    <rPh sb="30" eb="32">
      <t>キンム</t>
    </rPh>
    <rPh sb="32" eb="34">
      <t>カイシ</t>
    </rPh>
    <rPh sb="34" eb="36">
      <t>ジコク</t>
    </rPh>
    <phoneticPr fontId="1"/>
  </si>
  <si>
    <t>問10 職員体制　(5) 看護職員が必ず勤務している時間帯－勤務終了時刻</t>
    <rPh sb="13" eb="15">
      <t>カンゴ</t>
    </rPh>
    <rPh sb="15" eb="17">
      <t>ショクイン</t>
    </rPh>
    <rPh sb="18" eb="19">
      <t>カナラ</t>
    </rPh>
    <rPh sb="20" eb="22">
      <t>キンム</t>
    </rPh>
    <rPh sb="26" eb="29">
      <t>ジカンタイ</t>
    </rPh>
    <rPh sb="30" eb="32">
      <t>キンム</t>
    </rPh>
    <rPh sb="32" eb="34">
      <t>シュウリョウ</t>
    </rPh>
    <rPh sb="34" eb="36">
      <t>ジコク</t>
    </rPh>
    <phoneticPr fontId="1"/>
  </si>
  <si>
    <t>問10 職員体制　(5) 看護職員が必ず勤務している時間帯－勤務時間数</t>
    <rPh sb="13" eb="15">
      <t>カンゴ</t>
    </rPh>
    <rPh sb="15" eb="17">
      <t>ショクイン</t>
    </rPh>
    <rPh sb="18" eb="19">
      <t>カナラ</t>
    </rPh>
    <rPh sb="20" eb="22">
      <t>キンム</t>
    </rPh>
    <rPh sb="26" eb="29">
      <t>ジカンタイ</t>
    </rPh>
    <rPh sb="30" eb="32">
      <t>キンム</t>
    </rPh>
    <rPh sb="32" eb="34">
      <t>ジカン</t>
    </rPh>
    <rPh sb="34" eb="35">
      <t>スウ</t>
    </rPh>
    <phoneticPr fontId="1"/>
  </si>
  <si>
    <t>問10(6) 夜間の医療体制（たんの吸引ができる人）</t>
    <rPh sb="7" eb="9">
      <t>ヤカン</t>
    </rPh>
    <rPh sb="10" eb="12">
      <t>イリョウ</t>
    </rPh>
    <rPh sb="12" eb="14">
      <t>タイセイ</t>
    </rPh>
    <rPh sb="18" eb="20">
      <t>キュウイン</t>
    </rPh>
    <rPh sb="24" eb="25">
      <t>ヒト</t>
    </rPh>
    <phoneticPr fontId="1"/>
  </si>
  <si>
    <t>問10(7)機能訓練指導員（常勤・非常勤合計）（実人数）</t>
    <rPh sb="6" eb="8">
      <t>キノウ</t>
    </rPh>
    <rPh sb="8" eb="10">
      <t>クンレン</t>
    </rPh>
    <rPh sb="10" eb="13">
      <t>シドウイン</t>
    </rPh>
    <rPh sb="14" eb="16">
      <t>ジョウキン</t>
    </rPh>
    <rPh sb="17" eb="20">
      <t>ヒジョウキン</t>
    </rPh>
    <rPh sb="20" eb="22">
      <t>ゴウケイ</t>
    </rPh>
    <rPh sb="24" eb="25">
      <t>ジツ</t>
    </rPh>
    <rPh sb="25" eb="27">
      <t>ニンズウ</t>
    </rPh>
    <phoneticPr fontId="1"/>
  </si>
  <si>
    <t>問10(7)機能訓練指導員（常勤・非常勤合計）（常勤換算数）</t>
    <rPh sb="6" eb="8">
      <t>キノウ</t>
    </rPh>
    <rPh sb="8" eb="10">
      <t>クンレン</t>
    </rPh>
    <rPh sb="10" eb="13">
      <t>シドウイン</t>
    </rPh>
    <rPh sb="14" eb="16">
      <t>ジョウキン</t>
    </rPh>
    <rPh sb="17" eb="20">
      <t>ヒジョウキン</t>
    </rPh>
    <rPh sb="20" eb="22">
      <t>ゴウケイ</t>
    </rPh>
    <rPh sb="24" eb="26">
      <t>ジョウキン</t>
    </rPh>
    <rPh sb="26" eb="28">
      <t>カンサン</t>
    </rPh>
    <rPh sb="28" eb="29">
      <t>スウ</t>
    </rPh>
    <phoneticPr fontId="1"/>
  </si>
  <si>
    <t>【問10(7)機能訓練指導員の数で「０」と回答した施設を除く】</t>
    <rPh sb="7" eb="9">
      <t>キノウ</t>
    </rPh>
    <rPh sb="9" eb="11">
      <t>クンレン</t>
    </rPh>
    <rPh sb="11" eb="14">
      <t>シドウイン</t>
    </rPh>
    <rPh sb="15" eb="16">
      <t>スウ</t>
    </rPh>
    <rPh sb="21" eb="23">
      <t>カイトウ</t>
    </rPh>
    <rPh sb="25" eb="27">
      <t>シセツ</t>
    </rPh>
    <rPh sb="28" eb="29">
      <t>ノゾ</t>
    </rPh>
    <phoneticPr fontId="1"/>
  </si>
  <si>
    <t>問10(8) 常勤・専従の機能訓練指導員の所有資格（複数回答）</t>
    <rPh sb="7" eb="9">
      <t>ジョウキン</t>
    </rPh>
    <rPh sb="10" eb="12">
      <t>センジュウ</t>
    </rPh>
    <rPh sb="13" eb="15">
      <t>キノウ</t>
    </rPh>
    <rPh sb="15" eb="17">
      <t>クンレン</t>
    </rPh>
    <rPh sb="17" eb="20">
      <t>シドウイン</t>
    </rPh>
    <rPh sb="21" eb="23">
      <t>ショユウ</t>
    </rPh>
    <rPh sb="23" eb="25">
      <t>シカク</t>
    </rPh>
    <rPh sb="25" eb="31">
      <t>フカ</t>
    </rPh>
    <phoneticPr fontId="1"/>
  </si>
  <si>
    <t>問10 職員体制　(9) 介護職員の採用率</t>
    <rPh sb="13" eb="15">
      <t>カイゴ</t>
    </rPh>
    <rPh sb="15" eb="17">
      <t>ショクイン</t>
    </rPh>
    <rPh sb="18" eb="21">
      <t>サイヨウリツ</t>
    </rPh>
    <phoneticPr fontId="1"/>
  </si>
  <si>
    <t>問10 職員体制　(9) 介護職員の離職率</t>
    <rPh sb="13" eb="15">
      <t>カイゴ</t>
    </rPh>
    <rPh sb="15" eb="17">
      <t>ショクイン</t>
    </rPh>
    <rPh sb="18" eb="21">
      <t>リショクリツ</t>
    </rPh>
    <phoneticPr fontId="1"/>
  </si>
  <si>
    <t>問10(10) 外国籍の介護職員の有無</t>
    <rPh sb="8" eb="11">
      <t>ガイコクセキ</t>
    </rPh>
    <rPh sb="12" eb="14">
      <t>カイゴ</t>
    </rPh>
    <rPh sb="14" eb="16">
      <t>ショクイン</t>
    </rPh>
    <rPh sb="17" eb="19">
      <t>ウム</t>
    </rPh>
    <phoneticPr fontId="1"/>
  </si>
  <si>
    <t>いる</t>
    <phoneticPr fontId="1"/>
  </si>
  <si>
    <t>いない</t>
    <phoneticPr fontId="1"/>
  </si>
  <si>
    <t>問10(11) 介護職の補助業務を担う職員の有無</t>
    <rPh sb="8" eb="11">
      <t>カイゴショク</t>
    </rPh>
    <rPh sb="12" eb="14">
      <t>ホジョ</t>
    </rPh>
    <rPh sb="14" eb="16">
      <t>ギョウム</t>
    </rPh>
    <rPh sb="17" eb="18">
      <t>ニナ</t>
    </rPh>
    <rPh sb="19" eb="21">
      <t>ショクイン</t>
    </rPh>
    <rPh sb="22" eb="24">
      <t>ウム</t>
    </rPh>
    <phoneticPr fontId="1"/>
  </si>
  <si>
    <t>Ⅵ　入居者に対する介護サービスの状況</t>
    <rPh sb="2" eb="5">
      <t>ニュウキョシャ</t>
    </rPh>
    <rPh sb="6" eb="7">
      <t>タイ</t>
    </rPh>
    <rPh sb="9" eb="11">
      <t>カイゴ</t>
    </rPh>
    <rPh sb="16" eb="18">
      <t>ジョウキョウ</t>
    </rPh>
    <phoneticPr fontId="1"/>
  </si>
  <si>
    <t>【問11は、問２(3)特定施設入居者指定介護で「指定なし」と回答した施設のみ】</t>
    <rPh sb="11" eb="13">
      <t>トクテイ</t>
    </rPh>
    <rPh sb="13" eb="15">
      <t>シセツ</t>
    </rPh>
    <rPh sb="15" eb="18">
      <t>ニュウキョシャ</t>
    </rPh>
    <rPh sb="18" eb="20">
      <t>シテイ</t>
    </rPh>
    <rPh sb="20" eb="22">
      <t>カイゴ</t>
    </rPh>
    <rPh sb="24" eb="26">
      <t>シテイ</t>
    </rPh>
    <rPh sb="30" eb="32">
      <t>カイトウ</t>
    </rPh>
    <rPh sb="34" eb="36">
      <t>シセツ</t>
    </rPh>
    <phoneticPr fontId="1"/>
  </si>
  <si>
    <t>問11(1) 介護保険サービスを利用している入居者数</t>
    <rPh sb="7" eb="9">
      <t>カイゴ</t>
    </rPh>
    <rPh sb="9" eb="11">
      <t>ホケン</t>
    </rPh>
    <rPh sb="16" eb="18">
      <t>リヨウ</t>
    </rPh>
    <rPh sb="22" eb="25">
      <t>ニュウキョシャ</t>
    </rPh>
    <rPh sb="25" eb="26">
      <t>スウ</t>
    </rPh>
    <phoneticPr fontId="1"/>
  </si>
  <si>
    <t>問11(1) 入居者総数に対する介護保険サービスを利用している入居者の割合</t>
    <rPh sb="16" eb="18">
      <t>カイゴ</t>
    </rPh>
    <rPh sb="18" eb="20">
      <t>ホケン</t>
    </rPh>
    <rPh sb="25" eb="27">
      <t>リヨウ</t>
    </rPh>
    <rPh sb="31" eb="34">
      <t>ニュウキョシャ</t>
    </rPh>
    <rPh sb="35" eb="37">
      <t>ワリアイ</t>
    </rPh>
    <phoneticPr fontId="1"/>
  </si>
  <si>
    <t>問11(1) 要支援１～要介護５の入居者に対する介護保険サービスを利用している入居者の割合</t>
    <rPh sb="17" eb="20">
      <t>ニュウキョシャ</t>
    </rPh>
    <rPh sb="24" eb="26">
      <t>カイゴ</t>
    </rPh>
    <rPh sb="26" eb="28">
      <t>ホケン</t>
    </rPh>
    <rPh sb="33" eb="35">
      <t>リヨウ</t>
    </rPh>
    <rPh sb="39" eb="42">
      <t>ニュウキョシャ</t>
    </rPh>
    <rPh sb="43" eb="45">
      <t>ワリアイ</t>
    </rPh>
    <phoneticPr fontId="1"/>
  </si>
  <si>
    <t>問11(2) 入居者のケアプランを作成している居宅介護支援事業所数（地域包括支援ｾﾝﾀｰを含まず）</t>
    <rPh sb="7" eb="10">
      <t>ニュウキョシャ</t>
    </rPh>
    <rPh sb="17" eb="19">
      <t>サクセイ</t>
    </rPh>
    <rPh sb="23" eb="25">
      <t>キョタク</t>
    </rPh>
    <rPh sb="25" eb="27">
      <t>カイゴ</t>
    </rPh>
    <rPh sb="27" eb="29">
      <t>シエン</t>
    </rPh>
    <rPh sb="29" eb="32">
      <t>ジギ</t>
    </rPh>
    <rPh sb="32" eb="33">
      <t>スウ</t>
    </rPh>
    <phoneticPr fontId="1"/>
  </si>
  <si>
    <t>　問11(1)で介護保険サービスを利用している入居者が「０」と回答した施設を除く】</t>
  </si>
  <si>
    <t>問11(3) 介護保険サービスを利用している入居者に占める併設または隣接の居宅介護支援事業所でケアプランを作成している入居者の割合</t>
    <rPh sb="7" eb="9">
      <t>カイゴ</t>
    </rPh>
    <rPh sb="9" eb="11">
      <t>ホケン</t>
    </rPh>
    <rPh sb="16" eb="18">
      <t>リヨウ</t>
    </rPh>
    <rPh sb="22" eb="25">
      <t>ニュウキョシャ</t>
    </rPh>
    <rPh sb="26" eb="27">
      <t>シ</t>
    </rPh>
    <rPh sb="29" eb="31">
      <t>ヘイセツ</t>
    </rPh>
    <rPh sb="34" eb="36">
      <t>リンセツ</t>
    </rPh>
    <rPh sb="37" eb="39">
      <t>キョタク</t>
    </rPh>
    <rPh sb="39" eb="41">
      <t>カイゴ</t>
    </rPh>
    <rPh sb="41" eb="43">
      <t>シエン</t>
    </rPh>
    <rPh sb="43" eb="46">
      <t>ジギョウショ</t>
    </rPh>
    <rPh sb="53" eb="55">
      <t>サクセイ</t>
    </rPh>
    <rPh sb="59" eb="62">
      <t>ニュウキョシャ</t>
    </rPh>
    <rPh sb="63" eb="65">
      <t>ワリアイ</t>
    </rPh>
    <phoneticPr fontId="1"/>
  </si>
  <si>
    <t>【問11(1)で「０人」と回答した施設を除く】</t>
    <rPh sb="10" eb="11">
      <t>ヒト</t>
    </rPh>
    <rPh sb="13" eb="15">
      <t>カイトウ</t>
    </rPh>
    <rPh sb="17" eb="19">
      <t>シセツ</t>
    </rPh>
    <rPh sb="20" eb="21">
      <t>ノゾ</t>
    </rPh>
    <phoneticPr fontId="1"/>
  </si>
  <si>
    <t>問11(4)①　介護保険サービス利用者（問11(1)）に占めるサービス種類別利用者数の割合</t>
    <rPh sb="8" eb="10">
      <t>カイゴ</t>
    </rPh>
    <rPh sb="10" eb="12">
      <t>ホケン</t>
    </rPh>
    <rPh sb="16" eb="19">
      <t>リヨウシャ</t>
    </rPh>
    <rPh sb="28" eb="29">
      <t>シ</t>
    </rPh>
    <rPh sb="35" eb="37">
      <t>シュルイ</t>
    </rPh>
    <rPh sb="37" eb="38">
      <t>ベツ</t>
    </rPh>
    <rPh sb="38" eb="41">
      <t>リヨウシャ</t>
    </rPh>
    <rPh sb="41" eb="42">
      <t>スウ</t>
    </rPh>
    <rPh sb="43" eb="45">
      <t>ワリアイ</t>
    </rPh>
    <phoneticPr fontId="1"/>
  </si>
  <si>
    <t>問11(4)②　介護保険サービス利用者（問11(1)）に占める併設・隣接事業所からサービスを受けている利用者の割合</t>
    <rPh sb="8" eb="10">
      <t>カイゴ</t>
    </rPh>
    <rPh sb="10" eb="12">
      <t>ホケン</t>
    </rPh>
    <rPh sb="16" eb="19">
      <t>リヨウシャ</t>
    </rPh>
    <rPh sb="28" eb="29">
      <t>シ</t>
    </rPh>
    <rPh sb="31" eb="33">
      <t>ヘイセツ</t>
    </rPh>
    <rPh sb="34" eb="36">
      <t>リンセツ</t>
    </rPh>
    <rPh sb="36" eb="39">
      <t>ジギョウショ</t>
    </rPh>
    <rPh sb="46" eb="47">
      <t>ウ</t>
    </rPh>
    <rPh sb="51" eb="54">
      <t>リヨウシャ</t>
    </rPh>
    <rPh sb="55" eb="57">
      <t>ワリアイ</t>
    </rPh>
    <phoneticPr fontId="1"/>
  </si>
  <si>
    <t>【問11(1)で「０人」、問３①(2)～(7)で「なし」「無回答」と回答した施設を除く】</t>
    <rPh sb="10" eb="11">
      <t>ヒト</t>
    </rPh>
    <rPh sb="13" eb="14">
      <t>トイ</t>
    </rPh>
    <rPh sb="29" eb="32">
      <t>ムカイトウ</t>
    </rPh>
    <rPh sb="34" eb="36">
      <t>カイトウ</t>
    </rPh>
    <rPh sb="38" eb="40">
      <t>シセツ</t>
    </rPh>
    <rPh sb="41" eb="42">
      <t>ノゾ</t>
    </rPh>
    <phoneticPr fontId="1"/>
  </si>
  <si>
    <t>問11(4)②　介護保険サービス利用者（問11(1)）に占める併設・隣接事業所からサービスを受けている利用者の割合（併設・隣接事業所がある場合のみ）</t>
    <rPh sb="8" eb="10">
      <t>カイゴ</t>
    </rPh>
    <rPh sb="10" eb="12">
      <t>ホケン</t>
    </rPh>
    <rPh sb="16" eb="19">
      <t>リヨウシャ</t>
    </rPh>
    <rPh sb="28" eb="29">
      <t>シ</t>
    </rPh>
    <rPh sb="31" eb="33">
      <t>ヘイセツ</t>
    </rPh>
    <rPh sb="34" eb="36">
      <t>リンセツ</t>
    </rPh>
    <rPh sb="36" eb="39">
      <t>ジギョウショ</t>
    </rPh>
    <rPh sb="46" eb="47">
      <t>ウ</t>
    </rPh>
    <rPh sb="51" eb="54">
      <t>リヨウシャ</t>
    </rPh>
    <rPh sb="55" eb="57">
      <t>ワリアイ</t>
    </rPh>
    <rPh sb="58" eb="60">
      <t>ヘイセツ</t>
    </rPh>
    <rPh sb="61" eb="63">
      <t>リンセツ</t>
    </rPh>
    <rPh sb="63" eb="66">
      <t>ジギョウショ</t>
    </rPh>
    <rPh sb="69" eb="71">
      <t>バアイ</t>
    </rPh>
    <phoneticPr fontId="1"/>
  </si>
  <si>
    <t>問11(4)③　介護保険サービス利用者（問11(1)）に占める併設・隣接事業所以外の同一グループの事業所からサービスを受けている利用者の割合</t>
    <rPh sb="31" eb="33">
      <t>ヘイセツ</t>
    </rPh>
    <rPh sb="34" eb="36">
      <t>リンセツ</t>
    </rPh>
    <rPh sb="36" eb="39">
      <t>ジギョウショ</t>
    </rPh>
    <rPh sb="39" eb="41">
      <t>イガイ</t>
    </rPh>
    <rPh sb="42" eb="44">
      <t>ドウイツ</t>
    </rPh>
    <rPh sb="49" eb="52">
      <t>ジギョウショ</t>
    </rPh>
    <rPh sb="59" eb="60">
      <t>ウ</t>
    </rPh>
    <rPh sb="64" eb="67">
      <t>リヨウシャ</t>
    </rPh>
    <rPh sb="68" eb="70">
      <t>ワリアイ</t>
    </rPh>
    <phoneticPr fontId="1"/>
  </si>
  <si>
    <t>【問12は、問２(3)特定施設入居者指定介護で「一般型（介護）」、「一般型（介護予防）」、「地域密着型」と回答した施設のみ】</t>
    <rPh sb="11" eb="13">
      <t>トクテイ</t>
    </rPh>
    <rPh sb="13" eb="15">
      <t>シセツ</t>
    </rPh>
    <rPh sb="15" eb="18">
      <t>ニュウキョシャ</t>
    </rPh>
    <rPh sb="18" eb="20">
      <t>シテイ</t>
    </rPh>
    <rPh sb="20" eb="22">
      <t>カイゴ</t>
    </rPh>
    <phoneticPr fontId="1"/>
  </si>
  <si>
    <t>問12(1)①　夜間看護体制加算の有無</t>
    <rPh sb="8" eb="10">
      <t>ヤカン</t>
    </rPh>
    <rPh sb="10" eb="12">
      <t>カンゴ</t>
    </rPh>
    <rPh sb="12" eb="14">
      <t>タイセイ</t>
    </rPh>
    <rPh sb="14" eb="16">
      <t>カサン</t>
    </rPh>
    <rPh sb="17" eb="19">
      <t>ウム</t>
    </rPh>
    <phoneticPr fontId="1"/>
  </si>
  <si>
    <t>【問12(5)①で「加算あり」と回答した施設のみ】</t>
    <rPh sb="10" eb="12">
      <t>カサン</t>
    </rPh>
    <rPh sb="16" eb="18">
      <t>カイトウ</t>
    </rPh>
    <rPh sb="20" eb="22">
      <t>シセツ</t>
    </rPh>
    <phoneticPr fontId="1"/>
  </si>
  <si>
    <t>【問12(7)①で「加算あり」と回答した施設のみ】</t>
    <rPh sb="10" eb="12">
      <t>カサン</t>
    </rPh>
    <rPh sb="16" eb="18">
      <t>カイトウ</t>
    </rPh>
    <rPh sb="20" eb="22">
      <t>シセツ</t>
    </rPh>
    <phoneticPr fontId="1"/>
  </si>
  <si>
    <t>【問12(8)①で「加算あり」と回答した施設のみ】</t>
    <rPh sb="10" eb="12">
      <t>カサン</t>
    </rPh>
    <rPh sb="16" eb="18">
      <t>カイトウ</t>
    </rPh>
    <rPh sb="20" eb="22">
      <t>シセツ</t>
    </rPh>
    <phoneticPr fontId="1"/>
  </si>
  <si>
    <t>問12(2)①　栄養スクリーニング加算の有無</t>
    <rPh sb="8" eb="10">
      <t>エイヨウ</t>
    </rPh>
    <rPh sb="17" eb="19">
      <t>カサン</t>
    </rPh>
    <rPh sb="20" eb="22">
      <t>ウム</t>
    </rPh>
    <phoneticPr fontId="1"/>
  </si>
  <si>
    <t>問12(3)①　口腔衛生管理体制加算の有無</t>
    <rPh sb="8" eb="10">
      <t>コウクウ</t>
    </rPh>
    <rPh sb="10" eb="12">
      <t>エイセイ</t>
    </rPh>
    <rPh sb="12" eb="14">
      <t>カンリ</t>
    </rPh>
    <rPh sb="14" eb="16">
      <t>タイセイ</t>
    </rPh>
    <rPh sb="16" eb="18">
      <t>カサン</t>
    </rPh>
    <rPh sb="19" eb="21">
      <t>ウム</t>
    </rPh>
    <phoneticPr fontId="1"/>
  </si>
  <si>
    <t>問12(4)①　生活機能向上連携加算の有無</t>
    <rPh sb="8" eb="10">
      <t>セイカツ</t>
    </rPh>
    <rPh sb="10" eb="12">
      <t>キノウ</t>
    </rPh>
    <rPh sb="12" eb="14">
      <t>コウジョウ</t>
    </rPh>
    <rPh sb="14" eb="16">
      <t>レンケイ</t>
    </rPh>
    <rPh sb="16" eb="18">
      <t>カサン</t>
    </rPh>
    <rPh sb="19" eb="21">
      <t>ウム</t>
    </rPh>
    <phoneticPr fontId="1"/>
  </si>
  <si>
    <t>【問12(4)①で「加算あり」と回答した施設のみ】</t>
    <rPh sb="10" eb="12">
      <t>カサン</t>
    </rPh>
    <rPh sb="16" eb="18">
      <t>カイトウ</t>
    </rPh>
    <rPh sb="20" eb="22">
      <t>シセツ</t>
    </rPh>
    <phoneticPr fontId="1"/>
  </si>
  <si>
    <t>問12(4)②生活機能向上連携加算の人数</t>
    <rPh sb="7" eb="9">
      <t>セイカツ</t>
    </rPh>
    <rPh sb="9" eb="11">
      <t>キノウ</t>
    </rPh>
    <rPh sb="11" eb="13">
      <t>コウジョウ</t>
    </rPh>
    <rPh sb="13" eb="15">
      <t>レンケイ</t>
    </rPh>
    <rPh sb="15" eb="17">
      <t>カサン</t>
    </rPh>
    <rPh sb="18" eb="20">
      <t>ニンズウ</t>
    </rPh>
    <phoneticPr fontId="1"/>
  </si>
  <si>
    <t>問12(5)①　個別機能訓練加算の有無</t>
    <rPh sb="8" eb="10">
      <t>コベツ</t>
    </rPh>
    <rPh sb="10" eb="12">
      <t>キノウ</t>
    </rPh>
    <rPh sb="12" eb="14">
      <t>クンレン</t>
    </rPh>
    <rPh sb="14" eb="16">
      <t>カサン</t>
    </rPh>
    <rPh sb="17" eb="19">
      <t>ウム</t>
    </rPh>
    <phoneticPr fontId="1"/>
  </si>
  <si>
    <t>問12(5)② 個別機能訓練加算の人数</t>
    <rPh sb="8" eb="10">
      <t>コベツ</t>
    </rPh>
    <rPh sb="10" eb="12">
      <t>キノウ</t>
    </rPh>
    <rPh sb="12" eb="14">
      <t>クンレン</t>
    </rPh>
    <rPh sb="14" eb="16">
      <t>カサン</t>
    </rPh>
    <rPh sb="17" eb="19">
      <t>ニンズウ</t>
    </rPh>
    <phoneticPr fontId="1"/>
  </si>
  <si>
    <t>問12(6)①　医療機関連携加算の有無</t>
    <rPh sb="8" eb="10">
      <t>イリョウ</t>
    </rPh>
    <rPh sb="10" eb="12">
      <t>キカン</t>
    </rPh>
    <rPh sb="12" eb="14">
      <t>レンケイ</t>
    </rPh>
    <rPh sb="14" eb="16">
      <t>カサン</t>
    </rPh>
    <rPh sb="17" eb="19">
      <t>ウム</t>
    </rPh>
    <phoneticPr fontId="1"/>
  </si>
  <si>
    <t>【問12(6)①で「加算あり」と回答した施設のみ】</t>
    <rPh sb="10" eb="12">
      <t>カサン</t>
    </rPh>
    <rPh sb="16" eb="18">
      <t>カイトウ</t>
    </rPh>
    <rPh sb="20" eb="22">
      <t>シセツ</t>
    </rPh>
    <phoneticPr fontId="1"/>
  </si>
  <si>
    <t>問12(6)②　医療機関連携加算の人数</t>
    <rPh sb="17" eb="19">
      <t>ニンズウ</t>
    </rPh>
    <phoneticPr fontId="1"/>
  </si>
  <si>
    <t>問12(7)①　退院・退所時連携加算の有無</t>
    <rPh sb="8" eb="10">
      <t>タイイン</t>
    </rPh>
    <rPh sb="11" eb="13">
      <t>タイショ</t>
    </rPh>
    <rPh sb="13" eb="14">
      <t>ジ</t>
    </rPh>
    <rPh sb="14" eb="16">
      <t>レンケイ</t>
    </rPh>
    <rPh sb="16" eb="18">
      <t>カサン</t>
    </rPh>
    <rPh sb="19" eb="21">
      <t>ウム</t>
    </rPh>
    <phoneticPr fontId="1"/>
  </si>
  <si>
    <t>問12(7)②　退院・退所時連携加算の人数</t>
    <rPh sb="19" eb="21">
      <t>ニンズウ</t>
    </rPh>
    <phoneticPr fontId="1"/>
  </si>
  <si>
    <t>問12(8)①　認知症専門ケア加算の有無</t>
    <rPh sb="8" eb="11">
      <t>ニンチショウ</t>
    </rPh>
    <rPh sb="11" eb="13">
      <t>センモン</t>
    </rPh>
    <rPh sb="15" eb="17">
      <t>カサン</t>
    </rPh>
    <rPh sb="18" eb="20">
      <t>ウム</t>
    </rPh>
    <phoneticPr fontId="1"/>
  </si>
  <si>
    <t>問12(8)②　認知症専門ケア加算の人数</t>
    <rPh sb="8" eb="11">
      <t>ニンチショウ</t>
    </rPh>
    <rPh sb="11" eb="13">
      <t>センモン</t>
    </rPh>
    <rPh sb="15" eb="17">
      <t>カサン</t>
    </rPh>
    <rPh sb="18" eb="20">
      <t>ニンズウ</t>
    </rPh>
    <phoneticPr fontId="1"/>
  </si>
  <si>
    <t>問12(9)①　若年性認知症者受入加算の有無</t>
    <rPh sb="8" eb="11">
      <t>ジャクネンセイ</t>
    </rPh>
    <rPh sb="11" eb="14">
      <t>ニンチショウ</t>
    </rPh>
    <rPh sb="14" eb="15">
      <t>シャ</t>
    </rPh>
    <rPh sb="15" eb="17">
      <t>ウケイレ</t>
    </rPh>
    <rPh sb="17" eb="19">
      <t>カサン</t>
    </rPh>
    <rPh sb="20" eb="22">
      <t>ウム</t>
    </rPh>
    <phoneticPr fontId="1"/>
  </si>
  <si>
    <t>9)①で「加算あり」と回答した施設のみ】</t>
    <rPh sb="5" eb="7">
      <t>カサン</t>
    </rPh>
    <rPh sb="11" eb="13">
      <t>カイトウ</t>
    </rPh>
    <rPh sb="15" eb="17">
      <t>シセツ</t>
    </rPh>
    <phoneticPr fontId="1"/>
  </si>
  <si>
    <t>問12(9)②　若年性認知症者受入加算の人数</t>
    <rPh sb="20" eb="22">
      <t>ニンズウ</t>
    </rPh>
    <phoneticPr fontId="1"/>
  </si>
  <si>
    <t>問12(10)① 看取り介護加算の有無</t>
    <rPh sb="9" eb="11">
      <t>ミト</t>
    </rPh>
    <rPh sb="12" eb="14">
      <t>カイゴ</t>
    </rPh>
    <rPh sb="14" eb="16">
      <t>カサン</t>
    </rPh>
    <rPh sb="17" eb="19">
      <t>ウム</t>
    </rPh>
    <phoneticPr fontId="1"/>
  </si>
  <si>
    <t>【問12(10)①で「届出している」と回答した施設のみ】</t>
    <rPh sb="11" eb="13">
      <t>トドケデ</t>
    </rPh>
    <rPh sb="19" eb="21">
      <t>カイトウ</t>
    </rPh>
    <rPh sb="23" eb="25">
      <t>シセツ</t>
    </rPh>
    <phoneticPr fontId="1"/>
  </si>
  <si>
    <t>問12(10)②　看取り介護加算の人数（１～６月の累計）</t>
    <rPh sb="9" eb="11">
      <t>ミト</t>
    </rPh>
    <rPh sb="12" eb="14">
      <t>カイゴ</t>
    </rPh>
    <rPh sb="17" eb="19">
      <t>ニンズウ</t>
    </rPh>
    <rPh sb="23" eb="24">
      <t>ガツ</t>
    </rPh>
    <rPh sb="25" eb="27">
      <t>ルイケイ</t>
    </rPh>
    <phoneticPr fontId="1"/>
  </si>
  <si>
    <t>問12(11)　サービス提供体制強化加算の有無</t>
    <rPh sb="12" eb="14">
      <t>テイキョウ</t>
    </rPh>
    <rPh sb="14" eb="16">
      <t>タイセイ</t>
    </rPh>
    <rPh sb="16" eb="18">
      <t>キョウカ</t>
    </rPh>
    <rPh sb="18" eb="20">
      <t>カサン</t>
    </rPh>
    <rPh sb="21" eb="23">
      <t>ウム</t>
    </rPh>
    <phoneticPr fontId="1"/>
  </si>
  <si>
    <t>入居継続支援加算を算定</t>
    <rPh sb="0" eb="2">
      <t>ニュウキョ</t>
    </rPh>
    <rPh sb="2" eb="4">
      <t>ケイゾク</t>
    </rPh>
    <rPh sb="4" eb="6">
      <t>シエン</t>
    </rPh>
    <rPh sb="6" eb="8">
      <t>カサン</t>
    </rPh>
    <rPh sb="9" eb="11">
      <t>サンテイ</t>
    </rPh>
    <phoneticPr fontId="1"/>
  </si>
  <si>
    <t>問12(12)　介護職員処遇改善加算の有無</t>
    <rPh sb="8" eb="10">
      <t>カイゴ</t>
    </rPh>
    <rPh sb="10" eb="12">
      <t>ショクイン</t>
    </rPh>
    <rPh sb="12" eb="14">
      <t>ショグウ</t>
    </rPh>
    <rPh sb="14" eb="16">
      <t>カイゼン</t>
    </rPh>
    <rPh sb="16" eb="18">
      <t>カサン</t>
    </rPh>
    <rPh sb="19" eb="21">
      <t>ウム</t>
    </rPh>
    <phoneticPr fontId="1"/>
  </si>
  <si>
    <t>問13(1) 協力医療機関数</t>
    <rPh sb="7" eb="9">
      <t>キョウリョク</t>
    </rPh>
    <rPh sb="9" eb="11">
      <t>イリョウ</t>
    </rPh>
    <rPh sb="11" eb="13">
      <t>キカン</t>
    </rPh>
    <rPh sb="13" eb="14">
      <t>スウ</t>
    </rPh>
    <phoneticPr fontId="1"/>
  </si>
  <si>
    <t>【問13(1)で「０箇所」と回答した施設を除く】</t>
    <rPh sb="10" eb="12">
      <t>カショ</t>
    </rPh>
    <rPh sb="14" eb="16">
      <t>カイトウ</t>
    </rPh>
    <rPh sb="18" eb="20">
      <t>シセツ</t>
    </rPh>
    <rPh sb="21" eb="22">
      <t>ノゾ</t>
    </rPh>
    <phoneticPr fontId="1"/>
  </si>
  <si>
    <t>問13(2) 主たる協力医療機関の種類</t>
    <rPh sb="7" eb="8">
      <t>シュ</t>
    </rPh>
    <rPh sb="10" eb="12">
      <t>キョウリョク</t>
    </rPh>
    <rPh sb="12" eb="14">
      <t>イリョウ</t>
    </rPh>
    <rPh sb="14" eb="16">
      <t>キカン</t>
    </rPh>
    <rPh sb="17" eb="19">
      <t>シュルイ</t>
    </rPh>
    <phoneticPr fontId="1"/>
  </si>
  <si>
    <t>問13(3) 協力歯科医療機関の有無</t>
    <rPh sb="7" eb="9">
      <t>キョウリョク</t>
    </rPh>
    <rPh sb="9" eb="11">
      <t>シカ</t>
    </rPh>
    <rPh sb="11" eb="13">
      <t>イリョウ</t>
    </rPh>
    <rPh sb="13" eb="15">
      <t>キカン</t>
    </rPh>
    <rPh sb="16" eb="18">
      <t>ウム</t>
    </rPh>
    <phoneticPr fontId="1"/>
  </si>
  <si>
    <t>問14(1)(2)　訪問診療・往診の利用状況（人数積み上げ）</t>
    <rPh sb="10" eb="12">
      <t>ホウモン</t>
    </rPh>
    <rPh sb="12" eb="14">
      <t>シンリョウ</t>
    </rPh>
    <rPh sb="15" eb="17">
      <t>オウシン</t>
    </rPh>
    <rPh sb="18" eb="20">
      <t>リヨウ</t>
    </rPh>
    <rPh sb="20" eb="22">
      <t>ジョウキョウ</t>
    </rPh>
    <rPh sb="23" eb="25">
      <t>ニンズウ</t>
    </rPh>
    <rPh sb="25" eb="26">
      <t>ツ</t>
    </rPh>
    <rPh sb="27" eb="28">
      <t>ア</t>
    </rPh>
    <phoneticPr fontId="1"/>
  </si>
  <si>
    <t>問14(1) 訪問診療・往診を利用した入居者数（②～④計）の入居者総数に対する割合</t>
    <rPh sb="7" eb="9">
      <t>ホウモン</t>
    </rPh>
    <rPh sb="9" eb="11">
      <t>シンリョウ</t>
    </rPh>
    <rPh sb="12" eb="14">
      <t>オウシン</t>
    </rPh>
    <rPh sb="15" eb="17">
      <t>リヨウ</t>
    </rPh>
    <rPh sb="19" eb="22">
      <t>ニュウキョシャ</t>
    </rPh>
    <rPh sb="22" eb="23">
      <t>スウ</t>
    </rPh>
    <rPh sb="27" eb="28">
      <t>ケイ</t>
    </rPh>
    <rPh sb="30" eb="33">
      <t>ニュウキョシャ</t>
    </rPh>
    <rPh sb="33" eb="35">
      <t>ソウスウ</t>
    </rPh>
    <rPh sb="36" eb="37">
      <t>タイ</t>
    </rPh>
    <rPh sb="39" eb="41">
      <t>ワリアイ</t>
    </rPh>
    <phoneticPr fontId="1"/>
  </si>
  <si>
    <t>問14(2) うち、最も利用している医療機関から受診した入居者数（②～④計）の入居者総数に対する割合</t>
    <rPh sb="10" eb="11">
      <t>モット</t>
    </rPh>
    <rPh sb="12" eb="14">
      <t>リヨウ</t>
    </rPh>
    <rPh sb="18" eb="20">
      <t>イリョウ</t>
    </rPh>
    <rPh sb="20" eb="22">
      <t>キカン</t>
    </rPh>
    <rPh sb="24" eb="26">
      <t>ジュシン</t>
    </rPh>
    <rPh sb="28" eb="31">
      <t>ニュウキョシャ</t>
    </rPh>
    <rPh sb="31" eb="32">
      <t>スウ</t>
    </rPh>
    <rPh sb="36" eb="37">
      <t>ケイ</t>
    </rPh>
    <rPh sb="39" eb="42">
      <t>ニュウキョシャ</t>
    </rPh>
    <rPh sb="42" eb="44">
      <t>ソウスウ</t>
    </rPh>
    <rPh sb="45" eb="46">
      <t>タイ</t>
    </rPh>
    <rPh sb="48" eb="50">
      <t>ワリアイ</t>
    </rPh>
    <phoneticPr fontId="1"/>
  </si>
  <si>
    <t>問14(3)① 最も多く利用している医療機関の貴施設との併設・隣接の状況</t>
    <rPh sb="8" eb="9">
      <t>モット</t>
    </rPh>
    <rPh sb="10" eb="11">
      <t>オオ</t>
    </rPh>
    <rPh sb="12" eb="14">
      <t>リヨウ</t>
    </rPh>
    <rPh sb="18" eb="20">
      <t>イリョウ</t>
    </rPh>
    <rPh sb="20" eb="22">
      <t>キカン</t>
    </rPh>
    <rPh sb="23" eb="24">
      <t>キ</t>
    </rPh>
    <rPh sb="24" eb="26">
      <t>シセツ</t>
    </rPh>
    <rPh sb="28" eb="30">
      <t>ヘイセツ</t>
    </rPh>
    <rPh sb="31" eb="33">
      <t>リンセツ</t>
    </rPh>
    <rPh sb="34" eb="36">
      <t>ジョウキョウ</t>
    </rPh>
    <phoneticPr fontId="1"/>
  </si>
  <si>
    <t>問14(3)② 最も多く利用している医療機関の貴施設との関係</t>
    <rPh sb="8" eb="9">
      <t>モット</t>
    </rPh>
    <rPh sb="10" eb="11">
      <t>オオ</t>
    </rPh>
    <rPh sb="12" eb="14">
      <t>リヨウ</t>
    </rPh>
    <rPh sb="18" eb="20">
      <t>イリョウ</t>
    </rPh>
    <rPh sb="20" eb="22">
      <t>キカン</t>
    </rPh>
    <rPh sb="23" eb="24">
      <t>キ</t>
    </rPh>
    <rPh sb="24" eb="26">
      <t>シセツ</t>
    </rPh>
    <rPh sb="28" eb="30">
      <t>カンケイ</t>
    </rPh>
    <phoneticPr fontId="1"/>
  </si>
  <si>
    <t>問14(3)③ 最も多く利用している医療機関の貴施設との関係</t>
    <rPh sb="8" eb="9">
      <t>モット</t>
    </rPh>
    <rPh sb="10" eb="11">
      <t>オオ</t>
    </rPh>
    <rPh sb="12" eb="14">
      <t>リヨウ</t>
    </rPh>
    <rPh sb="18" eb="20">
      <t>イリョウ</t>
    </rPh>
    <rPh sb="20" eb="22">
      <t>キカン</t>
    </rPh>
    <rPh sb="23" eb="24">
      <t>キ</t>
    </rPh>
    <rPh sb="24" eb="26">
      <t>シセツ</t>
    </rPh>
    <rPh sb="28" eb="30">
      <t>カンケイ</t>
    </rPh>
    <phoneticPr fontId="1"/>
  </si>
  <si>
    <t>問14(3)④ 最も多く利用している医療機関の種類</t>
    <rPh sb="8" eb="9">
      <t>モット</t>
    </rPh>
    <rPh sb="10" eb="11">
      <t>オオ</t>
    </rPh>
    <rPh sb="12" eb="14">
      <t>リヨウ</t>
    </rPh>
    <rPh sb="18" eb="20">
      <t>イリョウ</t>
    </rPh>
    <rPh sb="20" eb="22">
      <t>キカン</t>
    </rPh>
    <rPh sb="23" eb="25">
      <t>シュルイ</t>
    </rPh>
    <phoneticPr fontId="1"/>
  </si>
  <si>
    <t>問14(4) 入院中の入居者に対し行っている事項（複数回答）</t>
    <rPh sb="7" eb="10">
      <t>ニュウインチュウ</t>
    </rPh>
    <rPh sb="11" eb="14">
      <t>ニュウキョシャ</t>
    </rPh>
    <rPh sb="15" eb="16">
      <t>タイ</t>
    </rPh>
    <rPh sb="17" eb="18">
      <t>オコナ</t>
    </rPh>
    <rPh sb="22" eb="24">
      <t>ジコウ</t>
    </rPh>
    <rPh sb="25" eb="27">
      <t>フクスウ</t>
    </rPh>
    <rPh sb="27" eb="29">
      <t>カイトウ</t>
    </rPh>
    <phoneticPr fontId="1"/>
  </si>
  <si>
    <t>定期的に状態を確認するための医療機関への訪問</t>
    <rPh sb="0" eb="3">
      <t>テイキテキ</t>
    </rPh>
    <rPh sb="4" eb="6">
      <t>ジョウタイ</t>
    </rPh>
    <rPh sb="7" eb="9">
      <t>カクニン</t>
    </rPh>
    <rPh sb="14" eb="16">
      <t>イリョウ</t>
    </rPh>
    <rPh sb="16" eb="18">
      <t>キカン</t>
    </rPh>
    <rPh sb="20" eb="22">
      <t>ホウモン</t>
    </rPh>
    <phoneticPr fontId="1"/>
  </si>
  <si>
    <r>
      <t>退院支援</t>
    </r>
    <r>
      <rPr>
        <sz val="8"/>
        <rFont val="ＭＳ Ｐ明朝"/>
        <family val="1"/>
        <charset val="128"/>
      </rPr>
      <t>（情報入手、退院カンファレンス等）</t>
    </r>
    <r>
      <rPr>
        <sz val="9"/>
        <rFont val="ＭＳ 明朝"/>
        <family val="1"/>
        <charset val="128"/>
      </rPr>
      <t>のための働きかけ</t>
    </r>
    <rPh sb="0" eb="2">
      <t>タイイン</t>
    </rPh>
    <rPh sb="2" eb="4">
      <t>シエン</t>
    </rPh>
    <rPh sb="5" eb="7">
      <t>ジョウホウ</t>
    </rPh>
    <rPh sb="7" eb="9">
      <t>ニュウシュ</t>
    </rPh>
    <rPh sb="10" eb="12">
      <t>タイイン</t>
    </rPh>
    <rPh sb="19" eb="20">
      <t>トウ</t>
    </rPh>
    <rPh sb="25" eb="26">
      <t>ハタラ</t>
    </rPh>
    <phoneticPr fontId="1"/>
  </si>
  <si>
    <t>問14(5)①　歯科診療の外来での受診人数</t>
    <rPh sb="8" eb="10">
      <t>シカ</t>
    </rPh>
    <rPh sb="10" eb="12">
      <t>シンリョウ</t>
    </rPh>
    <rPh sb="13" eb="15">
      <t>ガイライ</t>
    </rPh>
    <rPh sb="17" eb="19">
      <t>ジュシン</t>
    </rPh>
    <rPh sb="19" eb="21">
      <t>ニンズウ</t>
    </rPh>
    <phoneticPr fontId="1"/>
  </si>
  <si>
    <t>問14(5)②　訪問歯科診療での受診人数</t>
    <rPh sb="8" eb="10">
      <t>ホウモン</t>
    </rPh>
    <rPh sb="10" eb="12">
      <t>シカ</t>
    </rPh>
    <rPh sb="12" eb="14">
      <t>シンリョウ</t>
    </rPh>
    <rPh sb="16" eb="18">
      <t>ジュシン</t>
    </rPh>
    <rPh sb="18" eb="20">
      <t>ニンズウ</t>
    </rPh>
    <phoneticPr fontId="1"/>
  </si>
  <si>
    <t>【問14(5)①②の合計が１人以上いる施設のみ】</t>
    <rPh sb="10" eb="12">
      <t>ゴウケイ</t>
    </rPh>
    <rPh sb="14" eb="17">
      <t>ニンイジョウ</t>
    </rPh>
    <rPh sb="19" eb="21">
      <t>シセツ</t>
    </rPh>
    <phoneticPr fontId="1"/>
  </si>
  <si>
    <t>問14(6)　歯科診療の主な受診理由（複数回答）</t>
    <rPh sb="7" eb="9">
      <t>シカ</t>
    </rPh>
    <rPh sb="9" eb="11">
      <t>シンリョウ</t>
    </rPh>
    <rPh sb="12" eb="13">
      <t>オモ</t>
    </rPh>
    <rPh sb="14" eb="16">
      <t>ジュシン</t>
    </rPh>
    <rPh sb="16" eb="18">
      <t>リユウ</t>
    </rPh>
    <rPh sb="18" eb="24">
      <t>フカ</t>
    </rPh>
    <phoneticPr fontId="1"/>
  </si>
  <si>
    <t>Ⅷ　看取りと人生の最終段階における医療・ケアに対する施設での取り組み</t>
    <rPh sb="2" eb="4">
      <t>ミト</t>
    </rPh>
    <rPh sb="6" eb="8">
      <t>ジンセイ</t>
    </rPh>
    <rPh sb="9" eb="11">
      <t>サイシュウ</t>
    </rPh>
    <rPh sb="11" eb="13">
      <t>ダンカイ</t>
    </rPh>
    <rPh sb="17" eb="19">
      <t>イリョウ</t>
    </rPh>
    <rPh sb="23" eb="24">
      <t>タイ</t>
    </rPh>
    <rPh sb="26" eb="28">
      <t>シセツ</t>
    </rPh>
    <rPh sb="30" eb="31">
      <t>ト</t>
    </rPh>
    <rPh sb="32" eb="33">
      <t>ク</t>
    </rPh>
    <phoneticPr fontId="1"/>
  </si>
  <si>
    <t>問15(1) 看取りの受け入れ方針</t>
    <rPh sb="0" eb="1">
      <t>トイ</t>
    </rPh>
    <rPh sb="7" eb="9">
      <t>ミト</t>
    </rPh>
    <rPh sb="11" eb="12">
      <t>ウ</t>
    </rPh>
    <rPh sb="13" eb="14">
      <t>イ</t>
    </rPh>
    <rPh sb="15" eb="17">
      <t>ホウシン</t>
    </rPh>
    <phoneticPr fontId="1"/>
  </si>
  <si>
    <t>「ホームでなくなりたい」という希望があれば、受け入れる</t>
    <rPh sb="15" eb="17">
      <t>キボウ</t>
    </rPh>
    <rPh sb="22" eb="23">
      <t>ウ</t>
    </rPh>
    <rPh sb="24" eb="25">
      <t>イ</t>
    </rPh>
    <phoneticPr fontId="1"/>
  </si>
  <si>
    <t>原則的に受け入れていない</t>
    <rPh sb="0" eb="3">
      <t>ゲンソクテキ</t>
    </rPh>
    <rPh sb="4" eb="5">
      <t>ウ</t>
    </rPh>
    <rPh sb="6" eb="7">
      <t>イ</t>
    </rPh>
    <phoneticPr fontId="1"/>
  </si>
  <si>
    <t>問15(2) 看取りを受け入れられないことがある理由（複数回答）</t>
    <rPh sb="0" eb="1">
      <t>トイ</t>
    </rPh>
    <rPh sb="7" eb="9">
      <t>ミト</t>
    </rPh>
    <rPh sb="11" eb="12">
      <t>ウ</t>
    </rPh>
    <rPh sb="13" eb="14">
      <t>イ</t>
    </rPh>
    <rPh sb="24" eb="26">
      <t>リユウ</t>
    </rPh>
    <rPh sb="26" eb="32">
      <t>フカ</t>
    </rPh>
    <phoneticPr fontId="1"/>
  </si>
  <si>
    <t>受け入れられない理由はない（すべて受け入れる）</t>
  </si>
  <si>
    <t>看護職員の数が足りないから</t>
  </si>
  <si>
    <t>介護職員の数が足りないから</t>
  </si>
  <si>
    <t>夜間は看護職員がいないから</t>
  </si>
  <si>
    <t>施設で看取りを行う事に対して、看護職員の理解・経験がないから</t>
  </si>
  <si>
    <t>施設で看取りを行う事に対して、介護職員の理解・経験がないから</t>
  </si>
  <si>
    <t>家族等の意見が一致しないから</t>
  </si>
  <si>
    <t>事故が起こることや、それに関して入居者の家族等とトラブルになることが心配だから</t>
  </si>
  <si>
    <t>看取りに関する方針やマニュアルを定めていないから</t>
  </si>
  <si>
    <t>施設での看取りをサポートしてもらえる医師・医療機関がないから</t>
  </si>
  <si>
    <t>費用がかかりすぎるから</t>
  </si>
  <si>
    <t>そもそも看取りまで行う施設ではないと位置付けているから</t>
  </si>
  <si>
    <t>問15(3)① 看取り指針</t>
    <rPh sb="0" eb="1">
      <t>トイ</t>
    </rPh>
    <rPh sb="8" eb="10">
      <t>ミト</t>
    </rPh>
    <rPh sb="11" eb="13">
      <t>シシン</t>
    </rPh>
    <phoneticPr fontId="1"/>
  </si>
  <si>
    <t>現在準備中</t>
    <rPh sb="0" eb="2">
      <t>ゲンザイ</t>
    </rPh>
    <rPh sb="2" eb="4">
      <t>ジュンビ</t>
    </rPh>
    <rPh sb="4" eb="5">
      <t>ナカ</t>
    </rPh>
    <phoneticPr fontId="1"/>
  </si>
  <si>
    <t>問15(3)② 看取りマニュアル</t>
    <rPh sb="0" eb="1">
      <t>トイ</t>
    </rPh>
    <rPh sb="8" eb="10">
      <t>ミト</t>
    </rPh>
    <phoneticPr fontId="1"/>
  </si>
  <si>
    <t>【問15(3)②で「有り」と回答した施設のみ】</t>
    <rPh sb="1" eb="2">
      <t>トイ</t>
    </rPh>
    <rPh sb="10" eb="11">
      <t>ア</t>
    </rPh>
    <rPh sb="14" eb="16">
      <t>カイトウ</t>
    </rPh>
    <rPh sb="18" eb="20">
      <t>シセツ</t>
    </rPh>
    <phoneticPr fontId="1"/>
  </si>
  <si>
    <t>問15(3)SQ1 マニュアルには、看取り期に応じたケア・医療等について説明するための記載がありますか</t>
    <rPh sb="0" eb="1">
      <t>トイ</t>
    </rPh>
    <rPh sb="18" eb="20">
      <t>ミト</t>
    </rPh>
    <rPh sb="21" eb="22">
      <t>キ</t>
    </rPh>
    <rPh sb="23" eb="24">
      <t>オウ</t>
    </rPh>
    <rPh sb="29" eb="31">
      <t>イリョウ</t>
    </rPh>
    <rPh sb="31" eb="32">
      <t>トウ</t>
    </rPh>
    <rPh sb="36" eb="38">
      <t>セツメイ</t>
    </rPh>
    <rPh sb="43" eb="45">
      <t>キサイ</t>
    </rPh>
    <phoneticPr fontId="1"/>
  </si>
  <si>
    <t>なし</t>
    <phoneticPr fontId="1"/>
  </si>
  <si>
    <t>問15(4) 看取りに関する研修</t>
    <rPh sb="0" eb="1">
      <t>トイ</t>
    </rPh>
    <rPh sb="7" eb="9">
      <t>ミト</t>
    </rPh>
    <rPh sb="11" eb="12">
      <t>カン</t>
    </rPh>
    <rPh sb="14" eb="16">
      <t>ケンシュウ</t>
    </rPh>
    <phoneticPr fontId="1"/>
  </si>
  <si>
    <t>【問15(4)で「有り」と回答した施設のみ】</t>
    <rPh sb="1" eb="2">
      <t>トイ</t>
    </rPh>
    <rPh sb="9" eb="10">
      <t>ア</t>
    </rPh>
    <rPh sb="13" eb="15">
      <t>カイトウ</t>
    </rPh>
    <rPh sb="17" eb="19">
      <t>シセツ</t>
    </rPh>
    <phoneticPr fontId="1"/>
  </si>
  <si>
    <t>問15(4)SQ2 研修の対象（複数回答）</t>
    <rPh sb="0" eb="1">
      <t>トイ</t>
    </rPh>
    <rPh sb="10" eb="12">
      <t>ケンシュウ</t>
    </rPh>
    <rPh sb="13" eb="15">
      <t>タイショウ</t>
    </rPh>
    <rPh sb="15" eb="21">
      <t>フカ</t>
    </rPh>
    <phoneticPr fontId="1"/>
  </si>
  <si>
    <t>施設長</t>
    <rPh sb="0" eb="3">
      <t>シセツチョウ</t>
    </rPh>
    <phoneticPr fontId="1"/>
  </si>
  <si>
    <t>看護職員</t>
    <rPh sb="0" eb="2">
      <t>カンゴ</t>
    </rPh>
    <rPh sb="2" eb="4">
      <t>ショクイン</t>
    </rPh>
    <phoneticPr fontId="1"/>
  </si>
  <si>
    <t>介護職（リーダークラス）</t>
    <rPh sb="0" eb="3">
      <t>カイゴショク</t>
    </rPh>
    <phoneticPr fontId="1"/>
  </si>
  <si>
    <t>介護職（その他）</t>
    <rPh sb="0" eb="3">
      <t>カイゴショク</t>
    </rPh>
    <rPh sb="6" eb="7">
      <t>タ</t>
    </rPh>
    <phoneticPr fontId="1"/>
  </si>
  <si>
    <t>問15(4)SQ3 研修の実施方法（複数回答）</t>
    <rPh sb="0" eb="1">
      <t>トイ</t>
    </rPh>
    <rPh sb="10" eb="12">
      <t>ケンシュウ</t>
    </rPh>
    <rPh sb="13" eb="15">
      <t>ジッシ</t>
    </rPh>
    <rPh sb="15" eb="17">
      <t>ホウホウ</t>
    </rPh>
    <rPh sb="17" eb="23">
      <t>フカ</t>
    </rPh>
    <phoneticPr fontId="1"/>
  </si>
  <si>
    <t>社内研修（施設内研修）</t>
    <rPh sb="0" eb="2">
      <t>シャナイ</t>
    </rPh>
    <rPh sb="2" eb="4">
      <t>ケンシュウ</t>
    </rPh>
    <rPh sb="5" eb="8">
      <t>シセツナイ</t>
    </rPh>
    <rPh sb="8" eb="10">
      <t>ケンシュウ</t>
    </rPh>
    <phoneticPr fontId="1"/>
  </si>
  <si>
    <t>社内研修（本社研修等）</t>
    <rPh sb="0" eb="2">
      <t>シャナイ</t>
    </rPh>
    <rPh sb="2" eb="4">
      <t>ケンシュウ</t>
    </rPh>
    <rPh sb="5" eb="7">
      <t>ホンシャ</t>
    </rPh>
    <rPh sb="7" eb="9">
      <t>ケンシュウ</t>
    </rPh>
    <rPh sb="9" eb="10">
      <t>トウ</t>
    </rPh>
    <phoneticPr fontId="1"/>
  </si>
  <si>
    <t>外部研修（参加費助成）</t>
    <rPh sb="0" eb="2">
      <t>ガイブ</t>
    </rPh>
    <rPh sb="2" eb="4">
      <t>ケンシュウ</t>
    </rPh>
    <rPh sb="5" eb="8">
      <t>サンカヒ</t>
    </rPh>
    <rPh sb="8" eb="10">
      <t>ジョセイ</t>
    </rPh>
    <phoneticPr fontId="1"/>
  </si>
  <si>
    <t>外部研修（助成等なし）</t>
    <rPh sb="0" eb="2">
      <t>ガイブ</t>
    </rPh>
    <rPh sb="2" eb="4">
      <t>ケンシュウ</t>
    </rPh>
    <rPh sb="5" eb="7">
      <t>ジョセイ</t>
    </rPh>
    <rPh sb="7" eb="8">
      <t>トウ</t>
    </rPh>
    <phoneticPr fontId="1"/>
  </si>
  <si>
    <t>問15(5) 実施した看取り介護の振り返りの有無（過去１年以内）</t>
    <rPh sb="0" eb="1">
      <t>トイ</t>
    </rPh>
    <rPh sb="7" eb="9">
      <t>ジッシ</t>
    </rPh>
    <rPh sb="11" eb="13">
      <t>ミト</t>
    </rPh>
    <rPh sb="14" eb="16">
      <t>カイゴ</t>
    </rPh>
    <rPh sb="17" eb="18">
      <t>フ</t>
    </rPh>
    <rPh sb="19" eb="20">
      <t>カエ</t>
    </rPh>
    <rPh sb="22" eb="24">
      <t>ウム</t>
    </rPh>
    <rPh sb="25" eb="27">
      <t>カコ</t>
    </rPh>
    <rPh sb="27" eb="29">
      <t>イチネン</t>
    </rPh>
    <rPh sb="29" eb="31">
      <t>イナイ</t>
    </rPh>
    <phoneticPr fontId="1"/>
  </si>
  <si>
    <t>問15(6) 指針や実施体制の見直しの有無（過去１年以内）</t>
    <rPh sb="0" eb="1">
      <t>トイ</t>
    </rPh>
    <rPh sb="7" eb="9">
      <t>シシン</t>
    </rPh>
    <rPh sb="10" eb="12">
      <t>ジッシ</t>
    </rPh>
    <rPh sb="12" eb="14">
      <t>タイセイ</t>
    </rPh>
    <rPh sb="15" eb="17">
      <t>ミナオ</t>
    </rPh>
    <rPh sb="19" eb="21">
      <t>ウム</t>
    </rPh>
    <rPh sb="22" eb="24">
      <t>カコ</t>
    </rPh>
    <rPh sb="25" eb="26">
      <t>ネン</t>
    </rPh>
    <rPh sb="26" eb="28">
      <t>イナイ</t>
    </rPh>
    <phoneticPr fontId="1"/>
  </si>
  <si>
    <t>入居時点</t>
  </si>
  <si>
    <t>ケアプラン作成（変更）時</t>
  </si>
  <si>
    <t>要介護認定の更新時</t>
  </si>
  <si>
    <t>年１回程度の定期確認</t>
  </si>
  <si>
    <t>数か月～半年に１回程度の定期確認</t>
  </si>
  <si>
    <t>病状等が悪化したとき</t>
  </si>
  <si>
    <t>看取りが近づいていると判断された時</t>
  </si>
  <si>
    <t>本人</t>
    <rPh sb="0" eb="2">
      <t>ホンニン</t>
    </rPh>
    <phoneticPr fontId="1"/>
  </si>
  <si>
    <t>家族の代表者</t>
    <rPh sb="0" eb="2">
      <t>カゾク</t>
    </rPh>
    <rPh sb="3" eb="6">
      <t>ダイヒョウシャ</t>
    </rPh>
    <phoneticPr fontId="1"/>
  </si>
  <si>
    <t>代表者以外の主だった家族等</t>
    <rPh sb="0" eb="3">
      <t>ダイヒョウシャ</t>
    </rPh>
    <rPh sb="3" eb="5">
      <t>イガイ</t>
    </rPh>
    <rPh sb="6" eb="7">
      <t>オモ</t>
    </rPh>
    <rPh sb="10" eb="12">
      <t>カゾク</t>
    </rPh>
    <rPh sb="12" eb="13">
      <t>トウ</t>
    </rPh>
    <phoneticPr fontId="1"/>
  </si>
  <si>
    <t>施設の方針の明確化</t>
  </si>
  <si>
    <t>居室等の環境整備</t>
  </si>
  <si>
    <t>訪問医との関係強化</t>
  </si>
  <si>
    <t>病院との関係強化</t>
  </si>
  <si>
    <t>看護職員の増員</t>
  </si>
  <si>
    <t>介護職員の増員</t>
  </si>
  <si>
    <t>夜間、休日の職員体制の充実</t>
  </si>
  <si>
    <t>職員の協調</t>
  </si>
  <si>
    <t>看護職員の知識・技術の向上</t>
  </si>
  <si>
    <t>介護職員の知識・技術の向上</t>
  </si>
  <si>
    <t>職員のグリーフケア</t>
  </si>
  <si>
    <t>本人の意思決定支援</t>
  </si>
  <si>
    <t>家族等へのグリーフケア</t>
  </si>
  <si>
    <t>問16(1) 基本的に、人生の最終段階における医療・ケアについて説明するための資料を準備していますか</t>
    <rPh sb="0" eb="1">
      <t>トイ</t>
    </rPh>
    <rPh sb="7" eb="10">
      <t>キホンテキ</t>
    </rPh>
    <rPh sb="12" eb="14">
      <t>ジンセイ</t>
    </rPh>
    <rPh sb="15" eb="17">
      <t>サイシュウ</t>
    </rPh>
    <rPh sb="17" eb="19">
      <t>ダンカイ</t>
    </rPh>
    <rPh sb="23" eb="25">
      <t>イリョウ</t>
    </rPh>
    <rPh sb="32" eb="34">
      <t>セツメイ</t>
    </rPh>
    <rPh sb="39" eb="41">
      <t>シリョウ</t>
    </rPh>
    <rPh sb="42" eb="44">
      <t>ジュンビ</t>
    </rPh>
    <phoneticPr fontId="1"/>
  </si>
  <si>
    <t>はい</t>
    <phoneticPr fontId="1"/>
  </si>
  <si>
    <t>いいえ</t>
    <phoneticPr fontId="1"/>
  </si>
  <si>
    <t>問16(2) 人生の最終段階における医療・ケアについて、本人、家族等へ説明し、本人の意思を確認または推定していますか</t>
    <rPh sb="0" eb="1">
      <t>トイ</t>
    </rPh>
    <rPh sb="7" eb="9">
      <t>ジンセイ</t>
    </rPh>
    <rPh sb="10" eb="12">
      <t>サイシュウ</t>
    </rPh>
    <rPh sb="12" eb="14">
      <t>ダンカイ</t>
    </rPh>
    <rPh sb="18" eb="20">
      <t>イリョウ</t>
    </rPh>
    <rPh sb="28" eb="30">
      <t>ホンニン</t>
    </rPh>
    <rPh sb="31" eb="34">
      <t>カゾクナド</t>
    </rPh>
    <rPh sb="35" eb="37">
      <t>セツメイ</t>
    </rPh>
    <rPh sb="39" eb="41">
      <t>ホンニン</t>
    </rPh>
    <rPh sb="42" eb="44">
      <t>イシ</t>
    </rPh>
    <rPh sb="45" eb="47">
      <t>カクニン</t>
    </rPh>
    <rPh sb="50" eb="52">
      <t>スイテイ</t>
    </rPh>
    <phoneticPr fontId="1"/>
  </si>
  <si>
    <t>問15(7) 看取りに関する説明・意思確認の実施タイミング（複数回答）</t>
    <rPh sb="7" eb="9">
      <t>ミト</t>
    </rPh>
    <rPh sb="11" eb="12">
      <t>カン</t>
    </rPh>
    <rPh sb="14" eb="16">
      <t>セツメイ</t>
    </rPh>
    <rPh sb="17" eb="19">
      <t>イシ</t>
    </rPh>
    <rPh sb="19" eb="21">
      <t>カクニン</t>
    </rPh>
    <rPh sb="22" eb="24">
      <t>ジッシ</t>
    </rPh>
    <rPh sb="29" eb="35">
      <t>フカ</t>
    </rPh>
    <phoneticPr fontId="1"/>
  </si>
  <si>
    <t>問15(8) 説明・意思確認の対象（複数回答）</t>
    <rPh sb="7" eb="9">
      <t>セツメイ</t>
    </rPh>
    <rPh sb="10" eb="12">
      <t>イシ</t>
    </rPh>
    <rPh sb="12" eb="14">
      <t>カクニン</t>
    </rPh>
    <rPh sb="15" eb="17">
      <t>タイショウ</t>
    </rPh>
    <rPh sb="17" eb="23">
      <t>フカ</t>
    </rPh>
    <phoneticPr fontId="1"/>
  </si>
  <si>
    <t>問15(9) 施設での看取りにおける課題（３つまで複数回答）</t>
    <rPh sb="7" eb="9">
      <t>シセツ</t>
    </rPh>
    <rPh sb="11" eb="13">
      <t>ミト</t>
    </rPh>
    <rPh sb="18" eb="20">
      <t>カダイ</t>
    </rPh>
    <rPh sb="25" eb="27">
      <t>フクスウ</t>
    </rPh>
    <rPh sb="27" eb="29">
      <t>カイトウ</t>
    </rPh>
    <phoneticPr fontId="1"/>
  </si>
  <si>
    <t>問16(3) 基本的に、人生の最終段階における医療・ケアについて、本人、家族等と施設関係者が集まって話し合いを行っていますか</t>
    <rPh sb="0" eb="1">
      <t>トイ</t>
    </rPh>
    <rPh sb="7" eb="10">
      <t>キホンテキ</t>
    </rPh>
    <rPh sb="12" eb="14">
      <t>ジンセイ</t>
    </rPh>
    <rPh sb="15" eb="17">
      <t>サイシュウ</t>
    </rPh>
    <rPh sb="17" eb="19">
      <t>ダンカイ</t>
    </rPh>
    <rPh sb="23" eb="25">
      <t>イリョウ</t>
    </rPh>
    <rPh sb="33" eb="35">
      <t>ホンニン</t>
    </rPh>
    <rPh sb="36" eb="39">
      <t>カゾクナド</t>
    </rPh>
    <rPh sb="40" eb="42">
      <t>シセツ</t>
    </rPh>
    <rPh sb="42" eb="45">
      <t>カンケイシャ</t>
    </rPh>
    <rPh sb="46" eb="47">
      <t>アツ</t>
    </rPh>
    <rPh sb="50" eb="51">
      <t>ハナ</t>
    </rPh>
    <rPh sb="52" eb="53">
      <t>ア</t>
    </rPh>
    <rPh sb="55" eb="56">
      <t>オコナ</t>
    </rPh>
    <phoneticPr fontId="1"/>
  </si>
  <si>
    <t>いつも行っている</t>
    <rPh sb="3" eb="4">
      <t>オコナ</t>
    </rPh>
    <phoneticPr fontId="1"/>
  </si>
  <si>
    <t>行う時がある</t>
    <rPh sb="0" eb="1">
      <t>オコナ</t>
    </rPh>
    <rPh sb="2" eb="3">
      <t>トキ</t>
    </rPh>
    <phoneticPr fontId="1"/>
  </si>
  <si>
    <t>行っていない</t>
    <rPh sb="0" eb="1">
      <t>オコナ</t>
    </rPh>
    <phoneticPr fontId="1"/>
  </si>
  <si>
    <t>【問16(3)で「いつも行っている」または「行う時がある」と回答した施設のみ】</t>
    <rPh sb="1" eb="2">
      <t>トイ</t>
    </rPh>
    <rPh sb="12" eb="13">
      <t>イ</t>
    </rPh>
    <rPh sb="22" eb="23">
      <t>オコナ</t>
    </rPh>
    <rPh sb="24" eb="25">
      <t>トキ</t>
    </rPh>
    <rPh sb="30" eb="32">
      <t>カイトウ</t>
    </rPh>
    <rPh sb="34" eb="36">
      <t>シセツ</t>
    </rPh>
    <phoneticPr fontId="1"/>
  </si>
  <si>
    <t>問16(3)SQ1 人生の最終段階における医療・ケアについての話し合いを繰り返し行っていますか</t>
    <rPh sb="0" eb="1">
      <t>トイ</t>
    </rPh>
    <rPh sb="10" eb="12">
      <t>ジンセイ</t>
    </rPh>
    <rPh sb="13" eb="15">
      <t>サイシュウ</t>
    </rPh>
    <rPh sb="15" eb="17">
      <t>ダンカイ</t>
    </rPh>
    <rPh sb="21" eb="23">
      <t>イリョウ</t>
    </rPh>
    <rPh sb="31" eb="32">
      <t>ハナ</t>
    </rPh>
    <rPh sb="33" eb="34">
      <t>ア</t>
    </rPh>
    <rPh sb="36" eb="37">
      <t>ク</t>
    </rPh>
    <rPh sb="38" eb="39">
      <t>カエ</t>
    </rPh>
    <rPh sb="40" eb="41">
      <t>オコナ</t>
    </rPh>
    <phoneticPr fontId="1"/>
  </si>
  <si>
    <t>問16(3)SQ2 人生の最終段階における医療・ケアについて、本人、家族等と施設関係者との話し合いをいつ行っていますか（複数回答）</t>
    <rPh sb="0" eb="1">
      <t>トイ</t>
    </rPh>
    <rPh sb="10" eb="12">
      <t>ジンセイ</t>
    </rPh>
    <rPh sb="13" eb="15">
      <t>サイシュウ</t>
    </rPh>
    <rPh sb="15" eb="17">
      <t>ダンカイ</t>
    </rPh>
    <rPh sb="21" eb="23">
      <t>イリョウ</t>
    </rPh>
    <rPh sb="31" eb="33">
      <t>ホンニン</t>
    </rPh>
    <rPh sb="34" eb="36">
      <t>カゾク</t>
    </rPh>
    <rPh sb="36" eb="37">
      <t>トウ</t>
    </rPh>
    <rPh sb="38" eb="40">
      <t>シセツ</t>
    </rPh>
    <rPh sb="40" eb="43">
      <t>カンケイシャ</t>
    </rPh>
    <rPh sb="45" eb="46">
      <t>ハナ</t>
    </rPh>
    <rPh sb="47" eb="48">
      <t>ア</t>
    </rPh>
    <rPh sb="52" eb="53">
      <t>オコナ</t>
    </rPh>
    <rPh sb="59" eb="65">
      <t>フカ</t>
    </rPh>
    <phoneticPr fontId="1"/>
  </si>
  <si>
    <t>医師に一般的に認められている医学的知見に基づき、回復の見込みがないと診断された時期</t>
  </si>
  <si>
    <t>病状の進行、衰弱傾向を認める時期</t>
  </si>
  <si>
    <t>ケアプラン作成または変更時</t>
  </si>
  <si>
    <t>本人・家族等から人生の最終段階の医療・ケア等について相談があったとき</t>
  </si>
  <si>
    <t>状態に関係なく、施設に入居したとき</t>
  </si>
  <si>
    <t>状態に関係なく、定期的に（数ヶ月～半年に１回程度）</t>
  </si>
  <si>
    <t>定期的に（年１回程度）</t>
  </si>
  <si>
    <t>状態に関係なく、定期的に（その他）</t>
  </si>
  <si>
    <t>問16(3)SQ3 本人、が則等との話し合いの結果を記録するための書面様式がありますか</t>
    <rPh sb="0" eb="1">
      <t>トイ</t>
    </rPh>
    <rPh sb="10" eb="12">
      <t>ホンニン</t>
    </rPh>
    <rPh sb="14" eb="15">
      <t>ソク</t>
    </rPh>
    <rPh sb="15" eb="16">
      <t>トウ</t>
    </rPh>
    <rPh sb="18" eb="19">
      <t>ハナ</t>
    </rPh>
    <rPh sb="20" eb="21">
      <t>ア</t>
    </rPh>
    <rPh sb="23" eb="25">
      <t>ケッカ</t>
    </rPh>
    <rPh sb="26" eb="28">
      <t>キロク</t>
    </rPh>
    <rPh sb="33" eb="35">
      <t>ショメン</t>
    </rPh>
    <rPh sb="35" eb="37">
      <t>ヨウシキ</t>
    </rPh>
    <phoneticPr fontId="1"/>
  </si>
  <si>
    <t>施設で統一した書面様式を用いている</t>
  </si>
  <si>
    <t>施設で統一されていないが、書面様式は用いている場合もある</t>
  </si>
  <si>
    <t>用いていない</t>
  </si>
  <si>
    <t>いつも引き継いでいる</t>
    <rPh sb="3" eb="4">
      <t>ヒ</t>
    </rPh>
    <rPh sb="5" eb="6">
      <t>ツ</t>
    </rPh>
    <phoneticPr fontId="1"/>
  </si>
  <si>
    <t>引き継ぐ時がある</t>
    <rPh sb="0" eb="1">
      <t>ヒ</t>
    </rPh>
    <rPh sb="2" eb="3">
      <t>ツ</t>
    </rPh>
    <rPh sb="4" eb="5">
      <t>トキ</t>
    </rPh>
    <phoneticPr fontId="1"/>
  </si>
  <si>
    <t>引き継ぐことはない</t>
    <rPh sb="0" eb="1">
      <t>ヒ</t>
    </rPh>
    <rPh sb="2" eb="3">
      <t>ツ</t>
    </rPh>
    <phoneticPr fontId="1"/>
  </si>
  <si>
    <t>問16(4) 施設から他の医療機関・施設等へ移る際に、人生の最終段階における医療・ケアについて本人、家族等で話し合った内容を引き継いでいますか</t>
    <rPh sb="0" eb="1">
      <t>トイ</t>
    </rPh>
    <rPh sb="7" eb="9">
      <t>シセツ</t>
    </rPh>
    <rPh sb="11" eb="12">
      <t>ホカ</t>
    </rPh>
    <rPh sb="13" eb="15">
      <t>イリョウ</t>
    </rPh>
    <rPh sb="15" eb="17">
      <t>キカン</t>
    </rPh>
    <rPh sb="18" eb="20">
      <t>シセツ</t>
    </rPh>
    <rPh sb="20" eb="21">
      <t>トウ</t>
    </rPh>
    <rPh sb="22" eb="23">
      <t>ウツ</t>
    </rPh>
    <rPh sb="24" eb="25">
      <t>サイ</t>
    </rPh>
    <rPh sb="27" eb="29">
      <t>ジンセイ</t>
    </rPh>
    <rPh sb="30" eb="32">
      <t>サイシュウ</t>
    </rPh>
    <rPh sb="32" eb="34">
      <t>ダンカイ</t>
    </rPh>
    <rPh sb="38" eb="40">
      <t>イリョウ</t>
    </rPh>
    <rPh sb="47" eb="49">
      <t>ホンニン</t>
    </rPh>
    <rPh sb="50" eb="53">
      <t>カゾクナド</t>
    </rPh>
    <rPh sb="54" eb="55">
      <t>ハナ</t>
    </rPh>
    <rPh sb="56" eb="57">
      <t>ア</t>
    </rPh>
    <rPh sb="59" eb="61">
      <t>ナイヨウ</t>
    </rPh>
    <rPh sb="62" eb="63">
      <t>ヒ</t>
    </rPh>
    <rPh sb="64" eb="65">
      <t>ツ</t>
    </rPh>
    <phoneticPr fontId="1"/>
  </si>
  <si>
    <t>2018～2019年</t>
    <rPh sb="9" eb="10">
      <t>ネン</t>
    </rPh>
    <phoneticPr fontId="1"/>
  </si>
  <si>
    <r>
      <t>問４(2)②月額利用料金－b 共益費・管理費相当額</t>
    </r>
    <r>
      <rPr>
        <sz val="9"/>
        <rFont val="ＭＳ Ｐ明朝"/>
        <family val="1"/>
        <charset val="128"/>
      </rPr>
      <t>（共用部分の維持管理等）</t>
    </r>
    <r>
      <rPr>
        <sz val="9"/>
        <rFont val="ＭＳ 明朝"/>
        <family val="1"/>
        <charset val="128"/>
      </rPr>
      <t>＋c 生活支援・介護サービス提供費用または基本サービス費相当額</t>
    </r>
    <r>
      <rPr>
        <sz val="9"/>
        <rFont val="ＭＳ Ｐ明朝"/>
        <family val="1"/>
        <charset val="128"/>
      </rPr>
      <t>（介護保険自己負担を除く）</t>
    </r>
    <rPh sb="6" eb="8">
      <t>ゲツガク</t>
    </rPh>
    <rPh sb="8" eb="10">
      <t>リヨウ</t>
    </rPh>
    <rPh sb="10" eb="12">
      <t>リョウキン</t>
    </rPh>
    <rPh sb="15" eb="18">
      <t>キョウエキヒ</t>
    </rPh>
    <rPh sb="19" eb="22">
      <t>カンリヒ</t>
    </rPh>
    <rPh sb="22" eb="25">
      <t>ソウトウガク</t>
    </rPh>
    <rPh sb="26" eb="28">
      <t>キョウヨウ</t>
    </rPh>
    <rPh sb="28" eb="30">
      <t>ブブン</t>
    </rPh>
    <rPh sb="31" eb="33">
      <t>イジ</t>
    </rPh>
    <rPh sb="33" eb="35">
      <t>カンリ</t>
    </rPh>
    <rPh sb="35" eb="36">
      <t>トウ</t>
    </rPh>
    <rPh sb="40" eb="42">
      <t>セイカツ</t>
    </rPh>
    <rPh sb="42" eb="44">
      <t>シエン</t>
    </rPh>
    <rPh sb="45" eb="47">
      <t>カイゴ</t>
    </rPh>
    <rPh sb="51" eb="53">
      <t>テイキョウ</t>
    </rPh>
    <rPh sb="53" eb="55">
      <t>ヒヨウ</t>
    </rPh>
    <rPh sb="73" eb="75">
      <t>ジコ</t>
    </rPh>
    <phoneticPr fontId="1"/>
  </si>
  <si>
    <t>その他(逝去場所不明を含む)</t>
    <rPh sb="2" eb="3">
      <t>タ</t>
    </rPh>
    <rPh sb="4" eb="6">
      <t>セイキョ</t>
    </rPh>
    <rPh sb="6" eb="8">
      <t>バショ</t>
    </rPh>
    <rPh sb="8" eb="10">
      <t>フメイ</t>
    </rPh>
    <rPh sb="11" eb="12">
      <t>フク</t>
    </rPh>
    <phoneticPr fontId="1"/>
  </si>
  <si>
    <t>問12(13)　短期利用特定施設入居者生活介護の届出</t>
    <rPh sb="0" eb="1">
      <t>トイ</t>
    </rPh>
    <rPh sb="8" eb="10">
      <t>タンキ</t>
    </rPh>
    <rPh sb="10" eb="12">
      <t>リヨウ</t>
    </rPh>
    <rPh sb="12" eb="14">
      <t>トクテイ</t>
    </rPh>
    <rPh sb="14" eb="16">
      <t>シセツ</t>
    </rPh>
    <rPh sb="16" eb="19">
      <t>ニュウキョシャ</t>
    </rPh>
    <rPh sb="19" eb="21">
      <t>セイカツ</t>
    </rPh>
    <rPh sb="21" eb="23">
      <t>カイゴ</t>
    </rPh>
    <rPh sb="24" eb="26">
      <t>トドケデ</t>
    </rPh>
    <phoneticPr fontId="1"/>
  </si>
  <si>
    <t>100万円未満</t>
    <rPh sb="3" eb="5">
      <t>マンエン</t>
    </rPh>
    <rPh sb="5" eb="7">
      <t>ミマン</t>
    </rPh>
    <phoneticPr fontId="1"/>
  </si>
  <si>
    <t>1,000万円以上</t>
    <rPh sb="5" eb="7">
      <t>マンエン</t>
    </rPh>
    <rPh sb="7" eb="9">
      <t>イジョウ</t>
    </rPh>
    <phoneticPr fontId="1"/>
  </si>
  <si>
    <t>100～500万円未満</t>
    <rPh sb="7" eb="9">
      <t>マンエン</t>
    </rPh>
    <rPh sb="9" eb="11">
      <t>ミマン</t>
    </rPh>
    <phoneticPr fontId="1"/>
  </si>
  <si>
    <t>500～1,000万円未満</t>
    <rPh sb="9" eb="11">
      <t>マンエン</t>
    </rPh>
    <rPh sb="11" eb="13">
      <t>ミマン</t>
    </rPh>
    <phoneticPr fontId="1"/>
  </si>
  <si>
    <t>【問４(2)③　前払い金がある施設のみ対象】</t>
    <rPh sb="1" eb="2">
      <t>トイ</t>
    </rPh>
    <rPh sb="8" eb="10">
      <t>マエバラ</t>
    </rPh>
    <rPh sb="11" eb="12">
      <t>キン</t>
    </rPh>
    <rPh sb="15" eb="17">
      <t>シセツ</t>
    </rPh>
    <rPh sb="19" eb="21">
      <t>タイショウ</t>
    </rPh>
    <phoneticPr fontId="1"/>
  </si>
  <si>
    <t>平均(円)　※0を含む</t>
    <rPh sb="0" eb="1">
      <t>ヒラ</t>
    </rPh>
    <rPh sb="1" eb="2">
      <t>タモツ</t>
    </rPh>
    <rPh sb="3" eb="4">
      <t>エン</t>
    </rPh>
    <rPh sb="9" eb="10">
      <t>フク</t>
    </rPh>
    <phoneticPr fontId="1"/>
  </si>
  <si>
    <t>平均(円)　※0を含まない</t>
    <rPh sb="0" eb="1">
      <t>ヒラ</t>
    </rPh>
    <rPh sb="1" eb="2">
      <t>タモツ</t>
    </rPh>
    <rPh sb="3" eb="4">
      <t>エン</t>
    </rPh>
    <rPh sb="9" eb="10">
      <t>フク</t>
    </rPh>
    <phoneticPr fontId="1"/>
  </si>
  <si>
    <t>問16(5) 他の医療機関・施設等から入居する際に、入居前の施設において人生の最終段階における医療・ケアについて本人、家族等で話し合った内容を引き継いでいますか</t>
    <rPh sb="0" eb="1">
      <t>トイ</t>
    </rPh>
    <rPh sb="7" eb="8">
      <t>ホカ</t>
    </rPh>
    <rPh sb="9" eb="11">
      <t>イリョウ</t>
    </rPh>
    <rPh sb="11" eb="13">
      <t>キカン</t>
    </rPh>
    <rPh sb="14" eb="16">
      <t>シセツ</t>
    </rPh>
    <rPh sb="16" eb="17">
      <t>トウ</t>
    </rPh>
    <rPh sb="19" eb="21">
      <t>ニュウキョ</t>
    </rPh>
    <rPh sb="23" eb="24">
      <t>サイ</t>
    </rPh>
    <rPh sb="26" eb="28">
      <t>ニュウキョ</t>
    </rPh>
    <rPh sb="28" eb="29">
      <t>マエ</t>
    </rPh>
    <rPh sb="30" eb="32">
      <t>シセツ</t>
    </rPh>
    <rPh sb="36" eb="38">
      <t>ジンセイ</t>
    </rPh>
    <rPh sb="39" eb="41">
      <t>サイシュウ</t>
    </rPh>
    <rPh sb="41" eb="43">
      <t>ダンカイ</t>
    </rPh>
    <rPh sb="47" eb="49">
      <t>イリョウ</t>
    </rPh>
    <rPh sb="56" eb="58">
      <t>ホンニン</t>
    </rPh>
    <rPh sb="59" eb="62">
      <t>カゾクナド</t>
    </rPh>
    <rPh sb="63" eb="64">
      <t>ハナ</t>
    </rPh>
    <rPh sb="65" eb="66">
      <t>ア</t>
    </rPh>
    <rPh sb="68" eb="70">
      <t>ナイヨウ</t>
    </rPh>
    <rPh sb="71" eb="72">
      <t>ヒ</t>
    </rPh>
    <rPh sb="73" eb="74">
      <t>ツ</t>
    </rPh>
    <phoneticPr fontId="1"/>
  </si>
  <si>
    <t>介護医療院を分母に含めて算出した場合</t>
    <rPh sb="0" eb="2">
      <t>カイゴ</t>
    </rPh>
    <rPh sb="2" eb="4">
      <t>イリョウ</t>
    </rPh>
    <rPh sb="4" eb="5">
      <t>イン</t>
    </rPh>
    <rPh sb="6" eb="8">
      <t>ブンボ</t>
    </rPh>
    <rPh sb="9" eb="10">
      <t>フク</t>
    </rPh>
    <rPh sb="12" eb="14">
      <t>サンシュツ</t>
    </rPh>
    <rPh sb="16" eb="18">
      <t>バアイ</t>
    </rPh>
    <phoneticPr fontId="1"/>
  </si>
  <si>
    <t>（参考値）介護医療院を分母に含めずに算出した場合　※H31年度の算出方法</t>
    <rPh sb="1" eb="3">
      <t>サンコウ</t>
    </rPh>
    <rPh sb="3" eb="4">
      <t>アタイ</t>
    </rPh>
    <rPh sb="5" eb="7">
      <t>カイゴ</t>
    </rPh>
    <rPh sb="7" eb="9">
      <t>イリョウ</t>
    </rPh>
    <rPh sb="9" eb="10">
      <t>イン</t>
    </rPh>
    <rPh sb="11" eb="13">
      <t>ブンボ</t>
    </rPh>
    <rPh sb="14" eb="15">
      <t>フク</t>
    </rPh>
    <rPh sb="18" eb="20">
      <t>サンシュツ</t>
    </rPh>
    <rPh sb="22" eb="24">
      <t>バアイ</t>
    </rPh>
    <rPh sb="29" eb="31">
      <t>ネンド</t>
    </rPh>
    <rPh sb="32" eb="34">
      <t>サンシュツ</t>
    </rPh>
    <rPh sb="34" eb="36">
      <t>ホウホウ</t>
    </rPh>
    <phoneticPr fontId="1"/>
  </si>
  <si>
    <t>件数</t>
    <rPh sb="0" eb="2">
      <t>ケンスウ</t>
    </rPh>
    <phoneticPr fontId="4"/>
  </si>
  <si>
    <t>割合</t>
    <rPh sb="0" eb="2">
      <t>ワリアイ</t>
    </rPh>
    <phoneticPr fontId="4"/>
  </si>
  <si>
    <t>特定施設（計）</t>
    <rPh sb="0" eb="2">
      <t>トクテイ</t>
    </rPh>
    <rPh sb="2" eb="4">
      <t>シセツ</t>
    </rPh>
    <rPh sb="5" eb="6">
      <t>ケイ</t>
    </rPh>
    <phoneticPr fontId="4"/>
  </si>
  <si>
    <t>看取りを行った（加算ありが１件以上）</t>
    <rPh sb="0" eb="2">
      <t>ミト</t>
    </rPh>
    <rPh sb="4" eb="5">
      <t>オコナ</t>
    </rPh>
    <rPh sb="8" eb="10">
      <t>カサン</t>
    </rPh>
    <rPh sb="14" eb="15">
      <t>ケン</t>
    </rPh>
    <rPh sb="15" eb="17">
      <t>イジョウ</t>
    </rPh>
    <phoneticPr fontId="4"/>
  </si>
  <si>
    <t>看取りを行った（加算なし）</t>
    <rPh sb="0" eb="2">
      <t>ミト</t>
    </rPh>
    <rPh sb="4" eb="5">
      <t>オコナ</t>
    </rPh>
    <rPh sb="8" eb="10">
      <t>カサン</t>
    </rPh>
    <phoneticPr fontId="4"/>
  </si>
  <si>
    <t>看取りを行っていない</t>
    <rPh sb="0" eb="2">
      <t>ミト</t>
    </rPh>
    <rPh sb="4" eb="5">
      <t>オコナ</t>
    </rPh>
    <phoneticPr fontId="4"/>
  </si>
  <si>
    <t>全　　体</t>
    <rPh sb="0" eb="1">
      <t>ゼン</t>
    </rPh>
    <rPh sb="3" eb="4">
      <t>カラダ</t>
    </rPh>
    <phoneticPr fontId="4"/>
  </si>
  <si>
    <t>問７　看取り介護加算を算定した実績の有無</t>
    <rPh sb="0" eb="1">
      <t>トイ</t>
    </rPh>
    <rPh sb="3" eb="5">
      <t>ミト</t>
    </rPh>
    <rPh sb="6" eb="8">
      <t>カイゴ</t>
    </rPh>
    <rPh sb="8" eb="10">
      <t>カサン</t>
    </rPh>
    <rPh sb="11" eb="13">
      <t>サンテイ</t>
    </rPh>
    <rPh sb="15" eb="17">
      <t>ジッセキ</t>
    </rPh>
    <rPh sb="18" eb="20">
      <t>ウム</t>
    </rPh>
    <phoneticPr fontId="1"/>
  </si>
  <si>
    <t>問７　看取りを（１人以上）行った実績の有無</t>
    <rPh sb="0" eb="1">
      <t>トイ</t>
    </rPh>
    <rPh sb="3" eb="5">
      <t>ミト</t>
    </rPh>
    <rPh sb="9" eb="10">
      <t>ヒト</t>
    </rPh>
    <rPh sb="10" eb="12">
      <t>イジョウ</t>
    </rPh>
    <rPh sb="13" eb="14">
      <t>オコナ</t>
    </rPh>
    <rPh sb="16" eb="18">
      <t>ジッセキ</t>
    </rPh>
    <rPh sb="19" eb="21">
      <t>ウム</t>
    </rPh>
    <phoneticPr fontId="1"/>
  </si>
  <si>
    <t>サービス付（特定）</t>
    <rPh sb="4" eb="5">
      <t>ツキ</t>
    </rPh>
    <rPh sb="6" eb="8">
      <t>トクテイ</t>
    </rPh>
    <phoneticPr fontId="1"/>
  </si>
  <si>
    <t>サービス付
（特定）</t>
    <rPh sb="4" eb="5">
      <t>ツキ</t>
    </rPh>
    <rPh sb="7" eb="9">
      <t>トクテイ</t>
    </rPh>
    <phoneticPr fontId="4"/>
  </si>
  <si>
    <t>8時間未満</t>
    <rPh sb="1" eb="3">
      <t>ジカン</t>
    </rPh>
    <rPh sb="3" eb="5">
      <t>ミマン</t>
    </rPh>
    <phoneticPr fontId="1"/>
  </si>
  <si>
    <t>居室稼働率</t>
    <rPh sb="0" eb="2">
      <t>キョシツ</t>
    </rPh>
    <rPh sb="2" eb="5">
      <t>カドウリツ</t>
    </rPh>
    <phoneticPr fontId="24"/>
  </si>
  <si>
    <t>介護付</t>
    <rPh sb="0" eb="3">
      <t>カイゴツキ</t>
    </rPh>
    <phoneticPr fontId="24"/>
  </si>
  <si>
    <t>住宅型</t>
    <rPh sb="0" eb="2">
      <t>ジュウタク</t>
    </rPh>
    <rPh sb="2" eb="3">
      <t>カタ</t>
    </rPh>
    <phoneticPr fontId="24"/>
  </si>
  <si>
    <t>サ付（非特）</t>
    <rPh sb="1" eb="2">
      <t>ツキ</t>
    </rPh>
    <rPh sb="3" eb="5">
      <t>ヒトク</t>
    </rPh>
    <phoneticPr fontId="24"/>
  </si>
  <si>
    <t>2017年度</t>
    <rPh sb="4" eb="6">
      <t>ネンド</t>
    </rPh>
    <phoneticPr fontId="24"/>
  </si>
  <si>
    <t>2018年度</t>
    <rPh sb="4" eb="6">
      <t>ネンド</t>
    </rPh>
    <phoneticPr fontId="24"/>
  </si>
  <si>
    <t>2019年度</t>
    <rPh sb="4" eb="6">
      <t>ネンド</t>
    </rPh>
    <phoneticPr fontId="24"/>
  </si>
  <si>
    <t>合計</t>
    <rPh sb="0" eb="2">
      <t>ゴウケイ</t>
    </rPh>
    <phoneticPr fontId="24"/>
  </si>
  <si>
    <t>平均</t>
    <rPh sb="0" eb="2">
      <t>ヘイキン</t>
    </rPh>
    <phoneticPr fontId="24"/>
  </si>
  <si>
    <t>入居率</t>
    <rPh sb="0" eb="3">
      <t>ニュウキョリツ</t>
    </rPh>
    <phoneticPr fontId="24"/>
  </si>
  <si>
    <t>70％未満</t>
    <rPh sb="3" eb="5">
      <t>ミマン</t>
    </rPh>
    <phoneticPr fontId="10"/>
  </si>
  <si>
    <t>70～80％未満</t>
    <rPh sb="6" eb="8">
      <t>ミマン</t>
    </rPh>
    <phoneticPr fontId="10"/>
  </si>
  <si>
    <t>80～90％未満</t>
    <rPh sb="6" eb="8">
      <t>ミマン</t>
    </rPh>
    <phoneticPr fontId="10"/>
  </si>
  <si>
    <t>90～95％未満</t>
    <rPh sb="6" eb="8">
      <t>ミマン</t>
    </rPh>
    <phoneticPr fontId="10"/>
  </si>
  <si>
    <t>95％以上</t>
    <rPh sb="3" eb="5">
      <t>イジョウ</t>
    </rPh>
    <phoneticPr fontId="10"/>
  </si>
  <si>
    <t>エラー・無回答</t>
    <rPh sb="4" eb="7">
      <t>ムカイトウ</t>
    </rPh>
    <phoneticPr fontId="10"/>
  </si>
  <si>
    <t>要介護度別入居者数（人数積み上げ）</t>
    <rPh sb="0" eb="4">
      <t>ヨウカイゴド</t>
    </rPh>
    <rPh sb="4" eb="5">
      <t>ベツ</t>
    </rPh>
    <rPh sb="5" eb="8">
      <t>ニュウキョシャ</t>
    </rPh>
    <rPh sb="8" eb="9">
      <t>スウ</t>
    </rPh>
    <rPh sb="10" eb="12">
      <t>ニンズウ</t>
    </rPh>
    <rPh sb="12" eb="13">
      <t>ツ</t>
    </rPh>
    <rPh sb="14" eb="15">
      <t>ア</t>
    </rPh>
    <phoneticPr fontId="24"/>
  </si>
  <si>
    <t>自立・認定なし</t>
    <rPh sb="3" eb="5">
      <t>ニンテイ</t>
    </rPh>
    <phoneticPr fontId="10"/>
  </si>
  <si>
    <t>要支援１</t>
    <rPh sb="0" eb="3">
      <t>ヨウシエン</t>
    </rPh>
    <phoneticPr fontId="10"/>
  </si>
  <si>
    <t>要支援２</t>
    <rPh sb="0" eb="3">
      <t>ヨウシエン</t>
    </rPh>
    <phoneticPr fontId="10"/>
  </si>
  <si>
    <t>要介護１</t>
    <rPh sb="0" eb="3">
      <t>ヨウカイゴ</t>
    </rPh>
    <phoneticPr fontId="10"/>
  </si>
  <si>
    <t>要介護２</t>
    <rPh sb="0" eb="3">
      <t>ヨウカイゴ</t>
    </rPh>
    <phoneticPr fontId="10"/>
  </si>
  <si>
    <t>要介護３</t>
    <rPh sb="0" eb="3">
      <t>ヨウカイゴ</t>
    </rPh>
    <phoneticPr fontId="10"/>
  </si>
  <si>
    <t>要介護４</t>
    <rPh sb="0" eb="3">
      <t>ヨウカイゴ</t>
    </rPh>
    <phoneticPr fontId="10"/>
  </si>
  <si>
    <t>要介護５</t>
    <rPh sb="0" eb="3">
      <t>ヨウカイゴ</t>
    </rPh>
    <phoneticPr fontId="10"/>
  </si>
  <si>
    <t>不明・申請中等</t>
    <rPh sb="0" eb="2">
      <t>フメイ</t>
    </rPh>
    <rPh sb="3" eb="5">
      <t>シンセイ</t>
    </rPh>
    <rPh sb="5" eb="6">
      <t>ナカ</t>
    </rPh>
    <rPh sb="6" eb="7">
      <t>トウ</t>
    </rPh>
    <phoneticPr fontId="10"/>
  </si>
  <si>
    <t>平均要介護度（母数に自立を含む）</t>
    <rPh sb="0" eb="2">
      <t>ヘイキン</t>
    </rPh>
    <rPh sb="2" eb="6">
      <t>ヨウカイゴド</t>
    </rPh>
    <rPh sb="7" eb="9">
      <t>ボスウ</t>
    </rPh>
    <rPh sb="10" eb="12">
      <t>ジリツ</t>
    </rPh>
    <rPh sb="13" eb="14">
      <t>フク</t>
    </rPh>
    <phoneticPr fontId="24"/>
  </si>
  <si>
    <t>0.5未満</t>
    <rPh sb="3" eb="5">
      <t>ミマン</t>
    </rPh>
    <phoneticPr fontId="10"/>
  </si>
  <si>
    <t>0.5～1.0未満</t>
    <rPh sb="7" eb="9">
      <t>ミマン</t>
    </rPh>
    <phoneticPr fontId="10"/>
  </si>
  <si>
    <t>1.0～1.5未満</t>
    <rPh sb="7" eb="9">
      <t>ミマン</t>
    </rPh>
    <phoneticPr fontId="10"/>
  </si>
  <si>
    <t>1.5～2.0未満</t>
    <rPh sb="7" eb="9">
      <t>ミマン</t>
    </rPh>
    <phoneticPr fontId="10"/>
  </si>
  <si>
    <t>2.0～2.5未満</t>
    <rPh sb="7" eb="9">
      <t>ミマン</t>
    </rPh>
    <phoneticPr fontId="10"/>
  </si>
  <si>
    <t>2.5～3.0未満</t>
    <rPh sb="7" eb="9">
      <t>ミマン</t>
    </rPh>
    <phoneticPr fontId="10"/>
  </si>
  <si>
    <t>3.0～3.5未満</t>
    <rPh sb="7" eb="9">
      <t>ミマン</t>
    </rPh>
    <phoneticPr fontId="10"/>
  </si>
  <si>
    <t>3.5～4.0未満</t>
    <rPh sb="7" eb="9">
      <t>ミマン</t>
    </rPh>
    <phoneticPr fontId="10"/>
  </si>
  <si>
    <t>4.0～4.5未満</t>
    <rPh sb="7" eb="9">
      <t>ミマン</t>
    </rPh>
    <phoneticPr fontId="10"/>
  </si>
  <si>
    <t>4.5以上</t>
    <rPh sb="3" eb="5">
      <t>イジョウ</t>
    </rPh>
    <phoneticPr fontId="10"/>
  </si>
  <si>
    <t>無回答</t>
    <rPh sb="0" eb="3">
      <t>ムカイトウ</t>
    </rPh>
    <phoneticPr fontId="10"/>
  </si>
  <si>
    <t>認知症の程度別別入居者数（人数積み上げ）</t>
    <rPh sb="0" eb="3">
      <t>ニンチショウ</t>
    </rPh>
    <rPh sb="4" eb="6">
      <t>テイド</t>
    </rPh>
    <rPh sb="6" eb="8">
      <t>ベツベツ</t>
    </rPh>
    <rPh sb="7" eb="8">
      <t>ベツ</t>
    </rPh>
    <rPh sb="8" eb="11">
      <t>ニュウキョシャ</t>
    </rPh>
    <rPh sb="11" eb="12">
      <t>スウ</t>
    </rPh>
    <rPh sb="13" eb="15">
      <t>ニンズウ</t>
    </rPh>
    <rPh sb="15" eb="16">
      <t>ツ</t>
    </rPh>
    <rPh sb="17" eb="18">
      <t>ア</t>
    </rPh>
    <phoneticPr fontId="24"/>
  </si>
  <si>
    <t>自立</t>
    <rPh sb="0" eb="2">
      <t>ジリツ</t>
    </rPh>
    <phoneticPr fontId="10"/>
  </si>
  <si>
    <t>不明</t>
    <rPh sb="0" eb="2">
      <t>フメイ</t>
    </rPh>
    <phoneticPr fontId="10"/>
  </si>
  <si>
    <t>生活保護を受給している入居者の割合</t>
    <rPh sb="0" eb="2">
      <t>セイカツ</t>
    </rPh>
    <rPh sb="2" eb="4">
      <t>ホゴ</t>
    </rPh>
    <rPh sb="5" eb="7">
      <t>ジュキュウ</t>
    </rPh>
    <rPh sb="11" eb="14">
      <t>ニュウキョシャ</t>
    </rPh>
    <rPh sb="15" eb="17">
      <t>ワリアイ</t>
    </rPh>
    <phoneticPr fontId="24"/>
  </si>
  <si>
    <t>20％未満</t>
    <rPh sb="3" eb="5">
      <t>ミマン</t>
    </rPh>
    <phoneticPr fontId="10"/>
  </si>
  <si>
    <t>20～50％未満</t>
    <rPh sb="6" eb="8">
      <t>ミマン</t>
    </rPh>
    <phoneticPr fontId="10"/>
  </si>
  <si>
    <t>50～80％未満</t>
    <rPh sb="6" eb="8">
      <t>ミマン</t>
    </rPh>
    <phoneticPr fontId="10"/>
  </si>
  <si>
    <t>80％以上</t>
    <rPh sb="3" eb="5">
      <t>イジョウ</t>
    </rPh>
    <phoneticPr fontId="10"/>
  </si>
  <si>
    <t>看取り率</t>
    <rPh sb="0" eb="2">
      <t>ミト</t>
    </rPh>
    <rPh sb="3" eb="4">
      <t>リツ</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</si>
</sst>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N\=#,##0"/>
    <numFmt numFmtId="177" formatCode="0.0"/>
    <numFmt numFmtId="178" formatCode="#,##0.0&quot;円&quot;"/>
    <numFmt numFmtId="179" formatCode="#,##0.0"/>
    <numFmt numFmtId="180" formatCode="\n\=#,##0"/>
    <numFmt numFmtId="181" formatCode="000"/>
    <numFmt numFmtId="182" formatCode="#,##0.0;[Red]\-#,##0.0"/>
    <numFmt numFmtId="183" formatCode="0.0;\-0.0;#"/>
    <numFmt numFmtId="184" formatCode="0.0&quot;％&quot;"/>
  </numFmts>
  <fonts count="26" x14ac:knownFonts="1">
    <font>
      <sz val="10"/>
      <name val="ＭＳ 明朝"/>
      <family val="1"/>
      <charset val="128"/>
    </font>
    <font>
      <sz val="6"/>
      <name val="ＭＳ 明朝"/>
      <family val="1"/>
      <charset val="128"/>
    </font>
    <font>
      <sz val="9"/>
      <name val="ＭＳ 明朝"/>
      <family val="1"/>
      <charset val="128"/>
    </font>
    <font>
      <sz val="10"/>
      <name val="ＭＳ ゴシック"/>
      <family val="3"/>
      <charset val="128"/>
    </font>
    <font>
      <sz val="9"/>
      <name val="ＭＳ ゴシック"/>
      <family val="3"/>
      <charset val="128"/>
    </font>
    <font>
      <sz val="8"/>
      <name val="ＭＳ Ｐ明朝"/>
      <family val="1"/>
      <charset val="128"/>
    </font>
    <font>
      <sz val="9"/>
      <name val="ＭＳ Ｐ明朝"/>
      <family val="1"/>
      <charset val="128"/>
    </font>
    <font>
      <b/>
      <sz val="9"/>
      <name val="ＭＳ 明朝"/>
      <family val="1"/>
      <charset val="128"/>
    </font>
    <font>
      <sz val="8"/>
      <name val="ＭＳ 明朝"/>
      <family val="1"/>
      <charset val="128"/>
    </font>
    <font>
      <sz val="10"/>
      <color rgb="FF3F3F76"/>
      <name val="ＭＳ 明朝"/>
      <family val="2"/>
      <charset val="128"/>
    </font>
    <font>
      <sz val="10"/>
      <color theme="1"/>
      <name val="ＭＳ 明朝"/>
      <family val="2"/>
      <charset val="128"/>
    </font>
    <font>
      <sz val="7"/>
      <name val="ＭＳ Ｐ明朝"/>
      <family val="1"/>
      <charset val="128"/>
    </font>
    <font>
      <vertAlign val="superscript"/>
      <sz val="9"/>
      <name val="ＭＳ 明朝"/>
      <family val="1"/>
      <charset val="128"/>
    </font>
    <font>
      <b/>
      <sz val="9"/>
      <name val="ＭＳ ゴシック"/>
      <family val="3"/>
      <charset val="128"/>
    </font>
    <font>
      <b/>
      <sz val="8"/>
      <color theme="1"/>
      <name val="ＭＳ 明朝"/>
      <family val="1"/>
      <charset val="128"/>
    </font>
    <font>
      <sz val="10"/>
      <name val="ＭＳ 明朝"/>
      <family val="1"/>
      <charset val="128"/>
    </font>
    <font>
      <sz val="10"/>
      <color rgb="FFFF0000"/>
      <name val="ＭＳ 明朝"/>
      <family val="1"/>
      <charset val="128"/>
    </font>
    <font>
      <i/>
      <sz val="9"/>
      <name val="ＭＳ 明朝"/>
      <family val="1"/>
      <charset val="128"/>
    </font>
    <font>
      <sz val="9"/>
      <color rgb="FFFF0000"/>
      <name val="ＭＳ 明朝"/>
      <family val="1"/>
      <charset val="128"/>
    </font>
    <font>
      <sz val="9"/>
      <color theme="1"/>
      <name val="ＭＳ 明朝"/>
      <family val="1"/>
      <charset val="128"/>
    </font>
    <font>
      <sz val="9"/>
      <color theme="1"/>
      <name val="ＭＳ Ｐ明朝"/>
      <family val="1"/>
      <charset val="128"/>
    </font>
    <font>
      <b/>
      <sz val="9"/>
      <color theme="1"/>
      <name val="ＭＳ 明朝"/>
      <family val="1"/>
      <charset val="128"/>
    </font>
    <font>
      <sz val="8"/>
      <name val="ＭＳ ゴシック"/>
      <family val="3"/>
      <charset val="128"/>
    </font>
    <font>
      <sz val="9"/>
      <color theme="1"/>
      <name val="ＭＳ 明朝"/>
      <family val="2"/>
      <charset val="128"/>
    </font>
    <font>
      <sz val="6"/>
      <name val="ＭＳ 明朝"/>
      <family val="2"/>
      <charset val="128"/>
    </font>
    <font>
      <sz val="9"/>
      <color theme="1"/>
      <name val="ＭＳ ゴシック"/>
      <family val="3"/>
      <charset val="128"/>
    </font>
  </fonts>
  <fills count="2">
    <fill>
      <patternFill patternType="none"/>
    </fill>
    <fill>
      <patternFill patternType="gray125"/>
    </fill>
  </fills>
  <borders count="5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hair">
        <color indexed="64"/>
      </top>
      <bottom/>
      <diagonal/>
    </border>
    <border>
      <left style="double">
        <color indexed="64"/>
      </left>
      <right style="thin">
        <color indexed="64"/>
      </right>
      <top/>
      <bottom style="hair">
        <color indexed="64"/>
      </bottom>
      <diagonal/>
    </border>
    <border>
      <left style="thin">
        <color indexed="64"/>
      </left>
      <right style="double">
        <color indexed="64"/>
      </right>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s>
  <cellStyleXfs count="4">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38" fontId="15" fillId="0" borderId="0" applyFont="0" applyFill="0" applyBorder="0" applyAlignment="0" applyProtection="0">
      <alignment vertical="center"/>
    </xf>
  </cellStyleXfs>
  <cellXfs count="513">
    <xf numFmtId="0" fontId="0" fillId="0" borderId="0" xfId="0">
      <alignment vertical="center"/>
    </xf>
    <xf numFmtId="0" fontId="2" fillId="0" borderId="0" xfId="0" applyFont="1" applyFill="1">
      <alignment vertical="center"/>
    </xf>
    <xf numFmtId="176" fontId="2" fillId="0" borderId="9" xfId="0" applyNumberFormat="1" applyFont="1" applyFill="1" applyBorder="1" applyAlignment="1">
      <alignment horizontal="center" vertical="center"/>
    </xf>
    <xf numFmtId="177" fontId="2" fillId="0" borderId="7" xfId="0" applyNumberFormat="1" applyFont="1" applyFill="1" applyBorder="1">
      <alignment vertical="center"/>
    </xf>
    <xf numFmtId="177" fontId="2" fillId="0" borderId="8" xfId="0" applyNumberFormat="1" applyFont="1" applyFill="1" applyBorder="1">
      <alignment vertical="center"/>
    </xf>
    <xf numFmtId="177" fontId="2" fillId="0" borderId="9" xfId="0" applyNumberFormat="1" applyFont="1" applyFill="1" applyBorder="1">
      <alignment vertical="center"/>
    </xf>
    <xf numFmtId="177" fontId="2" fillId="0" borderId="10" xfId="0" applyNumberFormat="1" applyFont="1" applyFill="1" applyBorder="1" applyAlignment="1">
      <alignment horizontal="right" vertical="center"/>
    </xf>
    <xf numFmtId="0" fontId="2" fillId="0" borderId="0" xfId="0" applyFont="1" applyFill="1" applyBorder="1">
      <alignment vertical="center"/>
    </xf>
    <xf numFmtId="3" fontId="2" fillId="0" borderId="7" xfId="0" applyNumberFormat="1" applyFont="1" applyFill="1" applyBorder="1" applyAlignment="1">
      <alignment vertical="center"/>
    </xf>
    <xf numFmtId="3" fontId="2" fillId="0" borderId="8" xfId="0" applyNumberFormat="1" applyFont="1" applyFill="1" applyBorder="1" applyAlignment="1">
      <alignment vertical="center"/>
    </xf>
    <xf numFmtId="3" fontId="2" fillId="0" borderId="9" xfId="0" applyNumberFormat="1" applyFont="1" applyFill="1" applyBorder="1" applyAlignment="1">
      <alignment vertical="center"/>
    </xf>
    <xf numFmtId="177" fontId="2" fillId="0" borderId="7" xfId="0" applyNumberFormat="1" applyFont="1" applyFill="1" applyBorder="1" applyAlignment="1">
      <alignment vertical="center"/>
    </xf>
    <xf numFmtId="177" fontId="2" fillId="0" borderId="8" xfId="0" applyNumberFormat="1" applyFont="1" applyFill="1" applyBorder="1" applyAlignment="1">
      <alignment vertical="center"/>
    </xf>
    <xf numFmtId="177" fontId="2" fillId="0" borderId="9" xfId="0" applyNumberFormat="1" applyFont="1" applyFill="1" applyBorder="1" applyAlignment="1">
      <alignment vertical="center"/>
    </xf>
    <xf numFmtId="177" fontId="2" fillId="0" borderId="0" xfId="0" applyNumberFormat="1" applyFont="1" applyFill="1" applyBorder="1" applyAlignment="1">
      <alignment vertical="center"/>
    </xf>
    <xf numFmtId="177" fontId="2" fillId="0" borderId="7" xfId="0" applyNumberFormat="1" applyFont="1" applyFill="1" applyBorder="1" applyAlignment="1">
      <alignment horizontal="right" vertical="center"/>
    </xf>
    <xf numFmtId="177" fontId="2" fillId="0" borderId="8" xfId="0" applyNumberFormat="1" applyFont="1" applyFill="1" applyBorder="1" applyAlignment="1">
      <alignment horizontal="right" vertical="center"/>
    </xf>
    <xf numFmtId="3" fontId="2" fillId="0" borderId="7" xfId="0" applyNumberFormat="1" applyFont="1" applyFill="1" applyBorder="1">
      <alignment vertical="center"/>
    </xf>
    <xf numFmtId="3" fontId="2" fillId="0" borderId="8" xfId="0" applyNumberFormat="1" applyFont="1" applyFill="1" applyBorder="1">
      <alignment vertical="center"/>
    </xf>
    <xf numFmtId="3" fontId="2" fillId="0" borderId="9" xfId="0" applyNumberFormat="1" applyFont="1" applyFill="1" applyBorder="1">
      <alignment vertical="center"/>
    </xf>
    <xf numFmtId="176" fontId="2" fillId="0" borderId="4" xfId="0" applyNumberFormat="1" applyFont="1" applyFill="1" applyBorder="1" applyAlignment="1">
      <alignment vertical="center"/>
    </xf>
    <xf numFmtId="176" fontId="2" fillId="0" borderId="6" xfId="0" applyNumberFormat="1" applyFont="1" applyFill="1" applyBorder="1" applyAlignment="1">
      <alignment vertical="center"/>
    </xf>
    <xf numFmtId="49" fontId="2" fillId="0" borderId="0" xfId="0" applyNumberFormat="1" applyFont="1" applyFill="1">
      <alignment vertical="center"/>
    </xf>
    <xf numFmtId="177" fontId="2" fillId="0" borderId="0" xfId="0" applyNumberFormat="1" applyFont="1" applyFill="1" applyBorder="1" applyAlignment="1">
      <alignment horizontal="right" vertical="center"/>
    </xf>
    <xf numFmtId="177" fontId="2" fillId="0" borderId="4" xfId="0" applyNumberFormat="1" applyFont="1" applyFill="1" applyBorder="1">
      <alignment vertical="center"/>
    </xf>
    <xf numFmtId="177" fontId="2" fillId="0" borderId="11" xfId="0" applyNumberFormat="1" applyFont="1" applyFill="1" applyBorder="1" applyAlignment="1">
      <alignment horizontal="right" vertical="center"/>
    </xf>
    <xf numFmtId="177" fontId="2" fillId="0" borderId="6" xfId="0" applyNumberFormat="1" applyFont="1" applyFill="1" applyBorder="1">
      <alignment vertical="center"/>
    </xf>
    <xf numFmtId="0" fontId="2" fillId="0" borderId="14" xfId="0" applyFont="1" applyFill="1" applyBorder="1" applyAlignment="1">
      <alignment horizontal="centerContinuous" vertical="center"/>
    </xf>
    <xf numFmtId="0" fontId="2" fillId="0" borderId="15" xfId="0" applyFont="1" applyFill="1" applyBorder="1" applyAlignment="1">
      <alignment horizontal="centerContinuous" vertical="center"/>
    </xf>
    <xf numFmtId="0" fontId="2" fillId="0" borderId="11" xfId="0" applyFont="1" applyFill="1" applyBorder="1" applyAlignment="1">
      <alignment horizontal="centerContinuous" vertical="center"/>
    </xf>
    <xf numFmtId="0" fontId="2" fillId="0" borderId="0" xfId="0" applyNumberFormat="1" applyFont="1" applyFill="1" applyBorder="1" applyAlignment="1">
      <alignment vertical="center"/>
    </xf>
    <xf numFmtId="0" fontId="7" fillId="0" borderId="0" xfId="0" applyFont="1" applyFill="1" applyAlignment="1">
      <alignment horizontal="right" vertical="center"/>
    </xf>
    <xf numFmtId="49" fontId="2" fillId="0" borderId="1" xfId="0" applyNumberFormat="1" applyFont="1" applyFill="1" applyBorder="1">
      <alignment vertical="center"/>
    </xf>
    <xf numFmtId="0" fontId="2" fillId="0" borderId="12" xfId="0" applyFont="1" applyFill="1" applyBorder="1">
      <alignment vertical="center"/>
    </xf>
    <xf numFmtId="49" fontId="2" fillId="0" borderId="3" xfId="0" applyNumberFormat="1" applyFont="1" applyFill="1" applyBorder="1">
      <alignment vertical="center"/>
    </xf>
    <xf numFmtId="49" fontId="2" fillId="0" borderId="5" xfId="0" applyNumberFormat="1" applyFont="1" applyFill="1" applyBorder="1">
      <alignment vertical="center"/>
    </xf>
    <xf numFmtId="0" fontId="2" fillId="0" borderId="13" xfId="0" applyFont="1" applyFill="1" applyBorder="1">
      <alignment vertical="center"/>
    </xf>
    <xf numFmtId="0" fontId="2" fillId="0" borderId="9" xfId="0" applyFont="1" applyFill="1" applyBorder="1" applyAlignment="1">
      <alignment horizontal="center" vertical="center"/>
    </xf>
    <xf numFmtId="49" fontId="2" fillId="0" borderId="14" xfId="0" applyNumberFormat="1" applyFont="1" applyFill="1" applyBorder="1" applyAlignment="1">
      <alignment horizontal="centerContinuous" vertical="center"/>
    </xf>
    <xf numFmtId="3" fontId="2" fillId="0" borderId="10" xfId="0" applyNumberFormat="1" applyFont="1" applyFill="1" applyBorder="1">
      <alignment vertical="center"/>
    </xf>
    <xf numFmtId="179" fontId="2" fillId="0" borderId="10" xfId="0" applyNumberFormat="1" applyFont="1" applyFill="1" applyBorder="1" applyAlignment="1">
      <alignment vertical="center"/>
    </xf>
    <xf numFmtId="177" fontId="2" fillId="0" borderId="11" xfId="0" applyNumberFormat="1" applyFont="1" applyFill="1" applyBorder="1" applyAlignment="1">
      <alignment vertical="center"/>
    </xf>
    <xf numFmtId="177" fontId="2" fillId="0" borderId="17" xfId="0" applyNumberFormat="1" applyFont="1" applyFill="1" applyBorder="1">
      <alignment vertical="center"/>
    </xf>
    <xf numFmtId="0" fontId="4" fillId="0" borderId="0" xfId="0"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horizontal="centerContinuous" vertical="center"/>
    </xf>
    <xf numFmtId="176" fontId="2" fillId="0" borderId="0" xfId="0" applyNumberFormat="1" applyFont="1" applyFill="1" applyBorder="1">
      <alignment vertical="center"/>
    </xf>
    <xf numFmtId="3" fontId="2" fillId="0" borderId="10" xfId="0" applyNumberFormat="1" applyFont="1" applyFill="1" applyBorder="1" applyAlignment="1">
      <alignment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6" xfId="0" applyFont="1" applyFill="1" applyBorder="1" applyAlignment="1">
      <alignment horizontal="centerContinuous" vertical="center"/>
    </xf>
    <xf numFmtId="0" fontId="2" fillId="0" borderId="19" xfId="0" applyFont="1" applyFill="1" applyBorder="1">
      <alignment vertical="center"/>
    </xf>
    <xf numFmtId="3" fontId="2" fillId="0" borderId="17" xfId="0" applyNumberFormat="1" applyFont="1" applyFill="1" applyBorder="1">
      <alignment vertical="center"/>
    </xf>
    <xf numFmtId="0" fontId="2" fillId="0" borderId="13" xfId="0" applyFont="1" applyFill="1" applyBorder="1" applyAlignment="1">
      <alignment vertical="center"/>
    </xf>
    <xf numFmtId="176" fontId="2" fillId="0" borderId="0" xfId="0" applyNumberFormat="1" applyFont="1" applyFill="1" applyBorder="1" applyAlignment="1">
      <alignment vertical="center"/>
    </xf>
    <xf numFmtId="3" fontId="2" fillId="0" borderId="0" xfId="0" applyNumberFormat="1" applyFont="1" applyFill="1" applyBorder="1">
      <alignment vertical="center"/>
    </xf>
    <xf numFmtId="0" fontId="2" fillId="0" borderId="0" xfId="0" applyFont="1" applyFill="1" applyBorder="1" applyAlignment="1">
      <alignment vertical="center"/>
    </xf>
    <xf numFmtId="0" fontId="3" fillId="0" borderId="0" xfId="0" applyFont="1" applyFill="1">
      <alignment vertical="center"/>
    </xf>
    <xf numFmtId="49" fontId="2" fillId="0" borderId="1" xfId="0" applyNumberFormat="1" applyFont="1" applyFill="1" applyBorder="1" applyAlignment="1">
      <alignment horizontal="centerContinuous" vertical="center"/>
    </xf>
    <xf numFmtId="0" fontId="2" fillId="0" borderId="12" xfId="0" applyFont="1" applyFill="1" applyBorder="1" applyAlignment="1">
      <alignment horizontal="centerContinuous" vertical="center"/>
    </xf>
    <xf numFmtId="49" fontId="2" fillId="0" borderId="7" xfId="0" applyNumberFormat="1" applyFont="1" applyFill="1" applyBorder="1" applyAlignment="1">
      <alignment horizontal="center" vertical="center"/>
    </xf>
    <xf numFmtId="0" fontId="2" fillId="0" borderId="12" xfId="0" applyFont="1" applyFill="1" applyBorder="1" applyAlignment="1">
      <alignment vertical="center"/>
    </xf>
    <xf numFmtId="49" fontId="6" fillId="0" borderId="3" xfId="0" applyNumberFormat="1" applyFont="1" applyFill="1" applyBorder="1">
      <alignment vertical="center"/>
    </xf>
    <xf numFmtId="49" fontId="2" fillId="0" borderId="0" xfId="0" applyNumberFormat="1" applyFont="1" applyFill="1" applyBorder="1" applyAlignment="1">
      <alignment horizontal="centerContinuous" vertical="center"/>
    </xf>
    <xf numFmtId="0" fontId="4" fillId="0" borderId="0" xfId="0" applyFont="1" applyFill="1" applyAlignment="1">
      <alignment vertical="center" wrapText="1"/>
    </xf>
    <xf numFmtId="0" fontId="2" fillId="0" borderId="1" xfId="0" applyFont="1" applyFill="1" applyBorder="1">
      <alignment vertical="center"/>
    </xf>
    <xf numFmtId="0" fontId="2" fillId="0" borderId="5" xfId="0" applyFont="1" applyFill="1" applyBorder="1">
      <alignment vertical="center"/>
    </xf>
    <xf numFmtId="0" fontId="2" fillId="0" borderId="5" xfId="0" applyFont="1" applyFill="1" applyBorder="1" applyAlignment="1">
      <alignment horizontal="center" vertical="center"/>
    </xf>
    <xf numFmtId="3" fontId="2" fillId="0" borderId="3" xfId="0" applyNumberFormat="1" applyFont="1" applyFill="1" applyBorder="1">
      <alignment vertical="center"/>
    </xf>
    <xf numFmtId="3" fontId="2" fillId="0" borderId="14" xfId="0" applyNumberFormat="1" applyFont="1" applyFill="1" applyBorder="1">
      <alignment vertical="center"/>
    </xf>
    <xf numFmtId="49" fontId="2" fillId="0" borderId="0" xfId="0" applyNumberFormat="1" applyFont="1" applyFill="1" applyBorder="1" applyAlignment="1">
      <alignment horizontal="left" vertical="center"/>
    </xf>
    <xf numFmtId="49" fontId="2" fillId="0" borderId="3" xfId="0" applyNumberFormat="1" applyFont="1" applyFill="1" applyBorder="1" applyAlignment="1">
      <alignment horizontal="centerContinuous" vertical="center"/>
    </xf>
    <xf numFmtId="177" fontId="2" fillId="0" borderId="10" xfId="0" applyNumberFormat="1" applyFont="1" applyFill="1" applyBorder="1" applyAlignment="1">
      <alignment vertical="center"/>
    </xf>
    <xf numFmtId="3" fontId="2" fillId="0" borderId="5" xfId="0" applyNumberFormat="1" applyFont="1" applyFill="1" applyBorder="1">
      <alignment vertical="center"/>
    </xf>
    <xf numFmtId="0" fontId="4" fillId="0" borderId="0" xfId="0" applyFont="1" applyFill="1">
      <alignment vertical="center"/>
    </xf>
    <xf numFmtId="0" fontId="2" fillId="0" borderId="2" xfId="0" applyFont="1" applyFill="1" applyBorder="1">
      <alignment vertical="center"/>
    </xf>
    <xf numFmtId="0" fontId="2" fillId="0" borderId="4" xfId="0" applyFont="1" applyFill="1" applyBorder="1">
      <alignment vertical="center"/>
    </xf>
    <xf numFmtId="0" fontId="2" fillId="0" borderId="6" xfId="0" applyFont="1" applyFill="1" applyBorder="1">
      <alignment vertical="center"/>
    </xf>
    <xf numFmtId="0" fontId="2" fillId="0" borderId="3" xfId="0" applyFont="1" applyFill="1" applyBorder="1">
      <alignment vertical="center"/>
    </xf>
    <xf numFmtId="49" fontId="2" fillId="0" borderId="15" xfId="0" applyNumberFormat="1" applyFont="1" applyFill="1" applyBorder="1" applyAlignment="1">
      <alignment horizontal="centerContinuous" vertical="center"/>
    </xf>
    <xf numFmtId="0" fontId="5" fillId="0" borderId="14" xfId="0" applyFont="1" applyFill="1" applyBorder="1" applyAlignment="1">
      <alignment horizontal="centerContinuous" vertical="center"/>
    </xf>
    <xf numFmtId="177" fontId="2" fillId="0" borderId="0" xfId="0" applyNumberFormat="1" applyFont="1" applyFill="1" applyBorder="1">
      <alignment vertical="center"/>
    </xf>
    <xf numFmtId="0" fontId="2" fillId="0" borderId="10" xfId="0" applyFont="1" applyFill="1" applyBorder="1" applyAlignment="1">
      <alignment horizontal="center" vertical="center"/>
    </xf>
    <xf numFmtId="176" fontId="2" fillId="0" borderId="10" xfId="0" applyNumberFormat="1" applyFont="1" applyFill="1" applyBorder="1" applyAlignment="1">
      <alignment horizontal="center" vertical="center"/>
    </xf>
    <xf numFmtId="0" fontId="5" fillId="0" borderId="15" xfId="0" applyFont="1" applyFill="1" applyBorder="1" applyAlignment="1">
      <alignment horizontal="center" vertical="center"/>
    </xf>
    <xf numFmtId="0" fontId="5" fillId="0" borderId="11" xfId="0" applyFont="1" applyFill="1" applyBorder="1" applyAlignment="1">
      <alignment horizontal="centerContinuous" vertical="center"/>
    </xf>
    <xf numFmtId="0" fontId="7" fillId="0" borderId="0" xfId="0" applyFont="1" applyFill="1" applyAlignment="1">
      <alignment vertical="center"/>
    </xf>
    <xf numFmtId="0" fontId="5" fillId="0" borderId="15" xfId="0" applyFont="1" applyFill="1" applyBorder="1" applyAlignment="1">
      <alignment horizontal="centerContinuous" vertical="center"/>
    </xf>
    <xf numFmtId="49" fontId="2" fillId="0" borderId="12" xfId="0" applyNumberFormat="1" applyFont="1" applyFill="1" applyBorder="1">
      <alignment vertical="center"/>
    </xf>
    <xf numFmtId="49" fontId="2" fillId="0" borderId="13" xfId="0" applyNumberFormat="1" applyFont="1" applyFill="1" applyBorder="1">
      <alignment vertical="center"/>
    </xf>
    <xf numFmtId="0" fontId="5"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78" fontId="2" fillId="0" borderId="0" xfId="0" applyNumberFormat="1" applyFont="1" applyFill="1" applyBorder="1" applyAlignment="1">
      <alignment horizontal="center" vertical="center"/>
    </xf>
    <xf numFmtId="0" fontId="2" fillId="0" borderId="3" xfId="0" applyFont="1" applyFill="1" applyBorder="1" applyAlignment="1">
      <alignment horizontal="centerContinuous" vertical="center"/>
    </xf>
    <xf numFmtId="49" fontId="2" fillId="0" borderId="0" xfId="0" applyNumberFormat="1" applyFont="1" applyFill="1" applyBorder="1" applyAlignment="1">
      <alignment vertical="center"/>
    </xf>
    <xf numFmtId="49" fontId="2" fillId="0" borderId="5" xfId="0" applyNumberFormat="1" applyFont="1" applyFill="1" applyBorder="1" applyAlignment="1">
      <alignment horizontal="centerContinuous" vertical="center"/>
    </xf>
    <xf numFmtId="0" fontId="2" fillId="0" borderId="15" xfId="0" applyFont="1" applyFill="1" applyBorder="1" applyAlignment="1">
      <alignment horizontal="center" vertical="center"/>
    </xf>
    <xf numFmtId="0" fontId="5" fillId="0" borderId="8" xfId="0" applyFont="1" applyFill="1" applyBorder="1" applyAlignment="1">
      <alignment horizontal="center" vertical="top" wrapText="1"/>
    </xf>
    <xf numFmtId="0" fontId="5" fillId="0" borderId="4" xfId="0" applyFont="1" applyFill="1" applyBorder="1" applyAlignment="1">
      <alignment horizontal="center" vertical="top" wrapText="1"/>
    </xf>
    <xf numFmtId="177" fontId="2" fillId="0" borderId="2" xfId="0" applyNumberFormat="1" applyFont="1" applyFill="1" applyBorder="1">
      <alignment vertical="center"/>
    </xf>
    <xf numFmtId="0" fontId="5" fillId="0" borderId="21" xfId="0" applyFont="1" applyFill="1" applyBorder="1" applyAlignment="1">
      <alignment horizontal="centerContinuous" vertical="center"/>
    </xf>
    <xf numFmtId="0" fontId="5" fillId="0" borderId="22" xfId="0" applyFont="1" applyFill="1" applyBorder="1" applyAlignment="1">
      <alignment horizontal="center" vertical="top" wrapText="1"/>
    </xf>
    <xf numFmtId="3" fontId="2" fillId="0" borderId="22" xfId="0" applyNumberFormat="1" applyFont="1" applyFill="1" applyBorder="1">
      <alignment vertical="center"/>
    </xf>
    <xf numFmtId="0" fontId="5" fillId="0" borderId="3" xfId="0" applyFont="1" applyFill="1" applyBorder="1" applyAlignment="1">
      <alignment horizontal="center" vertical="top" wrapText="1"/>
    </xf>
    <xf numFmtId="3" fontId="2" fillId="0" borderId="1" xfId="0" applyNumberFormat="1" applyFont="1" applyFill="1" applyBorder="1">
      <alignment vertical="center"/>
    </xf>
    <xf numFmtId="0" fontId="5" fillId="0" borderId="24" xfId="0" applyFont="1" applyFill="1" applyBorder="1" applyAlignment="1">
      <alignment horizontal="centerContinuous" vertical="center"/>
    </xf>
    <xf numFmtId="0" fontId="5" fillId="0" borderId="25" xfId="0" applyFont="1" applyFill="1" applyBorder="1" applyAlignment="1">
      <alignment horizontal="center" vertical="top" wrapText="1"/>
    </xf>
    <xf numFmtId="3" fontId="2" fillId="0" borderId="26" xfId="0" applyNumberFormat="1" applyFont="1" applyFill="1" applyBorder="1">
      <alignment vertical="center"/>
    </xf>
    <xf numFmtId="3" fontId="2" fillId="0" borderId="25" xfId="0" applyNumberFormat="1" applyFont="1" applyFill="1" applyBorder="1">
      <alignment vertical="center"/>
    </xf>
    <xf numFmtId="0" fontId="5" fillId="0" borderId="24" xfId="0" applyFont="1" applyFill="1" applyBorder="1" applyAlignment="1">
      <alignment horizontal="center" vertical="center"/>
    </xf>
    <xf numFmtId="176" fontId="2" fillId="0" borderId="28" xfId="0" applyNumberFormat="1" applyFont="1" applyFill="1" applyBorder="1" applyAlignment="1">
      <alignment horizontal="center" vertical="center"/>
    </xf>
    <xf numFmtId="177" fontId="2" fillId="0" borderId="26" xfId="0" applyNumberFormat="1" applyFont="1" applyFill="1" applyBorder="1">
      <alignment vertical="center"/>
    </xf>
    <xf numFmtId="177" fontId="2" fillId="0" borderId="25" xfId="0" applyNumberFormat="1" applyFont="1" applyFill="1" applyBorder="1">
      <alignment vertical="center"/>
    </xf>
    <xf numFmtId="177" fontId="2" fillId="0" borderId="27" xfId="0" applyNumberFormat="1" applyFont="1" applyFill="1" applyBorder="1" applyAlignment="1">
      <alignment horizontal="right" vertical="center"/>
    </xf>
    <xf numFmtId="3" fontId="2" fillId="0" borderId="0" xfId="0" applyNumberFormat="1" applyFont="1" applyFill="1" applyBorder="1" applyAlignment="1">
      <alignment vertical="center"/>
    </xf>
    <xf numFmtId="0" fontId="4" fillId="0" borderId="0" xfId="0" applyFont="1" applyFill="1" applyBorder="1">
      <alignment vertical="center"/>
    </xf>
    <xf numFmtId="177" fontId="2" fillId="0" borderId="28" xfId="0" applyNumberFormat="1" applyFont="1" applyFill="1" applyBorder="1">
      <alignment vertical="center"/>
    </xf>
    <xf numFmtId="3" fontId="2" fillId="0" borderId="4" xfId="0" applyNumberFormat="1" applyFont="1" applyFill="1" applyBorder="1">
      <alignment vertical="center"/>
    </xf>
    <xf numFmtId="3" fontId="2" fillId="0" borderId="10" xfId="0" applyNumberFormat="1" applyFont="1" applyFill="1" applyBorder="1" applyAlignment="1">
      <alignment horizontal="right" vertical="center"/>
    </xf>
    <xf numFmtId="3" fontId="2" fillId="0" borderId="14" xfId="0" applyNumberFormat="1" applyFont="1" applyFill="1" applyBorder="1" applyAlignment="1">
      <alignment horizontal="right" vertical="center"/>
    </xf>
    <xf numFmtId="176" fontId="2" fillId="0" borderId="5" xfId="0" applyNumberFormat="1" applyFont="1" applyFill="1" applyBorder="1" applyAlignment="1">
      <alignment horizontal="center" vertical="center"/>
    </xf>
    <xf numFmtId="177" fontId="2" fillId="0" borderId="30" xfId="0" applyNumberFormat="1" applyFont="1" applyFill="1" applyBorder="1">
      <alignment vertical="center"/>
    </xf>
    <xf numFmtId="3" fontId="2" fillId="0" borderId="18" xfId="0" applyNumberFormat="1" applyFont="1" applyFill="1" applyBorder="1">
      <alignment vertical="center"/>
    </xf>
    <xf numFmtId="178" fontId="2" fillId="0" borderId="10" xfId="0" applyNumberFormat="1" applyFont="1" applyFill="1" applyBorder="1" applyAlignment="1">
      <alignment horizontal="center" vertical="center"/>
    </xf>
    <xf numFmtId="0" fontId="2" fillId="0" borderId="10" xfId="0" applyFont="1" applyFill="1" applyBorder="1" applyAlignment="1">
      <alignment horizontal="center" vertical="center" wrapText="1"/>
    </xf>
    <xf numFmtId="176" fontId="2" fillId="0" borderId="10" xfId="0" applyNumberFormat="1" applyFont="1" applyFill="1" applyBorder="1" applyAlignment="1">
      <alignment horizontal="center" vertical="top"/>
    </xf>
    <xf numFmtId="0" fontId="2" fillId="0" borderId="10" xfId="0" applyFont="1" applyFill="1" applyBorder="1" applyAlignment="1">
      <alignment horizontal="center" vertical="top"/>
    </xf>
    <xf numFmtId="0" fontId="2" fillId="0" borderId="10" xfId="0" applyFont="1" applyFill="1" applyBorder="1" applyAlignment="1">
      <alignment horizontal="center" vertical="top" wrapText="1"/>
    </xf>
    <xf numFmtId="0" fontId="5" fillId="0" borderId="7" xfId="0" applyFont="1" applyFill="1" applyBorder="1" applyAlignment="1">
      <alignment horizontal="center" vertical="top" wrapText="1"/>
    </xf>
    <xf numFmtId="0" fontId="8" fillId="0" borderId="15" xfId="0" applyFont="1" applyFill="1" applyBorder="1" applyAlignment="1">
      <alignment horizontal="center" vertical="center"/>
    </xf>
    <xf numFmtId="0" fontId="2" fillId="0" borderId="6" xfId="0" applyFont="1" applyFill="1" applyBorder="1" applyAlignment="1">
      <alignment horizontal="center" vertical="center"/>
    </xf>
    <xf numFmtId="177" fontId="2" fillId="0" borderId="23" xfId="0" applyNumberFormat="1" applyFont="1" applyFill="1" applyBorder="1" applyAlignment="1">
      <alignment horizontal="right" vertical="center"/>
    </xf>
    <xf numFmtId="177" fontId="2" fillId="0" borderId="22" xfId="0" applyNumberFormat="1" applyFont="1" applyFill="1" applyBorder="1">
      <alignment vertical="center"/>
    </xf>
    <xf numFmtId="3" fontId="2" fillId="0" borderId="1" xfId="0" applyNumberFormat="1" applyFont="1" applyFill="1" applyBorder="1" applyAlignment="1">
      <alignment horizontal="right" vertical="center"/>
    </xf>
    <xf numFmtId="3" fontId="2" fillId="0" borderId="15" xfId="0" applyNumberFormat="1" applyFont="1" applyFill="1" applyBorder="1" applyAlignment="1">
      <alignment vertical="center"/>
    </xf>
    <xf numFmtId="3" fontId="2" fillId="0" borderId="14" xfId="0" applyNumberFormat="1" applyFont="1" applyFill="1" applyBorder="1" applyAlignment="1">
      <alignment vertical="center"/>
    </xf>
    <xf numFmtId="177" fontId="2" fillId="0" borderId="20" xfId="0" applyNumberFormat="1" applyFont="1" applyFill="1" applyBorder="1" applyAlignment="1">
      <alignment vertical="center"/>
    </xf>
    <xf numFmtId="177" fontId="2" fillId="0" borderId="32" xfId="0" applyNumberFormat="1" applyFont="1" applyFill="1" applyBorder="1">
      <alignment vertical="center"/>
    </xf>
    <xf numFmtId="177" fontId="2" fillId="0" borderId="24" xfId="0" applyNumberFormat="1" applyFont="1" applyFill="1" applyBorder="1" applyAlignment="1">
      <alignment vertical="center"/>
    </xf>
    <xf numFmtId="177" fontId="2" fillId="0" borderId="15" xfId="0" applyNumberFormat="1" applyFont="1" applyFill="1" applyBorder="1" applyAlignment="1">
      <alignment vertical="center"/>
    </xf>
    <xf numFmtId="3" fontId="2" fillId="0" borderId="3" xfId="0" applyNumberFormat="1" applyFont="1" applyFill="1" applyBorder="1" applyAlignment="1">
      <alignment horizontal="right" vertical="center"/>
    </xf>
    <xf numFmtId="177" fontId="2" fillId="0" borderId="22" xfId="0" applyNumberFormat="1" applyFont="1" applyFill="1" applyBorder="1" applyAlignment="1">
      <alignment horizontal="right" vertical="center"/>
    </xf>
    <xf numFmtId="49" fontId="2" fillId="0" borderId="9" xfId="0" applyNumberFormat="1" applyFont="1" applyFill="1" applyBorder="1">
      <alignment vertical="center"/>
    </xf>
    <xf numFmtId="0" fontId="13" fillId="0" borderId="0" xfId="0" applyFont="1" applyFill="1" applyAlignment="1">
      <alignment vertical="center"/>
    </xf>
    <xf numFmtId="3" fontId="2" fillId="0" borderId="33" xfId="0" applyNumberFormat="1" applyFont="1" applyFill="1" applyBorder="1">
      <alignment vertical="center"/>
    </xf>
    <xf numFmtId="3" fontId="2" fillId="0" borderId="33" xfId="0" applyNumberFormat="1" applyFont="1" applyFill="1" applyBorder="1" applyAlignment="1">
      <alignment vertical="center"/>
    </xf>
    <xf numFmtId="3" fontId="2" fillId="0" borderId="35" xfId="0" applyNumberFormat="1" applyFont="1" applyFill="1" applyBorder="1" applyAlignment="1">
      <alignment horizontal="right" vertical="center"/>
    </xf>
    <xf numFmtId="177" fontId="2" fillId="0" borderId="36" xfId="0" applyNumberFormat="1" applyFont="1" applyFill="1" applyBorder="1">
      <alignment vertical="center"/>
    </xf>
    <xf numFmtId="177" fontId="2" fillId="0" borderId="33" xfId="0" applyNumberFormat="1" applyFont="1" applyFill="1" applyBorder="1">
      <alignment vertical="center"/>
    </xf>
    <xf numFmtId="177" fontId="2" fillId="0" borderId="33" xfId="0" applyNumberFormat="1" applyFont="1" applyFill="1" applyBorder="1" applyAlignment="1">
      <alignment vertical="center"/>
    </xf>
    <xf numFmtId="177" fontId="2" fillId="0" borderId="37" xfId="0" applyNumberFormat="1" applyFont="1" applyFill="1" applyBorder="1" applyAlignment="1">
      <alignment horizontal="right" vertical="center"/>
    </xf>
    <xf numFmtId="177" fontId="2" fillId="0" borderId="34" xfId="0" applyNumberFormat="1" applyFont="1" applyFill="1" applyBorder="1">
      <alignment vertical="center"/>
    </xf>
    <xf numFmtId="177" fontId="2" fillId="0" borderId="33" xfId="0" applyNumberFormat="1" applyFont="1" applyFill="1" applyBorder="1" applyAlignment="1">
      <alignment horizontal="right" vertical="center"/>
    </xf>
    <xf numFmtId="3" fontId="2" fillId="0" borderId="38" xfId="0" applyNumberFormat="1" applyFont="1" applyFill="1" applyBorder="1">
      <alignment vertical="center"/>
    </xf>
    <xf numFmtId="3" fontId="2" fillId="0" borderId="38" xfId="0" applyNumberFormat="1" applyFont="1" applyFill="1" applyBorder="1" applyAlignment="1">
      <alignment vertical="center"/>
    </xf>
    <xf numFmtId="3" fontId="2" fillId="0" borderId="40" xfId="0" applyNumberFormat="1" applyFont="1" applyFill="1" applyBorder="1" applyAlignment="1">
      <alignment horizontal="right" vertical="center"/>
    </xf>
    <xf numFmtId="177" fontId="2" fillId="0" borderId="41" xfId="0" applyNumberFormat="1" applyFont="1" applyFill="1" applyBorder="1">
      <alignment vertical="center"/>
    </xf>
    <xf numFmtId="177" fontId="2" fillId="0" borderId="38" xfId="0" applyNumberFormat="1" applyFont="1" applyFill="1" applyBorder="1">
      <alignment vertical="center"/>
    </xf>
    <xf numFmtId="177" fontId="2" fillId="0" borderId="38" xfId="0" applyNumberFormat="1" applyFont="1" applyFill="1" applyBorder="1" applyAlignment="1">
      <alignment vertical="center"/>
    </xf>
    <xf numFmtId="177" fontId="2" fillId="0" borderId="42" xfId="0" applyNumberFormat="1" applyFont="1" applyFill="1" applyBorder="1" applyAlignment="1">
      <alignment horizontal="right" vertical="center"/>
    </xf>
    <xf numFmtId="177" fontId="2" fillId="0" borderId="39" xfId="0" applyNumberFormat="1" applyFont="1" applyFill="1" applyBorder="1">
      <alignment vertical="center"/>
    </xf>
    <xf numFmtId="177" fontId="2" fillId="0" borderId="38" xfId="0" applyNumberFormat="1" applyFont="1" applyFill="1" applyBorder="1" applyAlignment="1">
      <alignment horizontal="right" vertical="center"/>
    </xf>
    <xf numFmtId="3" fontId="2" fillId="0" borderId="35" xfId="0" applyNumberFormat="1" applyFont="1" applyFill="1" applyBorder="1">
      <alignment vertical="center"/>
    </xf>
    <xf numFmtId="3" fontId="2" fillId="0" borderId="40" xfId="0" applyNumberFormat="1" applyFont="1" applyFill="1" applyBorder="1">
      <alignment vertical="center"/>
    </xf>
    <xf numFmtId="179" fontId="2" fillId="0" borderId="9" xfId="0" applyNumberFormat="1" applyFont="1" applyFill="1" applyBorder="1">
      <alignment vertical="center"/>
    </xf>
    <xf numFmtId="0" fontId="2" fillId="0" borderId="14" xfId="0" applyFont="1" applyFill="1" applyBorder="1">
      <alignment vertical="center"/>
    </xf>
    <xf numFmtId="0" fontId="2" fillId="0" borderId="11" xfId="0" applyFont="1" applyFill="1" applyBorder="1">
      <alignment vertical="center"/>
    </xf>
    <xf numFmtId="179" fontId="2" fillId="0" borderId="7" xfId="0" applyNumberFormat="1" applyFont="1" applyFill="1" applyBorder="1">
      <alignment vertical="center"/>
    </xf>
    <xf numFmtId="179" fontId="2" fillId="0" borderId="8" xfId="0" applyNumberFormat="1" applyFont="1" applyFill="1" applyBorder="1">
      <alignment vertical="center"/>
    </xf>
    <xf numFmtId="49" fontId="2" fillId="0" borderId="15" xfId="0" applyNumberFormat="1" applyFont="1" applyFill="1" applyBorder="1" applyAlignment="1">
      <alignment horizontal="center" vertical="center"/>
    </xf>
    <xf numFmtId="49" fontId="2" fillId="0" borderId="10" xfId="0" applyNumberFormat="1" applyFont="1" applyFill="1" applyBorder="1" applyAlignment="1">
      <alignment horizontal="centerContinuous" vertical="center"/>
    </xf>
    <xf numFmtId="177" fontId="2" fillId="0" borderId="10" xfId="0" applyNumberFormat="1" applyFont="1" applyFill="1" applyBorder="1" applyAlignment="1">
      <alignment vertical="top" wrapText="1"/>
    </xf>
    <xf numFmtId="177" fontId="2" fillId="0" borderId="10" xfId="0" applyNumberFormat="1" applyFont="1" applyFill="1" applyBorder="1" applyAlignment="1">
      <alignment horizontal="center" vertical="top" wrapText="1"/>
    </xf>
    <xf numFmtId="49" fontId="2" fillId="0" borderId="8" xfId="0" applyNumberFormat="1" applyFont="1" applyFill="1" applyBorder="1" applyAlignment="1">
      <alignment vertical="center"/>
    </xf>
    <xf numFmtId="49" fontId="2" fillId="0" borderId="9" xfId="0" applyNumberFormat="1" applyFont="1" applyFill="1" applyBorder="1" applyAlignment="1">
      <alignment vertical="center"/>
    </xf>
    <xf numFmtId="0" fontId="2" fillId="0" borderId="6" xfId="0" applyFont="1" applyFill="1" applyBorder="1" applyAlignment="1">
      <alignment vertical="center"/>
    </xf>
    <xf numFmtId="0" fontId="2" fillId="0" borderId="10" xfId="0" applyFont="1" applyFill="1" applyBorder="1" applyAlignment="1">
      <alignment vertical="top" wrapText="1"/>
    </xf>
    <xf numFmtId="49" fontId="5" fillId="0" borderId="1" xfId="0" applyNumberFormat="1" applyFont="1" applyFill="1" applyBorder="1" applyAlignment="1">
      <alignment vertical="center"/>
    </xf>
    <xf numFmtId="49" fontId="5" fillId="0" borderId="3" xfId="0" applyNumberFormat="1" applyFont="1" applyFill="1" applyBorder="1" applyAlignment="1">
      <alignment vertical="center"/>
    </xf>
    <xf numFmtId="49" fontId="5" fillId="0" borderId="5" xfId="0" applyNumberFormat="1" applyFont="1" applyFill="1" applyBorder="1" applyAlignment="1">
      <alignment vertical="center"/>
    </xf>
    <xf numFmtId="49" fontId="5" fillId="0" borderId="0" xfId="0" applyNumberFormat="1" applyFont="1" applyFill="1" applyBorder="1" applyAlignment="1">
      <alignment vertical="center"/>
    </xf>
    <xf numFmtId="49" fontId="7" fillId="0" borderId="0" xfId="0" applyNumberFormat="1" applyFont="1" applyFill="1" applyBorder="1">
      <alignment vertical="center"/>
    </xf>
    <xf numFmtId="0" fontId="2" fillId="0" borderId="15" xfId="0" applyFont="1" applyFill="1" applyBorder="1">
      <alignment vertical="center"/>
    </xf>
    <xf numFmtId="177" fontId="2" fillId="0" borderId="1" xfId="0" applyNumberFormat="1" applyFont="1" applyFill="1" applyBorder="1" applyAlignment="1">
      <alignment horizontal="right" vertical="center"/>
    </xf>
    <xf numFmtId="177" fontId="2" fillId="0" borderId="3" xfId="0" applyNumberFormat="1" applyFont="1" applyFill="1" applyBorder="1" applyAlignment="1">
      <alignment horizontal="right" vertical="center"/>
    </xf>
    <xf numFmtId="177" fontId="2" fillId="0" borderId="3" xfId="0" applyNumberFormat="1" applyFont="1" applyFill="1" applyBorder="1">
      <alignment vertical="center"/>
    </xf>
    <xf numFmtId="0" fontId="5" fillId="0" borderId="10" xfId="0" applyFont="1" applyFill="1" applyBorder="1" applyAlignment="1">
      <alignment horizontal="center" vertical="top" wrapText="1"/>
    </xf>
    <xf numFmtId="0" fontId="2" fillId="0" borderId="13" xfId="0" applyFont="1" applyFill="1" applyBorder="1" applyAlignment="1">
      <alignment horizontal="centerContinuous" vertical="center"/>
    </xf>
    <xf numFmtId="179" fontId="2" fillId="0" borderId="10" xfId="0" applyNumberFormat="1" applyFont="1" applyFill="1" applyBorder="1">
      <alignment vertical="center"/>
    </xf>
    <xf numFmtId="176" fontId="2" fillId="0" borderId="6" xfId="0" applyNumberFormat="1" applyFont="1" applyFill="1" applyBorder="1" applyAlignment="1">
      <alignment horizontal="center" vertical="center"/>
    </xf>
    <xf numFmtId="3" fontId="2" fillId="0" borderId="7" xfId="0" applyNumberFormat="1" applyFont="1" applyFill="1" applyBorder="1" applyAlignment="1">
      <alignment vertical="center" wrapText="1"/>
    </xf>
    <xf numFmtId="3" fontId="2" fillId="0" borderId="8" xfId="0" applyNumberFormat="1" applyFont="1" applyFill="1" applyBorder="1" applyAlignment="1">
      <alignment vertical="center" wrapText="1"/>
    </xf>
    <xf numFmtId="3" fontId="2" fillId="0" borderId="11" xfId="0" applyNumberFormat="1" applyFont="1" applyFill="1" applyBorder="1" applyAlignment="1">
      <alignment vertical="center"/>
    </xf>
    <xf numFmtId="177" fontId="2" fillId="0" borderId="0" xfId="0" applyNumberFormat="1" applyFont="1" applyFill="1">
      <alignment vertical="center"/>
    </xf>
    <xf numFmtId="3" fontId="2" fillId="0" borderId="0" xfId="0" applyNumberFormat="1" applyFont="1" applyFill="1">
      <alignment vertical="center"/>
    </xf>
    <xf numFmtId="3" fontId="5" fillId="0" borderId="10" xfId="0" applyNumberFormat="1" applyFont="1" applyFill="1" applyBorder="1" applyAlignment="1">
      <alignment vertical="center"/>
    </xf>
    <xf numFmtId="3" fontId="11" fillId="0" borderId="10" xfId="0" applyNumberFormat="1" applyFont="1" applyFill="1" applyBorder="1" applyAlignment="1">
      <alignment vertical="center"/>
    </xf>
    <xf numFmtId="3" fontId="2" fillId="0" borderId="23" xfId="0" applyNumberFormat="1" applyFont="1" applyFill="1" applyBorder="1" applyAlignment="1">
      <alignment horizontal="right" vertical="center"/>
    </xf>
    <xf numFmtId="3" fontId="2" fillId="0" borderId="22" xfId="0" applyNumberFormat="1" applyFont="1" applyFill="1" applyBorder="1" applyAlignment="1">
      <alignment horizontal="right" vertical="center"/>
    </xf>
    <xf numFmtId="3" fontId="2" fillId="0" borderId="20" xfId="0" applyNumberFormat="1" applyFont="1" applyFill="1" applyBorder="1" applyAlignment="1">
      <alignment vertical="center"/>
    </xf>
    <xf numFmtId="177" fontId="2" fillId="0" borderId="14" xfId="0" applyNumberFormat="1" applyFont="1" applyFill="1" applyBorder="1" applyAlignment="1">
      <alignment vertical="center"/>
    </xf>
    <xf numFmtId="178" fontId="2" fillId="0" borderId="0" xfId="0" applyNumberFormat="1" applyFont="1" applyFill="1" applyBorder="1" applyAlignment="1">
      <alignment vertical="center"/>
    </xf>
    <xf numFmtId="178" fontId="2" fillId="0" borderId="10" xfId="0" applyNumberFormat="1" applyFont="1" applyFill="1" applyBorder="1" applyAlignment="1">
      <alignment vertical="top" wrapText="1"/>
    </xf>
    <xf numFmtId="177" fontId="2" fillId="0" borderId="10" xfId="0" applyNumberFormat="1" applyFont="1" applyFill="1" applyBorder="1">
      <alignment vertical="center"/>
    </xf>
    <xf numFmtId="177" fontId="7" fillId="0" borderId="0" xfId="0" applyNumberFormat="1" applyFont="1" applyFill="1" applyBorder="1">
      <alignment vertical="center"/>
    </xf>
    <xf numFmtId="179" fontId="2" fillId="0" borderId="7" xfId="0" applyNumberFormat="1" applyFont="1" applyFill="1" applyBorder="1" applyAlignment="1">
      <alignment vertical="center"/>
    </xf>
    <xf numFmtId="179" fontId="2" fillId="0" borderId="8" xfId="0" applyNumberFormat="1" applyFont="1" applyFill="1" applyBorder="1" applyAlignment="1">
      <alignment vertical="center"/>
    </xf>
    <xf numFmtId="179" fontId="2" fillId="0" borderId="15" xfId="0" applyNumberFormat="1" applyFont="1" applyFill="1" applyBorder="1" applyAlignment="1">
      <alignment vertical="center"/>
    </xf>
    <xf numFmtId="179" fontId="2" fillId="0" borderId="7" xfId="0" applyNumberFormat="1" applyFont="1" applyFill="1" applyBorder="1" applyAlignment="1">
      <alignment horizontal="right" vertical="center"/>
    </xf>
    <xf numFmtId="179" fontId="2" fillId="0" borderId="8" xfId="0" applyNumberFormat="1" applyFont="1" applyFill="1" applyBorder="1" applyAlignment="1">
      <alignment horizontal="right" vertical="center"/>
    </xf>
    <xf numFmtId="0" fontId="2" fillId="0" borderId="1" xfId="0" applyFont="1" applyFill="1" applyBorder="1" applyAlignment="1">
      <alignment horizontal="centerContinuous" vertical="center"/>
    </xf>
    <xf numFmtId="179" fontId="2" fillId="0" borderId="9" xfId="0" applyNumberFormat="1" applyFont="1" applyFill="1" applyBorder="1" applyAlignment="1">
      <alignment vertical="center"/>
    </xf>
    <xf numFmtId="49" fontId="4" fillId="0" borderId="0" xfId="0" applyNumberFormat="1" applyFont="1" applyFill="1">
      <alignment vertical="center"/>
    </xf>
    <xf numFmtId="0" fontId="2" fillId="0" borderId="1" xfId="0" applyFont="1" applyFill="1" applyBorder="1" applyAlignment="1">
      <alignment horizontal="center" vertical="center"/>
    </xf>
    <xf numFmtId="0" fontId="2" fillId="0" borderId="3" xfId="0" applyFont="1" applyFill="1" applyBorder="1" applyAlignment="1">
      <alignment horizontal="left" vertical="center"/>
    </xf>
    <xf numFmtId="0" fontId="6" fillId="0" borderId="3" xfId="0" applyFont="1" applyFill="1" applyBorder="1" applyAlignment="1">
      <alignment horizontal="left" vertical="center"/>
    </xf>
    <xf numFmtId="0" fontId="2" fillId="0" borderId="9" xfId="0" applyFont="1" applyFill="1" applyBorder="1" applyAlignment="1">
      <alignment horizontal="left" vertical="center"/>
    </xf>
    <xf numFmtId="180" fontId="5" fillId="0" borderId="28" xfId="0" applyNumberFormat="1" applyFont="1" applyFill="1" applyBorder="1" applyAlignment="1">
      <alignment horizontal="center" vertical="center"/>
    </xf>
    <xf numFmtId="180" fontId="2" fillId="0" borderId="9" xfId="0" applyNumberFormat="1" applyFont="1" applyFill="1" applyBorder="1" applyAlignment="1">
      <alignment horizontal="center" vertical="center"/>
    </xf>
    <xf numFmtId="180" fontId="2" fillId="0" borderId="31" xfId="0" applyNumberFormat="1" applyFont="1" applyFill="1" applyBorder="1" applyAlignment="1">
      <alignment horizontal="center" vertical="center"/>
    </xf>
    <xf numFmtId="3" fontId="2" fillId="0" borderId="11" xfId="0" applyNumberFormat="1" applyFont="1" applyFill="1" applyBorder="1" applyAlignment="1">
      <alignment horizontal="centerContinuous" vertical="center"/>
    </xf>
    <xf numFmtId="3" fontId="2" fillId="0" borderId="15" xfId="0" applyNumberFormat="1" applyFont="1" applyFill="1" applyBorder="1" applyAlignment="1">
      <alignment horizontal="centerContinuous" vertical="center"/>
    </xf>
    <xf numFmtId="180" fontId="2" fillId="0" borderId="28" xfId="0" applyNumberFormat="1" applyFont="1" applyFill="1" applyBorder="1" applyAlignment="1">
      <alignment horizontal="center" vertical="center"/>
    </xf>
    <xf numFmtId="3" fontId="2" fillId="0" borderId="2" xfId="0" applyNumberFormat="1" applyFont="1" applyFill="1" applyBorder="1">
      <alignment vertical="center"/>
    </xf>
    <xf numFmtId="3" fontId="2" fillId="0" borderId="6" xfId="0" applyNumberFormat="1" applyFont="1" applyFill="1" applyBorder="1">
      <alignment vertical="center"/>
    </xf>
    <xf numFmtId="177" fontId="2" fillId="0" borderId="23" xfId="0" applyNumberFormat="1" applyFont="1" applyFill="1" applyBorder="1">
      <alignment vertical="center"/>
    </xf>
    <xf numFmtId="176" fontId="2" fillId="0" borderId="0" xfId="0" applyNumberFormat="1" applyFont="1" applyFill="1">
      <alignment vertical="center"/>
    </xf>
    <xf numFmtId="177" fontId="2" fillId="0" borderId="5" xfId="0" applyNumberFormat="1" applyFont="1" applyFill="1" applyBorder="1">
      <alignment vertical="center"/>
    </xf>
    <xf numFmtId="3" fontId="2" fillId="0" borderId="27" xfId="0" applyNumberFormat="1" applyFont="1" applyFill="1" applyBorder="1" applyAlignment="1">
      <alignment horizontal="centerContinuous" vertical="center"/>
    </xf>
    <xf numFmtId="3" fontId="2" fillId="0" borderId="21" xfId="0" applyNumberFormat="1" applyFont="1" applyFill="1" applyBorder="1" applyAlignment="1">
      <alignment horizontal="centerContinuous" vertical="center"/>
    </xf>
    <xf numFmtId="3" fontId="2" fillId="0" borderId="28" xfId="0" applyNumberFormat="1" applyFont="1" applyFill="1" applyBorder="1">
      <alignment vertical="center"/>
    </xf>
    <xf numFmtId="177" fontId="2" fillId="0" borderId="31" xfId="0" applyNumberFormat="1" applyFont="1" applyFill="1" applyBorder="1">
      <alignment vertical="center"/>
    </xf>
    <xf numFmtId="3" fontId="2" fillId="0" borderId="45" xfId="0" applyNumberFormat="1" applyFont="1" applyFill="1" applyBorder="1" applyAlignment="1">
      <alignment horizontal="centerContinuous" vertical="center"/>
    </xf>
    <xf numFmtId="3" fontId="2" fillId="0" borderId="0" xfId="0" applyNumberFormat="1" applyFont="1" applyFill="1" applyBorder="1" applyAlignment="1">
      <alignment horizontal="centerContinuous" vertical="center"/>
    </xf>
    <xf numFmtId="49" fontId="2" fillId="0" borderId="0" xfId="0" applyNumberFormat="1" applyFont="1" applyFill="1" applyBorder="1">
      <alignment vertical="center"/>
    </xf>
    <xf numFmtId="0" fontId="2" fillId="0" borderId="0" xfId="0" applyFont="1" applyFill="1" applyBorder="1" applyAlignment="1">
      <alignment horizontal="center" vertical="top" wrapText="1"/>
    </xf>
    <xf numFmtId="177" fontId="2" fillId="0" borderId="35" xfId="0" applyNumberFormat="1" applyFont="1" applyFill="1" applyBorder="1" applyAlignment="1">
      <alignment horizontal="right" vertical="center"/>
    </xf>
    <xf numFmtId="177" fontId="2" fillId="0" borderId="40" xfId="0" applyNumberFormat="1" applyFont="1" applyFill="1" applyBorder="1" applyAlignment="1">
      <alignment horizontal="right" vertical="center"/>
    </xf>
    <xf numFmtId="179" fontId="2" fillId="0" borderId="1" xfId="0" applyNumberFormat="1" applyFont="1" applyFill="1" applyBorder="1" applyAlignment="1">
      <alignment horizontal="right" vertical="center"/>
    </xf>
    <xf numFmtId="179" fontId="2" fillId="0" borderId="3" xfId="0" applyNumberFormat="1" applyFont="1" applyFill="1" applyBorder="1" applyAlignment="1">
      <alignment horizontal="right" vertical="center"/>
    </xf>
    <xf numFmtId="179" fontId="2" fillId="0" borderId="3" xfId="0" applyNumberFormat="1" applyFont="1" applyFill="1" applyBorder="1">
      <alignment vertical="center"/>
    </xf>
    <xf numFmtId="179" fontId="2" fillId="0" borderId="14" xfId="0" applyNumberFormat="1" applyFont="1" applyFill="1" applyBorder="1" applyAlignment="1">
      <alignment vertical="center"/>
    </xf>
    <xf numFmtId="49" fontId="2" fillId="0" borderId="1" xfId="0" applyNumberFormat="1" applyFont="1" applyFill="1" applyBorder="1" applyAlignment="1">
      <alignment vertical="center"/>
    </xf>
    <xf numFmtId="49" fontId="2" fillId="0" borderId="12" xfId="0" applyNumberFormat="1" applyFont="1" applyFill="1" applyBorder="1" applyAlignment="1">
      <alignment vertical="center"/>
    </xf>
    <xf numFmtId="49" fontId="2" fillId="0" borderId="3" xfId="0" applyNumberFormat="1" applyFont="1" applyFill="1" applyBorder="1" applyAlignment="1">
      <alignment vertical="center"/>
    </xf>
    <xf numFmtId="49" fontId="2" fillId="0" borderId="5" xfId="0" applyNumberFormat="1" applyFont="1" applyFill="1" applyBorder="1" applyAlignment="1">
      <alignment vertical="center"/>
    </xf>
    <xf numFmtId="49" fontId="2" fillId="0" borderId="13" xfId="0" applyNumberFormat="1" applyFont="1" applyFill="1" applyBorder="1" applyAlignment="1">
      <alignment vertical="center"/>
    </xf>
    <xf numFmtId="0" fontId="2" fillId="0" borderId="1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lignment vertical="center"/>
    </xf>
    <xf numFmtId="49" fontId="2" fillId="0" borderId="3" xfId="0" applyNumberFormat="1" applyFont="1" applyBorder="1">
      <alignment vertical="center"/>
    </xf>
    <xf numFmtId="0" fontId="2" fillId="0" borderId="0" xfId="0" applyFont="1" applyBorder="1">
      <alignment vertical="center"/>
    </xf>
    <xf numFmtId="49" fontId="6" fillId="0" borderId="4" xfId="0" applyNumberFormat="1" applyFont="1" applyFill="1" applyBorder="1" applyAlignment="1">
      <alignment vertical="center" wrapText="1"/>
    </xf>
    <xf numFmtId="49" fontId="2" fillId="0" borderId="4" xfId="0" applyNumberFormat="1" applyFont="1" applyFill="1" applyBorder="1" applyAlignment="1">
      <alignment vertical="center" wrapText="1"/>
    </xf>
    <xf numFmtId="49" fontId="2" fillId="0" borderId="0" xfId="0" applyNumberFormat="1" applyFont="1" applyFill="1" applyBorder="1">
      <alignment vertical="center"/>
    </xf>
    <xf numFmtId="49" fontId="2" fillId="0" borderId="5" xfId="0" applyNumberFormat="1" applyFont="1" applyBorder="1">
      <alignment vertical="center"/>
    </xf>
    <xf numFmtId="0" fontId="2" fillId="0" borderId="39" xfId="0" applyFont="1" applyFill="1" applyBorder="1">
      <alignment vertical="center"/>
    </xf>
    <xf numFmtId="179" fontId="2" fillId="0" borderId="38" xfId="0" applyNumberFormat="1" applyFont="1" applyFill="1" applyBorder="1">
      <alignment vertical="center"/>
    </xf>
    <xf numFmtId="0" fontId="2" fillId="0" borderId="4" xfId="0" applyFont="1" applyFill="1" applyBorder="1" applyAlignment="1">
      <alignment horizontal="centerContinuous" vertical="center"/>
    </xf>
    <xf numFmtId="49" fontId="2" fillId="0" borderId="0" xfId="0" applyNumberFormat="1" applyFont="1" applyBorder="1">
      <alignment vertical="center"/>
    </xf>
    <xf numFmtId="49" fontId="6" fillId="0" borderId="1" xfId="0" applyNumberFormat="1" applyFont="1" applyFill="1" applyBorder="1" applyAlignment="1">
      <alignment vertical="center"/>
    </xf>
    <xf numFmtId="49" fontId="6" fillId="0" borderId="12" xfId="0" applyNumberFormat="1" applyFont="1" applyFill="1" applyBorder="1" applyAlignment="1">
      <alignment vertical="center" wrapText="1"/>
    </xf>
    <xf numFmtId="0" fontId="6" fillId="0" borderId="0" xfId="0" applyFont="1" applyFill="1" applyBorder="1">
      <alignment vertical="center"/>
    </xf>
    <xf numFmtId="0" fontId="6" fillId="0" borderId="13" xfId="0" applyFont="1" applyFill="1" applyBorder="1">
      <alignment vertical="center"/>
    </xf>
    <xf numFmtId="49" fontId="6" fillId="0" borderId="3" xfId="0" applyNumberFormat="1" applyFont="1" applyFill="1" applyBorder="1" applyAlignment="1">
      <alignment vertical="center"/>
    </xf>
    <xf numFmtId="49" fontId="6" fillId="0" borderId="0" xfId="0" applyNumberFormat="1" applyFont="1" applyFill="1" applyBorder="1" applyAlignment="1">
      <alignment vertical="center"/>
    </xf>
    <xf numFmtId="177" fontId="2" fillId="0" borderId="14" xfId="0" applyNumberFormat="1" applyFont="1" applyFill="1" applyBorder="1" applyAlignment="1">
      <alignment horizontal="right" vertical="center"/>
    </xf>
    <xf numFmtId="177" fontId="2" fillId="0" borderId="20" xfId="0" applyNumberFormat="1" applyFont="1" applyFill="1" applyBorder="1" applyAlignment="1">
      <alignment horizontal="right" vertical="center"/>
    </xf>
    <xf numFmtId="179" fontId="2" fillId="0" borderId="0" xfId="0" applyNumberFormat="1" applyFont="1" applyFill="1">
      <alignment vertical="center"/>
    </xf>
    <xf numFmtId="3" fontId="6" fillId="0" borderId="10" xfId="0" applyNumberFormat="1" applyFont="1" applyFill="1" applyBorder="1" applyAlignment="1">
      <alignment vertical="center"/>
    </xf>
    <xf numFmtId="49" fontId="2" fillId="0" borderId="0" xfId="0" applyNumberFormat="1" applyFont="1" applyFill="1" applyBorder="1" applyAlignment="1">
      <alignment horizontal="center" vertical="center"/>
    </xf>
    <xf numFmtId="180" fontId="2" fillId="0" borderId="7" xfId="0" applyNumberFormat="1" applyFont="1" applyFill="1" applyBorder="1">
      <alignment vertical="center"/>
    </xf>
    <xf numFmtId="180" fontId="2" fillId="0" borderId="8" xfId="0" applyNumberFormat="1" applyFont="1" applyFill="1" applyBorder="1">
      <alignment vertical="center"/>
    </xf>
    <xf numFmtId="180" fontId="2" fillId="0" borderId="9" xfId="0" applyNumberFormat="1" applyFont="1" applyFill="1" applyBorder="1">
      <alignment vertical="center"/>
    </xf>
    <xf numFmtId="176" fontId="2" fillId="0" borderId="7" xfId="0" applyNumberFormat="1" applyFont="1" applyFill="1" applyBorder="1">
      <alignment vertical="center"/>
    </xf>
    <xf numFmtId="176" fontId="2" fillId="0" borderId="8" xfId="0" applyNumberFormat="1" applyFont="1" applyFill="1" applyBorder="1">
      <alignment vertical="center"/>
    </xf>
    <xf numFmtId="176" fontId="2" fillId="0" borderId="9" xfId="0" applyNumberFormat="1" applyFont="1" applyFill="1" applyBorder="1">
      <alignment vertical="center"/>
    </xf>
    <xf numFmtId="0" fontId="16" fillId="0" borderId="0" xfId="0" applyFont="1" applyFill="1">
      <alignment vertical="center"/>
    </xf>
    <xf numFmtId="49" fontId="2" fillId="0" borderId="4" xfId="0" applyNumberFormat="1" applyFont="1" applyFill="1" applyBorder="1" applyAlignment="1">
      <alignment vertical="center" wrapText="1"/>
    </xf>
    <xf numFmtId="49" fontId="2" fillId="0" borderId="2" xfId="0" applyNumberFormat="1" applyFont="1" applyFill="1" applyBorder="1" applyAlignment="1">
      <alignment vertical="center" wrapText="1"/>
    </xf>
    <xf numFmtId="49" fontId="5" fillId="0" borderId="50" xfId="0" applyNumberFormat="1" applyFont="1" applyFill="1" applyBorder="1" applyAlignment="1">
      <alignment vertical="center" wrapText="1"/>
    </xf>
    <xf numFmtId="49" fontId="5" fillId="0" borderId="3" xfId="0" applyNumberFormat="1" applyFont="1" applyFill="1" applyBorder="1">
      <alignment vertical="center"/>
    </xf>
    <xf numFmtId="0" fontId="0" fillId="0" borderId="0" xfId="0" applyAlignment="1">
      <alignment horizontal="right" vertical="center"/>
    </xf>
    <xf numFmtId="49" fontId="2" fillId="0" borderId="0" xfId="0" applyNumberFormat="1" applyFont="1" applyFill="1" applyBorder="1" applyAlignment="1">
      <alignment vertical="center" wrapText="1"/>
    </xf>
    <xf numFmtId="177" fontId="2" fillId="0" borderId="20" xfId="0" applyNumberFormat="1" applyFont="1" applyFill="1" applyBorder="1">
      <alignment vertical="center"/>
    </xf>
    <xf numFmtId="3" fontId="2" fillId="0" borderId="11" xfId="0" applyNumberFormat="1" applyFont="1" applyFill="1" applyBorder="1">
      <alignment vertical="center"/>
    </xf>
    <xf numFmtId="0" fontId="8" fillId="0" borderId="14" xfId="0" applyFont="1" applyFill="1" applyBorder="1" applyAlignment="1">
      <alignment horizontal="centerContinuous" vertical="center"/>
    </xf>
    <xf numFmtId="0" fontId="8" fillId="0" borderId="15" xfId="0" applyFont="1" applyFill="1" applyBorder="1" applyAlignment="1">
      <alignment horizontal="centerContinuous" vertical="center"/>
    </xf>
    <xf numFmtId="0" fontId="8" fillId="0" borderId="11" xfId="0" applyFont="1" applyFill="1" applyBorder="1" applyAlignment="1">
      <alignment horizontal="centerContinuous" vertical="center"/>
    </xf>
    <xf numFmtId="0" fontId="5" fillId="0" borderId="14" xfId="0" applyFont="1" applyFill="1" applyBorder="1" applyAlignment="1">
      <alignment horizontal="center" vertical="center"/>
    </xf>
    <xf numFmtId="3" fontId="2" fillId="0" borderId="0" xfId="0" applyNumberFormat="1" applyFont="1" applyFill="1" applyAlignment="1">
      <alignment vertical="center"/>
    </xf>
    <xf numFmtId="3" fontId="2" fillId="0" borderId="46" xfId="0" applyNumberFormat="1" applyFont="1" applyFill="1" applyBorder="1">
      <alignment vertical="center"/>
    </xf>
    <xf numFmtId="179" fontId="2" fillId="0" borderId="23" xfId="0" applyNumberFormat="1" applyFont="1" applyFill="1" applyBorder="1">
      <alignment vertical="center"/>
    </xf>
    <xf numFmtId="179" fontId="2" fillId="0" borderId="22" xfId="0" applyNumberFormat="1" applyFont="1" applyFill="1" applyBorder="1">
      <alignment vertical="center"/>
    </xf>
    <xf numFmtId="179" fontId="2" fillId="0" borderId="42" xfId="0" applyNumberFormat="1" applyFont="1" applyFill="1" applyBorder="1">
      <alignment vertical="center"/>
    </xf>
    <xf numFmtId="179" fontId="2" fillId="0" borderId="31" xfId="0" applyNumberFormat="1" applyFont="1" applyFill="1" applyBorder="1">
      <alignment vertical="center"/>
    </xf>
    <xf numFmtId="0" fontId="6" fillId="0" borderId="15" xfId="0" applyFont="1" applyFill="1" applyBorder="1" applyAlignment="1">
      <alignment horizontal="center" vertical="center"/>
    </xf>
    <xf numFmtId="0" fontId="6" fillId="0" borderId="21" xfId="0" applyFont="1" applyFill="1" applyBorder="1" applyAlignment="1">
      <alignment horizontal="centerContinuous" vertical="center"/>
    </xf>
    <xf numFmtId="0" fontId="2" fillId="0" borderId="21" xfId="0" applyFont="1" applyFill="1" applyBorder="1" applyAlignment="1">
      <alignment horizontal="centerContinuous" vertical="center"/>
    </xf>
    <xf numFmtId="3" fontId="2" fillId="0" borderId="12" xfId="0" applyNumberFormat="1" applyFont="1" applyFill="1" applyBorder="1">
      <alignment vertical="center"/>
    </xf>
    <xf numFmtId="3" fontId="2" fillId="0" borderId="20" xfId="0" applyNumberFormat="1" applyFont="1" applyFill="1" applyBorder="1" applyAlignment="1">
      <alignment horizontal="centerContinuous" vertical="center"/>
    </xf>
    <xf numFmtId="49" fontId="2" fillId="0" borderId="16" xfId="0" applyNumberFormat="1" applyFont="1" applyFill="1" applyBorder="1">
      <alignment vertical="center"/>
    </xf>
    <xf numFmtId="176" fontId="2" fillId="0" borderId="23" xfId="0" applyNumberFormat="1" applyFont="1" applyFill="1" applyBorder="1">
      <alignment vertical="center"/>
    </xf>
    <xf numFmtId="176" fontId="2" fillId="0" borderId="22" xfId="0" applyNumberFormat="1" applyFont="1" applyFill="1" applyBorder="1">
      <alignment vertical="center"/>
    </xf>
    <xf numFmtId="176" fontId="2" fillId="0" borderId="38" xfId="0" applyNumberFormat="1" applyFont="1" applyFill="1" applyBorder="1">
      <alignment vertical="center"/>
    </xf>
    <xf numFmtId="176" fontId="2" fillId="0" borderId="42" xfId="0" applyNumberFormat="1" applyFont="1" applyFill="1" applyBorder="1">
      <alignment vertical="center"/>
    </xf>
    <xf numFmtId="176" fontId="2" fillId="0" borderId="31" xfId="0" applyNumberFormat="1" applyFont="1" applyFill="1" applyBorder="1">
      <alignment vertical="center"/>
    </xf>
    <xf numFmtId="3" fontId="2" fillId="0" borderId="0" xfId="0" applyNumberFormat="1" applyFont="1" applyFill="1" applyBorder="1" applyAlignment="1">
      <alignment horizontal="center" vertical="center"/>
    </xf>
    <xf numFmtId="49" fontId="2" fillId="0" borderId="2" xfId="0" applyNumberFormat="1" applyFont="1" applyFill="1" applyBorder="1">
      <alignment vertical="center"/>
    </xf>
    <xf numFmtId="49" fontId="2" fillId="0" borderId="4" xfId="0" applyNumberFormat="1" applyFont="1" applyFill="1" applyBorder="1">
      <alignment vertical="center"/>
    </xf>
    <xf numFmtId="49" fontId="2" fillId="0" borderId="6" xfId="0" applyNumberFormat="1" applyFont="1" applyFill="1" applyBorder="1">
      <alignment vertical="center"/>
    </xf>
    <xf numFmtId="0" fontId="2" fillId="0" borderId="3" xfId="0" applyFont="1" applyFill="1" applyBorder="1" applyAlignment="1">
      <alignment horizontal="center" vertical="center"/>
    </xf>
    <xf numFmtId="177" fontId="2" fillId="0" borderId="12" xfId="0" applyNumberFormat="1" applyFont="1" applyFill="1" applyBorder="1">
      <alignment vertical="center"/>
    </xf>
    <xf numFmtId="182" fontId="2" fillId="0" borderId="0" xfId="3" applyNumberFormat="1" applyFont="1" applyFill="1" applyBorder="1" applyAlignment="1">
      <alignment horizontal="right" vertical="center"/>
    </xf>
    <xf numFmtId="49" fontId="17" fillId="0" borderId="3" xfId="0" applyNumberFormat="1" applyFont="1" applyFill="1" applyBorder="1">
      <alignment vertical="center"/>
    </xf>
    <xf numFmtId="49" fontId="17" fillId="0" borderId="0" xfId="0" applyNumberFormat="1" applyFont="1" applyFill="1" applyBorder="1">
      <alignment vertical="center"/>
    </xf>
    <xf numFmtId="0" fontId="17" fillId="0" borderId="0" xfId="0" applyFont="1" applyFill="1" applyBorder="1">
      <alignment vertical="center"/>
    </xf>
    <xf numFmtId="3" fontId="17" fillId="0" borderId="8" xfId="0" applyNumberFormat="1" applyFont="1" applyFill="1" applyBorder="1">
      <alignment vertical="center"/>
    </xf>
    <xf numFmtId="3" fontId="17" fillId="0" borderId="3" xfId="0" applyNumberFormat="1" applyFont="1" applyFill="1" applyBorder="1">
      <alignment vertical="center"/>
    </xf>
    <xf numFmtId="177" fontId="17" fillId="0" borderId="25" xfId="0" applyNumberFormat="1" applyFont="1" applyFill="1" applyBorder="1">
      <alignment vertical="center"/>
    </xf>
    <xf numFmtId="177" fontId="17" fillId="0" borderId="8" xfId="0" applyNumberFormat="1" applyFont="1" applyFill="1" applyBorder="1">
      <alignment vertical="center"/>
    </xf>
    <xf numFmtId="177" fontId="18" fillId="0" borderId="0" xfId="0" applyNumberFormat="1" applyFont="1" applyFill="1" applyBorder="1">
      <alignment vertical="center"/>
    </xf>
    <xf numFmtId="0" fontId="19" fillId="0" borderId="1" xfId="0" applyFont="1" applyFill="1" applyBorder="1" applyAlignment="1">
      <alignment horizontal="center" vertical="center"/>
    </xf>
    <xf numFmtId="0" fontId="19" fillId="0" borderId="3" xfId="0" applyFont="1" applyFill="1" applyBorder="1" applyAlignment="1">
      <alignment horizontal="left" vertical="center"/>
    </xf>
    <xf numFmtId="0" fontId="20" fillId="0" borderId="3" xfId="0" applyFont="1" applyFill="1" applyBorder="1" applyAlignment="1">
      <alignment horizontal="left" vertical="center"/>
    </xf>
    <xf numFmtId="0" fontId="19" fillId="0" borderId="9" xfId="0" applyFont="1" applyFill="1" applyBorder="1" applyAlignment="1">
      <alignment horizontal="left" vertical="center"/>
    </xf>
    <xf numFmtId="0" fontId="19" fillId="0" borderId="0" xfId="0" applyFont="1" applyFill="1">
      <alignment vertical="center"/>
    </xf>
    <xf numFmtId="49" fontId="19" fillId="0" borderId="1" xfId="0" applyNumberFormat="1" applyFont="1" applyFill="1" applyBorder="1" applyAlignment="1">
      <alignment horizontal="centerContinuous" vertical="center"/>
    </xf>
    <xf numFmtId="49" fontId="19" fillId="0" borderId="0" xfId="0" applyNumberFormat="1" applyFont="1" applyFill="1" applyBorder="1" applyAlignment="1">
      <alignment horizontal="centerContinuous" vertical="center"/>
    </xf>
    <xf numFmtId="49" fontId="19" fillId="0" borderId="3" xfId="0" applyNumberFormat="1" applyFont="1" applyFill="1" applyBorder="1">
      <alignment vertical="center"/>
    </xf>
    <xf numFmtId="49" fontId="19" fillId="0" borderId="5" xfId="0" applyNumberFormat="1" applyFont="1" applyFill="1" applyBorder="1">
      <alignment vertical="center"/>
    </xf>
    <xf numFmtId="49" fontId="19" fillId="0" borderId="14" xfId="0" applyNumberFormat="1" applyFont="1" applyFill="1" applyBorder="1" applyAlignment="1">
      <alignment horizontal="centerContinuous" vertical="center"/>
    </xf>
    <xf numFmtId="0" fontId="21" fillId="0" borderId="0" xfId="0" applyFont="1" applyFill="1" applyAlignment="1">
      <alignment vertical="center"/>
    </xf>
    <xf numFmtId="0" fontId="19" fillId="0" borderId="1" xfId="0" applyFont="1" applyFill="1" applyBorder="1">
      <alignment vertical="center"/>
    </xf>
    <xf numFmtId="0" fontId="19" fillId="0" borderId="3" xfId="0" applyFont="1" applyFill="1" applyBorder="1">
      <alignment vertical="center"/>
    </xf>
    <xf numFmtId="49" fontId="6" fillId="0" borderId="5" xfId="0" applyNumberFormat="1" applyFont="1" applyFill="1" applyBorder="1">
      <alignment vertical="center"/>
    </xf>
    <xf numFmtId="49" fontId="11" fillId="0" borderId="1" xfId="0" applyNumberFormat="1" applyFont="1" applyFill="1" applyBorder="1">
      <alignment vertical="center"/>
    </xf>
    <xf numFmtId="0" fontId="7" fillId="0" borderId="0" xfId="0" applyFont="1" applyFill="1">
      <alignment vertical="center"/>
    </xf>
    <xf numFmtId="0" fontId="7" fillId="0" borderId="0" xfId="0" applyFont="1" applyFill="1" applyBorder="1">
      <alignment vertical="center"/>
    </xf>
    <xf numFmtId="0" fontId="2" fillId="0" borderId="14" xfId="0" applyFont="1" applyFill="1" applyBorder="1" applyAlignment="1">
      <alignment horizontal="centerContinuous" vertical="center" wrapText="1"/>
    </xf>
    <xf numFmtId="0" fontId="8" fillId="0" borderId="8" xfId="0" applyFont="1" applyFill="1" applyBorder="1" applyAlignment="1">
      <alignment horizontal="center" vertical="top" wrapText="1"/>
    </xf>
    <xf numFmtId="0" fontId="8" fillId="0" borderId="3"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22"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10" xfId="0" applyFont="1" applyFill="1" applyBorder="1" applyAlignment="1">
      <alignment horizontal="center" vertical="top" wrapText="1"/>
    </xf>
    <xf numFmtId="0" fontId="8" fillId="0" borderId="0" xfId="0" applyFont="1" applyFill="1">
      <alignment vertical="center"/>
    </xf>
    <xf numFmtId="49" fontId="8" fillId="0" borderId="0" xfId="0" applyNumberFormat="1" applyFont="1" applyFill="1">
      <alignment vertical="center"/>
    </xf>
    <xf numFmtId="3" fontId="8" fillId="0" borderId="0" xfId="0" applyNumberFormat="1" applyFont="1" applyFill="1">
      <alignment vertical="center"/>
    </xf>
    <xf numFmtId="182" fontId="8" fillId="0" borderId="0" xfId="3" applyNumberFormat="1" applyFont="1" applyFill="1">
      <alignment vertical="center"/>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3" xfId="0" applyFont="1" applyFill="1" applyBorder="1" applyAlignment="1">
      <alignment horizontal="center" vertical="top" wrapText="1"/>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top" wrapText="1"/>
    </xf>
    <xf numFmtId="0" fontId="8" fillId="0" borderId="8" xfId="0" applyFont="1" applyFill="1" applyBorder="1" applyAlignment="1">
      <alignment vertical="top" wrapText="1"/>
    </xf>
    <xf numFmtId="0" fontId="8" fillId="0" borderId="24" xfId="0" applyFont="1" applyFill="1" applyBorder="1" applyAlignment="1">
      <alignment horizontal="centerContinuous" vertical="center"/>
    </xf>
    <xf numFmtId="0" fontId="8" fillId="0" borderId="21" xfId="0" applyFont="1" applyFill="1" applyBorder="1" applyAlignment="1">
      <alignment horizontal="centerContinuous" vertical="center"/>
    </xf>
    <xf numFmtId="183" fontId="2" fillId="0" borderId="32" xfId="0" applyNumberFormat="1" applyFont="1" applyFill="1" applyBorder="1">
      <alignment vertical="center"/>
    </xf>
    <xf numFmtId="183" fontId="2" fillId="0" borderId="7" xfId="0" applyNumberFormat="1" applyFont="1" applyFill="1" applyBorder="1">
      <alignment vertical="center"/>
    </xf>
    <xf numFmtId="183" fontId="2" fillId="0" borderId="8" xfId="0" applyNumberFormat="1" applyFont="1" applyFill="1" applyBorder="1">
      <alignment vertical="center"/>
    </xf>
    <xf numFmtId="183" fontId="2" fillId="0" borderId="3" xfId="0" applyNumberFormat="1" applyFont="1" applyFill="1" applyBorder="1" applyAlignment="1">
      <alignment horizontal="right" vertical="center"/>
    </xf>
    <xf numFmtId="183" fontId="2" fillId="0" borderId="8" xfId="0" applyNumberFormat="1" applyFont="1" applyFill="1" applyBorder="1" applyAlignment="1">
      <alignment vertical="center"/>
    </xf>
    <xf numFmtId="183" fontId="2" fillId="0" borderId="22" xfId="0" applyNumberFormat="1" applyFont="1" applyFill="1" applyBorder="1" applyAlignment="1">
      <alignment horizontal="right" vertical="center"/>
    </xf>
    <xf numFmtId="0" fontId="13" fillId="0" borderId="0" xfId="0" applyFont="1" applyFill="1">
      <alignment vertical="center"/>
    </xf>
    <xf numFmtId="176" fontId="5" fillId="0" borderId="25" xfId="0" applyNumberFormat="1" applyFont="1" applyFill="1" applyBorder="1" applyAlignment="1">
      <alignment horizontal="center" vertical="top" wrapText="1"/>
    </xf>
    <xf numFmtId="176" fontId="5" fillId="0" borderId="8" xfId="0" applyNumberFormat="1" applyFont="1" applyFill="1" applyBorder="1" applyAlignment="1">
      <alignment horizontal="center" vertical="top" wrapText="1"/>
    </xf>
    <xf numFmtId="176" fontId="5" fillId="0" borderId="22" xfId="0" applyNumberFormat="1" applyFont="1" applyFill="1" applyBorder="1" applyAlignment="1">
      <alignment horizontal="center" vertical="top" wrapText="1"/>
    </xf>
    <xf numFmtId="181" fontId="14" fillId="0" borderId="0" xfId="0" applyNumberFormat="1" applyFont="1" applyFill="1" applyAlignment="1">
      <alignment horizontal="center" vertical="center"/>
    </xf>
    <xf numFmtId="49" fontId="6" fillId="0" borderId="40" xfId="0" applyNumberFormat="1" applyFont="1" applyFill="1" applyBorder="1">
      <alignment vertical="center"/>
    </xf>
    <xf numFmtId="49" fontId="2" fillId="0" borderId="40" xfId="0" applyNumberFormat="1" applyFont="1" applyFill="1" applyBorder="1">
      <alignment vertical="center"/>
    </xf>
    <xf numFmtId="176" fontId="4" fillId="0" borderId="7" xfId="0" applyNumberFormat="1" applyFont="1" applyBorder="1">
      <alignment vertical="center"/>
    </xf>
    <xf numFmtId="180" fontId="4" fillId="0" borderId="7" xfId="0" applyNumberFormat="1" applyFont="1" applyBorder="1">
      <alignment vertical="center"/>
    </xf>
    <xf numFmtId="177" fontId="4" fillId="0" borderId="7" xfId="0" applyNumberFormat="1" applyFont="1" applyBorder="1">
      <alignment vertical="center"/>
    </xf>
    <xf numFmtId="176" fontId="4" fillId="0" borderId="8" xfId="0" applyNumberFormat="1" applyFont="1" applyBorder="1">
      <alignment vertical="center"/>
    </xf>
    <xf numFmtId="180" fontId="4" fillId="0" borderId="8" xfId="0" applyNumberFormat="1" applyFont="1" applyBorder="1">
      <alignment vertical="center"/>
    </xf>
    <xf numFmtId="177" fontId="4" fillId="0" borderId="8" xfId="0" applyNumberFormat="1" applyFont="1" applyBorder="1">
      <alignment vertical="center"/>
    </xf>
    <xf numFmtId="176" fontId="4" fillId="0" borderId="9" xfId="0" applyNumberFormat="1" applyFont="1" applyBorder="1">
      <alignment vertical="center"/>
    </xf>
    <xf numFmtId="180" fontId="4" fillId="0" borderId="9" xfId="0" applyNumberFormat="1" applyFont="1" applyBorder="1">
      <alignment vertical="center"/>
    </xf>
    <xf numFmtId="177" fontId="4" fillId="0" borderId="9" xfId="0" applyNumberFormat="1" applyFont="1" applyBorder="1">
      <alignment vertical="center"/>
    </xf>
    <xf numFmtId="0" fontId="22" fillId="0" borderId="14" xfId="2" applyFont="1" applyBorder="1" applyAlignment="1">
      <alignment horizontal="centerContinuous" vertical="center"/>
    </xf>
    <xf numFmtId="0" fontId="22" fillId="0" borderId="15" xfId="2" applyFont="1" applyBorder="1" applyAlignment="1">
      <alignment horizontal="center" vertical="center"/>
    </xf>
    <xf numFmtId="0" fontId="22" fillId="0" borderId="15" xfId="2" applyFont="1" applyBorder="1" applyAlignment="1">
      <alignment horizontal="centerContinuous" vertical="center"/>
    </xf>
    <xf numFmtId="0" fontId="22" fillId="0" borderId="24" xfId="2" applyFont="1" applyBorder="1" applyAlignment="1">
      <alignment horizontal="center" vertical="center"/>
    </xf>
    <xf numFmtId="0" fontId="22" fillId="0" borderId="11" xfId="2" applyFont="1" applyBorder="1" applyAlignment="1">
      <alignment horizontal="centerContinuous" vertical="center"/>
    </xf>
    <xf numFmtId="0" fontId="22" fillId="0" borderId="8" xfId="2" applyFont="1" applyBorder="1" applyAlignment="1">
      <alignment horizontal="center" vertical="top" wrapText="1"/>
    </xf>
    <xf numFmtId="0" fontId="22" fillId="0" borderId="3" xfId="2" applyFont="1" applyBorder="1" applyAlignment="1">
      <alignment horizontal="center" vertical="top" wrapText="1"/>
    </xf>
    <xf numFmtId="0" fontId="22" fillId="0" borderId="25" xfId="2" applyFont="1" applyBorder="1" applyAlignment="1">
      <alignment horizontal="center" vertical="top" wrapText="1"/>
    </xf>
    <xf numFmtId="0" fontId="4" fillId="0" borderId="9" xfId="2" applyFont="1" applyBorder="1" applyAlignment="1">
      <alignment horizontal="center" vertical="center"/>
    </xf>
    <xf numFmtId="0" fontId="4" fillId="0" borderId="5" xfId="2" applyFont="1" applyBorder="1" applyAlignment="1">
      <alignment horizontal="center" vertical="center"/>
    </xf>
    <xf numFmtId="176" fontId="4" fillId="0" borderId="28" xfId="2" applyNumberFormat="1" applyFont="1" applyBorder="1" applyAlignment="1">
      <alignment horizontal="center" vertical="center"/>
    </xf>
    <xf numFmtId="176" fontId="4" fillId="0" borderId="9" xfId="2" applyNumberFormat="1" applyFont="1" applyBorder="1" applyAlignment="1">
      <alignment horizontal="center" vertical="center"/>
    </xf>
    <xf numFmtId="3" fontId="4" fillId="0" borderId="8" xfId="2" applyNumberFormat="1" applyFont="1" applyBorder="1">
      <alignment vertical="center"/>
    </xf>
    <xf numFmtId="3" fontId="4" fillId="0" borderId="3" xfId="2" applyNumberFormat="1" applyFont="1" applyBorder="1">
      <alignment vertical="center"/>
    </xf>
    <xf numFmtId="177" fontId="4" fillId="0" borderId="25" xfId="2" applyNumberFormat="1" applyFont="1" applyBorder="1">
      <alignment vertical="center"/>
    </xf>
    <xf numFmtId="177" fontId="4" fillId="0" borderId="8" xfId="2" applyNumberFormat="1" applyFont="1" applyBorder="1">
      <alignment vertical="center"/>
    </xf>
    <xf numFmtId="3" fontId="4" fillId="0" borderId="10" xfId="2" applyNumberFormat="1" applyFont="1" applyBorder="1">
      <alignment vertical="center"/>
    </xf>
    <xf numFmtId="3" fontId="4" fillId="0" borderId="14" xfId="2" applyNumberFormat="1" applyFont="1" applyBorder="1">
      <alignment vertical="center"/>
    </xf>
    <xf numFmtId="177" fontId="4" fillId="0" borderId="27" xfId="2" applyNumberFormat="1" applyFont="1" applyBorder="1" applyAlignment="1">
      <alignment horizontal="right" vertical="center"/>
    </xf>
    <xf numFmtId="177" fontId="4" fillId="0" borderId="10" xfId="2" applyNumberFormat="1" applyFont="1" applyBorder="1" applyAlignment="1">
      <alignment horizontal="right" vertical="center"/>
    </xf>
    <xf numFmtId="0" fontId="23" fillId="0" borderId="0" xfId="2" applyFont="1">
      <alignment vertical="center"/>
    </xf>
    <xf numFmtId="0" fontId="19" fillId="0" borderId="7" xfId="2" applyFont="1" applyBorder="1">
      <alignment vertical="center"/>
    </xf>
    <xf numFmtId="0" fontId="19" fillId="0" borderId="1" xfId="2" applyFont="1" applyBorder="1">
      <alignment vertical="center"/>
    </xf>
    <xf numFmtId="0" fontId="19" fillId="0" borderId="12" xfId="2" applyFont="1" applyBorder="1" applyAlignment="1">
      <alignment horizontal="center" vertical="center"/>
    </xf>
    <xf numFmtId="180" fontId="19" fillId="0" borderId="2" xfId="2" applyNumberFormat="1" applyFont="1" applyBorder="1" applyAlignment="1">
      <alignment horizontal="center" vertical="center"/>
    </xf>
    <xf numFmtId="180" fontId="19" fillId="0" borderId="1" xfId="2" applyNumberFormat="1" applyFont="1" applyBorder="1" applyAlignment="1">
      <alignment horizontal="center" vertical="center"/>
    </xf>
    <xf numFmtId="180" fontId="19" fillId="0" borderId="12" xfId="2" applyNumberFormat="1" applyFont="1" applyBorder="1" applyAlignment="1">
      <alignment horizontal="center" vertical="center"/>
    </xf>
    <xf numFmtId="180" fontId="19" fillId="0" borderId="2" xfId="2" applyNumberFormat="1" applyFont="1" applyBorder="1">
      <alignment vertical="center"/>
    </xf>
    <xf numFmtId="0" fontId="19" fillId="0" borderId="8" xfId="2" applyFont="1" applyBorder="1">
      <alignment vertical="center"/>
    </xf>
    <xf numFmtId="0" fontId="19" fillId="0" borderId="1" xfId="2" applyFont="1" applyBorder="1" applyAlignment="1">
      <alignment horizontal="center" vertical="center"/>
    </xf>
    <xf numFmtId="0" fontId="19" fillId="0" borderId="52" xfId="2" applyFont="1" applyBorder="1" applyAlignment="1">
      <alignment horizontal="center" vertical="center"/>
    </xf>
    <xf numFmtId="0" fontId="19" fillId="0" borderId="2" xfId="2" applyFont="1" applyBorder="1" applyAlignment="1">
      <alignment horizontal="center" vertical="center"/>
    </xf>
    <xf numFmtId="0" fontId="19" fillId="0" borderId="5" xfId="2" applyFont="1" applyBorder="1">
      <alignment vertical="center"/>
    </xf>
    <xf numFmtId="176" fontId="19" fillId="0" borderId="5" xfId="2" applyNumberFormat="1" applyFont="1" applyBorder="1" applyAlignment="1">
      <alignment horizontal="center" vertical="center"/>
    </xf>
    <xf numFmtId="176" fontId="19" fillId="0" borderId="53" xfId="2" applyNumberFormat="1" applyFont="1" applyBorder="1" applyAlignment="1">
      <alignment horizontal="center" vertical="center"/>
    </xf>
    <xf numFmtId="176" fontId="19" fillId="0" borderId="6" xfId="2" applyNumberFormat="1" applyFont="1" applyBorder="1" applyAlignment="1">
      <alignment horizontal="center" vertical="center"/>
    </xf>
    <xf numFmtId="49" fontId="2" fillId="0" borderId="3" xfId="2" applyNumberFormat="1" applyFont="1" applyBorder="1">
      <alignment vertical="center"/>
    </xf>
    <xf numFmtId="3" fontId="19" fillId="0" borderId="3" xfId="2" applyNumberFormat="1" applyFont="1" applyBorder="1">
      <alignment vertical="center"/>
    </xf>
    <xf numFmtId="3" fontId="19" fillId="0" borderId="54" xfId="2" applyNumberFormat="1" applyFont="1" applyBorder="1">
      <alignment vertical="center"/>
    </xf>
    <xf numFmtId="3" fontId="19" fillId="0" borderId="4" xfId="2" applyNumberFormat="1" applyFont="1" applyBorder="1">
      <alignment vertical="center"/>
    </xf>
    <xf numFmtId="0" fontId="19" fillId="0" borderId="43" xfId="2" applyFont="1" applyBorder="1" applyAlignment="1">
      <alignment horizontal="center" vertical="center"/>
    </xf>
    <xf numFmtId="3" fontId="19" fillId="0" borderId="43" xfId="2" applyNumberFormat="1" applyFont="1" applyBorder="1">
      <alignment vertical="center"/>
    </xf>
    <xf numFmtId="3" fontId="19" fillId="0" borderId="55" xfId="2" applyNumberFormat="1" applyFont="1" applyBorder="1">
      <alignment vertical="center"/>
    </xf>
    <xf numFmtId="3" fontId="19" fillId="0" borderId="44" xfId="2" applyNumberFormat="1" applyFont="1" applyBorder="1">
      <alignment vertical="center"/>
    </xf>
    <xf numFmtId="177" fontId="19" fillId="0" borderId="1" xfId="2" applyNumberFormat="1" applyFont="1" applyBorder="1">
      <alignment vertical="center"/>
    </xf>
    <xf numFmtId="177" fontId="19" fillId="0" borderId="52" xfId="2" applyNumberFormat="1" applyFont="1" applyBorder="1">
      <alignment vertical="center"/>
    </xf>
    <xf numFmtId="177" fontId="19" fillId="0" borderId="2" xfId="2" applyNumberFormat="1" applyFont="1" applyBorder="1">
      <alignment vertical="center"/>
    </xf>
    <xf numFmtId="177" fontId="19" fillId="0" borderId="3" xfId="2" applyNumberFormat="1" applyFont="1" applyBorder="1">
      <alignment vertical="center"/>
    </xf>
    <xf numFmtId="177" fontId="19" fillId="0" borderId="54" xfId="2" applyNumberFormat="1" applyFont="1" applyBorder="1">
      <alignment vertical="center"/>
    </xf>
    <xf numFmtId="177" fontId="19" fillId="0" borderId="4" xfId="2" applyNumberFormat="1" applyFont="1" applyBorder="1">
      <alignment vertical="center"/>
    </xf>
    <xf numFmtId="177" fontId="19" fillId="0" borderId="43" xfId="2" applyNumberFormat="1" applyFont="1" applyBorder="1">
      <alignment vertical="center"/>
    </xf>
    <xf numFmtId="177" fontId="19" fillId="0" borderId="55" xfId="2" applyNumberFormat="1" applyFont="1" applyBorder="1">
      <alignment vertical="center"/>
    </xf>
    <xf numFmtId="177" fontId="19" fillId="0" borderId="44" xfId="2" applyNumberFormat="1" applyFont="1" applyBorder="1">
      <alignment vertical="center"/>
    </xf>
    <xf numFmtId="184" fontId="19" fillId="0" borderId="43" xfId="2" applyNumberFormat="1" applyFont="1" applyBorder="1">
      <alignment vertical="center"/>
    </xf>
    <xf numFmtId="184" fontId="19" fillId="0" borderId="55" xfId="2" applyNumberFormat="1" applyFont="1" applyBorder="1">
      <alignment vertical="center"/>
    </xf>
    <xf numFmtId="184" fontId="19" fillId="0" borderId="44" xfId="2" applyNumberFormat="1" applyFont="1" applyBorder="1">
      <alignment vertical="center"/>
    </xf>
    <xf numFmtId="0" fontId="19" fillId="0" borderId="9" xfId="2" applyFont="1" applyBorder="1">
      <alignment vertical="center"/>
    </xf>
    <xf numFmtId="3" fontId="19" fillId="0" borderId="1" xfId="2" applyNumberFormat="1" applyFont="1" applyBorder="1">
      <alignment vertical="center"/>
    </xf>
    <xf numFmtId="3" fontId="19" fillId="0" borderId="52" xfId="2" applyNumberFormat="1" applyFont="1" applyBorder="1">
      <alignment vertical="center"/>
    </xf>
    <xf numFmtId="3" fontId="19" fillId="0" borderId="2" xfId="2" applyNumberFormat="1" applyFont="1" applyBorder="1">
      <alignment vertical="center"/>
    </xf>
    <xf numFmtId="180" fontId="19" fillId="0" borderId="5" xfId="2" applyNumberFormat="1" applyFont="1" applyBorder="1" applyAlignment="1">
      <alignment horizontal="center" vertical="center"/>
    </xf>
    <xf numFmtId="180" fontId="19" fillId="0" borderId="53" xfId="2" applyNumberFormat="1" applyFont="1" applyBorder="1" applyAlignment="1">
      <alignment horizontal="center" vertical="center"/>
    </xf>
    <xf numFmtId="180" fontId="19" fillId="0" borderId="6" xfId="2" applyNumberFormat="1" applyFont="1" applyBorder="1" applyAlignment="1">
      <alignment horizontal="center" vertical="center"/>
    </xf>
    <xf numFmtId="0" fontId="23" fillId="0" borderId="14" xfId="2" applyFont="1" applyBorder="1">
      <alignment vertical="center"/>
    </xf>
    <xf numFmtId="0" fontId="23" fillId="0" borderId="15" xfId="2" applyFont="1" applyBorder="1" applyAlignment="1">
      <alignment horizontal="center" vertical="center"/>
    </xf>
    <xf numFmtId="0" fontId="23" fillId="0" borderId="11" xfId="2" applyFont="1" applyBorder="1">
      <alignment vertical="center"/>
    </xf>
    <xf numFmtId="0" fontId="2" fillId="0" borderId="3" xfId="2" applyFont="1" applyBorder="1">
      <alignment vertical="center"/>
    </xf>
    <xf numFmtId="176" fontId="2" fillId="0" borderId="8" xfId="2" applyNumberFormat="1" applyFont="1" applyBorder="1">
      <alignment vertical="center"/>
    </xf>
    <xf numFmtId="180" fontId="2" fillId="0" borderId="8" xfId="2" applyNumberFormat="1" applyFont="1" applyBorder="1">
      <alignment vertical="center"/>
    </xf>
    <xf numFmtId="177" fontId="2" fillId="0" borderId="8" xfId="2" applyNumberFormat="1" applyFont="1" applyBorder="1">
      <alignment vertical="center"/>
    </xf>
    <xf numFmtId="0" fontId="2" fillId="0" borderId="5" xfId="2" applyFont="1" applyBorder="1">
      <alignment vertical="center"/>
    </xf>
    <xf numFmtId="176" fontId="2" fillId="0" borderId="9" xfId="2" applyNumberFormat="1" applyFont="1" applyBorder="1">
      <alignment vertical="center"/>
    </xf>
    <xf numFmtId="180" fontId="2" fillId="0" borderId="9" xfId="2" applyNumberFormat="1" applyFont="1" applyBorder="1">
      <alignment vertical="center"/>
    </xf>
    <xf numFmtId="177" fontId="2" fillId="0" borderId="9" xfId="2" applyNumberFormat="1" applyFont="1" applyBorder="1">
      <alignment vertical="center"/>
    </xf>
    <xf numFmtId="0" fontId="25" fillId="0" borderId="0" xfId="2" applyFont="1">
      <alignment vertical="center"/>
    </xf>
    <xf numFmtId="0" fontId="5" fillId="0" borderId="43" xfId="0" applyFont="1" applyFill="1" applyBorder="1" applyAlignment="1">
      <alignment vertical="center" wrapText="1"/>
    </xf>
    <xf numFmtId="0" fontId="5" fillId="0" borderId="48" xfId="0"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12" xfId="0" applyNumberFormat="1" applyFont="1" applyFill="1" applyBorder="1" applyAlignment="1">
      <alignment vertical="center" wrapText="1"/>
    </xf>
    <xf numFmtId="49" fontId="2" fillId="0" borderId="3"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0" fontId="5" fillId="0" borderId="5" xfId="0" applyFont="1" applyFill="1" applyBorder="1" applyAlignment="1">
      <alignment vertical="center" wrapText="1"/>
    </xf>
    <xf numFmtId="0" fontId="5" fillId="0" borderId="13" xfId="0" applyFont="1" applyFill="1" applyBorder="1" applyAlignment="1">
      <alignment vertical="center" wrapText="1"/>
    </xf>
    <xf numFmtId="49" fontId="8" fillId="0" borderId="5" xfId="2" applyNumberFormat="1" applyFont="1" applyBorder="1">
      <alignment vertical="center"/>
    </xf>
    <xf numFmtId="49" fontId="8" fillId="0" borderId="13" xfId="2" applyNumberFormat="1" applyFont="1" applyBorder="1">
      <alignment vertical="center"/>
    </xf>
    <xf numFmtId="49" fontId="8" fillId="0" borderId="6" xfId="2" applyNumberFormat="1" applyFont="1" applyBorder="1">
      <alignment vertical="center"/>
    </xf>
    <xf numFmtId="49" fontId="4" fillId="0" borderId="14" xfId="2" applyNumberFormat="1" applyFont="1" applyBorder="1" applyAlignment="1">
      <alignment horizontal="center" vertical="center"/>
    </xf>
    <xf numFmtId="49" fontId="4" fillId="0" borderId="15" xfId="2" applyNumberFormat="1" applyFont="1" applyBorder="1" applyAlignment="1">
      <alignment horizontal="center" vertical="center"/>
    </xf>
    <xf numFmtId="49" fontId="4" fillId="0" borderId="11" xfId="2" applyNumberFormat="1" applyFont="1" applyBorder="1" applyAlignment="1">
      <alignment horizontal="center" vertical="center"/>
    </xf>
    <xf numFmtId="0" fontId="4" fillId="0" borderId="1" xfId="2" applyFont="1" applyBorder="1">
      <alignment vertical="center"/>
    </xf>
    <xf numFmtId="0" fontId="4" fillId="0" borderId="12" xfId="2" applyFont="1" applyBorder="1">
      <alignment vertical="center"/>
    </xf>
    <xf numFmtId="0" fontId="4" fillId="0" borderId="2" xfId="2" applyFont="1" applyBorder="1">
      <alignment vertical="center"/>
    </xf>
    <xf numFmtId="0" fontId="4" fillId="0" borderId="3" xfId="2" applyFont="1" applyBorder="1">
      <alignment vertical="center"/>
    </xf>
    <xf numFmtId="0" fontId="4" fillId="0" borderId="0" xfId="2" applyFont="1" applyBorder="1">
      <alignment vertical="center"/>
    </xf>
    <xf numFmtId="0" fontId="4" fillId="0" borderId="4" xfId="2" applyFont="1" applyBorder="1">
      <alignment vertical="center"/>
    </xf>
    <xf numFmtId="49" fontId="4" fillId="0" borderId="5" xfId="2" applyNumberFormat="1" applyFont="1" applyBorder="1">
      <alignment vertical="center"/>
    </xf>
    <xf numFmtId="49" fontId="4" fillId="0" borderId="13" xfId="2" applyNumberFormat="1" applyFont="1" applyBorder="1">
      <alignment vertical="center"/>
    </xf>
    <xf numFmtId="49" fontId="4" fillId="0" borderId="6" xfId="2" applyNumberFormat="1" applyFont="1" applyBorder="1">
      <alignment vertical="center"/>
    </xf>
    <xf numFmtId="49" fontId="8" fillId="0" borderId="1" xfId="2" applyNumberFormat="1" applyFont="1" applyBorder="1">
      <alignment vertical="center"/>
    </xf>
    <xf numFmtId="49" fontId="8" fillId="0" borderId="12" xfId="2" applyNumberFormat="1" applyFont="1" applyBorder="1">
      <alignment vertical="center"/>
    </xf>
    <xf numFmtId="49" fontId="8" fillId="0" borderId="2" xfId="2" applyNumberFormat="1" applyFont="1" applyBorder="1">
      <alignment vertical="center"/>
    </xf>
    <xf numFmtId="49" fontId="8" fillId="0" borderId="3" xfId="2" applyNumberFormat="1" applyFont="1" applyBorder="1">
      <alignment vertical="center"/>
    </xf>
    <xf numFmtId="49" fontId="8" fillId="0" borderId="0" xfId="2" applyNumberFormat="1" applyFont="1" applyBorder="1">
      <alignment vertical="center"/>
    </xf>
    <xf numFmtId="49" fontId="8" fillId="0" borderId="4" xfId="2" applyNumberFormat="1" applyFont="1" applyBorder="1">
      <alignment vertical="center"/>
    </xf>
    <xf numFmtId="49" fontId="5" fillId="0" borderId="43" xfId="0" applyNumberFormat="1" applyFont="1" applyFill="1" applyBorder="1" applyAlignment="1">
      <alignment vertical="center" wrapText="1"/>
    </xf>
    <xf numFmtId="49" fontId="5" fillId="0" borderId="48" xfId="0" applyNumberFormat="1" applyFont="1" applyFill="1" applyBorder="1" applyAlignment="1">
      <alignment vertical="center" wrapText="1"/>
    </xf>
    <xf numFmtId="49" fontId="5" fillId="0" borderId="44" xfId="0" applyNumberFormat="1" applyFont="1" applyFill="1" applyBorder="1" applyAlignment="1">
      <alignment vertical="center" wrapText="1"/>
    </xf>
    <xf numFmtId="49" fontId="2" fillId="0" borderId="4" xfId="0" applyNumberFormat="1" applyFont="1" applyFill="1" applyBorder="1" applyAlignment="1">
      <alignment vertical="center" wrapText="1"/>
    </xf>
    <xf numFmtId="49" fontId="2" fillId="0" borderId="14"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5" fillId="0" borderId="35" xfId="0" applyNumberFormat="1" applyFont="1" applyFill="1" applyBorder="1" applyAlignment="1">
      <alignment vertical="center" wrapText="1"/>
    </xf>
    <xf numFmtId="49" fontId="5" fillId="0" borderId="34" xfId="0" applyNumberFormat="1" applyFont="1" applyFill="1" applyBorder="1" applyAlignment="1">
      <alignment vertical="center" wrapText="1"/>
    </xf>
    <xf numFmtId="49" fontId="5" fillId="0" borderId="47" xfId="0" applyNumberFormat="1" applyFont="1" applyFill="1" applyBorder="1" applyAlignment="1">
      <alignment vertical="center" wrapText="1"/>
    </xf>
    <xf numFmtId="49" fontId="5" fillId="0" borderId="18" xfId="0" applyNumberFormat="1" applyFont="1" applyFill="1" applyBorder="1" applyAlignment="1">
      <alignment vertical="center" wrapText="1"/>
    </xf>
    <xf numFmtId="49" fontId="5" fillId="0" borderId="19" xfId="0" applyNumberFormat="1" applyFont="1" applyFill="1" applyBorder="1" applyAlignment="1">
      <alignment vertical="center" wrapText="1"/>
    </xf>
    <xf numFmtId="49" fontId="5" fillId="0" borderId="51" xfId="0" applyNumberFormat="1" applyFont="1" applyFill="1" applyBorder="1" applyAlignment="1">
      <alignment vertical="center" wrapText="1"/>
    </xf>
    <xf numFmtId="49" fontId="5" fillId="0" borderId="29" xfId="0" applyNumberFormat="1" applyFont="1" applyFill="1" applyBorder="1" applyAlignment="1">
      <alignment vertical="center" wrapText="1"/>
    </xf>
    <xf numFmtId="49" fontId="5" fillId="0" borderId="39" xfId="0" applyNumberFormat="1" applyFont="1" applyFill="1" applyBorder="1" applyAlignment="1">
      <alignment vertical="center" wrapText="1"/>
    </xf>
    <xf numFmtId="49" fontId="5" fillId="0" borderId="46" xfId="0" applyNumberFormat="1" applyFont="1" applyFill="1" applyBorder="1" applyAlignment="1">
      <alignment vertical="center" wrapText="1"/>
    </xf>
    <xf numFmtId="49" fontId="5" fillId="0" borderId="40" xfId="0" applyNumberFormat="1" applyFont="1" applyFill="1" applyBorder="1" applyAlignment="1">
      <alignment vertical="center" wrapText="1"/>
    </xf>
    <xf numFmtId="49" fontId="5" fillId="0" borderId="49" xfId="0" applyNumberFormat="1" applyFont="1" applyFill="1" applyBorder="1" applyAlignment="1">
      <alignment vertical="center" wrapText="1"/>
    </xf>
    <xf numFmtId="49" fontId="11" fillId="0" borderId="40" xfId="0" applyNumberFormat="1" applyFont="1" applyFill="1" applyBorder="1" applyAlignment="1">
      <alignment vertical="center" wrapText="1"/>
    </xf>
    <xf numFmtId="49" fontId="11" fillId="0" borderId="39" xfId="0" applyNumberFormat="1" applyFont="1" applyFill="1" applyBorder="1" applyAlignment="1">
      <alignment vertical="center" wrapText="1"/>
    </xf>
    <xf numFmtId="49" fontId="11" fillId="0" borderId="46"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49" fontId="2" fillId="0" borderId="6" xfId="0" applyNumberFormat="1" applyFont="1" applyFill="1" applyBorder="1" applyAlignment="1">
      <alignment vertical="center" wrapText="1"/>
    </xf>
  </cellXfs>
  <cellStyles count="4">
    <cellStyle name="桁区切り" xfId="3" builtinId="6"/>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FF"/>
      <color rgb="FFFFFFCC"/>
      <color rgb="FFFF99FF"/>
      <color rgb="FFFFCCCC"/>
      <color rgb="FFFFCCFF"/>
      <color rgb="FFCCFFCC"/>
      <color rgb="FF66FFF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3"/>
  <sheetViews>
    <sheetView showGridLines="0" tabSelected="1" view="pageBreakPreview" zoomScaleNormal="100" zoomScaleSheetLayoutView="100" workbookViewId="0"/>
  </sheetViews>
  <sheetFormatPr defaultColWidth="9.109375" defaultRowHeight="15" customHeight="1" x14ac:dyDescent="0.15"/>
  <cols>
    <col min="1" max="1" width="0.88671875" style="1" customWidth="1"/>
    <col min="2" max="34" width="7.44140625" style="1" customWidth="1"/>
    <col min="35" max="16384" width="9.109375" style="1"/>
  </cols>
  <sheetData>
    <row r="1" spans="1:33" ht="15" customHeight="1" x14ac:dyDescent="0.15">
      <c r="A1" s="1" t="s">
        <v>53</v>
      </c>
      <c r="B1" s="22"/>
      <c r="C1" s="22"/>
      <c r="D1" s="22"/>
      <c r="E1" s="22"/>
      <c r="F1" s="22"/>
      <c r="G1" s="22"/>
    </row>
    <row r="2" spans="1:33" ht="24.6" customHeight="1" x14ac:dyDescent="0.15">
      <c r="B2" s="32"/>
      <c r="C2" s="309"/>
      <c r="D2" s="27" t="s">
        <v>151</v>
      </c>
      <c r="E2" s="28"/>
      <c r="F2" s="28"/>
      <c r="G2" s="28"/>
      <c r="H2" s="299"/>
      <c r="I2" s="27" t="s">
        <v>589</v>
      </c>
      <c r="J2" s="28"/>
      <c r="K2" s="28"/>
      <c r="L2" s="28"/>
      <c r="M2" s="299"/>
      <c r="N2" s="27" t="s">
        <v>231</v>
      </c>
      <c r="O2" s="28"/>
      <c r="P2" s="28"/>
      <c r="Q2" s="28"/>
      <c r="R2" s="299"/>
      <c r="S2" s="27" t="s">
        <v>232</v>
      </c>
      <c r="T2" s="28"/>
      <c r="U2" s="28"/>
      <c r="V2" s="28"/>
      <c r="W2" s="299"/>
      <c r="X2" s="340" t="s">
        <v>590</v>
      </c>
      <c r="Y2" s="28"/>
      <c r="Z2" s="28"/>
      <c r="AA2" s="28"/>
      <c r="AB2" s="299"/>
      <c r="AC2" s="340" t="s">
        <v>538</v>
      </c>
      <c r="AD2" s="28"/>
      <c r="AE2" s="28"/>
      <c r="AF2" s="28"/>
      <c r="AG2" s="29"/>
    </row>
    <row r="3" spans="1:33" ht="22.65" customHeight="1" x14ac:dyDescent="0.15">
      <c r="B3" s="35"/>
      <c r="C3" s="311"/>
      <c r="D3" s="341" t="s">
        <v>388</v>
      </c>
      <c r="E3" s="341" t="s">
        <v>539</v>
      </c>
      <c r="F3" s="342" t="s">
        <v>587</v>
      </c>
      <c r="G3" s="343" t="s">
        <v>588</v>
      </c>
      <c r="H3" s="344" t="s">
        <v>540</v>
      </c>
      <c r="I3" s="341" t="s">
        <v>388</v>
      </c>
      <c r="J3" s="341" t="s">
        <v>539</v>
      </c>
      <c r="K3" s="342" t="s">
        <v>587</v>
      </c>
      <c r="L3" s="343" t="s">
        <v>588</v>
      </c>
      <c r="M3" s="344" t="s">
        <v>540</v>
      </c>
      <c r="N3" s="341" t="s">
        <v>388</v>
      </c>
      <c r="O3" s="341" t="s">
        <v>539</v>
      </c>
      <c r="P3" s="342" t="s">
        <v>587</v>
      </c>
      <c r="Q3" s="343" t="s">
        <v>588</v>
      </c>
      <c r="R3" s="344" t="s">
        <v>540</v>
      </c>
      <c r="S3" s="341" t="s">
        <v>388</v>
      </c>
      <c r="T3" s="341" t="s">
        <v>539</v>
      </c>
      <c r="U3" s="342" t="s">
        <v>587</v>
      </c>
      <c r="V3" s="343" t="s">
        <v>588</v>
      </c>
      <c r="W3" s="344" t="s">
        <v>540</v>
      </c>
      <c r="X3" s="345" t="s">
        <v>388</v>
      </c>
      <c r="Y3" s="341" t="s">
        <v>539</v>
      </c>
      <c r="Z3" s="342" t="s">
        <v>587</v>
      </c>
      <c r="AA3" s="346" t="s">
        <v>588</v>
      </c>
      <c r="AB3" s="344" t="s">
        <v>540</v>
      </c>
      <c r="AC3" s="341" t="s">
        <v>388</v>
      </c>
      <c r="AD3" s="341" t="s">
        <v>539</v>
      </c>
      <c r="AE3" s="342" t="s">
        <v>587</v>
      </c>
      <c r="AF3" s="346" t="s">
        <v>588</v>
      </c>
      <c r="AG3" s="341" t="s">
        <v>540</v>
      </c>
    </row>
    <row r="4" spans="1:33" ht="13.65" customHeight="1" x14ac:dyDescent="0.15">
      <c r="B4" s="34" t="s">
        <v>6</v>
      </c>
      <c r="C4" s="309"/>
      <c r="D4" s="105">
        <f>SUM(I4,X4)</f>
        <v>484</v>
      </c>
      <c r="E4" s="105">
        <f t="shared" ref="E4:E50" si="0">SUM(J4,Y4)</f>
        <v>180</v>
      </c>
      <c r="F4" s="105">
        <f t="shared" ref="F4:F50" si="1">SUM(K4,Z4)</f>
        <v>4</v>
      </c>
      <c r="G4" s="105">
        <f t="shared" ref="G4:G50" si="2">SUM(L4,AA4)</f>
        <v>300</v>
      </c>
      <c r="H4" s="226">
        <f>E4/D4*100</f>
        <v>37.190082644628099</v>
      </c>
      <c r="I4" s="105">
        <f>SUM(N4,S4)</f>
        <v>319</v>
      </c>
      <c r="J4" s="105">
        <f t="shared" ref="J4:K4" si="3">SUM(O4,T4)</f>
        <v>119</v>
      </c>
      <c r="K4" s="105">
        <f t="shared" si="3"/>
        <v>1</v>
      </c>
      <c r="L4" s="105">
        <f>I4-SUM(J4:K4)</f>
        <v>199</v>
      </c>
      <c r="M4" s="226">
        <f>J4/I4*100</f>
        <v>37.304075235109721</v>
      </c>
      <c r="N4" s="105">
        <v>67</v>
      </c>
      <c r="O4" s="105">
        <v>32</v>
      </c>
      <c r="P4" s="105">
        <v>0</v>
      </c>
      <c r="Q4" s="105">
        <f>N4-SUM(O4:P4)</f>
        <v>35</v>
      </c>
      <c r="R4" s="226">
        <f t="shared" ref="R4:R50" si="4">O4/N4*100</f>
        <v>47.761194029850742</v>
      </c>
      <c r="S4" s="17">
        <v>252</v>
      </c>
      <c r="T4" s="17">
        <v>87</v>
      </c>
      <c r="U4" s="105">
        <v>1</v>
      </c>
      <c r="V4" s="105">
        <f>S4-SUM(T4:U4)</f>
        <v>164</v>
      </c>
      <c r="W4" s="226">
        <f t="shared" ref="W4:W50" si="5">T4/S4*100</f>
        <v>34.523809523809526</v>
      </c>
      <c r="X4" s="17">
        <v>165</v>
      </c>
      <c r="Y4" s="17">
        <v>61</v>
      </c>
      <c r="Z4" s="105">
        <v>3</v>
      </c>
      <c r="AA4" s="105">
        <f>X4-SUM(Y4:Z4)</f>
        <v>101</v>
      </c>
      <c r="AB4" s="226">
        <f t="shared" ref="AB4:AB5" si="6">Y4/X4*100</f>
        <v>36.969696969696969</v>
      </c>
      <c r="AC4" s="224">
        <v>153</v>
      </c>
      <c r="AD4" s="224">
        <v>59</v>
      </c>
      <c r="AE4" s="224">
        <v>3</v>
      </c>
      <c r="AF4" s="105">
        <f>AC4-SUM(AD4:AE4)</f>
        <v>91</v>
      </c>
      <c r="AG4" s="3">
        <f t="shared" ref="AG4:AG50" si="7">IF(AC4=0,0,AD4/AC4*100)</f>
        <v>38.562091503267979</v>
      </c>
    </row>
    <row r="5" spans="1:33" ht="13.65" customHeight="1" x14ac:dyDescent="0.15">
      <c r="B5" s="34" t="s">
        <v>7</v>
      </c>
      <c r="C5" s="310"/>
      <c r="D5" s="68">
        <f t="shared" ref="D5:D50" si="8">SUM(I5,X5)</f>
        <v>169</v>
      </c>
      <c r="E5" s="68">
        <f t="shared" si="0"/>
        <v>71</v>
      </c>
      <c r="F5" s="68">
        <f t="shared" si="1"/>
        <v>1</v>
      </c>
      <c r="G5" s="68">
        <f t="shared" si="2"/>
        <v>97</v>
      </c>
      <c r="H5" s="133">
        <f t="shared" ref="H5:H50" si="9">E5/D5*100</f>
        <v>42.011834319526628</v>
      </c>
      <c r="I5" s="68">
        <f t="shared" ref="I5:I50" si="10">SUM(N5,S5)</f>
        <v>123</v>
      </c>
      <c r="J5" s="68">
        <f t="shared" ref="J5:J50" si="11">SUM(O5,T5)</f>
        <v>54</v>
      </c>
      <c r="K5" s="68">
        <f t="shared" ref="K5:K50" si="12">SUM(P5,U5)</f>
        <v>1</v>
      </c>
      <c r="L5" s="68">
        <f t="shared" ref="L5:L50" si="13">I5-SUM(J5:K5)</f>
        <v>68</v>
      </c>
      <c r="M5" s="133">
        <f t="shared" ref="M5:M51" si="14">J5/I5*100</f>
        <v>43.902439024390247</v>
      </c>
      <c r="N5" s="68">
        <v>3</v>
      </c>
      <c r="O5" s="68">
        <v>3</v>
      </c>
      <c r="P5" s="68">
        <v>0</v>
      </c>
      <c r="Q5" s="68">
        <f t="shared" ref="Q5:Q50" si="15">N5-SUM(O5:P5)</f>
        <v>0</v>
      </c>
      <c r="R5" s="133">
        <f t="shared" si="4"/>
        <v>100</v>
      </c>
      <c r="S5" s="18">
        <v>120</v>
      </c>
      <c r="T5" s="18">
        <v>51</v>
      </c>
      <c r="U5" s="68">
        <v>1</v>
      </c>
      <c r="V5" s="68">
        <f t="shared" ref="V5:V50" si="16">S5-SUM(T5:U5)</f>
        <v>68</v>
      </c>
      <c r="W5" s="133">
        <f t="shared" si="5"/>
        <v>42.5</v>
      </c>
      <c r="X5" s="18">
        <v>46</v>
      </c>
      <c r="Y5" s="18">
        <v>17</v>
      </c>
      <c r="Z5" s="68">
        <v>0</v>
      </c>
      <c r="AA5" s="68">
        <f t="shared" ref="AA5:AA50" si="17">X5-SUM(Y5:Z5)</f>
        <v>29</v>
      </c>
      <c r="AB5" s="133">
        <f t="shared" si="6"/>
        <v>36.95652173913043</v>
      </c>
      <c r="AC5" s="118">
        <v>44</v>
      </c>
      <c r="AD5" s="118">
        <v>15</v>
      </c>
      <c r="AE5" s="118">
        <v>0</v>
      </c>
      <c r="AF5" s="68">
        <f t="shared" ref="AF5:AF50" si="18">AC5-SUM(AD5:AE5)</f>
        <v>29</v>
      </c>
      <c r="AG5" s="4">
        <f t="shared" si="7"/>
        <v>34.090909090909086</v>
      </c>
    </row>
    <row r="6" spans="1:33" ht="13.65" customHeight="1" x14ac:dyDescent="0.15">
      <c r="B6" s="34" t="s">
        <v>8</v>
      </c>
      <c r="C6" s="310"/>
      <c r="D6" s="68">
        <f t="shared" si="8"/>
        <v>98</v>
      </c>
      <c r="E6" s="68">
        <f t="shared" si="0"/>
        <v>42</v>
      </c>
      <c r="F6" s="68">
        <f t="shared" si="1"/>
        <v>0</v>
      </c>
      <c r="G6" s="68">
        <f t="shared" si="2"/>
        <v>56</v>
      </c>
      <c r="H6" s="133">
        <f t="shared" si="9"/>
        <v>42.857142857142854</v>
      </c>
      <c r="I6" s="68">
        <f t="shared" si="10"/>
        <v>67</v>
      </c>
      <c r="J6" s="68">
        <f t="shared" si="11"/>
        <v>28</v>
      </c>
      <c r="K6" s="68">
        <f t="shared" si="12"/>
        <v>0</v>
      </c>
      <c r="L6" s="68">
        <f t="shared" si="13"/>
        <v>39</v>
      </c>
      <c r="M6" s="133">
        <f t="shared" si="14"/>
        <v>41.791044776119399</v>
      </c>
      <c r="N6" s="68">
        <v>2</v>
      </c>
      <c r="O6" s="68">
        <v>1</v>
      </c>
      <c r="P6" s="68">
        <v>0</v>
      </c>
      <c r="Q6" s="68">
        <f t="shared" si="15"/>
        <v>1</v>
      </c>
      <c r="R6" s="133">
        <f t="shared" si="4"/>
        <v>50</v>
      </c>
      <c r="S6" s="18">
        <v>65</v>
      </c>
      <c r="T6" s="18">
        <v>27</v>
      </c>
      <c r="U6" s="68">
        <v>0</v>
      </c>
      <c r="V6" s="68">
        <f t="shared" si="16"/>
        <v>38</v>
      </c>
      <c r="W6" s="133">
        <f t="shared" si="5"/>
        <v>41.53846153846154</v>
      </c>
      <c r="X6" s="18">
        <v>31</v>
      </c>
      <c r="Y6" s="18">
        <v>14</v>
      </c>
      <c r="Z6" s="68">
        <v>0</v>
      </c>
      <c r="AA6" s="68">
        <f t="shared" si="17"/>
        <v>17</v>
      </c>
      <c r="AB6" s="133">
        <f>IF(X6=0,0,Y6/X6*100)</f>
        <v>45.161290322580641</v>
      </c>
      <c r="AC6" s="118">
        <v>31</v>
      </c>
      <c r="AD6" s="118">
        <v>14</v>
      </c>
      <c r="AE6" s="118">
        <v>0</v>
      </c>
      <c r="AF6" s="68">
        <f t="shared" si="18"/>
        <v>17</v>
      </c>
      <c r="AG6" s="4">
        <f t="shared" si="7"/>
        <v>45.161290322580641</v>
      </c>
    </row>
    <row r="7" spans="1:33" ht="13.65" customHeight="1" x14ac:dyDescent="0.15">
      <c r="B7" s="34" t="s">
        <v>9</v>
      </c>
      <c r="C7" s="310"/>
      <c r="D7" s="68">
        <f t="shared" si="8"/>
        <v>112</v>
      </c>
      <c r="E7" s="68">
        <f t="shared" si="0"/>
        <v>40</v>
      </c>
      <c r="F7" s="68">
        <f t="shared" si="1"/>
        <v>0</v>
      </c>
      <c r="G7" s="68">
        <f t="shared" si="2"/>
        <v>72</v>
      </c>
      <c r="H7" s="133">
        <f t="shared" si="9"/>
        <v>35.714285714285715</v>
      </c>
      <c r="I7" s="68">
        <f t="shared" si="10"/>
        <v>65</v>
      </c>
      <c r="J7" s="68">
        <f t="shared" si="11"/>
        <v>15</v>
      </c>
      <c r="K7" s="68">
        <f t="shared" si="12"/>
        <v>0</v>
      </c>
      <c r="L7" s="68">
        <f t="shared" si="13"/>
        <v>50</v>
      </c>
      <c r="M7" s="133">
        <f t="shared" si="14"/>
        <v>23.076923076923077</v>
      </c>
      <c r="N7" s="68">
        <v>17</v>
      </c>
      <c r="O7" s="68">
        <v>4</v>
      </c>
      <c r="P7" s="68">
        <v>0</v>
      </c>
      <c r="Q7" s="68">
        <f t="shared" si="15"/>
        <v>13</v>
      </c>
      <c r="R7" s="133">
        <f t="shared" si="4"/>
        <v>23.52941176470588</v>
      </c>
      <c r="S7" s="18">
        <v>48</v>
      </c>
      <c r="T7" s="18">
        <v>11</v>
      </c>
      <c r="U7" s="68">
        <v>0</v>
      </c>
      <c r="V7" s="68">
        <f t="shared" si="16"/>
        <v>37</v>
      </c>
      <c r="W7" s="133">
        <f t="shared" si="5"/>
        <v>22.916666666666664</v>
      </c>
      <c r="X7" s="18">
        <v>47</v>
      </c>
      <c r="Y7" s="18">
        <v>25</v>
      </c>
      <c r="Z7" s="68">
        <v>0</v>
      </c>
      <c r="AA7" s="68">
        <f t="shared" si="17"/>
        <v>22</v>
      </c>
      <c r="AB7" s="133">
        <f t="shared" ref="AB7:AB50" si="19">IF(X7=0,0,Y7/X7*100)</f>
        <v>53.191489361702125</v>
      </c>
      <c r="AC7" s="118">
        <v>47</v>
      </c>
      <c r="AD7" s="118">
        <v>25</v>
      </c>
      <c r="AE7" s="118">
        <v>0</v>
      </c>
      <c r="AF7" s="68">
        <f t="shared" si="18"/>
        <v>22</v>
      </c>
      <c r="AG7" s="4">
        <f t="shared" si="7"/>
        <v>53.191489361702125</v>
      </c>
    </row>
    <row r="8" spans="1:33" ht="13.65" customHeight="1" x14ac:dyDescent="0.15">
      <c r="B8" s="34" t="s">
        <v>10</v>
      </c>
      <c r="C8" s="310"/>
      <c r="D8" s="68">
        <f t="shared" si="8"/>
        <v>61</v>
      </c>
      <c r="E8" s="68">
        <f t="shared" si="0"/>
        <v>31</v>
      </c>
      <c r="F8" s="68">
        <f t="shared" si="1"/>
        <v>0</v>
      </c>
      <c r="G8" s="68">
        <f t="shared" si="2"/>
        <v>30</v>
      </c>
      <c r="H8" s="133">
        <f t="shared" si="9"/>
        <v>50.819672131147541</v>
      </c>
      <c r="I8" s="68">
        <f t="shared" si="10"/>
        <v>35</v>
      </c>
      <c r="J8" s="68">
        <f t="shared" si="11"/>
        <v>20</v>
      </c>
      <c r="K8" s="68">
        <f t="shared" si="12"/>
        <v>0</v>
      </c>
      <c r="L8" s="68">
        <f t="shared" si="13"/>
        <v>15</v>
      </c>
      <c r="M8" s="133">
        <f t="shared" si="14"/>
        <v>57.142857142857139</v>
      </c>
      <c r="N8" s="68">
        <v>9</v>
      </c>
      <c r="O8" s="68">
        <v>4</v>
      </c>
      <c r="P8" s="68">
        <v>0</v>
      </c>
      <c r="Q8" s="68">
        <f t="shared" si="15"/>
        <v>5</v>
      </c>
      <c r="R8" s="133">
        <f t="shared" si="4"/>
        <v>44.444444444444443</v>
      </c>
      <c r="S8" s="18">
        <v>26</v>
      </c>
      <c r="T8" s="18">
        <v>16</v>
      </c>
      <c r="U8" s="68">
        <v>0</v>
      </c>
      <c r="V8" s="68">
        <f t="shared" si="16"/>
        <v>10</v>
      </c>
      <c r="W8" s="133">
        <f t="shared" si="5"/>
        <v>61.53846153846154</v>
      </c>
      <c r="X8" s="18">
        <v>26</v>
      </c>
      <c r="Y8" s="18">
        <v>11</v>
      </c>
      <c r="Z8" s="68">
        <v>0</v>
      </c>
      <c r="AA8" s="68">
        <f t="shared" si="17"/>
        <v>15</v>
      </c>
      <c r="AB8" s="133">
        <f t="shared" si="19"/>
        <v>42.307692307692307</v>
      </c>
      <c r="AC8" s="118">
        <v>21</v>
      </c>
      <c r="AD8" s="118">
        <v>8</v>
      </c>
      <c r="AE8" s="118">
        <v>0</v>
      </c>
      <c r="AF8" s="68">
        <f t="shared" si="18"/>
        <v>13</v>
      </c>
      <c r="AG8" s="4">
        <f t="shared" si="7"/>
        <v>38.095238095238095</v>
      </c>
    </row>
    <row r="9" spans="1:33" ht="13.65" customHeight="1" x14ac:dyDescent="0.15">
      <c r="B9" s="34" t="s">
        <v>11</v>
      </c>
      <c r="C9" s="310"/>
      <c r="D9" s="68">
        <f t="shared" si="8"/>
        <v>86</v>
      </c>
      <c r="E9" s="68">
        <f t="shared" si="0"/>
        <v>31</v>
      </c>
      <c r="F9" s="68">
        <f t="shared" si="1"/>
        <v>1</v>
      </c>
      <c r="G9" s="68">
        <f t="shared" si="2"/>
        <v>54</v>
      </c>
      <c r="H9" s="133">
        <f t="shared" si="9"/>
        <v>36.046511627906973</v>
      </c>
      <c r="I9" s="68">
        <f t="shared" si="10"/>
        <v>65</v>
      </c>
      <c r="J9" s="68">
        <f t="shared" si="11"/>
        <v>22</v>
      </c>
      <c r="K9" s="68">
        <f t="shared" si="12"/>
        <v>1</v>
      </c>
      <c r="L9" s="68">
        <f t="shared" si="13"/>
        <v>42</v>
      </c>
      <c r="M9" s="133">
        <f t="shared" si="14"/>
        <v>33.846153846153847</v>
      </c>
      <c r="N9" s="68">
        <v>9</v>
      </c>
      <c r="O9" s="68">
        <v>5</v>
      </c>
      <c r="P9" s="68">
        <v>0</v>
      </c>
      <c r="Q9" s="68">
        <f t="shared" si="15"/>
        <v>4</v>
      </c>
      <c r="R9" s="133">
        <f t="shared" si="4"/>
        <v>55.555555555555557</v>
      </c>
      <c r="S9" s="18">
        <v>56</v>
      </c>
      <c r="T9" s="18">
        <v>17</v>
      </c>
      <c r="U9" s="68">
        <v>1</v>
      </c>
      <c r="V9" s="68">
        <f t="shared" si="16"/>
        <v>38</v>
      </c>
      <c r="W9" s="133">
        <f t="shared" si="5"/>
        <v>30.357142857142854</v>
      </c>
      <c r="X9" s="18">
        <v>21</v>
      </c>
      <c r="Y9" s="18">
        <v>9</v>
      </c>
      <c r="Z9" s="68">
        <v>0</v>
      </c>
      <c r="AA9" s="68">
        <f t="shared" si="17"/>
        <v>12</v>
      </c>
      <c r="AB9" s="133">
        <f t="shared" si="19"/>
        <v>42.857142857142854</v>
      </c>
      <c r="AC9" s="118">
        <v>21</v>
      </c>
      <c r="AD9" s="118">
        <v>9</v>
      </c>
      <c r="AE9" s="118">
        <v>0</v>
      </c>
      <c r="AF9" s="68">
        <f t="shared" si="18"/>
        <v>12</v>
      </c>
      <c r="AG9" s="4">
        <f t="shared" si="7"/>
        <v>42.857142857142854</v>
      </c>
    </row>
    <row r="10" spans="1:33" ht="13.65" customHeight="1" x14ac:dyDescent="0.15">
      <c r="B10" s="34" t="s">
        <v>12</v>
      </c>
      <c r="C10" s="310"/>
      <c r="D10" s="68">
        <f t="shared" si="8"/>
        <v>97</v>
      </c>
      <c r="E10" s="68">
        <f t="shared" si="0"/>
        <v>51</v>
      </c>
      <c r="F10" s="68">
        <f t="shared" si="1"/>
        <v>1</v>
      </c>
      <c r="G10" s="68">
        <f t="shared" si="2"/>
        <v>45</v>
      </c>
      <c r="H10" s="133">
        <f t="shared" si="9"/>
        <v>52.577319587628871</v>
      </c>
      <c r="I10" s="68">
        <f t="shared" si="10"/>
        <v>58</v>
      </c>
      <c r="J10" s="68">
        <f t="shared" si="11"/>
        <v>27</v>
      </c>
      <c r="K10" s="68">
        <f t="shared" si="12"/>
        <v>0</v>
      </c>
      <c r="L10" s="68">
        <f t="shared" si="13"/>
        <v>31</v>
      </c>
      <c r="M10" s="133">
        <f t="shared" si="14"/>
        <v>46.551724137931032</v>
      </c>
      <c r="N10" s="68">
        <v>15</v>
      </c>
      <c r="O10" s="68">
        <v>10</v>
      </c>
      <c r="P10" s="68">
        <v>0</v>
      </c>
      <c r="Q10" s="68">
        <f t="shared" si="15"/>
        <v>5</v>
      </c>
      <c r="R10" s="133">
        <f t="shared" si="4"/>
        <v>66.666666666666657</v>
      </c>
      <c r="S10" s="18">
        <v>43</v>
      </c>
      <c r="T10" s="18">
        <v>17</v>
      </c>
      <c r="U10" s="68">
        <v>0</v>
      </c>
      <c r="V10" s="68">
        <f t="shared" si="16"/>
        <v>26</v>
      </c>
      <c r="W10" s="133">
        <f t="shared" si="5"/>
        <v>39.534883720930232</v>
      </c>
      <c r="X10" s="18">
        <v>39</v>
      </c>
      <c r="Y10" s="18">
        <v>24</v>
      </c>
      <c r="Z10" s="68">
        <v>1</v>
      </c>
      <c r="AA10" s="68">
        <f t="shared" si="17"/>
        <v>14</v>
      </c>
      <c r="AB10" s="133">
        <f t="shared" si="19"/>
        <v>61.53846153846154</v>
      </c>
      <c r="AC10" s="118">
        <v>35</v>
      </c>
      <c r="AD10" s="118">
        <v>23</v>
      </c>
      <c r="AE10" s="118">
        <v>1</v>
      </c>
      <c r="AF10" s="68">
        <f t="shared" si="18"/>
        <v>11</v>
      </c>
      <c r="AG10" s="4">
        <f t="shared" si="7"/>
        <v>65.714285714285708</v>
      </c>
    </row>
    <row r="11" spans="1:33" ht="13.65" customHeight="1" x14ac:dyDescent="0.15">
      <c r="B11" s="34" t="s">
        <v>13</v>
      </c>
      <c r="C11" s="310"/>
      <c r="D11" s="68">
        <f t="shared" si="8"/>
        <v>122</v>
      </c>
      <c r="E11" s="68">
        <f t="shared" si="0"/>
        <v>40</v>
      </c>
      <c r="F11" s="68">
        <f t="shared" si="1"/>
        <v>0</v>
      </c>
      <c r="G11" s="68">
        <f t="shared" si="2"/>
        <v>82</v>
      </c>
      <c r="H11" s="133">
        <f t="shared" si="9"/>
        <v>32.786885245901637</v>
      </c>
      <c r="I11" s="68">
        <f t="shared" si="10"/>
        <v>53</v>
      </c>
      <c r="J11" s="68">
        <f t="shared" si="11"/>
        <v>14</v>
      </c>
      <c r="K11" s="68">
        <f t="shared" si="12"/>
        <v>0</v>
      </c>
      <c r="L11" s="68">
        <f t="shared" si="13"/>
        <v>39</v>
      </c>
      <c r="M11" s="133">
        <f t="shared" si="14"/>
        <v>26.415094339622641</v>
      </c>
      <c r="N11" s="68">
        <v>18</v>
      </c>
      <c r="O11" s="68">
        <v>6</v>
      </c>
      <c r="P11" s="68">
        <v>0</v>
      </c>
      <c r="Q11" s="68">
        <f t="shared" si="15"/>
        <v>12</v>
      </c>
      <c r="R11" s="133">
        <f t="shared" si="4"/>
        <v>33.333333333333329</v>
      </c>
      <c r="S11" s="18">
        <v>35</v>
      </c>
      <c r="T11" s="18">
        <v>8</v>
      </c>
      <c r="U11" s="68">
        <v>0</v>
      </c>
      <c r="V11" s="68">
        <f t="shared" si="16"/>
        <v>27</v>
      </c>
      <c r="W11" s="133">
        <f t="shared" si="5"/>
        <v>22.857142857142858</v>
      </c>
      <c r="X11" s="18">
        <v>69</v>
      </c>
      <c r="Y11" s="18">
        <v>26</v>
      </c>
      <c r="Z11" s="68">
        <v>0</v>
      </c>
      <c r="AA11" s="68">
        <f t="shared" si="17"/>
        <v>43</v>
      </c>
      <c r="AB11" s="133">
        <f t="shared" si="19"/>
        <v>37.681159420289859</v>
      </c>
      <c r="AC11" s="118">
        <v>66</v>
      </c>
      <c r="AD11" s="118">
        <v>23</v>
      </c>
      <c r="AE11" s="118">
        <v>0</v>
      </c>
      <c r="AF11" s="68">
        <f t="shared" si="18"/>
        <v>43</v>
      </c>
      <c r="AG11" s="4">
        <f t="shared" si="7"/>
        <v>34.848484848484851</v>
      </c>
    </row>
    <row r="12" spans="1:33" ht="13.65" customHeight="1" x14ac:dyDescent="0.15">
      <c r="B12" s="34" t="s">
        <v>14</v>
      </c>
      <c r="C12" s="310"/>
      <c r="D12" s="68">
        <f t="shared" si="8"/>
        <v>87</v>
      </c>
      <c r="E12" s="68">
        <f t="shared" si="0"/>
        <v>29</v>
      </c>
      <c r="F12" s="68">
        <f t="shared" si="1"/>
        <v>1</v>
      </c>
      <c r="G12" s="68">
        <f t="shared" si="2"/>
        <v>57</v>
      </c>
      <c r="H12" s="133">
        <f t="shared" si="9"/>
        <v>33.333333333333329</v>
      </c>
      <c r="I12" s="68">
        <f t="shared" si="10"/>
        <v>37</v>
      </c>
      <c r="J12" s="68">
        <f t="shared" si="11"/>
        <v>12</v>
      </c>
      <c r="K12" s="68">
        <f t="shared" si="12"/>
        <v>1</v>
      </c>
      <c r="L12" s="68">
        <f t="shared" si="13"/>
        <v>24</v>
      </c>
      <c r="M12" s="133">
        <f t="shared" si="14"/>
        <v>32.432432432432435</v>
      </c>
      <c r="N12" s="68">
        <v>16</v>
      </c>
      <c r="O12" s="68">
        <v>5</v>
      </c>
      <c r="P12" s="68">
        <v>1</v>
      </c>
      <c r="Q12" s="68">
        <f t="shared" si="15"/>
        <v>10</v>
      </c>
      <c r="R12" s="133">
        <f t="shared" si="4"/>
        <v>31.25</v>
      </c>
      <c r="S12" s="18">
        <v>21</v>
      </c>
      <c r="T12" s="18">
        <v>7</v>
      </c>
      <c r="U12" s="68">
        <v>0</v>
      </c>
      <c r="V12" s="68">
        <f t="shared" si="16"/>
        <v>14</v>
      </c>
      <c r="W12" s="133">
        <f t="shared" si="5"/>
        <v>33.333333333333329</v>
      </c>
      <c r="X12" s="18">
        <v>50</v>
      </c>
      <c r="Y12" s="18">
        <v>17</v>
      </c>
      <c r="Z12" s="68">
        <v>0</v>
      </c>
      <c r="AA12" s="68">
        <f t="shared" si="17"/>
        <v>33</v>
      </c>
      <c r="AB12" s="133">
        <f t="shared" si="19"/>
        <v>34</v>
      </c>
      <c r="AC12" s="118">
        <v>47</v>
      </c>
      <c r="AD12" s="118">
        <v>16</v>
      </c>
      <c r="AE12" s="118">
        <v>0</v>
      </c>
      <c r="AF12" s="68">
        <f t="shared" si="18"/>
        <v>31</v>
      </c>
      <c r="AG12" s="4">
        <f t="shared" si="7"/>
        <v>34.042553191489361</v>
      </c>
    </row>
    <row r="13" spans="1:33" ht="13.65" customHeight="1" x14ac:dyDescent="0.15">
      <c r="B13" s="34" t="s">
        <v>15</v>
      </c>
      <c r="C13" s="310"/>
      <c r="D13" s="68">
        <f t="shared" si="8"/>
        <v>214</v>
      </c>
      <c r="E13" s="68">
        <f t="shared" si="0"/>
        <v>72</v>
      </c>
      <c r="F13" s="68">
        <f t="shared" si="1"/>
        <v>0</v>
      </c>
      <c r="G13" s="68">
        <f t="shared" si="2"/>
        <v>142</v>
      </c>
      <c r="H13" s="133">
        <f t="shared" si="9"/>
        <v>33.644859813084111</v>
      </c>
      <c r="I13" s="68">
        <f t="shared" si="10"/>
        <v>146</v>
      </c>
      <c r="J13" s="68">
        <f t="shared" si="11"/>
        <v>49</v>
      </c>
      <c r="K13" s="68">
        <f t="shared" si="12"/>
        <v>0</v>
      </c>
      <c r="L13" s="68">
        <f t="shared" si="13"/>
        <v>97</v>
      </c>
      <c r="M13" s="133">
        <f t="shared" si="14"/>
        <v>33.561643835616437</v>
      </c>
      <c r="N13" s="68">
        <v>18</v>
      </c>
      <c r="O13" s="68">
        <v>3</v>
      </c>
      <c r="P13" s="68">
        <v>0</v>
      </c>
      <c r="Q13" s="68">
        <f t="shared" si="15"/>
        <v>15</v>
      </c>
      <c r="R13" s="133">
        <f t="shared" si="4"/>
        <v>16.666666666666664</v>
      </c>
      <c r="S13" s="18">
        <v>128</v>
      </c>
      <c r="T13" s="18">
        <v>46</v>
      </c>
      <c r="U13" s="68">
        <v>0</v>
      </c>
      <c r="V13" s="68">
        <f t="shared" si="16"/>
        <v>82</v>
      </c>
      <c r="W13" s="133">
        <f t="shared" si="5"/>
        <v>35.9375</v>
      </c>
      <c r="X13" s="18">
        <v>68</v>
      </c>
      <c r="Y13" s="18">
        <v>23</v>
      </c>
      <c r="Z13" s="68">
        <v>0</v>
      </c>
      <c r="AA13" s="68">
        <f t="shared" si="17"/>
        <v>45</v>
      </c>
      <c r="AB13" s="133">
        <f t="shared" si="19"/>
        <v>33.82352941176471</v>
      </c>
      <c r="AC13" s="118">
        <v>67</v>
      </c>
      <c r="AD13" s="118">
        <v>23</v>
      </c>
      <c r="AE13" s="118">
        <v>0</v>
      </c>
      <c r="AF13" s="68">
        <f t="shared" si="18"/>
        <v>44</v>
      </c>
      <c r="AG13" s="4">
        <f t="shared" si="7"/>
        <v>34.328358208955223</v>
      </c>
    </row>
    <row r="14" spans="1:33" ht="13.65" customHeight="1" x14ac:dyDescent="0.15">
      <c r="B14" s="34" t="s">
        <v>16</v>
      </c>
      <c r="C14" s="310"/>
      <c r="D14" s="68">
        <f t="shared" si="8"/>
        <v>348</v>
      </c>
      <c r="E14" s="68">
        <f t="shared" si="0"/>
        <v>122</v>
      </c>
      <c r="F14" s="68">
        <f t="shared" si="1"/>
        <v>6</v>
      </c>
      <c r="G14" s="68">
        <f t="shared" si="2"/>
        <v>220</v>
      </c>
      <c r="H14" s="133">
        <f t="shared" si="9"/>
        <v>35.05747126436782</v>
      </c>
      <c r="I14" s="68">
        <f t="shared" si="10"/>
        <v>202</v>
      </c>
      <c r="J14" s="68">
        <f t="shared" si="11"/>
        <v>73</v>
      </c>
      <c r="K14" s="68">
        <f t="shared" si="12"/>
        <v>3</v>
      </c>
      <c r="L14" s="68">
        <f t="shared" si="13"/>
        <v>126</v>
      </c>
      <c r="M14" s="133">
        <f t="shared" si="14"/>
        <v>36.138613861386141</v>
      </c>
      <c r="N14" s="68">
        <v>133</v>
      </c>
      <c r="O14" s="68">
        <v>47</v>
      </c>
      <c r="P14" s="68">
        <v>0</v>
      </c>
      <c r="Q14" s="68">
        <f t="shared" si="15"/>
        <v>86</v>
      </c>
      <c r="R14" s="133">
        <f t="shared" si="4"/>
        <v>35.338345864661655</v>
      </c>
      <c r="S14" s="18">
        <v>69</v>
      </c>
      <c r="T14" s="18">
        <v>26</v>
      </c>
      <c r="U14" s="68">
        <v>3</v>
      </c>
      <c r="V14" s="68">
        <f t="shared" si="16"/>
        <v>40</v>
      </c>
      <c r="W14" s="133">
        <f t="shared" si="5"/>
        <v>37.681159420289859</v>
      </c>
      <c r="X14" s="18">
        <v>146</v>
      </c>
      <c r="Y14" s="18">
        <v>49</v>
      </c>
      <c r="Z14" s="68">
        <v>3</v>
      </c>
      <c r="AA14" s="68">
        <f t="shared" si="17"/>
        <v>94</v>
      </c>
      <c r="AB14" s="133">
        <f t="shared" si="19"/>
        <v>33.561643835616437</v>
      </c>
      <c r="AC14" s="118">
        <v>128</v>
      </c>
      <c r="AD14" s="118">
        <v>40</v>
      </c>
      <c r="AE14" s="118">
        <v>3</v>
      </c>
      <c r="AF14" s="68">
        <f t="shared" si="18"/>
        <v>85</v>
      </c>
      <c r="AG14" s="4">
        <f t="shared" si="7"/>
        <v>31.25</v>
      </c>
    </row>
    <row r="15" spans="1:33" ht="13.65" customHeight="1" x14ac:dyDescent="0.15">
      <c r="B15" s="34" t="s">
        <v>17</v>
      </c>
      <c r="C15" s="310"/>
      <c r="D15" s="68">
        <f t="shared" si="8"/>
        <v>284</v>
      </c>
      <c r="E15" s="68">
        <f t="shared" si="0"/>
        <v>118</v>
      </c>
      <c r="F15" s="68">
        <f t="shared" si="1"/>
        <v>4</v>
      </c>
      <c r="G15" s="68">
        <f t="shared" si="2"/>
        <v>162</v>
      </c>
      <c r="H15" s="133">
        <f t="shared" si="9"/>
        <v>41.549295774647888</v>
      </c>
      <c r="I15" s="68">
        <f t="shared" si="10"/>
        <v>174</v>
      </c>
      <c r="J15" s="68">
        <f t="shared" si="11"/>
        <v>75</v>
      </c>
      <c r="K15" s="68">
        <f t="shared" si="12"/>
        <v>0</v>
      </c>
      <c r="L15" s="68">
        <f t="shared" si="13"/>
        <v>99</v>
      </c>
      <c r="M15" s="133">
        <f t="shared" si="14"/>
        <v>43.103448275862064</v>
      </c>
      <c r="N15" s="68">
        <v>70</v>
      </c>
      <c r="O15" s="68">
        <v>35</v>
      </c>
      <c r="P15" s="68">
        <v>0</v>
      </c>
      <c r="Q15" s="68">
        <f t="shared" si="15"/>
        <v>35</v>
      </c>
      <c r="R15" s="133">
        <f t="shared" si="4"/>
        <v>50</v>
      </c>
      <c r="S15" s="18">
        <v>104</v>
      </c>
      <c r="T15" s="18">
        <v>40</v>
      </c>
      <c r="U15" s="68">
        <v>0</v>
      </c>
      <c r="V15" s="68">
        <f t="shared" si="16"/>
        <v>64</v>
      </c>
      <c r="W15" s="133">
        <f t="shared" si="5"/>
        <v>38.461538461538467</v>
      </c>
      <c r="X15" s="18">
        <v>110</v>
      </c>
      <c r="Y15" s="18">
        <v>43</v>
      </c>
      <c r="Z15" s="68">
        <v>4</v>
      </c>
      <c r="AA15" s="68">
        <f t="shared" si="17"/>
        <v>63</v>
      </c>
      <c r="AB15" s="133">
        <f t="shared" si="19"/>
        <v>39.090909090909093</v>
      </c>
      <c r="AC15" s="118">
        <v>108</v>
      </c>
      <c r="AD15" s="118">
        <v>42</v>
      </c>
      <c r="AE15" s="118">
        <v>4</v>
      </c>
      <c r="AF15" s="68">
        <f t="shared" si="18"/>
        <v>62</v>
      </c>
      <c r="AG15" s="4">
        <f t="shared" si="7"/>
        <v>38.888888888888893</v>
      </c>
    </row>
    <row r="16" spans="1:33" ht="13.65" customHeight="1" x14ac:dyDescent="0.15">
      <c r="B16" s="34" t="s">
        <v>18</v>
      </c>
      <c r="C16" s="310"/>
      <c r="D16" s="68">
        <f t="shared" si="8"/>
        <v>439</v>
      </c>
      <c r="E16" s="68">
        <f t="shared" si="0"/>
        <v>248</v>
      </c>
      <c r="F16" s="68">
        <f t="shared" si="1"/>
        <v>3</v>
      </c>
      <c r="G16" s="68">
        <f t="shared" si="2"/>
        <v>188</v>
      </c>
      <c r="H16" s="133">
        <f t="shared" si="9"/>
        <v>56.492027334851933</v>
      </c>
      <c r="I16" s="68">
        <f t="shared" si="10"/>
        <v>316</v>
      </c>
      <c r="J16" s="68">
        <f t="shared" si="11"/>
        <v>186</v>
      </c>
      <c r="K16" s="68">
        <f t="shared" si="12"/>
        <v>1</v>
      </c>
      <c r="L16" s="68">
        <f t="shared" si="13"/>
        <v>129</v>
      </c>
      <c r="M16" s="133">
        <f t="shared" si="14"/>
        <v>58.860759493670891</v>
      </c>
      <c r="N16" s="68">
        <v>254</v>
      </c>
      <c r="O16" s="68">
        <v>159</v>
      </c>
      <c r="P16" s="68">
        <v>0</v>
      </c>
      <c r="Q16" s="68">
        <f t="shared" si="15"/>
        <v>95</v>
      </c>
      <c r="R16" s="133">
        <f t="shared" si="4"/>
        <v>62.598425196850393</v>
      </c>
      <c r="S16" s="18">
        <v>62</v>
      </c>
      <c r="T16" s="18">
        <v>27</v>
      </c>
      <c r="U16" s="68">
        <v>1</v>
      </c>
      <c r="V16" s="68">
        <f t="shared" si="16"/>
        <v>34</v>
      </c>
      <c r="W16" s="133">
        <f t="shared" si="5"/>
        <v>43.548387096774192</v>
      </c>
      <c r="X16" s="18">
        <v>123</v>
      </c>
      <c r="Y16" s="18">
        <v>62</v>
      </c>
      <c r="Z16" s="68">
        <v>2</v>
      </c>
      <c r="AA16" s="68">
        <f t="shared" si="17"/>
        <v>59</v>
      </c>
      <c r="AB16" s="133">
        <f t="shared" si="19"/>
        <v>50.40650406504065</v>
      </c>
      <c r="AC16" s="118">
        <v>108</v>
      </c>
      <c r="AD16" s="118">
        <v>56</v>
      </c>
      <c r="AE16" s="118">
        <v>2</v>
      </c>
      <c r="AF16" s="68">
        <f t="shared" si="18"/>
        <v>50</v>
      </c>
      <c r="AG16" s="4">
        <f t="shared" si="7"/>
        <v>51.851851851851848</v>
      </c>
    </row>
    <row r="17" spans="2:33" ht="13.65" customHeight="1" x14ac:dyDescent="0.15">
      <c r="B17" s="34" t="s">
        <v>19</v>
      </c>
      <c r="C17" s="310"/>
      <c r="D17" s="68">
        <f t="shared" si="8"/>
        <v>429</v>
      </c>
      <c r="E17" s="68">
        <f t="shared" si="0"/>
        <v>196</v>
      </c>
      <c r="F17" s="68">
        <f t="shared" si="1"/>
        <v>3</v>
      </c>
      <c r="G17" s="68">
        <f t="shared" si="2"/>
        <v>230</v>
      </c>
      <c r="H17" s="133">
        <f t="shared" si="9"/>
        <v>45.687645687645691</v>
      </c>
      <c r="I17" s="68">
        <f t="shared" si="10"/>
        <v>311</v>
      </c>
      <c r="J17" s="68">
        <f t="shared" si="11"/>
        <v>137</v>
      </c>
      <c r="K17" s="68">
        <f t="shared" si="12"/>
        <v>1</v>
      </c>
      <c r="L17" s="68">
        <f t="shared" si="13"/>
        <v>173</v>
      </c>
      <c r="M17" s="133">
        <f t="shared" si="14"/>
        <v>44.051446945337617</v>
      </c>
      <c r="N17" s="68">
        <v>188</v>
      </c>
      <c r="O17" s="68">
        <v>93</v>
      </c>
      <c r="P17" s="68">
        <v>1</v>
      </c>
      <c r="Q17" s="68">
        <f t="shared" si="15"/>
        <v>94</v>
      </c>
      <c r="R17" s="133">
        <f t="shared" si="4"/>
        <v>49.468085106382979</v>
      </c>
      <c r="S17" s="18">
        <v>123</v>
      </c>
      <c r="T17" s="18">
        <v>44</v>
      </c>
      <c r="U17" s="68">
        <v>0</v>
      </c>
      <c r="V17" s="68">
        <f t="shared" si="16"/>
        <v>79</v>
      </c>
      <c r="W17" s="133">
        <f t="shared" si="5"/>
        <v>35.772357723577237</v>
      </c>
      <c r="X17" s="18">
        <v>118</v>
      </c>
      <c r="Y17" s="18">
        <v>59</v>
      </c>
      <c r="Z17" s="68">
        <v>2</v>
      </c>
      <c r="AA17" s="68">
        <f t="shared" si="17"/>
        <v>57</v>
      </c>
      <c r="AB17" s="133">
        <f t="shared" si="19"/>
        <v>50</v>
      </c>
      <c r="AC17" s="118">
        <v>110</v>
      </c>
      <c r="AD17" s="118">
        <v>57</v>
      </c>
      <c r="AE17" s="118">
        <v>2</v>
      </c>
      <c r="AF17" s="68">
        <f t="shared" si="18"/>
        <v>51</v>
      </c>
      <c r="AG17" s="4">
        <f t="shared" si="7"/>
        <v>51.81818181818182</v>
      </c>
    </row>
    <row r="18" spans="2:33" ht="13.65" customHeight="1" x14ac:dyDescent="0.15">
      <c r="B18" s="34" t="s">
        <v>20</v>
      </c>
      <c r="C18" s="310"/>
      <c r="D18" s="68">
        <f t="shared" si="8"/>
        <v>81</v>
      </c>
      <c r="E18" s="68">
        <f t="shared" si="0"/>
        <v>28</v>
      </c>
      <c r="F18" s="68">
        <f t="shared" si="1"/>
        <v>0</v>
      </c>
      <c r="G18" s="68">
        <f t="shared" si="2"/>
        <v>53</v>
      </c>
      <c r="H18" s="133">
        <f t="shared" si="9"/>
        <v>34.567901234567898</v>
      </c>
      <c r="I18" s="68">
        <f t="shared" si="10"/>
        <v>47</v>
      </c>
      <c r="J18" s="68">
        <f t="shared" si="11"/>
        <v>17</v>
      </c>
      <c r="K18" s="68">
        <f t="shared" si="12"/>
        <v>0</v>
      </c>
      <c r="L18" s="68">
        <f t="shared" si="13"/>
        <v>30</v>
      </c>
      <c r="M18" s="133">
        <f t="shared" si="14"/>
        <v>36.170212765957451</v>
      </c>
      <c r="N18" s="68">
        <v>18</v>
      </c>
      <c r="O18" s="68">
        <v>6</v>
      </c>
      <c r="P18" s="68">
        <v>0</v>
      </c>
      <c r="Q18" s="68">
        <f t="shared" si="15"/>
        <v>12</v>
      </c>
      <c r="R18" s="133">
        <f t="shared" si="4"/>
        <v>33.333333333333329</v>
      </c>
      <c r="S18" s="18">
        <v>29</v>
      </c>
      <c r="T18" s="18">
        <v>11</v>
      </c>
      <c r="U18" s="68">
        <v>0</v>
      </c>
      <c r="V18" s="68">
        <f t="shared" si="16"/>
        <v>18</v>
      </c>
      <c r="W18" s="133">
        <f t="shared" si="5"/>
        <v>37.931034482758619</v>
      </c>
      <c r="X18" s="18">
        <v>34</v>
      </c>
      <c r="Y18" s="18">
        <v>11</v>
      </c>
      <c r="Z18" s="68">
        <v>0</v>
      </c>
      <c r="AA18" s="68">
        <f t="shared" si="17"/>
        <v>23</v>
      </c>
      <c r="AB18" s="133">
        <f t="shared" si="19"/>
        <v>32.352941176470587</v>
      </c>
      <c r="AC18" s="118">
        <v>30</v>
      </c>
      <c r="AD18" s="118">
        <v>9</v>
      </c>
      <c r="AE18" s="118">
        <v>0</v>
      </c>
      <c r="AF18" s="68">
        <f t="shared" si="18"/>
        <v>21</v>
      </c>
      <c r="AG18" s="4">
        <f t="shared" si="7"/>
        <v>30</v>
      </c>
    </row>
    <row r="19" spans="2:33" ht="13.65" customHeight="1" x14ac:dyDescent="0.15">
      <c r="B19" s="34" t="s">
        <v>21</v>
      </c>
      <c r="C19" s="310"/>
      <c r="D19" s="68">
        <f t="shared" si="8"/>
        <v>60</v>
      </c>
      <c r="E19" s="68">
        <f t="shared" si="0"/>
        <v>33</v>
      </c>
      <c r="F19" s="68">
        <f t="shared" si="1"/>
        <v>0</v>
      </c>
      <c r="G19" s="68">
        <f t="shared" si="2"/>
        <v>27</v>
      </c>
      <c r="H19" s="133">
        <f t="shared" si="9"/>
        <v>55.000000000000007</v>
      </c>
      <c r="I19" s="68">
        <f t="shared" si="10"/>
        <v>30</v>
      </c>
      <c r="J19" s="68">
        <f t="shared" si="11"/>
        <v>13</v>
      </c>
      <c r="K19" s="68">
        <f t="shared" si="12"/>
        <v>0</v>
      </c>
      <c r="L19" s="68">
        <f t="shared" si="13"/>
        <v>17</v>
      </c>
      <c r="M19" s="133">
        <f t="shared" si="14"/>
        <v>43.333333333333336</v>
      </c>
      <c r="N19" s="68">
        <v>1</v>
      </c>
      <c r="O19" s="68">
        <v>1</v>
      </c>
      <c r="P19" s="68">
        <v>0</v>
      </c>
      <c r="Q19" s="68">
        <f t="shared" si="15"/>
        <v>0</v>
      </c>
      <c r="R19" s="133">
        <f t="shared" si="4"/>
        <v>100</v>
      </c>
      <c r="S19" s="18">
        <v>29</v>
      </c>
      <c r="T19" s="18">
        <v>12</v>
      </c>
      <c r="U19" s="68">
        <v>0</v>
      </c>
      <c r="V19" s="68">
        <f t="shared" si="16"/>
        <v>17</v>
      </c>
      <c r="W19" s="133">
        <f t="shared" si="5"/>
        <v>41.379310344827587</v>
      </c>
      <c r="X19" s="18">
        <v>30</v>
      </c>
      <c r="Y19" s="18">
        <v>20</v>
      </c>
      <c r="Z19" s="68">
        <v>0</v>
      </c>
      <c r="AA19" s="68">
        <f t="shared" si="17"/>
        <v>10</v>
      </c>
      <c r="AB19" s="133">
        <f t="shared" si="19"/>
        <v>66.666666666666657</v>
      </c>
      <c r="AC19" s="118">
        <v>30</v>
      </c>
      <c r="AD19" s="118">
        <v>20</v>
      </c>
      <c r="AE19" s="118">
        <v>0</v>
      </c>
      <c r="AF19" s="68">
        <f t="shared" si="18"/>
        <v>10</v>
      </c>
      <c r="AG19" s="4">
        <f t="shared" si="7"/>
        <v>66.666666666666657</v>
      </c>
    </row>
    <row r="20" spans="2:33" ht="13.65" customHeight="1" x14ac:dyDescent="0.15">
      <c r="B20" s="34" t="s">
        <v>22</v>
      </c>
      <c r="C20" s="310"/>
      <c r="D20" s="68">
        <f t="shared" si="8"/>
        <v>64</v>
      </c>
      <c r="E20" s="68">
        <f t="shared" si="0"/>
        <v>32</v>
      </c>
      <c r="F20" s="68">
        <f t="shared" si="1"/>
        <v>0</v>
      </c>
      <c r="G20" s="68">
        <f t="shared" si="2"/>
        <v>32</v>
      </c>
      <c r="H20" s="133">
        <f t="shared" si="9"/>
        <v>50</v>
      </c>
      <c r="I20" s="68">
        <f t="shared" si="10"/>
        <v>42</v>
      </c>
      <c r="J20" s="68">
        <f t="shared" si="11"/>
        <v>17</v>
      </c>
      <c r="K20" s="68">
        <f t="shared" si="12"/>
        <v>0</v>
      </c>
      <c r="L20" s="68">
        <f t="shared" si="13"/>
        <v>25</v>
      </c>
      <c r="M20" s="133">
        <f t="shared" si="14"/>
        <v>40.476190476190474</v>
      </c>
      <c r="N20" s="68">
        <v>6</v>
      </c>
      <c r="O20" s="68">
        <v>4</v>
      </c>
      <c r="P20" s="68">
        <v>0</v>
      </c>
      <c r="Q20" s="68">
        <f t="shared" si="15"/>
        <v>2</v>
      </c>
      <c r="R20" s="133">
        <f t="shared" si="4"/>
        <v>66.666666666666657</v>
      </c>
      <c r="S20" s="18">
        <v>36</v>
      </c>
      <c r="T20" s="18">
        <v>13</v>
      </c>
      <c r="U20" s="68">
        <v>0</v>
      </c>
      <c r="V20" s="68">
        <f t="shared" si="16"/>
        <v>23</v>
      </c>
      <c r="W20" s="133">
        <f t="shared" si="5"/>
        <v>36.111111111111107</v>
      </c>
      <c r="X20" s="18">
        <v>22</v>
      </c>
      <c r="Y20" s="18">
        <v>15</v>
      </c>
      <c r="Z20" s="68">
        <v>0</v>
      </c>
      <c r="AA20" s="68">
        <f t="shared" si="17"/>
        <v>7</v>
      </c>
      <c r="AB20" s="133">
        <f t="shared" si="19"/>
        <v>68.181818181818173</v>
      </c>
      <c r="AC20" s="118">
        <v>22</v>
      </c>
      <c r="AD20" s="118">
        <v>15</v>
      </c>
      <c r="AE20" s="118">
        <v>0</v>
      </c>
      <c r="AF20" s="68">
        <f t="shared" si="18"/>
        <v>7</v>
      </c>
      <c r="AG20" s="4">
        <f t="shared" si="7"/>
        <v>68.181818181818173</v>
      </c>
    </row>
    <row r="21" spans="2:33" ht="13.65" customHeight="1" x14ac:dyDescent="0.15">
      <c r="B21" s="34" t="s">
        <v>23</v>
      </c>
      <c r="C21" s="310"/>
      <c r="D21" s="68">
        <f t="shared" si="8"/>
        <v>29</v>
      </c>
      <c r="E21" s="68">
        <f t="shared" si="0"/>
        <v>12</v>
      </c>
      <c r="F21" s="68">
        <f t="shared" si="1"/>
        <v>0</v>
      </c>
      <c r="G21" s="68">
        <f t="shared" si="2"/>
        <v>17</v>
      </c>
      <c r="H21" s="133">
        <f t="shared" si="9"/>
        <v>41.379310344827587</v>
      </c>
      <c r="I21" s="68">
        <f t="shared" si="10"/>
        <v>9</v>
      </c>
      <c r="J21" s="68">
        <f t="shared" si="11"/>
        <v>4</v>
      </c>
      <c r="K21" s="68">
        <f t="shared" si="12"/>
        <v>0</v>
      </c>
      <c r="L21" s="68">
        <f t="shared" si="13"/>
        <v>5</v>
      </c>
      <c r="M21" s="133">
        <f t="shared" si="14"/>
        <v>44.444444444444443</v>
      </c>
      <c r="N21" s="68">
        <v>3</v>
      </c>
      <c r="O21" s="68">
        <v>0</v>
      </c>
      <c r="P21" s="68">
        <v>0</v>
      </c>
      <c r="Q21" s="68">
        <f t="shared" si="15"/>
        <v>3</v>
      </c>
      <c r="R21" s="133">
        <f t="shared" si="4"/>
        <v>0</v>
      </c>
      <c r="S21" s="18">
        <v>6</v>
      </c>
      <c r="T21" s="18">
        <v>4</v>
      </c>
      <c r="U21" s="68">
        <v>0</v>
      </c>
      <c r="V21" s="68">
        <f t="shared" si="16"/>
        <v>2</v>
      </c>
      <c r="W21" s="133">
        <f t="shared" si="5"/>
        <v>66.666666666666657</v>
      </c>
      <c r="X21" s="18">
        <v>20</v>
      </c>
      <c r="Y21" s="18">
        <v>8</v>
      </c>
      <c r="Z21" s="68">
        <v>0</v>
      </c>
      <c r="AA21" s="68">
        <f t="shared" si="17"/>
        <v>12</v>
      </c>
      <c r="AB21" s="133">
        <f t="shared" si="19"/>
        <v>40</v>
      </c>
      <c r="AC21" s="118">
        <v>16</v>
      </c>
      <c r="AD21" s="118">
        <v>6</v>
      </c>
      <c r="AE21" s="118">
        <v>0</v>
      </c>
      <c r="AF21" s="68">
        <f t="shared" si="18"/>
        <v>10</v>
      </c>
      <c r="AG21" s="4">
        <f t="shared" si="7"/>
        <v>37.5</v>
      </c>
    </row>
    <row r="22" spans="2:33" ht="13.65" customHeight="1" x14ac:dyDescent="0.15">
      <c r="B22" s="34" t="s">
        <v>24</v>
      </c>
      <c r="C22" s="310"/>
      <c r="D22" s="68">
        <f t="shared" si="8"/>
        <v>37</v>
      </c>
      <c r="E22" s="68">
        <f t="shared" si="0"/>
        <v>11</v>
      </c>
      <c r="F22" s="68">
        <f t="shared" si="1"/>
        <v>0</v>
      </c>
      <c r="G22" s="68">
        <f t="shared" si="2"/>
        <v>26</v>
      </c>
      <c r="H22" s="133">
        <f t="shared" si="9"/>
        <v>29.72972972972973</v>
      </c>
      <c r="I22" s="68">
        <f t="shared" si="10"/>
        <v>11</v>
      </c>
      <c r="J22" s="68">
        <f t="shared" si="11"/>
        <v>5</v>
      </c>
      <c r="K22" s="68">
        <f t="shared" si="12"/>
        <v>0</v>
      </c>
      <c r="L22" s="68">
        <f t="shared" si="13"/>
        <v>6</v>
      </c>
      <c r="M22" s="133">
        <f t="shared" si="14"/>
        <v>45.454545454545453</v>
      </c>
      <c r="N22" s="68">
        <v>4</v>
      </c>
      <c r="O22" s="68">
        <v>2</v>
      </c>
      <c r="P22" s="68">
        <v>0</v>
      </c>
      <c r="Q22" s="68">
        <f t="shared" si="15"/>
        <v>2</v>
      </c>
      <c r="R22" s="133">
        <f t="shared" si="4"/>
        <v>50</v>
      </c>
      <c r="S22" s="18">
        <v>7</v>
      </c>
      <c r="T22" s="18">
        <v>3</v>
      </c>
      <c r="U22" s="68">
        <v>0</v>
      </c>
      <c r="V22" s="68">
        <f t="shared" si="16"/>
        <v>4</v>
      </c>
      <c r="W22" s="133">
        <f t="shared" si="5"/>
        <v>42.857142857142854</v>
      </c>
      <c r="X22" s="18">
        <v>26</v>
      </c>
      <c r="Y22" s="18">
        <v>6</v>
      </c>
      <c r="Z22" s="68">
        <v>0</v>
      </c>
      <c r="AA22" s="68">
        <f t="shared" si="17"/>
        <v>20</v>
      </c>
      <c r="AB22" s="133">
        <f t="shared" si="19"/>
        <v>23.076923076923077</v>
      </c>
      <c r="AC22" s="118">
        <v>25</v>
      </c>
      <c r="AD22" s="118">
        <v>5</v>
      </c>
      <c r="AE22" s="118">
        <v>0</v>
      </c>
      <c r="AF22" s="68">
        <f t="shared" si="18"/>
        <v>20</v>
      </c>
      <c r="AG22" s="4">
        <f t="shared" si="7"/>
        <v>20</v>
      </c>
    </row>
    <row r="23" spans="2:33" ht="13.65" customHeight="1" x14ac:dyDescent="0.15">
      <c r="B23" s="34" t="s">
        <v>25</v>
      </c>
      <c r="C23" s="310"/>
      <c r="D23" s="68">
        <f t="shared" si="8"/>
        <v>131</v>
      </c>
      <c r="E23" s="68">
        <f t="shared" si="0"/>
        <v>50</v>
      </c>
      <c r="F23" s="68">
        <f t="shared" si="1"/>
        <v>0</v>
      </c>
      <c r="G23" s="68">
        <f t="shared" si="2"/>
        <v>81</v>
      </c>
      <c r="H23" s="133">
        <f t="shared" si="9"/>
        <v>38.167938931297712</v>
      </c>
      <c r="I23" s="68">
        <f t="shared" si="10"/>
        <v>90</v>
      </c>
      <c r="J23" s="68">
        <f t="shared" si="11"/>
        <v>34</v>
      </c>
      <c r="K23" s="68">
        <f t="shared" si="12"/>
        <v>0</v>
      </c>
      <c r="L23" s="68">
        <f t="shared" si="13"/>
        <v>56</v>
      </c>
      <c r="M23" s="133">
        <f t="shared" si="14"/>
        <v>37.777777777777779</v>
      </c>
      <c r="N23" s="68">
        <v>23</v>
      </c>
      <c r="O23" s="68">
        <v>12</v>
      </c>
      <c r="P23" s="68">
        <v>0</v>
      </c>
      <c r="Q23" s="68">
        <f t="shared" si="15"/>
        <v>11</v>
      </c>
      <c r="R23" s="133">
        <f t="shared" si="4"/>
        <v>52.173913043478258</v>
      </c>
      <c r="S23" s="18">
        <v>67</v>
      </c>
      <c r="T23" s="18">
        <v>22</v>
      </c>
      <c r="U23" s="68">
        <v>0</v>
      </c>
      <c r="V23" s="68">
        <f t="shared" si="16"/>
        <v>45</v>
      </c>
      <c r="W23" s="133">
        <f t="shared" si="5"/>
        <v>32.835820895522389</v>
      </c>
      <c r="X23" s="18">
        <v>41</v>
      </c>
      <c r="Y23" s="18">
        <v>16</v>
      </c>
      <c r="Z23" s="68">
        <v>0</v>
      </c>
      <c r="AA23" s="68">
        <f t="shared" si="17"/>
        <v>25</v>
      </c>
      <c r="AB23" s="133">
        <f t="shared" si="19"/>
        <v>39.024390243902438</v>
      </c>
      <c r="AC23" s="118">
        <v>38</v>
      </c>
      <c r="AD23" s="118">
        <v>16</v>
      </c>
      <c r="AE23" s="118">
        <v>0</v>
      </c>
      <c r="AF23" s="68">
        <f t="shared" si="18"/>
        <v>22</v>
      </c>
      <c r="AG23" s="4">
        <f t="shared" si="7"/>
        <v>42.105263157894733</v>
      </c>
    </row>
    <row r="24" spans="2:33" ht="13.65" customHeight="1" x14ac:dyDescent="0.15">
      <c r="B24" s="34" t="s">
        <v>26</v>
      </c>
      <c r="C24" s="310"/>
      <c r="D24" s="68">
        <f t="shared" si="8"/>
        <v>103</v>
      </c>
      <c r="E24" s="68">
        <f t="shared" si="0"/>
        <v>47</v>
      </c>
      <c r="F24" s="68">
        <f t="shared" si="1"/>
        <v>0</v>
      </c>
      <c r="G24" s="68">
        <f t="shared" si="2"/>
        <v>56</v>
      </c>
      <c r="H24" s="133">
        <f t="shared" si="9"/>
        <v>45.631067961165051</v>
      </c>
      <c r="I24" s="68">
        <f t="shared" si="10"/>
        <v>67</v>
      </c>
      <c r="J24" s="68">
        <f t="shared" si="11"/>
        <v>31</v>
      </c>
      <c r="K24" s="68">
        <f t="shared" si="12"/>
        <v>0</v>
      </c>
      <c r="L24" s="68">
        <f t="shared" si="13"/>
        <v>36</v>
      </c>
      <c r="M24" s="133">
        <f t="shared" si="14"/>
        <v>46.268656716417908</v>
      </c>
      <c r="N24" s="68">
        <v>14</v>
      </c>
      <c r="O24" s="68">
        <v>7</v>
      </c>
      <c r="P24" s="68">
        <v>0</v>
      </c>
      <c r="Q24" s="68">
        <f t="shared" si="15"/>
        <v>7</v>
      </c>
      <c r="R24" s="133">
        <f t="shared" si="4"/>
        <v>50</v>
      </c>
      <c r="S24" s="18">
        <v>53</v>
      </c>
      <c r="T24" s="18">
        <v>24</v>
      </c>
      <c r="U24" s="68">
        <v>0</v>
      </c>
      <c r="V24" s="68">
        <f t="shared" si="16"/>
        <v>29</v>
      </c>
      <c r="W24" s="133">
        <f t="shared" si="5"/>
        <v>45.283018867924532</v>
      </c>
      <c r="X24" s="18">
        <v>36</v>
      </c>
      <c r="Y24" s="18">
        <v>16</v>
      </c>
      <c r="Z24" s="68">
        <v>0</v>
      </c>
      <c r="AA24" s="68">
        <f t="shared" si="17"/>
        <v>20</v>
      </c>
      <c r="AB24" s="133">
        <f t="shared" si="19"/>
        <v>44.444444444444443</v>
      </c>
      <c r="AC24" s="118">
        <v>36</v>
      </c>
      <c r="AD24" s="118">
        <v>16</v>
      </c>
      <c r="AE24" s="118">
        <v>0</v>
      </c>
      <c r="AF24" s="68">
        <f t="shared" si="18"/>
        <v>20</v>
      </c>
      <c r="AG24" s="4">
        <f t="shared" si="7"/>
        <v>44.444444444444443</v>
      </c>
    </row>
    <row r="25" spans="2:33" ht="13.65" customHeight="1" x14ac:dyDescent="0.15">
      <c r="B25" s="34" t="s">
        <v>27</v>
      </c>
      <c r="C25" s="310"/>
      <c r="D25" s="68">
        <f t="shared" si="8"/>
        <v>149</v>
      </c>
      <c r="E25" s="68">
        <f t="shared" si="0"/>
        <v>46</v>
      </c>
      <c r="F25" s="68">
        <f t="shared" si="1"/>
        <v>0</v>
      </c>
      <c r="G25" s="68">
        <f t="shared" si="2"/>
        <v>103</v>
      </c>
      <c r="H25" s="133">
        <f t="shared" si="9"/>
        <v>30.872483221476511</v>
      </c>
      <c r="I25" s="68">
        <f t="shared" si="10"/>
        <v>93</v>
      </c>
      <c r="J25" s="68">
        <f t="shared" si="11"/>
        <v>32</v>
      </c>
      <c r="K25" s="68">
        <f t="shared" si="12"/>
        <v>0</v>
      </c>
      <c r="L25" s="68">
        <f t="shared" si="13"/>
        <v>61</v>
      </c>
      <c r="M25" s="133">
        <f t="shared" si="14"/>
        <v>34.408602150537639</v>
      </c>
      <c r="N25" s="68">
        <v>37</v>
      </c>
      <c r="O25" s="68">
        <v>13</v>
      </c>
      <c r="P25" s="68">
        <v>0</v>
      </c>
      <c r="Q25" s="68">
        <f t="shared" si="15"/>
        <v>24</v>
      </c>
      <c r="R25" s="133">
        <f t="shared" si="4"/>
        <v>35.135135135135137</v>
      </c>
      <c r="S25" s="18">
        <v>56</v>
      </c>
      <c r="T25" s="18">
        <v>19</v>
      </c>
      <c r="U25" s="68">
        <v>0</v>
      </c>
      <c r="V25" s="68">
        <f t="shared" si="16"/>
        <v>37</v>
      </c>
      <c r="W25" s="133">
        <f t="shared" si="5"/>
        <v>33.928571428571431</v>
      </c>
      <c r="X25" s="18">
        <v>56</v>
      </c>
      <c r="Y25" s="18">
        <v>14</v>
      </c>
      <c r="Z25" s="68">
        <v>0</v>
      </c>
      <c r="AA25" s="68">
        <f t="shared" si="17"/>
        <v>42</v>
      </c>
      <c r="AB25" s="133">
        <f t="shared" si="19"/>
        <v>25</v>
      </c>
      <c r="AC25" s="118">
        <v>48</v>
      </c>
      <c r="AD25" s="118">
        <v>10</v>
      </c>
      <c r="AE25" s="118">
        <v>0</v>
      </c>
      <c r="AF25" s="68">
        <f t="shared" si="18"/>
        <v>38</v>
      </c>
      <c r="AG25" s="4">
        <f t="shared" si="7"/>
        <v>20.833333333333336</v>
      </c>
    </row>
    <row r="26" spans="2:33" ht="13.65" customHeight="1" x14ac:dyDescent="0.15">
      <c r="B26" s="34" t="s">
        <v>28</v>
      </c>
      <c r="C26" s="310"/>
      <c r="D26" s="68">
        <f t="shared" si="8"/>
        <v>396</v>
      </c>
      <c r="E26" s="68">
        <f t="shared" si="0"/>
        <v>188</v>
      </c>
      <c r="F26" s="68">
        <f t="shared" si="1"/>
        <v>5</v>
      </c>
      <c r="G26" s="68">
        <f t="shared" si="2"/>
        <v>203</v>
      </c>
      <c r="H26" s="133">
        <f t="shared" si="9"/>
        <v>47.474747474747474</v>
      </c>
      <c r="I26" s="68">
        <f t="shared" si="10"/>
        <v>300</v>
      </c>
      <c r="J26" s="68">
        <f t="shared" si="11"/>
        <v>145</v>
      </c>
      <c r="K26" s="68">
        <f t="shared" si="12"/>
        <v>2</v>
      </c>
      <c r="L26" s="68">
        <f t="shared" si="13"/>
        <v>153</v>
      </c>
      <c r="M26" s="133">
        <f t="shared" si="14"/>
        <v>48.333333333333336</v>
      </c>
      <c r="N26" s="68">
        <v>73</v>
      </c>
      <c r="O26" s="68">
        <v>42</v>
      </c>
      <c r="P26" s="68">
        <v>0</v>
      </c>
      <c r="Q26" s="68">
        <f t="shared" si="15"/>
        <v>31</v>
      </c>
      <c r="R26" s="133">
        <f t="shared" si="4"/>
        <v>57.534246575342465</v>
      </c>
      <c r="S26" s="18">
        <v>227</v>
      </c>
      <c r="T26" s="18">
        <v>103</v>
      </c>
      <c r="U26" s="68">
        <v>2</v>
      </c>
      <c r="V26" s="68">
        <f t="shared" si="16"/>
        <v>122</v>
      </c>
      <c r="W26" s="133">
        <f t="shared" si="5"/>
        <v>45.374449339207047</v>
      </c>
      <c r="X26" s="18">
        <v>96</v>
      </c>
      <c r="Y26" s="18">
        <v>43</v>
      </c>
      <c r="Z26" s="68">
        <v>3</v>
      </c>
      <c r="AA26" s="68">
        <f t="shared" si="17"/>
        <v>50</v>
      </c>
      <c r="AB26" s="133">
        <f t="shared" si="19"/>
        <v>44.791666666666671</v>
      </c>
      <c r="AC26" s="118">
        <v>91</v>
      </c>
      <c r="AD26" s="118">
        <v>41</v>
      </c>
      <c r="AE26" s="118">
        <v>3</v>
      </c>
      <c r="AF26" s="68">
        <f t="shared" si="18"/>
        <v>47</v>
      </c>
      <c r="AG26" s="4">
        <f t="shared" si="7"/>
        <v>45.054945054945058</v>
      </c>
    </row>
    <row r="27" spans="2:33" ht="13.65" customHeight="1" x14ac:dyDescent="0.15">
      <c r="B27" s="34" t="s">
        <v>29</v>
      </c>
      <c r="C27" s="310"/>
      <c r="D27" s="68">
        <f t="shared" si="8"/>
        <v>145</v>
      </c>
      <c r="E27" s="68">
        <f t="shared" si="0"/>
        <v>63</v>
      </c>
      <c r="F27" s="68">
        <f t="shared" si="1"/>
        <v>1</v>
      </c>
      <c r="G27" s="68">
        <f t="shared" si="2"/>
        <v>81</v>
      </c>
      <c r="H27" s="133">
        <f t="shared" si="9"/>
        <v>43.448275862068961</v>
      </c>
      <c r="I27" s="68">
        <f t="shared" si="10"/>
        <v>68</v>
      </c>
      <c r="J27" s="68">
        <f t="shared" si="11"/>
        <v>35</v>
      </c>
      <c r="K27" s="68">
        <f t="shared" si="12"/>
        <v>1</v>
      </c>
      <c r="L27" s="68">
        <f t="shared" si="13"/>
        <v>32</v>
      </c>
      <c r="M27" s="133">
        <f t="shared" si="14"/>
        <v>51.470588235294116</v>
      </c>
      <c r="N27" s="68">
        <v>16</v>
      </c>
      <c r="O27" s="68">
        <v>8</v>
      </c>
      <c r="P27" s="68">
        <v>0</v>
      </c>
      <c r="Q27" s="68">
        <f t="shared" si="15"/>
        <v>8</v>
      </c>
      <c r="R27" s="133">
        <f t="shared" si="4"/>
        <v>50</v>
      </c>
      <c r="S27" s="18">
        <v>52</v>
      </c>
      <c r="T27" s="18">
        <v>27</v>
      </c>
      <c r="U27" s="68">
        <v>1</v>
      </c>
      <c r="V27" s="68">
        <f t="shared" si="16"/>
        <v>24</v>
      </c>
      <c r="W27" s="133">
        <f t="shared" si="5"/>
        <v>51.923076923076927</v>
      </c>
      <c r="X27" s="18">
        <v>77</v>
      </c>
      <c r="Y27" s="18">
        <v>28</v>
      </c>
      <c r="Z27" s="68">
        <v>0</v>
      </c>
      <c r="AA27" s="68">
        <f t="shared" si="17"/>
        <v>49</v>
      </c>
      <c r="AB27" s="133">
        <f t="shared" si="19"/>
        <v>36.363636363636367</v>
      </c>
      <c r="AC27" s="118">
        <v>73</v>
      </c>
      <c r="AD27" s="118">
        <v>25</v>
      </c>
      <c r="AE27" s="118">
        <v>0</v>
      </c>
      <c r="AF27" s="68">
        <f t="shared" si="18"/>
        <v>48</v>
      </c>
      <c r="AG27" s="4">
        <f t="shared" si="7"/>
        <v>34.246575342465754</v>
      </c>
    </row>
    <row r="28" spans="2:33" ht="13.65" customHeight="1" x14ac:dyDescent="0.15">
      <c r="B28" s="34" t="s">
        <v>30</v>
      </c>
      <c r="C28" s="310"/>
      <c r="D28" s="68">
        <f t="shared" si="8"/>
        <v>42</v>
      </c>
      <c r="E28" s="68">
        <f t="shared" si="0"/>
        <v>14</v>
      </c>
      <c r="F28" s="68">
        <f t="shared" si="1"/>
        <v>0</v>
      </c>
      <c r="G28" s="68">
        <f t="shared" si="2"/>
        <v>28</v>
      </c>
      <c r="H28" s="133">
        <f t="shared" si="9"/>
        <v>33.333333333333329</v>
      </c>
      <c r="I28" s="68">
        <f t="shared" si="10"/>
        <v>13</v>
      </c>
      <c r="J28" s="68">
        <f t="shared" si="11"/>
        <v>7</v>
      </c>
      <c r="K28" s="68">
        <f t="shared" si="12"/>
        <v>0</v>
      </c>
      <c r="L28" s="68">
        <f t="shared" si="13"/>
        <v>6</v>
      </c>
      <c r="M28" s="133">
        <f t="shared" si="14"/>
        <v>53.846153846153847</v>
      </c>
      <c r="N28" s="68">
        <v>3</v>
      </c>
      <c r="O28" s="68">
        <v>2</v>
      </c>
      <c r="P28" s="68">
        <v>0</v>
      </c>
      <c r="Q28" s="68">
        <f t="shared" si="15"/>
        <v>1</v>
      </c>
      <c r="R28" s="133">
        <f t="shared" si="4"/>
        <v>66.666666666666657</v>
      </c>
      <c r="S28" s="18">
        <v>10</v>
      </c>
      <c r="T28" s="18">
        <v>5</v>
      </c>
      <c r="U28" s="68">
        <v>0</v>
      </c>
      <c r="V28" s="68">
        <f t="shared" si="16"/>
        <v>5</v>
      </c>
      <c r="W28" s="133">
        <f t="shared" si="5"/>
        <v>50</v>
      </c>
      <c r="X28" s="18">
        <v>29</v>
      </c>
      <c r="Y28" s="18">
        <v>7</v>
      </c>
      <c r="Z28" s="68">
        <v>0</v>
      </c>
      <c r="AA28" s="68">
        <f t="shared" si="17"/>
        <v>22</v>
      </c>
      <c r="AB28" s="133">
        <f t="shared" si="19"/>
        <v>24.137931034482758</v>
      </c>
      <c r="AC28" s="118">
        <v>29</v>
      </c>
      <c r="AD28" s="118">
        <v>7</v>
      </c>
      <c r="AE28" s="118">
        <v>0</v>
      </c>
      <c r="AF28" s="68">
        <f t="shared" si="18"/>
        <v>22</v>
      </c>
      <c r="AG28" s="4">
        <f t="shared" si="7"/>
        <v>24.137931034482758</v>
      </c>
    </row>
    <row r="29" spans="2:33" ht="13.65" customHeight="1" x14ac:dyDescent="0.15">
      <c r="B29" s="34" t="s">
        <v>31</v>
      </c>
      <c r="C29" s="310"/>
      <c r="D29" s="68">
        <f t="shared" si="8"/>
        <v>85</v>
      </c>
      <c r="E29" s="68">
        <f t="shared" si="0"/>
        <v>36</v>
      </c>
      <c r="F29" s="68">
        <f t="shared" si="1"/>
        <v>1</v>
      </c>
      <c r="G29" s="68">
        <f t="shared" si="2"/>
        <v>48</v>
      </c>
      <c r="H29" s="133">
        <f t="shared" si="9"/>
        <v>42.352941176470587</v>
      </c>
      <c r="I29" s="68">
        <f t="shared" si="10"/>
        <v>30</v>
      </c>
      <c r="J29" s="68">
        <f t="shared" si="11"/>
        <v>13</v>
      </c>
      <c r="K29" s="68">
        <f t="shared" si="12"/>
        <v>0</v>
      </c>
      <c r="L29" s="68">
        <f t="shared" si="13"/>
        <v>17</v>
      </c>
      <c r="M29" s="133">
        <f t="shared" si="14"/>
        <v>43.333333333333336</v>
      </c>
      <c r="N29" s="68">
        <v>16</v>
      </c>
      <c r="O29" s="68">
        <v>8</v>
      </c>
      <c r="P29" s="68">
        <v>0</v>
      </c>
      <c r="Q29" s="68">
        <f t="shared" si="15"/>
        <v>8</v>
      </c>
      <c r="R29" s="133">
        <f t="shared" si="4"/>
        <v>50</v>
      </c>
      <c r="S29" s="18">
        <v>14</v>
      </c>
      <c r="T29" s="18">
        <v>5</v>
      </c>
      <c r="U29" s="68">
        <v>0</v>
      </c>
      <c r="V29" s="68">
        <f t="shared" si="16"/>
        <v>9</v>
      </c>
      <c r="W29" s="133">
        <f t="shared" si="5"/>
        <v>35.714285714285715</v>
      </c>
      <c r="X29" s="18">
        <v>55</v>
      </c>
      <c r="Y29" s="18">
        <v>23</v>
      </c>
      <c r="Z29" s="68">
        <v>1</v>
      </c>
      <c r="AA29" s="68">
        <f t="shared" si="17"/>
        <v>31</v>
      </c>
      <c r="AB29" s="133">
        <f t="shared" si="19"/>
        <v>41.818181818181813</v>
      </c>
      <c r="AC29" s="118">
        <v>51</v>
      </c>
      <c r="AD29" s="118">
        <v>20</v>
      </c>
      <c r="AE29" s="118">
        <v>1</v>
      </c>
      <c r="AF29" s="68">
        <f t="shared" si="18"/>
        <v>30</v>
      </c>
      <c r="AG29" s="4">
        <f t="shared" si="7"/>
        <v>39.215686274509807</v>
      </c>
    </row>
    <row r="30" spans="2:33" ht="13.65" customHeight="1" x14ac:dyDescent="0.15">
      <c r="B30" s="34" t="s">
        <v>32</v>
      </c>
      <c r="C30" s="310"/>
      <c r="D30" s="68">
        <f t="shared" si="8"/>
        <v>592</v>
      </c>
      <c r="E30" s="68">
        <f t="shared" si="0"/>
        <v>230</v>
      </c>
      <c r="F30" s="68">
        <f t="shared" si="1"/>
        <v>6</v>
      </c>
      <c r="G30" s="68">
        <f t="shared" si="2"/>
        <v>356</v>
      </c>
      <c r="H30" s="133">
        <f t="shared" si="9"/>
        <v>38.851351351351347</v>
      </c>
      <c r="I30" s="68">
        <f t="shared" si="10"/>
        <v>353</v>
      </c>
      <c r="J30" s="68">
        <f t="shared" si="11"/>
        <v>134</v>
      </c>
      <c r="K30" s="68">
        <f t="shared" si="12"/>
        <v>1</v>
      </c>
      <c r="L30" s="68">
        <f t="shared" si="13"/>
        <v>218</v>
      </c>
      <c r="M30" s="133">
        <f t="shared" si="14"/>
        <v>37.960339943342774</v>
      </c>
      <c r="N30" s="68">
        <v>91</v>
      </c>
      <c r="O30" s="68">
        <v>51</v>
      </c>
      <c r="P30" s="68">
        <v>1</v>
      </c>
      <c r="Q30" s="68">
        <f t="shared" si="15"/>
        <v>39</v>
      </c>
      <c r="R30" s="133">
        <f t="shared" si="4"/>
        <v>56.043956043956044</v>
      </c>
      <c r="S30" s="18">
        <v>262</v>
      </c>
      <c r="T30" s="18">
        <v>83</v>
      </c>
      <c r="U30" s="68">
        <v>0</v>
      </c>
      <c r="V30" s="68">
        <f t="shared" si="16"/>
        <v>179</v>
      </c>
      <c r="W30" s="133">
        <f t="shared" si="5"/>
        <v>31.679389312977097</v>
      </c>
      <c r="X30" s="18">
        <v>239</v>
      </c>
      <c r="Y30" s="18">
        <v>96</v>
      </c>
      <c r="Z30" s="68">
        <v>5</v>
      </c>
      <c r="AA30" s="68">
        <f t="shared" si="17"/>
        <v>138</v>
      </c>
      <c r="AB30" s="133">
        <f t="shared" si="19"/>
        <v>40.1673640167364</v>
      </c>
      <c r="AC30" s="118">
        <v>224</v>
      </c>
      <c r="AD30" s="118">
        <v>87</v>
      </c>
      <c r="AE30" s="118">
        <v>5</v>
      </c>
      <c r="AF30" s="68">
        <f t="shared" si="18"/>
        <v>132</v>
      </c>
      <c r="AG30" s="4">
        <f t="shared" si="7"/>
        <v>38.839285714285715</v>
      </c>
    </row>
    <row r="31" spans="2:33" ht="13.65" customHeight="1" x14ac:dyDescent="0.15">
      <c r="B31" s="34" t="s">
        <v>33</v>
      </c>
      <c r="C31" s="310"/>
      <c r="D31" s="68">
        <f t="shared" si="8"/>
        <v>211</v>
      </c>
      <c r="E31" s="68">
        <f t="shared" si="0"/>
        <v>84</v>
      </c>
      <c r="F31" s="68">
        <f t="shared" si="1"/>
        <v>1</v>
      </c>
      <c r="G31" s="68">
        <f t="shared" si="2"/>
        <v>126</v>
      </c>
      <c r="H31" s="133">
        <f t="shared" si="9"/>
        <v>39.810426540284361</v>
      </c>
      <c r="I31" s="68">
        <f t="shared" si="10"/>
        <v>86</v>
      </c>
      <c r="J31" s="68">
        <f t="shared" si="11"/>
        <v>34</v>
      </c>
      <c r="K31" s="68">
        <f t="shared" si="12"/>
        <v>0</v>
      </c>
      <c r="L31" s="68">
        <f t="shared" si="13"/>
        <v>52</v>
      </c>
      <c r="M31" s="133">
        <f t="shared" si="14"/>
        <v>39.534883720930232</v>
      </c>
      <c r="N31" s="68">
        <v>57</v>
      </c>
      <c r="O31" s="68">
        <v>26</v>
      </c>
      <c r="P31" s="68">
        <v>0</v>
      </c>
      <c r="Q31" s="68">
        <f t="shared" si="15"/>
        <v>31</v>
      </c>
      <c r="R31" s="133">
        <f t="shared" si="4"/>
        <v>45.614035087719294</v>
      </c>
      <c r="S31" s="18">
        <v>29</v>
      </c>
      <c r="T31" s="18">
        <v>8</v>
      </c>
      <c r="U31" s="68">
        <v>0</v>
      </c>
      <c r="V31" s="68">
        <f t="shared" si="16"/>
        <v>21</v>
      </c>
      <c r="W31" s="133">
        <f t="shared" si="5"/>
        <v>27.586206896551722</v>
      </c>
      <c r="X31" s="18">
        <v>125</v>
      </c>
      <c r="Y31" s="18">
        <v>50</v>
      </c>
      <c r="Z31" s="68">
        <v>1</v>
      </c>
      <c r="AA31" s="68">
        <f t="shared" si="17"/>
        <v>74</v>
      </c>
      <c r="AB31" s="133">
        <f t="shared" si="19"/>
        <v>40</v>
      </c>
      <c r="AC31" s="118">
        <v>110</v>
      </c>
      <c r="AD31" s="118">
        <v>41</v>
      </c>
      <c r="AE31" s="118">
        <v>1</v>
      </c>
      <c r="AF31" s="68">
        <f t="shared" si="18"/>
        <v>68</v>
      </c>
      <c r="AG31" s="4">
        <f t="shared" si="7"/>
        <v>37.272727272727273</v>
      </c>
    </row>
    <row r="32" spans="2:33" ht="13.65" customHeight="1" x14ac:dyDescent="0.15">
      <c r="B32" s="34" t="s">
        <v>34</v>
      </c>
      <c r="C32" s="310"/>
      <c r="D32" s="68">
        <f t="shared" si="8"/>
        <v>60</v>
      </c>
      <c r="E32" s="68">
        <f t="shared" si="0"/>
        <v>31</v>
      </c>
      <c r="F32" s="68">
        <f t="shared" si="1"/>
        <v>0</v>
      </c>
      <c r="G32" s="68">
        <f t="shared" si="2"/>
        <v>29</v>
      </c>
      <c r="H32" s="133">
        <f t="shared" si="9"/>
        <v>51.666666666666671</v>
      </c>
      <c r="I32" s="68">
        <f t="shared" si="10"/>
        <v>36</v>
      </c>
      <c r="J32" s="68">
        <f t="shared" si="11"/>
        <v>18</v>
      </c>
      <c r="K32" s="68">
        <f t="shared" si="12"/>
        <v>0</v>
      </c>
      <c r="L32" s="68">
        <f t="shared" si="13"/>
        <v>18</v>
      </c>
      <c r="M32" s="133">
        <f t="shared" si="14"/>
        <v>50</v>
      </c>
      <c r="N32" s="68">
        <v>11</v>
      </c>
      <c r="O32" s="68">
        <v>8</v>
      </c>
      <c r="P32" s="68">
        <v>0</v>
      </c>
      <c r="Q32" s="68">
        <f t="shared" si="15"/>
        <v>3</v>
      </c>
      <c r="R32" s="133">
        <f t="shared" si="4"/>
        <v>72.727272727272734</v>
      </c>
      <c r="S32" s="18">
        <v>25</v>
      </c>
      <c r="T32" s="18">
        <v>10</v>
      </c>
      <c r="U32" s="68">
        <v>0</v>
      </c>
      <c r="V32" s="68">
        <f t="shared" si="16"/>
        <v>15</v>
      </c>
      <c r="W32" s="133">
        <f t="shared" si="5"/>
        <v>40</v>
      </c>
      <c r="X32" s="18">
        <v>24</v>
      </c>
      <c r="Y32" s="18">
        <v>13</v>
      </c>
      <c r="Z32" s="68">
        <v>0</v>
      </c>
      <c r="AA32" s="68">
        <f t="shared" si="17"/>
        <v>11</v>
      </c>
      <c r="AB32" s="133">
        <f t="shared" si="19"/>
        <v>54.166666666666664</v>
      </c>
      <c r="AC32" s="118">
        <v>22</v>
      </c>
      <c r="AD32" s="118">
        <v>12</v>
      </c>
      <c r="AE32" s="118">
        <v>0</v>
      </c>
      <c r="AF32" s="68">
        <f t="shared" si="18"/>
        <v>10</v>
      </c>
      <c r="AG32" s="4">
        <f t="shared" si="7"/>
        <v>54.54545454545454</v>
      </c>
    </row>
    <row r="33" spans="2:33" ht="13.65" customHeight="1" x14ac:dyDescent="0.15">
      <c r="B33" s="34" t="s">
        <v>35</v>
      </c>
      <c r="C33" s="310"/>
      <c r="D33" s="68">
        <f t="shared" si="8"/>
        <v>101</v>
      </c>
      <c r="E33" s="68">
        <f t="shared" si="0"/>
        <v>30</v>
      </c>
      <c r="F33" s="68">
        <f t="shared" si="1"/>
        <v>1</v>
      </c>
      <c r="G33" s="68">
        <f t="shared" si="2"/>
        <v>70</v>
      </c>
      <c r="H33" s="133">
        <f t="shared" si="9"/>
        <v>29.702970297029701</v>
      </c>
      <c r="I33" s="68">
        <f t="shared" si="10"/>
        <v>58</v>
      </c>
      <c r="J33" s="68">
        <f t="shared" si="11"/>
        <v>19</v>
      </c>
      <c r="K33" s="68">
        <f t="shared" si="12"/>
        <v>0</v>
      </c>
      <c r="L33" s="68">
        <f t="shared" si="13"/>
        <v>39</v>
      </c>
      <c r="M33" s="133">
        <f t="shared" si="14"/>
        <v>32.758620689655174</v>
      </c>
      <c r="N33" s="68">
        <v>4</v>
      </c>
      <c r="O33" s="68">
        <v>1</v>
      </c>
      <c r="P33" s="68">
        <v>0</v>
      </c>
      <c r="Q33" s="68">
        <f t="shared" si="15"/>
        <v>3</v>
      </c>
      <c r="R33" s="133">
        <f t="shared" si="4"/>
        <v>25</v>
      </c>
      <c r="S33" s="18">
        <v>54</v>
      </c>
      <c r="T33" s="18">
        <v>18</v>
      </c>
      <c r="U33" s="68">
        <v>0</v>
      </c>
      <c r="V33" s="68">
        <f t="shared" si="16"/>
        <v>36</v>
      </c>
      <c r="W33" s="133">
        <f t="shared" si="5"/>
        <v>33.333333333333329</v>
      </c>
      <c r="X33" s="18">
        <v>43</v>
      </c>
      <c r="Y33" s="18">
        <v>11</v>
      </c>
      <c r="Z33" s="68">
        <v>1</v>
      </c>
      <c r="AA33" s="68">
        <f t="shared" si="17"/>
        <v>31</v>
      </c>
      <c r="AB33" s="133">
        <f t="shared" si="19"/>
        <v>25.581395348837212</v>
      </c>
      <c r="AC33" s="118">
        <v>41</v>
      </c>
      <c r="AD33" s="118">
        <v>9</v>
      </c>
      <c r="AE33" s="118">
        <v>1</v>
      </c>
      <c r="AF33" s="68">
        <f t="shared" si="18"/>
        <v>31</v>
      </c>
      <c r="AG33" s="4">
        <f t="shared" si="7"/>
        <v>21.951219512195124</v>
      </c>
    </row>
    <row r="34" spans="2:33" ht="13.65" customHeight="1" x14ac:dyDescent="0.15">
      <c r="B34" s="34" t="s">
        <v>36</v>
      </c>
      <c r="C34" s="310"/>
      <c r="D34" s="68">
        <f t="shared" si="8"/>
        <v>41</v>
      </c>
      <c r="E34" s="68">
        <f t="shared" si="0"/>
        <v>9</v>
      </c>
      <c r="F34" s="68">
        <f t="shared" si="1"/>
        <v>0</v>
      </c>
      <c r="G34" s="68">
        <f t="shared" si="2"/>
        <v>32</v>
      </c>
      <c r="H34" s="133">
        <f t="shared" si="9"/>
        <v>21.951219512195124</v>
      </c>
      <c r="I34" s="68">
        <f t="shared" si="10"/>
        <v>24</v>
      </c>
      <c r="J34" s="68">
        <f t="shared" si="11"/>
        <v>4</v>
      </c>
      <c r="K34" s="68">
        <f t="shared" si="12"/>
        <v>0</v>
      </c>
      <c r="L34" s="68">
        <f t="shared" si="13"/>
        <v>20</v>
      </c>
      <c r="M34" s="133">
        <f t="shared" si="14"/>
        <v>16.666666666666664</v>
      </c>
      <c r="N34" s="68">
        <v>3</v>
      </c>
      <c r="O34" s="68">
        <v>0</v>
      </c>
      <c r="P34" s="68">
        <v>0</v>
      </c>
      <c r="Q34" s="68">
        <f t="shared" si="15"/>
        <v>3</v>
      </c>
      <c r="R34" s="133">
        <f t="shared" si="4"/>
        <v>0</v>
      </c>
      <c r="S34" s="18">
        <v>21</v>
      </c>
      <c r="T34" s="18">
        <v>4</v>
      </c>
      <c r="U34" s="68">
        <v>0</v>
      </c>
      <c r="V34" s="68">
        <f t="shared" si="16"/>
        <v>17</v>
      </c>
      <c r="W34" s="133">
        <f t="shared" si="5"/>
        <v>19.047619047619047</v>
      </c>
      <c r="X34" s="18">
        <v>17</v>
      </c>
      <c r="Y34" s="18">
        <v>5</v>
      </c>
      <c r="Z34" s="68">
        <v>0</v>
      </c>
      <c r="AA34" s="68">
        <f t="shared" si="17"/>
        <v>12</v>
      </c>
      <c r="AB34" s="133">
        <f t="shared" si="19"/>
        <v>29.411764705882355</v>
      </c>
      <c r="AC34" s="118">
        <v>17</v>
      </c>
      <c r="AD34" s="118">
        <v>5</v>
      </c>
      <c r="AE34" s="118">
        <v>0</v>
      </c>
      <c r="AF34" s="68">
        <f t="shared" si="18"/>
        <v>12</v>
      </c>
      <c r="AG34" s="4">
        <f t="shared" si="7"/>
        <v>29.411764705882355</v>
      </c>
    </row>
    <row r="35" spans="2:33" ht="13.65" customHeight="1" x14ac:dyDescent="0.15">
      <c r="B35" s="34" t="s">
        <v>37</v>
      </c>
      <c r="C35" s="310"/>
      <c r="D35" s="68">
        <f t="shared" si="8"/>
        <v>50</v>
      </c>
      <c r="E35" s="68">
        <f t="shared" si="0"/>
        <v>23</v>
      </c>
      <c r="F35" s="68">
        <f t="shared" si="1"/>
        <v>0</v>
      </c>
      <c r="G35" s="68">
        <f t="shared" si="2"/>
        <v>27</v>
      </c>
      <c r="H35" s="133">
        <f t="shared" si="9"/>
        <v>46</v>
      </c>
      <c r="I35" s="68">
        <f t="shared" si="10"/>
        <v>30</v>
      </c>
      <c r="J35" s="68">
        <f t="shared" si="11"/>
        <v>15</v>
      </c>
      <c r="K35" s="68">
        <f t="shared" si="12"/>
        <v>0</v>
      </c>
      <c r="L35" s="68">
        <f t="shared" si="13"/>
        <v>15</v>
      </c>
      <c r="M35" s="133">
        <f t="shared" si="14"/>
        <v>50</v>
      </c>
      <c r="N35" s="68">
        <v>9</v>
      </c>
      <c r="O35" s="68">
        <v>5</v>
      </c>
      <c r="P35" s="68">
        <v>0</v>
      </c>
      <c r="Q35" s="68">
        <f t="shared" si="15"/>
        <v>4</v>
      </c>
      <c r="R35" s="133">
        <f t="shared" si="4"/>
        <v>55.555555555555557</v>
      </c>
      <c r="S35" s="18">
        <v>21</v>
      </c>
      <c r="T35" s="18">
        <v>10</v>
      </c>
      <c r="U35" s="68">
        <v>0</v>
      </c>
      <c r="V35" s="68">
        <f t="shared" si="16"/>
        <v>11</v>
      </c>
      <c r="W35" s="133">
        <f t="shared" si="5"/>
        <v>47.619047619047613</v>
      </c>
      <c r="X35" s="18">
        <v>20</v>
      </c>
      <c r="Y35" s="18">
        <v>8</v>
      </c>
      <c r="Z35" s="68">
        <v>0</v>
      </c>
      <c r="AA35" s="68">
        <f t="shared" si="17"/>
        <v>12</v>
      </c>
      <c r="AB35" s="133">
        <f t="shared" si="19"/>
        <v>40</v>
      </c>
      <c r="AC35" s="118">
        <v>19</v>
      </c>
      <c r="AD35" s="118">
        <v>8</v>
      </c>
      <c r="AE35" s="118">
        <v>0</v>
      </c>
      <c r="AF35" s="68">
        <f t="shared" si="18"/>
        <v>11</v>
      </c>
      <c r="AG35" s="4">
        <f t="shared" si="7"/>
        <v>42.105263157894733</v>
      </c>
    </row>
    <row r="36" spans="2:33" ht="13.65" customHeight="1" x14ac:dyDescent="0.15">
      <c r="B36" s="34" t="s">
        <v>38</v>
      </c>
      <c r="C36" s="310"/>
      <c r="D36" s="68">
        <f t="shared" si="8"/>
        <v>119</v>
      </c>
      <c r="E36" s="68">
        <f t="shared" si="0"/>
        <v>48</v>
      </c>
      <c r="F36" s="68">
        <f t="shared" si="1"/>
        <v>2</v>
      </c>
      <c r="G36" s="68">
        <f t="shared" si="2"/>
        <v>69</v>
      </c>
      <c r="H36" s="133">
        <f t="shared" si="9"/>
        <v>40.336134453781511</v>
      </c>
      <c r="I36" s="68">
        <f t="shared" si="10"/>
        <v>75</v>
      </c>
      <c r="J36" s="68">
        <f t="shared" si="11"/>
        <v>31</v>
      </c>
      <c r="K36" s="68">
        <f t="shared" si="12"/>
        <v>1</v>
      </c>
      <c r="L36" s="68">
        <f t="shared" si="13"/>
        <v>43</v>
      </c>
      <c r="M36" s="133">
        <f t="shared" si="14"/>
        <v>41.333333333333336</v>
      </c>
      <c r="N36" s="68">
        <v>36</v>
      </c>
      <c r="O36" s="68">
        <v>20</v>
      </c>
      <c r="P36" s="68">
        <v>0</v>
      </c>
      <c r="Q36" s="68">
        <f t="shared" si="15"/>
        <v>16</v>
      </c>
      <c r="R36" s="133">
        <f t="shared" si="4"/>
        <v>55.555555555555557</v>
      </c>
      <c r="S36" s="18">
        <v>39</v>
      </c>
      <c r="T36" s="18">
        <v>11</v>
      </c>
      <c r="U36" s="68">
        <v>1</v>
      </c>
      <c r="V36" s="68">
        <f t="shared" si="16"/>
        <v>27</v>
      </c>
      <c r="W36" s="133">
        <f t="shared" si="5"/>
        <v>28.205128205128204</v>
      </c>
      <c r="X36" s="18">
        <v>44</v>
      </c>
      <c r="Y36" s="18">
        <v>17</v>
      </c>
      <c r="Z36" s="68">
        <v>1</v>
      </c>
      <c r="AA36" s="68">
        <f t="shared" si="17"/>
        <v>26</v>
      </c>
      <c r="AB36" s="133">
        <f t="shared" si="19"/>
        <v>38.636363636363633</v>
      </c>
      <c r="AC36" s="118">
        <v>42</v>
      </c>
      <c r="AD36" s="118">
        <v>16</v>
      </c>
      <c r="AE36" s="118">
        <v>1</v>
      </c>
      <c r="AF36" s="68">
        <f t="shared" si="18"/>
        <v>25</v>
      </c>
      <c r="AG36" s="4">
        <f t="shared" si="7"/>
        <v>38.095238095238095</v>
      </c>
    </row>
    <row r="37" spans="2:33" ht="13.65" customHeight="1" x14ac:dyDescent="0.15">
      <c r="B37" s="34" t="s">
        <v>39</v>
      </c>
      <c r="C37" s="310"/>
      <c r="D37" s="68">
        <f t="shared" si="8"/>
        <v>141</v>
      </c>
      <c r="E37" s="68">
        <f t="shared" si="0"/>
        <v>61</v>
      </c>
      <c r="F37" s="68">
        <f t="shared" si="1"/>
        <v>0</v>
      </c>
      <c r="G37" s="68">
        <f t="shared" si="2"/>
        <v>80</v>
      </c>
      <c r="H37" s="133">
        <f t="shared" si="9"/>
        <v>43.262411347517734</v>
      </c>
      <c r="I37" s="68">
        <f t="shared" si="10"/>
        <v>57</v>
      </c>
      <c r="J37" s="68">
        <f t="shared" si="11"/>
        <v>26</v>
      </c>
      <c r="K37" s="68">
        <f t="shared" si="12"/>
        <v>0</v>
      </c>
      <c r="L37" s="68">
        <f t="shared" si="13"/>
        <v>31</v>
      </c>
      <c r="M37" s="133">
        <f t="shared" si="14"/>
        <v>45.614035087719294</v>
      </c>
      <c r="N37" s="68">
        <v>21</v>
      </c>
      <c r="O37" s="68">
        <v>11</v>
      </c>
      <c r="P37" s="68">
        <v>0</v>
      </c>
      <c r="Q37" s="68">
        <f t="shared" si="15"/>
        <v>10</v>
      </c>
      <c r="R37" s="133">
        <f t="shared" si="4"/>
        <v>52.380952380952387</v>
      </c>
      <c r="S37" s="18">
        <v>36</v>
      </c>
      <c r="T37" s="18">
        <v>15</v>
      </c>
      <c r="U37" s="68">
        <v>0</v>
      </c>
      <c r="V37" s="68">
        <f t="shared" si="16"/>
        <v>21</v>
      </c>
      <c r="W37" s="133">
        <f t="shared" si="5"/>
        <v>41.666666666666671</v>
      </c>
      <c r="X37" s="18">
        <v>84</v>
      </c>
      <c r="Y37" s="18">
        <v>35</v>
      </c>
      <c r="Z37" s="68">
        <v>0</v>
      </c>
      <c r="AA37" s="68">
        <f t="shared" si="17"/>
        <v>49</v>
      </c>
      <c r="AB37" s="133">
        <f t="shared" si="19"/>
        <v>41.666666666666671</v>
      </c>
      <c r="AC37" s="118">
        <v>81</v>
      </c>
      <c r="AD37" s="118">
        <v>33</v>
      </c>
      <c r="AE37" s="118">
        <v>0</v>
      </c>
      <c r="AF37" s="68">
        <f t="shared" si="18"/>
        <v>48</v>
      </c>
      <c r="AG37" s="4">
        <f t="shared" si="7"/>
        <v>40.74074074074074</v>
      </c>
    </row>
    <row r="38" spans="2:33" ht="13.65" customHeight="1" x14ac:dyDescent="0.15">
      <c r="B38" s="34" t="s">
        <v>40</v>
      </c>
      <c r="C38" s="310"/>
      <c r="D38" s="68">
        <f t="shared" si="8"/>
        <v>142</v>
      </c>
      <c r="E38" s="68">
        <f t="shared" si="0"/>
        <v>59</v>
      </c>
      <c r="F38" s="68">
        <f t="shared" si="1"/>
        <v>0</v>
      </c>
      <c r="G38" s="68">
        <f t="shared" si="2"/>
        <v>83</v>
      </c>
      <c r="H38" s="133">
        <f t="shared" si="9"/>
        <v>41.549295774647888</v>
      </c>
      <c r="I38" s="68">
        <f t="shared" si="10"/>
        <v>91</v>
      </c>
      <c r="J38" s="68">
        <f t="shared" si="11"/>
        <v>38</v>
      </c>
      <c r="K38" s="68">
        <f t="shared" si="12"/>
        <v>0</v>
      </c>
      <c r="L38" s="68">
        <f t="shared" si="13"/>
        <v>53</v>
      </c>
      <c r="M38" s="133">
        <f t="shared" si="14"/>
        <v>41.758241758241759</v>
      </c>
      <c r="N38" s="68">
        <v>11</v>
      </c>
      <c r="O38" s="68">
        <v>6</v>
      </c>
      <c r="P38" s="68">
        <v>0</v>
      </c>
      <c r="Q38" s="68">
        <f t="shared" si="15"/>
        <v>5</v>
      </c>
      <c r="R38" s="133">
        <f t="shared" si="4"/>
        <v>54.54545454545454</v>
      </c>
      <c r="S38" s="18">
        <v>80</v>
      </c>
      <c r="T38" s="18">
        <v>32</v>
      </c>
      <c r="U38" s="68">
        <v>0</v>
      </c>
      <c r="V38" s="68">
        <f t="shared" si="16"/>
        <v>48</v>
      </c>
      <c r="W38" s="133">
        <f t="shared" si="5"/>
        <v>40</v>
      </c>
      <c r="X38" s="18">
        <v>51</v>
      </c>
      <c r="Y38" s="18">
        <v>21</v>
      </c>
      <c r="Z38" s="68">
        <v>0</v>
      </c>
      <c r="AA38" s="68">
        <f t="shared" si="17"/>
        <v>30</v>
      </c>
      <c r="AB38" s="133">
        <f t="shared" si="19"/>
        <v>41.17647058823529</v>
      </c>
      <c r="AC38" s="118">
        <v>50</v>
      </c>
      <c r="AD38" s="118">
        <v>20</v>
      </c>
      <c r="AE38" s="118">
        <v>0</v>
      </c>
      <c r="AF38" s="68">
        <f t="shared" si="18"/>
        <v>30</v>
      </c>
      <c r="AG38" s="4">
        <f t="shared" si="7"/>
        <v>40</v>
      </c>
    </row>
    <row r="39" spans="2:33" ht="13.65" customHeight="1" x14ac:dyDescent="0.15">
      <c r="B39" s="34" t="s">
        <v>41</v>
      </c>
      <c r="C39" s="310"/>
      <c r="D39" s="68">
        <f t="shared" si="8"/>
        <v>46</v>
      </c>
      <c r="E39" s="68">
        <f t="shared" si="0"/>
        <v>24</v>
      </c>
      <c r="F39" s="68">
        <f t="shared" si="1"/>
        <v>0</v>
      </c>
      <c r="G39" s="68">
        <f t="shared" si="2"/>
        <v>22</v>
      </c>
      <c r="H39" s="133">
        <f t="shared" si="9"/>
        <v>52.173913043478258</v>
      </c>
      <c r="I39" s="68">
        <f t="shared" si="10"/>
        <v>19</v>
      </c>
      <c r="J39" s="68">
        <f t="shared" si="11"/>
        <v>8</v>
      </c>
      <c r="K39" s="68">
        <f t="shared" si="12"/>
        <v>0</v>
      </c>
      <c r="L39" s="68">
        <f t="shared" si="13"/>
        <v>11</v>
      </c>
      <c r="M39" s="133">
        <f t="shared" si="14"/>
        <v>42.105263157894733</v>
      </c>
      <c r="N39" s="68">
        <v>2</v>
      </c>
      <c r="O39" s="68">
        <v>1</v>
      </c>
      <c r="P39" s="68">
        <v>0</v>
      </c>
      <c r="Q39" s="68">
        <f t="shared" si="15"/>
        <v>1</v>
      </c>
      <c r="R39" s="133">
        <f t="shared" si="4"/>
        <v>50</v>
      </c>
      <c r="S39" s="18">
        <v>17</v>
      </c>
      <c r="T39" s="18">
        <v>7</v>
      </c>
      <c r="U39" s="68">
        <v>0</v>
      </c>
      <c r="V39" s="68">
        <f t="shared" si="16"/>
        <v>10</v>
      </c>
      <c r="W39" s="133">
        <f t="shared" si="5"/>
        <v>41.17647058823529</v>
      </c>
      <c r="X39" s="18">
        <v>27</v>
      </c>
      <c r="Y39" s="18">
        <v>16</v>
      </c>
      <c r="Z39" s="68">
        <v>0</v>
      </c>
      <c r="AA39" s="68">
        <f t="shared" si="17"/>
        <v>11</v>
      </c>
      <c r="AB39" s="133">
        <f t="shared" si="19"/>
        <v>59.259259259259252</v>
      </c>
      <c r="AC39" s="118">
        <v>27</v>
      </c>
      <c r="AD39" s="118">
        <v>16</v>
      </c>
      <c r="AE39" s="118">
        <v>0</v>
      </c>
      <c r="AF39" s="68">
        <f t="shared" si="18"/>
        <v>11</v>
      </c>
      <c r="AG39" s="4">
        <f t="shared" si="7"/>
        <v>59.259259259259252</v>
      </c>
    </row>
    <row r="40" spans="2:33" ht="13.65" customHeight="1" x14ac:dyDescent="0.15">
      <c r="B40" s="34" t="s">
        <v>42</v>
      </c>
      <c r="C40" s="310"/>
      <c r="D40" s="68">
        <f t="shared" si="8"/>
        <v>69</v>
      </c>
      <c r="E40" s="68">
        <f t="shared" si="0"/>
        <v>28</v>
      </c>
      <c r="F40" s="68">
        <f t="shared" si="1"/>
        <v>0</v>
      </c>
      <c r="G40" s="68">
        <f t="shared" si="2"/>
        <v>41</v>
      </c>
      <c r="H40" s="133">
        <f t="shared" si="9"/>
        <v>40.579710144927539</v>
      </c>
      <c r="I40" s="68">
        <f t="shared" si="10"/>
        <v>42</v>
      </c>
      <c r="J40" s="68">
        <f t="shared" si="11"/>
        <v>18</v>
      </c>
      <c r="K40" s="68">
        <f t="shared" si="12"/>
        <v>0</v>
      </c>
      <c r="L40" s="68">
        <f t="shared" si="13"/>
        <v>24</v>
      </c>
      <c r="M40" s="133">
        <f t="shared" si="14"/>
        <v>42.857142857142854</v>
      </c>
      <c r="N40" s="68">
        <v>12</v>
      </c>
      <c r="O40" s="68">
        <v>5</v>
      </c>
      <c r="P40" s="68">
        <v>0</v>
      </c>
      <c r="Q40" s="68">
        <f t="shared" si="15"/>
        <v>7</v>
      </c>
      <c r="R40" s="133">
        <f t="shared" si="4"/>
        <v>41.666666666666671</v>
      </c>
      <c r="S40" s="18">
        <v>30</v>
      </c>
      <c r="T40" s="18">
        <v>13</v>
      </c>
      <c r="U40" s="68">
        <v>0</v>
      </c>
      <c r="V40" s="68">
        <f t="shared" si="16"/>
        <v>17</v>
      </c>
      <c r="W40" s="133">
        <f t="shared" si="5"/>
        <v>43.333333333333336</v>
      </c>
      <c r="X40" s="18">
        <v>27</v>
      </c>
      <c r="Y40" s="18">
        <v>10</v>
      </c>
      <c r="Z40" s="68">
        <v>0</v>
      </c>
      <c r="AA40" s="68">
        <f t="shared" si="17"/>
        <v>17</v>
      </c>
      <c r="AB40" s="133">
        <f t="shared" si="19"/>
        <v>37.037037037037038</v>
      </c>
      <c r="AC40" s="118">
        <v>25</v>
      </c>
      <c r="AD40" s="118">
        <v>9</v>
      </c>
      <c r="AE40" s="118">
        <v>0</v>
      </c>
      <c r="AF40" s="68">
        <f t="shared" si="18"/>
        <v>16</v>
      </c>
      <c r="AG40" s="4">
        <f t="shared" si="7"/>
        <v>36</v>
      </c>
    </row>
    <row r="41" spans="2:33" ht="13.65" customHeight="1" x14ac:dyDescent="0.15">
      <c r="B41" s="34" t="s">
        <v>43</v>
      </c>
      <c r="C41" s="310"/>
      <c r="D41" s="68">
        <f t="shared" si="8"/>
        <v>117</v>
      </c>
      <c r="E41" s="68">
        <f t="shared" si="0"/>
        <v>53</v>
      </c>
      <c r="F41" s="68">
        <f t="shared" si="1"/>
        <v>1</v>
      </c>
      <c r="G41" s="68">
        <f t="shared" si="2"/>
        <v>63</v>
      </c>
      <c r="H41" s="133">
        <f t="shared" si="9"/>
        <v>45.299145299145302</v>
      </c>
      <c r="I41" s="68">
        <f t="shared" si="10"/>
        <v>58</v>
      </c>
      <c r="J41" s="68">
        <f t="shared" si="11"/>
        <v>27</v>
      </c>
      <c r="K41" s="68">
        <f t="shared" si="12"/>
        <v>1</v>
      </c>
      <c r="L41" s="68">
        <f t="shared" si="13"/>
        <v>30</v>
      </c>
      <c r="M41" s="133">
        <f t="shared" si="14"/>
        <v>46.551724137931032</v>
      </c>
      <c r="N41" s="68">
        <v>20</v>
      </c>
      <c r="O41" s="68">
        <v>9</v>
      </c>
      <c r="P41" s="68">
        <v>0</v>
      </c>
      <c r="Q41" s="68">
        <f t="shared" si="15"/>
        <v>11</v>
      </c>
      <c r="R41" s="133">
        <f t="shared" si="4"/>
        <v>45</v>
      </c>
      <c r="S41" s="18">
        <v>38</v>
      </c>
      <c r="T41" s="18">
        <v>18</v>
      </c>
      <c r="U41" s="68">
        <v>1</v>
      </c>
      <c r="V41" s="68">
        <f t="shared" si="16"/>
        <v>19</v>
      </c>
      <c r="W41" s="133">
        <f t="shared" si="5"/>
        <v>47.368421052631575</v>
      </c>
      <c r="X41" s="18">
        <v>59</v>
      </c>
      <c r="Y41" s="18">
        <v>26</v>
      </c>
      <c r="Z41" s="68">
        <v>0</v>
      </c>
      <c r="AA41" s="68">
        <f t="shared" si="17"/>
        <v>33</v>
      </c>
      <c r="AB41" s="133">
        <f t="shared" si="19"/>
        <v>44.067796610169488</v>
      </c>
      <c r="AC41" s="118">
        <v>59</v>
      </c>
      <c r="AD41" s="118">
        <v>26</v>
      </c>
      <c r="AE41" s="118">
        <v>0</v>
      </c>
      <c r="AF41" s="68">
        <f t="shared" si="18"/>
        <v>33</v>
      </c>
      <c r="AG41" s="4">
        <f t="shared" si="7"/>
        <v>44.067796610169488</v>
      </c>
    </row>
    <row r="42" spans="2:33" ht="13.65" customHeight="1" x14ac:dyDescent="0.15">
      <c r="B42" s="34" t="s">
        <v>44</v>
      </c>
      <c r="C42" s="310"/>
      <c r="D42" s="68">
        <f t="shared" si="8"/>
        <v>35</v>
      </c>
      <c r="E42" s="68">
        <f t="shared" si="0"/>
        <v>10</v>
      </c>
      <c r="F42" s="68">
        <f t="shared" si="1"/>
        <v>0</v>
      </c>
      <c r="G42" s="68">
        <f t="shared" si="2"/>
        <v>25</v>
      </c>
      <c r="H42" s="133">
        <f t="shared" si="9"/>
        <v>28.571428571428569</v>
      </c>
      <c r="I42" s="68">
        <f t="shared" si="10"/>
        <v>23</v>
      </c>
      <c r="J42" s="68">
        <f t="shared" si="11"/>
        <v>6</v>
      </c>
      <c r="K42" s="68">
        <f t="shared" si="12"/>
        <v>0</v>
      </c>
      <c r="L42" s="68">
        <f t="shared" si="13"/>
        <v>17</v>
      </c>
      <c r="M42" s="133">
        <f t="shared" si="14"/>
        <v>26.086956521739129</v>
      </c>
      <c r="N42" s="68">
        <v>6</v>
      </c>
      <c r="O42" s="68">
        <v>3</v>
      </c>
      <c r="P42" s="68">
        <v>0</v>
      </c>
      <c r="Q42" s="68">
        <f t="shared" si="15"/>
        <v>3</v>
      </c>
      <c r="R42" s="133">
        <f t="shared" si="4"/>
        <v>50</v>
      </c>
      <c r="S42" s="18">
        <v>17</v>
      </c>
      <c r="T42" s="18">
        <v>3</v>
      </c>
      <c r="U42" s="68">
        <v>0</v>
      </c>
      <c r="V42" s="68">
        <f t="shared" si="16"/>
        <v>14</v>
      </c>
      <c r="W42" s="133">
        <f t="shared" si="5"/>
        <v>17.647058823529413</v>
      </c>
      <c r="X42" s="18">
        <v>12</v>
      </c>
      <c r="Y42" s="18">
        <v>4</v>
      </c>
      <c r="Z42" s="68">
        <v>0</v>
      </c>
      <c r="AA42" s="68">
        <f t="shared" si="17"/>
        <v>8</v>
      </c>
      <c r="AB42" s="133">
        <f t="shared" si="19"/>
        <v>33.333333333333329</v>
      </c>
      <c r="AC42" s="118">
        <v>12</v>
      </c>
      <c r="AD42" s="118">
        <v>4</v>
      </c>
      <c r="AE42" s="118">
        <v>0</v>
      </c>
      <c r="AF42" s="68">
        <f t="shared" si="18"/>
        <v>8</v>
      </c>
      <c r="AG42" s="4">
        <f t="shared" si="7"/>
        <v>33.333333333333329</v>
      </c>
    </row>
    <row r="43" spans="2:33" ht="13.65" customHeight="1" x14ac:dyDescent="0.15">
      <c r="B43" s="34" t="s">
        <v>45</v>
      </c>
      <c r="C43" s="310"/>
      <c r="D43" s="68">
        <f t="shared" si="8"/>
        <v>386</v>
      </c>
      <c r="E43" s="68">
        <f t="shared" si="0"/>
        <v>156</v>
      </c>
      <c r="F43" s="68">
        <f t="shared" si="1"/>
        <v>3</v>
      </c>
      <c r="G43" s="68">
        <f t="shared" si="2"/>
        <v>227</v>
      </c>
      <c r="H43" s="133">
        <f t="shared" si="9"/>
        <v>40.414507772020727</v>
      </c>
      <c r="I43" s="68">
        <f t="shared" si="10"/>
        <v>307</v>
      </c>
      <c r="J43" s="68">
        <f t="shared" si="11"/>
        <v>121</v>
      </c>
      <c r="K43" s="68">
        <f t="shared" si="12"/>
        <v>1</v>
      </c>
      <c r="L43" s="68">
        <f t="shared" si="13"/>
        <v>185</v>
      </c>
      <c r="M43" s="133">
        <f t="shared" si="14"/>
        <v>39.413680781758956</v>
      </c>
      <c r="N43" s="68">
        <v>77</v>
      </c>
      <c r="O43" s="68">
        <v>30</v>
      </c>
      <c r="P43" s="68">
        <v>0</v>
      </c>
      <c r="Q43" s="68">
        <f t="shared" si="15"/>
        <v>47</v>
      </c>
      <c r="R43" s="133">
        <f t="shared" si="4"/>
        <v>38.961038961038966</v>
      </c>
      <c r="S43" s="18">
        <v>230</v>
      </c>
      <c r="T43" s="18">
        <v>91</v>
      </c>
      <c r="U43" s="68">
        <v>1</v>
      </c>
      <c r="V43" s="68">
        <f t="shared" si="16"/>
        <v>138</v>
      </c>
      <c r="W43" s="133">
        <f t="shared" si="5"/>
        <v>39.565217391304344</v>
      </c>
      <c r="X43" s="18">
        <v>79</v>
      </c>
      <c r="Y43" s="18">
        <v>35</v>
      </c>
      <c r="Z43" s="68">
        <v>2</v>
      </c>
      <c r="AA43" s="68">
        <f t="shared" si="17"/>
        <v>42</v>
      </c>
      <c r="AB43" s="133">
        <f t="shared" si="19"/>
        <v>44.303797468354425</v>
      </c>
      <c r="AC43" s="118">
        <v>77</v>
      </c>
      <c r="AD43" s="118">
        <v>35</v>
      </c>
      <c r="AE43" s="118">
        <v>2</v>
      </c>
      <c r="AF43" s="68">
        <f t="shared" si="18"/>
        <v>40</v>
      </c>
      <c r="AG43" s="4">
        <f t="shared" si="7"/>
        <v>45.454545454545453</v>
      </c>
    </row>
    <row r="44" spans="2:33" ht="13.65" customHeight="1" x14ac:dyDescent="0.15">
      <c r="B44" s="34" t="s">
        <v>46</v>
      </c>
      <c r="C44" s="310"/>
      <c r="D44" s="68">
        <f t="shared" si="8"/>
        <v>87</v>
      </c>
      <c r="E44" s="68">
        <f t="shared" si="0"/>
        <v>28</v>
      </c>
      <c r="F44" s="68">
        <f t="shared" si="1"/>
        <v>1</v>
      </c>
      <c r="G44" s="68">
        <f t="shared" si="2"/>
        <v>58</v>
      </c>
      <c r="H44" s="133">
        <f t="shared" si="9"/>
        <v>32.183908045977013</v>
      </c>
      <c r="I44" s="68">
        <f t="shared" si="10"/>
        <v>79</v>
      </c>
      <c r="J44" s="68">
        <f t="shared" si="11"/>
        <v>26</v>
      </c>
      <c r="K44" s="68">
        <f t="shared" si="12"/>
        <v>0</v>
      </c>
      <c r="L44" s="68">
        <f t="shared" si="13"/>
        <v>53</v>
      </c>
      <c r="M44" s="133">
        <f t="shared" si="14"/>
        <v>32.911392405063289</v>
      </c>
      <c r="N44" s="68">
        <v>10</v>
      </c>
      <c r="O44" s="68">
        <v>2</v>
      </c>
      <c r="P44" s="68">
        <v>0</v>
      </c>
      <c r="Q44" s="68">
        <f t="shared" si="15"/>
        <v>8</v>
      </c>
      <c r="R44" s="133">
        <f t="shared" si="4"/>
        <v>20</v>
      </c>
      <c r="S44" s="18">
        <v>69</v>
      </c>
      <c r="T44" s="18">
        <v>24</v>
      </c>
      <c r="U44" s="68">
        <v>0</v>
      </c>
      <c r="V44" s="68">
        <f t="shared" si="16"/>
        <v>45</v>
      </c>
      <c r="W44" s="133">
        <f t="shared" si="5"/>
        <v>34.782608695652172</v>
      </c>
      <c r="X44" s="18">
        <v>8</v>
      </c>
      <c r="Y44" s="18">
        <v>2</v>
      </c>
      <c r="Z44" s="68">
        <v>1</v>
      </c>
      <c r="AA44" s="68">
        <f t="shared" si="17"/>
        <v>5</v>
      </c>
      <c r="AB44" s="133">
        <f t="shared" si="19"/>
        <v>25</v>
      </c>
      <c r="AC44" s="118">
        <v>8</v>
      </c>
      <c r="AD44" s="118">
        <v>2</v>
      </c>
      <c r="AE44" s="118">
        <v>1</v>
      </c>
      <c r="AF44" s="68">
        <f t="shared" si="18"/>
        <v>5</v>
      </c>
      <c r="AG44" s="4">
        <f t="shared" si="7"/>
        <v>25</v>
      </c>
    </row>
    <row r="45" spans="2:33" ht="13.65" customHeight="1" x14ac:dyDescent="0.15">
      <c r="B45" s="34" t="s">
        <v>47</v>
      </c>
      <c r="C45" s="310"/>
      <c r="D45" s="68">
        <f t="shared" si="8"/>
        <v>109</v>
      </c>
      <c r="E45" s="68">
        <f t="shared" si="0"/>
        <v>55</v>
      </c>
      <c r="F45" s="68">
        <f t="shared" si="1"/>
        <v>2</v>
      </c>
      <c r="G45" s="68">
        <f t="shared" si="2"/>
        <v>52</v>
      </c>
      <c r="H45" s="133">
        <f t="shared" si="9"/>
        <v>50.458715596330272</v>
      </c>
      <c r="I45" s="68">
        <f t="shared" si="10"/>
        <v>65</v>
      </c>
      <c r="J45" s="68">
        <f t="shared" si="11"/>
        <v>32</v>
      </c>
      <c r="K45" s="68">
        <f t="shared" si="12"/>
        <v>0</v>
      </c>
      <c r="L45" s="68">
        <f t="shared" si="13"/>
        <v>33</v>
      </c>
      <c r="M45" s="133">
        <f t="shared" si="14"/>
        <v>49.230769230769234</v>
      </c>
      <c r="N45" s="68">
        <v>10</v>
      </c>
      <c r="O45" s="68">
        <v>4</v>
      </c>
      <c r="P45" s="68">
        <v>0</v>
      </c>
      <c r="Q45" s="68">
        <f t="shared" si="15"/>
        <v>6</v>
      </c>
      <c r="R45" s="133">
        <f t="shared" si="4"/>
        <v>40</v>
      </c>
      <c r="S45" s="18">
        <v>55</v>
      </c>
      <c r="T45" s="18">
        <v>28</v>
      </c>
      <c r="U45" s="68">
        <v>0</v>
      </c>
      <c r="V45" s="68">
        <f t="shared" si="16"/>
        <v>27</v>
      </c>
      <c r="W45" s="133">
        <f t="shared" si="5"/>
        <v>50.909090909090907</v>
      </c>
      <c r="X45" s="18">
        <v>44</v>
      </c>
      <c r="Y45" s="18">
        <v>23</v>
      </c>
      <c r="Z45" s="68">
        <v>2</v>
      </c>
      <c r="AA45" s="68">
        <f t="shared" si="17"/>
        <v>19</v>
      </c>
      <c r="AB45" s="133">
        <f t="shared" si="19"/>
        <v>52.272727272727273</v>
      </c>
      <c r="AC45" s="118">
        <v>40</v>
      </c>
      <c r="AD45" s="118">
        <v>21</v>
      </c>
      <c r="AE45" s="118">
        <v>2</v>
      </c>
      <c r="AF45" s="68">
        <f t="shared" si="18"/>
        <v>17</v>
      </c>
      <c r="AG45" s="4">
        <f t="shared" si="7"/>
        <v>52.5</v>
      </c>
    </row>
    <row r="46" spans="2:33" ht="13.65" customHeight="1" x14ac:dyDescent="0.15">
      <c r="B46" s="34" t="s">
        <v>48</v>
      </c>
      <c r="C46" s="310"/>
      <c r="D46" s="68">
        <f t="shared" si="8"/>
        <v>190</v>
      </c>
      <c r="E46" s="68">
        <f t="shared" si="0"/>
        <v>104</v>
      </c>
      <c r="F46" s="68">
        <f t="shared" si="1"/>
        <v>0</v>
      </c>
      <c r="G46" s="68">
        <f t="shared" si="2"/>
        <v>86</v>
      </c>
      <c r="H46" s="133">
        <f t="shared" si="9"/>
        <v>54.736842105263165</v>
      </c>
      <c r="I46" s="68">
        <f t="shared" si="10"/>
        <v>147</v>
      </c>
      <c r="J46" s="68">
        <f t="shared" si="11"/>
        <v>76</v>
      </c>
      <c r="K46" s="68">
        <f t="shared" si="12"/>
        <v>0</v>
      </c>
      <c r="L46" s="68">
        <f t="shared" si="13"/>
        <v>71</v>
      </c>
      <c r="M46" s="133">
        <f t="shared" si="14"/>
        <v>51.700680272108848</v>
      </c>
      <c r="N46" s="68">
        <v>15</v>
      </c>
      <c r="O46" s="68">
        <v>7</v>
      </c>
      <c r="P46" s="68">
        <v>0</v>
      </c>
      <c r="Q46" s="68">
        <f t="shared" si="15"/>
        <v>8</v>
      </c>
      <c r="R46" s="133">
        <f t="shared" si="4"/>
        <v>46.666666666666664</v>
      </c>
      <c r="S46" s="18">
        <v>132</v>
      </c>
      <c r="T46" s="18">
        <v>69</v>
      </c>
      <c r="U46" s="68">
        <v>0</v>
      </c>
      <c r="V46" s="68">
        <f t="shared" si="16"/>
        <v>63</v>
      </c>
      <c r="W46" s="133">
        <f t="shared" si="5"/>
        <v>52.272727272727273</v>
      </c>
      <c r="X46" s="18">
        <v>43</v>
      </c>
      <c r="Y46" s="18">
        <v>28</v>
      </c>
      <c r="Z46" s="68">
        <v>0</v>
      </c>
      <c r="AA46" s="68">
        <f t="shared" si="17"/>
        <v>15</v>
      </c>
      <c r="AB46" s="133">
        <f t="shared" si="19"/>
        <v>65.116279069767444</v>
      </c>
      <c r="AC46" s="118">
        <v>39</v>
      </c>
      <c r="AD46" s="118">
        <v>26</v>
      </c>
      <c r="AE46" s="118">
        <v>0</v>
      </c>
      <c r="AF46" s="68">
        <f t="shared" si="18"/>
        <v>13</v>
      </c>
      <c r="AG46" s="4">
        <f t="shared" si="7"/>
        <v>66.666666666666657</v>
      </c>
    </row>
    <row r="47" spans="2:33" ht="13.65" customHeight="1" x14ac:dyDescent="0.15">
      <c r="B47" s="34" t="s">
        <v>49</v>
      </c>
      <c r="C47" s="310"/>
      <c r="D47" s="68">
        <f t="shared" si="8"/>
        <v>147</v>
      </c>
      <c r="E47" s="68">
        <f t="shared" si="0"/>
        <v>71</v>
      </c>
      <c r="F47" s="68">
        <f t="shared" si="1"/>
        <v>0</v>
      </c>
      <c r="G47" s="68">
        <f t="shared" si="2"/>
        <v>76</v>
      </c>
      <c r="H47" s="133">
        <f t="shared" si="9"/>
        <v>48.299319727891152</v>
      </c>
      <c r="I47" s="68">
        <f t="shared" si="10"/>
        <v>121</v>
      </c>
      <c r="J47" s="68">
        <f t="shared" si="11"/>
        <v>62</v>
      </c>
      <c r="K47" s="68">
        <f t="shared" si="12"/>
        <v>0</v>
      </c>
      <c r="L47" s="68">
        <f t="shared" si="13"/>
        <v>59</v>
      </c>
      <c r="M47" s="133">
        <f t="shared" si="14"/>
        <v>51.239669421487598</v>
      </c>
      <c r="N47" s="68">
        <v>9</v>
      </c>
      <c r="O47" s="68">
        <v>5</v>
      </c>
      <c r="P47" s="68">
        <v>0</v>
      </c>
      <c r="Q47" s="68">
        <f t="shared" si="15"/>
        <v>4</v>
      </c>
      <c r="R47" s="133">
        <f t="shared" si="4"/>
        <v>55.555555555555557</v>
      </c>
      <c r="S47" s="18">
        <v>112</v>
      </c>
      <c r="T47" s="18">
        <v>57</v>
      </c>
      <c r="U47" s="68">
        <v>0</v>
      </c>
      <c r="V47" s="68">
        <f t="shared" si="16"/>
        <v>55</v>
      </c>
      <c r="W47" s="133">
        <f t="shared" si="5"/>
        <v>50.892857142857139</v>
      </c>
      <c r="X47" s="18">
        <v>26</v>
      </c>
      <c r="Y47" s="18">
        <v>9</v>
      </c>
      <c r="Z47" s="68">
        <v>0</v>
      </c>
      <c r="AA47" s="68">
        <f t="shared" si="17"/>
        <v>17</v>
      </c>
      <c r="AB47" s="133">
        <f t="shared" si="19"/>
        <v>34.615384615384613</v>
      </c>
      <c r="AC47" s="118">
        <v>25</v>
      </c>
      <c r="AD47" s="118">
        <v>9</v>
      </c>
      <c r="AE47" s="118">
        <v>0</v>
      </c>
      <c r="AF47" s="68">
        <f t="shared" si="18"/>
        <v>16</v>
      </c>
      <c r="AG47" s="4">
        <f t="shared" si="7"/>
        <v>36</v>
      </c>
    </row>
    <row r="48" spans="2:33" ht="13.65" customHeight="1" x14ac:dyDescent="0.15">
      <c r="B48" s="34" t="s">
        <v>50</v>
      </c>
      <c r="C48" s="310"/>
      <c r="D48" s="68">
        <f t="shared" si="8"/>
        <v>177</v>
      </c>
      <c r="E48" s="68">
        <f t="shared" si="0"/>
        <v>65</v>
      </c>
      <c r="F48" s="68">
        <f t="shared" si="1"/>
        <v>0</v>
      </c>
      <c r="G48" s="68">
        <f t="shared" si="2"/>
        <v>112</v>
      </c>
      <c r="H48" s="133">
        <f t="shared" si="9"/>
        <v>36.72316384180791</v>
      </c>
      <c r="I48" s="68">
        <f t="shared" si="10"/>
        <v>165</v>
      </c>
      <c r="J48" s="68">
        <f t="shared" si="11"/>
        <v>59</v>
      </c>
      <c r="K48" s="68">
        <f t="shared" si="12"/>
        <v>0</v>
      </c>
      <c r="L48" s="68">
        <f t="shared" si="13"/>
        <v>106</v>
      </c>
      <c r="M48" s="133">
        <f t="shared" si="14"/>
        <v>35.757575757575758</v>
      </c>
      <c r="N48" s="68">
        <v>11</v>
      </c>
      <c r="O48" s="68">
        <v>3</v>
      </c>
      <c r="P48" s="68">
        <v>0</v>
      </c>
      <c r="Q48" s="68">
        <f t="shared" si="15"/>
        <v>8</v>
      </c>
      <c r="R48" s="133">
        <f t="shared" si="4"/>
        <v>27.27272727272727</v>
      </c>
      <c r="S48" s="18">
        <v>154</v>
      </c>
      <c r="T48" s="18">
        <v>56</v>
      </c>
      <c r="U48" s="68">
        <v>0</v>
      </c>
      <c r="V48" s="68">
        <f t="shared" si="16"/>
        <v>98</v>
      </c>
      <c r="W48" s="133">
        <f t="shared" si="5"/>
        <v>36.363636363636367</v>
      </c>
      <c r="X48" s="18">
        <v>12</v>
      </c>
      <c r="Y48" s="18">
        <v>6</v>
      </c>
      <c r="Z48" s="68">
        <v>0</v>
      </c>
      <c r="AA48" s="68">
        <f t="shared" si="17"/>
        <v>6</v>
      </c>
      <c r="AB48" s="133">
        <f t="shared" si="19"/>
        <v>50</v>
      </c>
      <c r="AC48" s="118">
        <v>12</v>
      </c>
      <c r="AD48" s="118">
        <v>6</v>
      </c>
      <c r="AE48" s="118">
        <v>0</v>
      </c>
      <c r="AF48" s="68">
        <f t="shared" si="18"/>
        <v>6</v>
      </c>
      <c r="AG48" s="4">
        <f t="shared" si="7"/>
        <v>50</v>
      </c>
    </row>
    <row r="49" spans="1:34" ht="13.65" customHeight="1" x14ac:dyDescent="0.15">
      <c r="B49" s="34" t="s">
        <v>51</v>
      </c>
      <c r="C49" s="310"/>
      <c r="D49" s="68">
        <f>SUM(I49,X49)</f>
        <v>155</v>
      </c>
      <c r="E49" s="68">
        <f t="shared" si="0"/>
        <v>55</v>
      </c>
      <c r="F49" s="68">
        <f t="shared" si="1"/>
        <v>1</v>
      </c>
      <c r="G49" s="68">
        <f t="shared" si="2"/>
        <v>99</v>
      </c>
      <c r="H49" s="133">
        <f t="shared" si="9"/>
        <v>35.483870967741936</v>
      </c>
      <c r="I49" s="68">
        <f t="shared" si="10"/>
        <v>120</v>
      </c>
      <c r="J49" s="68">
        <f t="shared" si="11"/>
        <v>40</v>
      </c>
      <c r="K49" s="68">
        <f t="shared" si="12"/>
        <v>1</v>
      </c>
      <c r="L49" s="68">
        <f t="shared" si="13"/>
        <v>79</v>
      </c>
      <c r="M49" s="133">
        <f t="shared" si="14"/>
        <v>33.333333333333329</v>
      </c>
      <c r="N49" s="68">
        <v>19</v>
      </c>
      <c r="O49" s="68">
        <v>9</v>
      </c>
      <c r="P49" s="68">
        <v>0</v>
      </c>
      <c r="Q49" s="68">
        <f t="shared" si="15"/>
        <v>10</v>
      </c>
      <c r="R49" s="133">
        <f t="shared" si="4"/>
        <v>47.368421052631575</v>
      </c>
      <c r="S49" s="18">
        <v>101</v>
      </c>
      <c r="T49" s="18">
        <v>31</v>
      </c>
      <c r="U49" s="68">
        <v>1</v>
      </c>
      <c r="V49" s="68">
        <f t="shared" si="16"/>
        <v>69</v>
      </c>
      <c r="W49" s="133">
        <f t="shared" si="5"/>
        <v>30.693069306930692</v>
      </c>
      <c r="X49" s="18">
        <v>35</v>
      </c>
      <c r="Y49" s="18">
        <v>15</v>
      </c>
      <c r="Z49" s="68">
        <v>0</v>
      </c>
      <c r="AA49" s="68">
        <f t="shared" si="17"/>
        <v>20</v>
      </c>
      <c r="AB49" s="133">
        <f t="shared" si="19"/>
        <v>42.857142857142854</v>
      </c>
      <c r="AC49" s="118">
        <v>33</v>
      </c>
      <c r="AD49" s="118">
        <v>15</v>
      </c>
      <c r="AE49" s="118">
        <v>0</v>
      </c>
      <c r="AF49" s="68">
        <f t="shared" si="18"/>
        <v>18</v>
      </c>
      <c r="AG49" s="4">
        <f t="shared" si="7"/>
        <v>45.454545454545453</v>
      </c>
    </row>
    <row r="50" spans="1:34" ht="13.65" customHeight="1" x14ac:dyDescent="0.15">
      <c r="B50" s="34" t="s">
        <v>387</v>
      </c>
      <c r="C50" s="311"/>
      <c r="D50" s="68">
        <f t="shared" si="8"/>
        <v>173</v>
      </c>
      <c r="E50" s="68">
        <f t="shared" si="0"/>
        <v>61</v>
      </c>
      <c r="F50" s="68">
        <f t="shared" si="1"/>
        <v>0</v>
      </c>
      <c r="G50" s="68">
        <f t="shared" si="2"/>
        <v>112</v>
      </c>
      <c r="H50" s="133">
        <f t="shared" si="9"/>
        <v>35.260115606936417</v>
      </c>
      <c r="I50" s="68">
        <f t="shared" si="10"/>
        <v>145</v>
      </c>
      <c r="J50" s="68">
        <f t="shared" si="11"/>
        <v>50</v>
      </c>
      <c r="K50" s="68">
        <f t="shared" si="12"/>
        <v>0</v>
      </c>
      <c r="L50" s="68">
        <f t="shared" si="13"/>
        <v>95</v>
      </c>
      <c r="M50" s="133">
        <f t="shared" si="14"/>
        <v>34.482758620689658</v>
      </c>
      <c r="N50" s="68">
        <v>8</v>
      </c>
      <c r="O50" s="68">
        <v>6</v>
      </c>
      <c r="P50" s="68">
        <v>0</v>
      </c>
      <c r="Q50" s="68">
        <f t="shared" si="15"/>
        <v>2</v>
      </c>
      <c r="R50" s="133">
        <f t="shared" si="4"/>
        <v>75</v>
      </c>
      <c r="S50" s="18">
        <v>137</v>
      </c>
      <c r="T50" s="18">
        <v>44</v>
      </c>
      <c r="U50" s="68">
        <v>0</v>
      </c>
      <c r="V50" s="68">
        <f t="shared" si="16"/>
        <v>93</v>
      </c>
      <c r="W50" s="133">
        <f t="shared" si="5"/>
        <v>32.116788321167881</v>
      </c>
      <c r="X50" s="18">
        <v>28</v>
      </c>
      <c r="Y50" s="18">
        <v>11</v>
      </c>
      <c r="Z50" s="68">
        <v>0</v>
      </c>
      <c r="AA50" s="68">
        <f t="shared" si="17"/>
        <v>17</v>
      </c>
      <c r="AB50" s="133">
        <f t="shared" si="19"/>
        <v>39.285714285714285</v>
      </c>
      <c r="AC50" s="118">
        <v>28</v>
      </c>
      <c r="AD50" s="118">
        <v>11</v>
      </c>
      <c r="AE50" s="118">
        <v>0</v>
      </c>
      <c r="AF50" s="68">
        <f t="shared" si="18"/>
        <v>17</v>
      </c>
      <c r="AG50" s="4">
        <f t="shared" si="7"/>
        <v>39.285714285714285</v>
      </c>
    </row>
    <row r="51" spans="1:34" ht="17.25" customHeight="1" x14ac:dyDescent="0.15">
      <c r="B51" s="38" t="s">
        <v>151</v>
      </c>
      <c r="C51" s="38"/>
      <c r="D51" s="39">
        <f>SUM(D4:D50)</f>
        <v>7500</v>
      </c>
      <c r="E51" s="39">
        <f>SUM(E4:E50)</f>
        <v>3116</v>
      </c>
      <c r="F51" s="39">
        <f>SUM(F4:F50)</f>
        <v>49</v>
      </c>
      <c r="G51" s="69">
        <f>SUM(G4:G50)</f>
        <v>4335</v>
      </c>
      <c r="H51" s="285">
        <f>E51/D51*100</f>
        <v>41.546666666666667</v>
      </c>
      <c r="I51" s="39">
        <f>SUM(I4:I50)</f>
        <v>4872</v>
      </c>
      <c r="J51" s="39">
        <f>SUM(J4:J50)</f>
        <v>2028</v>
      </c>
      <c r="K51" s="39">
        <f>SUM(K4:K50)</f>
        <v>17</v>
      </c>
      <c r="L51" s="69">
        <f>SUM(L4:L50)</f>
        <v>2827</v>
      </c>
      <c r="M51" s="285">
        <f t="shared" si="14"/>
        <v>41.625615763546797</v>
      </c>
      <c r="N51" s="39">
        <f>SUM(N4:N50)</f>
        <v>1475</v>
      </c>
      <c r="O51" s="39">
        <f>SUM(O4:O50)</f>
        <v>724</v>
      </c>
      <c r="P51" s="39">
        <f>SUM(P4:P50)</f>
        <v>3</v>
      </c>
      <c r="Q51" s="69">
        <f>SUM(Q4:Q50)</f>
        <v>748</v>
      </c>
      <c r="R51" s="285">
        <f t="shared" ref="R51" si="20">O51/N51*100</f>
        <v>49.084745762711862</v>
      </c>
      <c r="S51" s="39">
        <f>SUM(S4:S50)</f>
        <v>3397</v>
      </c>
      <c r="T51" s="39">
        <f>SUM(T4:T50)</f>
        <v>1304</v>
      </c>
      <c r="U51" s="39">
        <f>SUM(U4:U50)</f>
        <v>14</v>
      </c>
      <c r="V51" s="39">
        <f>SUM(V4:V50)</f>
        <v>2079</v>
      </c>
      <c r="W51" s="285">
        <f t="shared" ref="W51" si="21">T51/S51*100</f>
        <v>38.38681189284663</v>
      </c>
      <c r="X51" s="286">
        <f>SUM(X4:X50)</f>
        <v>2628</v>
      </c>
      <c r="Y51" s="39">
        <f>SUM(Y4:Y50)</f>
        <v>1088</v>
      </c>
      <c r="Z51" s="39">
        <f>SUM(Z4:Z50)</f>
        <v>32</v>
      </c>
      <c r="AA51" s="69">
        <f>SUM(AA4:AA50)</f>
        <v>1508</v>
      </c>
      <c r="AB51" s="285">
        <f>Y51/X51*100</f>
        <v>41.400304414003045</v>
      </c>
      <c r="AC51" s="39">
        <f>SUM(AC4:AC50)</f>
        <v>2466</v>
      </c>
      <c r="AD51" s="39">
        <f>SUM(AD4:AD50)</f>
        <v>1011</v>
      </c>
      <c r="AE51" s="39">
        <f>SUM(AE4:AE50)</f>
        <v>32</v>
      </c>
      <c r="AF51" s="39">
        <f>SUM(AF4:AF50)</f>
        <v>1423</v>
      </c>
      <c r="AG51" s="204">
        <f t="shared" ref="AG51" si="22">AD51/AC51*100</f>
        <v>40.997566909975667</v>
      </c>
    </row>
    <row r="52" spans="1:34" s="347" customFormat="1" ht="15" customHeight="1" x14ac:dyDescent="0.15">
      <c r="B52" s="348"/>
      <c r="C52" s="348"/>
      <c r="D52" s="348"/>
      <c r="E52" s="348"/>
      <c r="F52" s="348"/>
      <c r="G52" s="348"/>
      <c r="H52" s="313"/>
      <c r="I52" s="349"/>
      <c r="J52" s="349"/>
      <c r="L52" s="349"/>
      <c r="M52" s="349"/>
      <c r="N52" s="349"/>
      <c r="O52" s="350"/>
      <c r="R52" s="349"/>
      <c r="T52" s="349"/>
      <c r="U52" s="349"/>
      <c r="V52" s="349"/>
      <c r="W52" s="350"/>
      <c r="Z52" s="349"/>
    </row>
    <row r="53" spans="1:34" ht="15" customHeight="1" x14ac:dyDescent="0.15">
      <c r="A53" s="1" t="s">
        <v>601</v>
      </c>
      <c r="D53" s="195"/>
      <c r="E53" s="195"/>
      <c r="G53" s="195"/>
      <c r="H53" s="195"/>
      <c r="J53" s="195"/>
      <c r="K53" s="195"/>
    </row>
    <row r="54" spans="1:34" ht="15" customHeight="1" x14ac:dyDescent="0.15">
      <c r="B54" s="58"/>
      <c r="C54" s="59"/>
      <c r="D54" s="59"/>
      <c r="E54" s="27" t="s">
        <v>151</v>
      </c>
      <c r="F54" s="222"/>
      <c r="G54" s="222"/>
      <c r="H54" s="222"/>
      <c r="I54" s="222"/>
      <c r="J54" s="229" t="s">
        <v>589</v>
      </c>
      <c r="K54" s="222"/>
      <c r="L54" s="222"/>
      <c r="M54" s="222"/>
      <c r="N54" s="222"/>
      <c r="O54" s="229" t="s">
        <v>231</v>
      </c>
      <c r="P54" s="222"/>
      <c r="Q54" s="222"/>
      <c r="R54" s="222"/>
      <c r="S54" s="230"/>
      <c r="T54" s="221" t="s">
        <v>232</v>
      </c>
      <c r="U54" s="222"/>
      <c r="V54" s="222"/>
      <c r="W54" s="222"/>
      <c r="X54" s="230"/>
      <c r="Y54" s="221" t="s">
        <v>591</v>
      </c>
      <c r="Z54" s="222"/>
      <c r="AA54" s="222"/>
      <c r="AB54" s="222"/>
      <c r="AC54" s="222"/>
      <c r="AD54" s="229" t="s">
        <v>234</v>
      </c>
      <c r="AE54" s="222"/>
      <c r="AF54" s="222"/>
      <c r="AG54" s="221"/>
      <c r="AH54" s="221"/>
    </row>
    <row r="55" spans="1:34" s="44" customFormat="1" ht="19.2" x14ac:dyDescent="0.15">
      <c r="B55" s="71"/>
      <c r="C55" s="45"/>
      <c r="D55" s="45"/>
      <c r="E55" s="351" t="s">
        <v>4</v>
      </c>
      <c r="F55" s="341" t="s">
        <v>539</v>
      </c>
      <c r="G55" s="352" t="s">
        <v>587</v>
      </c>
      <c r="H55" s="352" t="s">
        <v>588</v>
      </c>
      <c r="I55" s="344" t="s">
        <v>540</v>
      </c>
      <c r="J55" s="353" t="s">
        <v>4</v>
      </c>
      <c r="K55" s="341" t="s">
        <v>539</v>
      </c>
      <c r="L55" s="352" t="s">
        <v>587</v>
      </c>
      <c r="M55" s="352" t="s">
        <v>588</v>
      </c>
      <c r="N55" s="344" t="s">
        <v>540</v>
      </c>
      <c r="O55" s="353" t="s">
        <v>4</v>
      </c>
      <c r="P55" s="341" t="s">
        <v>539</v>
      </c>
      <c r="Q55" s="352" t="s">
        <v>587</v>
      </c>
      <c r="R55" s="352" t="s">
        <v>588</v>
      </c>
      <c r="S55" s="344" t="s">
        <v>540</v>
      </c>
      <c r="T55" s="354" t="s">
        <v>4</v>
      </c>
      <c r="U55" s="341" t="s">
        <v>539</v>
      </c>
      <c r="V55" s="352" t="s">
        <v>587</v>
      </c>
      <c r="W55" s="352" t="s">
        <v>588</v>
      </c>
      <c r="X55" s="344" t="s">
        <v>540</v>
      </c>
      <c r="Y55" s="354" t="s">
        <v>4</v>
      </c>
      <c r="Z55" s="341" t="s">
        <v>539</v>
      </c>
      <c r="AA55" s="352" t="s">
        <v>587</v>
      </c>
      <c r="AB55" s="352" t="s">
        <v>588</v>
      </c>
      <c r="AC55" s="344" t="s">
        <v>540</v>
      </c>
      <c r="AD55" s="353" t="s">
        <v>4</v>
      </c>
      <c r="AE55" s="341" t="s">
        <v>539</v>
      </c>
      <c r="AF55" s="352" t="s">
        <v>587</v>
      </c>
      <c r="AG55" s="352" t="s">
        <v>588</v>
      </c>
      <c r="AH55" s="343" t="s">
        <v>540</v>
      </c>
    </row>
    <row r="56" spans="1:34" ht="15" customHeight="1" x14ac:dyDescent="0.15">
      <c r="B56" s="243" t="s">
        <v>239</v>
      </c>
      <c r="C56" s="61"/>
      <c r="D56" s="61"/>
      <c r="E56" s="17">
        <f>SUM(J56,Y56)</f>
        <v>4734</v>
      </c>
      <c r="F56" s="17">
        <f>SUM(K56,Z56)</f>
        <v>1949</v>
      </c>
      <c r="G56" s="17">
        <f>SUM(L56,AA56)</f>
        <v>33</v>
      </c>
      <c r="H56" s="105">
        <f t="shared" ref="H56:H62" si="23">E56-SUM(F56:G56)</f>
        <v>2752</v>
      </c>
      <c r="I56" s="226">
        <f t="shared" ref="I56:I62" si="24">F56/E56*100</f>
        <v>41.170257710181666</v>
      </c>
      <c r="J56" s="108">
        <f t="shared" ref="J56:L62" si="25">SUM(O56,T56)</f>
        <v>3149</v>
      </c>
      <c r="K56" s="17">
        <f t="shared" si="25"/>
        <v>1318</v>
      </c>
      <c r="L56" s="17">
        <f t="shared" si="25"/>
        <v>11</v>
      </c>
      <c r="M56" s="105">
        <f t="shared" ref="M56:M62" si="26">J56-SUM(K56:L56)</f>
        <v>1820</v>
      </c>
      <c r="N56" s="226">
        <f t="shared" ref="N56:N62" si="27">K56/J56*100</f>
        <v>41.854557002222926</v>
      </c>
      <c r="O56" s="108">
        <v>1140</v>
      </c>
      <c r="P56" s="17">
        <v>587</v>
      </c>
      <c r="Q56" s="105">
        <v>3</v>
      </c>
      <c r="R56" s="17">
        <f>O56-SUM(P56:Q56)</f>
        <v>550</v>
      </c>
      <c r="S56" s="226">
        <f t="shared" ref="S56:S62" si="28">P56/O56*100</f>
        <v>51.491228070175445</v>
      </c>
      <c r="T56" s="224">
        <v>2009</v>
      </c>
      <c r="U56" s="17">
        <v>731</v>
      </c>
      <c r="V56" s="17">
        <v>8</v>
      </c>
      <c r="W56" s="17">
        <v>8</v>
      </c>
      <c r="X56" s="226">
        <f t="shared" ref="X56:X62" si="29">U56/T56*100</f>
        <v>36.386261821801888</v>
      </c>
      <c r="Y56" s="224">
        <v>1585</v>
      </c>
      <c r="Z56" s="17">
        <v>631</v>
      </c>
      <c r="AA56" s="17">
        <v>22</v>
      </c>
      <c r="AB56" s="17">
        <f>Y56-SUM(Z56:AA56)</f>
        <v>932</v>
      </c>
      <c r="AC56" s="226">
        <f t="shared" ref="AC56:AC62" si="30">Z56/Y56*100</f>
        <v>39.810725552050471</v>
      </c>
      <c r="AD56" s="108">
        <v>1478</v>
      </c>
      <c r="AE56" s="17">
        <v>581</v>
      </c>
      <c r="AF56" s="17">
        <v>22</v>
      </c>
      <c r="AG56" s="17">
        <f>AD56-SUM(AE56:AF56)</f>
        <v>875</v>
      </c>
      <c r="AH56" s="3">
        <f t="shared" ref="AH56:AH62" si="31">AE56/AD56*100</f>
        <v>39.309878213802435</v>
      </c>
    </row>
    <row r="57" spans="1:34" ht="15" customHeight="1" x14ac:dyDescent="0.15">
      <c r="B57" s="245" t="s">
        <v>240</v>
      </c>
      <c r="C57" s="56"/>
      <c r="D57" s="56"/>
      <c r="E57" s="18">
        <f t="shared" ref="E57:G62" si="32">SUM(J57,Y57)</f>
        <v>1122</v>
      </c>
      <c r="F57" s="18">
        <f t="shared" si="32"/>
        <v>455</v>
      </c>
      <c r="G57" s="18">
        <f t="shared" si="32"/>
        <v>5</v>
      </c>
      <c r="H57" s="68">
        <f t="shared" si="23"/>
        <v>662</v>
      </c>
      <c r="I57" s="186">
        <f t="shared" si="24"/>
        <v>40.552584670231731</v>
      </c>
      <c r="J57" s="109">
        <f t="shared" si="25"/>
        <v>836</v>
      </c>
      <c r="K57" s="18">
        <f t="shared" si="25"/>
        <v>337</v>
      </c>
      <c r="L57" s="18">
        <f t="shared" si="25"/>
        <v>4</v>
      </c>
      <c r="M57" s="68">
        <f t="shared" si="26"/>
        <v>495</v>
      </c>
      <c r="N57" s="186">
        <f t="shared" si="27"/>
        <v>40.311004784688997</v>
      </c>
      <c r="O57" s="109">
        <v>137</v>
      </c>
      <c r="P57" s="18">
        <v>54</v>
      </c>
      <c r="Q57" s="68">
        <v>0</v>
      </c>
      <c r="R57" s="18">
        <f t="shared" ref="R57:R62" si="33">O57-SUM(P57:Q57)</f>
        <v>83</v>
      </c>
      <c r="S57" s="133">
        <f t="shared" si="28"/>
        <v>39.416058394160586</v>
      </c>
      <c r="T57" s="118">
        <v>699</v>
      </c>
      <c r="U57" s="18">
        <v>283</v>
      </c>
      <c r="V57" s="18">
        <v>4</v>
      </c>
      <c r="W57" s="18">
        <v>4</v>
      </c>
      <c r="X57" s="133">
        <f t="shared" si="29"/>
        <v>40.486409155937054</v>
      </c>
      <c r="Y57" s="118">
        <v>286</v>
      </c>
      <c r="Z57" s="18">
        <v>118</v>
      </c>
      <c r="AA57" s="18">
        <v>1</v>
      </c>
      <c r="AB57" s="18">
        <f t="shared" ref="AB57:AB62" si="34">Y57-SUM(Z57:AA57)</f>
        <v>167</v>
      </c>
      <c r="AC57" s="186">
        <f t="shared" si="30"/>
        <v>41.25874125874126</v>
      </c>
      <c r="AD57" s="109">
        <v>280</v>
      </c>
      <c r="AE57" s="68">
        <v>115</v>
      </c>
      <c r="AF57" s="68">
        <v>1</v>
      </c>
      <c r="AG57" s="18">
        <f t="shared" ref="AG57:AG62" si="35">AD57-SUM(AE57:AF57)</f>
        <v>164</v>
      </c>
      <c r="AH57" s="4">
        <f t="shared" si="31"/>
        <v>41.071428571428569</v>
      </c>
    </row>
    <row r="58" spans="1:34" ht="15" customHeight="1" x14ac:dyDescent="0.15">
      <c r="B58" s="245" t="s">
        <v>241</v>
      </c>
      <c r="C58" s="56"/>
      <c r="D58" s="56"/>
      <c r="E58" s="18">
        <f t="shared" si="32"/>
        <v>483</v>
      </c>
      <c r="F58" s="18">
        <f t="shared" si="32"/>
        <v>218</v>
      </c>
      <c r="G58" s="18">
        <f t="shared" si="32"/>
        <v>1</v>
      </c>
      <c r="H58" s="68">
        <f t="shared" si="23"/>
        <v>264</v>
      </c>
      <c r="I58" s="186">
        <f t="shared" si="24"/>
        <v>45.134575569358176</v>
      </c>
      <c r="J58" s="109">
        <f t="shared" si="25"/>
        <v>254</v>
      </c>
      <c r="K58" s="18">
        <f t="shared" si="25"/>
        <v>110</v>
      </c>
      <c r="L58" s="18">
        <f t="shared" si="25"/>
        <v>0</v>
      </c>
      <c r="M58" s="68">
        <f t="shared" si="26"/>
        <v>144</v>
      </c>
      <c r="N58" s="186">
        <f t="shared" si="27"/>
        <v>43.30708661417323</v>
      </c>
      <c r="O58" s="109">
        <v>85</v>
      </c>
      <c r="P58" s="18">
        <v>30</v>
      </c>
      <c r="Q58" s="68">
        <v>0</v>
      </c>
      <c r="R58" s="18">
        <f t="shared" si="33"/>
        <v>55</v>
      </c>
      <c r="S58" s="133">
        <f t="shared" si="28"/>
        <v>35.294117647058826</v>
      </c>
      <c r="T58" s="118">
        <v>169</v>
      </c>
      <c r="U58" s="18">
        <v>80</v>
      </c>
      <c r="V58" s="18">
        <v>0</v>
      </c>
      <c r="W58" s="18">
        <v>0</v>
      </c>
      <c r="X58" s="133">
        <f t="shared" si="29"/>
        <v>47.337278106508876</v>
      </c>
      <c r="Y58" s="118">
        <v>229</v>
      </c>
      <c r="Z58" s="18">
        <v>108</v>
      </c>
      <c r="AA58" s="18">
        <v>1</v>
      </c>
      <c r="AB58" s="18">
        <f t="shared" si="34"/>
        <v>120</v>
      </c>
      <c r="AC58" s="186">
        <f t="shared" si="30"/>
        <v>47.161572052401745</v>
      </c>
      <c r="AD58" s="109">
        <v>208</v>
      </c>
      <c r="AE58" s="68">
        <v>99</v>
      </c>
      <c r="AF58" s="68">
        <v>1</v>
      </c>
      <c r="AG58" s="18">
        <f t="shared" si="35"/>
        <v>108</v>
      </c>
      <c r="AH58" s="4">
        <f t="shared" si="31"/>
        <v>47.596153846153847</v>
      </c>
    </row>
    <row r="59" spans="1:34" ht="15" customHeight="1" x14ac:dyDescent="0.15">
      <c r="B59" s="245" t="s">
        <v>242</v>
      </c>
      <c r="C59" s="56"/>
      <c r="D59" s="56"/>
      <c r="E59" s="18">
        <f t="shared" si="32"/>
        <v>701</v>
      </c>
      <c r="F59" s="18">
        <f t="shared" si="32"/>
        <v>301</v>
      </c>
      <c r="G59" s="18">
        <f t="shared" si="32"/>
        <v>5</v>
      </c>
      <c r="H59" s="68">
        <f t="shared" si="23"/>
        <v>395</v>
      </c>
      <c r="I59" s="186">
        <f t="shared" si="24"/>
        <v>42.938659058487879</v>
      </c>
      <c r="J59" s="109">
        <f t="shared" si="25"/>
        <v>333</v>
      </c>
      <c r="K59" s="18">
        <f t="shared" si="25"/>
        <v>139</v>
      </c>
      <c r="L59" s="18">
        <f t="shared" si="25"/>
        <v>1</v>
      </c>
      <c r="M59" s="68">
        <f t="shared" si="26"/>
        <v>193</v>
      </c>
      <c r="N59" s="186">
        <f t="shared" si="27"/>
        <v>41.741741741741741</v>
      </c>
      <c r="O59" s="109">
        <v>83</v>
      </c>
      <c r="P59" s="18">
        <v>39</v>
      </c>
      <c r="Q59" s="68">
        <v>0</v>
      </c>
      <c r="R59" s="18">
        <f t="shared" si="33"/>
        <v>44</v>
      </c>
      <c r="S59" s="133">
        <f t="shared" si="28"/>
        <v>46.987951807228917</v>
      </c>
      <c r="T59" s="118">
        <v>250</v>
      </c>
      <c r="U59" s="18">
        <v>100</v>
      </c>
      <c r="V59" s="18">
        <v>1</v>
      </c>
      <c r="W59" s="18">
        <v>1</v>
      </c>
      <c r="X59" s="133">
        <f t="shared" si="29"/>
        <v>40</v>
      </c>
      <c r="Y59" s="118">
        <v>368</v>
      </c>
      <c r="Z59" s="18">
        <v>162</v>
      </c>
      <c r="AA59" s="18">
        <v>4</v>
      </c>
      <c r="AB59" s="18">
        <f t="shared" si="34"/>
        <v>202</v>
      </c>
      <c r="AC59" s="186">
        <f t="shared" si="30"/>
        <v>44.021739130434781</v>
      </c>
      <c r="AD59" s="109">
        <v>345</v>
      </c>
      <c r="AE59" s="68">
        <v>150</v>
      </c>
      <c r="AF59" s="68">
        <v>4</v>
      </c>
      <c r="AG59" s="18">
        <f t="shared" si="35"/>
        <v>191</v>
      </c>
      <c r="AH59" s="4">
        <f t="shared" si="31"/>
        <v>43.478260869565219</v>
      </c>
    </row>
    <row r="60" spans="1:34" ht="15" customHeight="1" x14ac:dyDescent="0.15">
      <c r="B60" s="245" t="s">
        <v>243</v>
      </c>
      <c r="C60" s="56"/>
      <c r="D60" s="56"/>
      <c r="E60" s="18">
        <f t="shared" si="32"/>
        <v>50</v>
      </c>
      <c r="F60" s="18">
        <f t="shared" si="32"/>
        <v>28</v>
      </c>
      <c r="G60" s="18">
        <f t="shared" si="32"/>
        <v>0</v>
      </c>
      <c r="H60" s="68">
        <f t="shared" si="23"/>
        <v>22</v>
      </c>
      <c r="I60" s="186">
        <f t="shared" si="24"/>
        <v>56.000000000000007</v>
      </c>
      <c r="J60" s="109">
        <f t="shared" si="25"/>
        <v>34</v>
      </c>
      <c r="K60" s="18">
        <f t="shared" si="25"/>
        <v>19</v>
      </c>
      <c r="L60" s="18">
        <f t="shared" si="25"/>
        <v>0</v>
      </c>
      <c r="M60" s="68">
        <f t="shared" si="26"/>
        <v>15</v>
      </c>
      <c r="N60" s="186">
        <f t="shared" si="27"/>
        <v>55.882352941176471</v>
      </c>
      <c r="O60" s="109">
        <v>10</v>
      </c>
      <c r="P60" s="18">
        <v>6</v>
      </c>
      <c r="Q60" s="68">
        <v>0</v>
      </c>
      <c r="R60" s="18">
        <f t="shared" si="33"/>
        <v>4</v>
      </c>
      <c r="S60" s="133">
        <f t="shared" si="28"/>
        <v>60</v>
      </c>
      <c r="T60" s="118">
        <v>24</v>
      </c>
      <c r="U60" s="18">
        <v>13</v>
      </c>
      <c r="V60" s="18">
        <v>0</v>
      </c>
      <c r="W60" s="18">
        <v>0</v>
      </c>
      <c r="X60" s="133">
        <f t="shared" si="29"/>
        <v>54.166666666666664</v>
      </c>
      <c r="Y60" s="118">
        <v>16</v>
      </c>
      <c r="Z60" s="18">
        <v>9</v>
      </c>
      <c r="AA60" s="18">
        <v>0</v>
      </c>
      <c r="AB60" s="18">
        <f t="shared" si="34"/>
        <v>7</v>
      </c>
      <c r="AC60" s="186">
        <f t="shared" si="30"/>
        <v>56.25</v>
      </c>
      <c r="AD60" s="109">
        <v>16</v>
      </c>
      <c r="AE60" s="68">
        <v>9</v>
      </c>
      <c r="AF60" s="68">
        <v>0</v>
      </c>
      <c r="AG60" s="18">
        <f t="shared" si="35"/>
        <v>7</v>
      </c>
      <c r="AH60" s="4">
        <f t="shared" si="31"/>
        <v>56.25</v>
      </c>
    </row>
    <row r="61" spans="1:34" ht="15" customHeight="1" x14ac:dyDescent="0.15">
      <c r="B61" s="245" t="s">
        <v>244</v>
      </c>
      <c r="C61" s="56"/>
      <c r="D61" s="56"/>
      <c r="E61" s="18">
        <f t="shared" si="32"/>
        <v>212</v>
      </c>
      <c r="F61" s="18">
        <f t="shared" si="32"/>
        <v>83</v>
      </c>
      <c r="G61" s="18">
        <f t="shared" si="32"/>
        <v>1</v>
      </c>
      <c r="H61" s="68">
        <f t="shared" si="23"/>
        <v>128</v>
      </c>
      <c r="I61" s="186">
        <f t="shared" si="24"/>
        <v>39.150943396226417</v>
      </c>
      <c r="J61" s="109">
        <f t="shared" si="25"/>
        <v>122</v>
      </c>
      <c r="K61" s="18">
        <f t="shared" si="25"/>
        <v>47</v>
      </c>
      <c r="L61" s="18">
        <f t="shared" si="25"/>
        <v>0</v>
      </c>
      <c r="M61" s="68">
        <f t="shared" si="26"/>
        <v>75</v>
      </c>
      <c r="N61" s="186">
        <f t="shared" si="27"/>
        <v>38.524590163934427</v>
      </c>
      <c r="O61" s="109">
        <v>4</v>
      </c>
      <c r="P61" s="18">
        <v>1</v>
      </c>
      <c r="Q61" s="68">
        <v>0</v>
      </c>
      <c r="R61" s="18">
        <f t="shared" si="33"/>
        <v>3</v>
      </c>
      <c r="S61" s="133">
        <f t="shared" si="28"/>
        <v>25</v>
      </c>
      <c r="T61" s="118">
        <v>118</v>
      </c>
      <c r="U61" s="18">
        <v>46</v>
      </c>
      <c r="V61" s="18">
        <v>0</v>
      </c>
      <c r="W61" s="18">
        <v>0</v>
      </c>
      <c r="X61" s="133">
        <f t="shared" si="29"/>
        <v>38.983050847457626</v>
      </c>
      <c r="Y61" s="118">
        <v>90</v>
      </c>
      <c r="Z61" s="18">
        <v>36</v>
      </c>
      <c r="AA61" s="18">
        <v>1</v>
      </c>
      <c r="AB61" s="18">
        <f t="shared" si="34"/>
        <v>53</v>
      </c>
      <c r="AC61" s="186">
        <f t="shared" si="30"/>
        <v>40</v>
      </c>
      <c r="AD61" s="109">
        <v>88</v>
      </c>
      <c r="AE61" s="68">
        <v>34</v>
      </c>
      <c r="AF61" s="68">
        <v>1</v>
      </c>
      <c r="AG61" s="18">
        <f t="shared" si="35"/>
        <v>53</v>
      </c>
      <c r="AH61" s="4">
        <f t="shared" si="31"/>
        <v>38.636363636363633</v>
      </c>
    </row>
    <row r="62" spans="1:34" ht="15" customHeight="1" x14ac:dyDescent="0.15">
      <c r="B62" s="246" t="s">
        <v>52</v>
      </c>
      <c r="C62" s="53"/>
      <c r="D62" s="53"/>
      <c r="E62" s="19">
        <f t="shared" si="32"/>
        <v>198</v>
      </c>
      <c r="F62" s="19">
        <f t="shared" si="32"/>
        <v>82</v>
      </c>
      <c r="G62" s="19">
        <f t="shared" si="32"/>
        <v>4</v>
      </c>
      <c r="H62" s="73">
        <f t="shared" si="23"/>
        <v>112</v>
      </c>
      <c r="I62" s="228">
        <f t="shared" si="24"/>
        <v>41.414141414141412</v>
      </c>
      <c r="J62" s="231">
        <f t="shared" si="25"/>
        <v>144</v>
      </c>
      <c r="K62" s="19">
        <f t="shared" si="25"/>
        <v>58</v>
      </c>
      <c r="L62" s="19">
        <f t="shared" si="25"/>
        <v>1</v>
      </c>
      <c r="M62" s="73">
        <f t="shared" si="26"/>
        <v>85</v>
      </c>
      <c r="N62" s="228">
        <f t="shared" si="27"/>
        <v>40.277777777777779</v>
      </c>
      <c r="O62" s="231">
        <v>16</v>
      </c>
      <c r="P62" s="19">
        <v>7</v>
      </c>
      <c r="Q62" s="73">
        <v>0</v>
      </c>
      <c r="R62" s="19">
        <f t="shared" si="33"/>
        <v>9</v>
      </c>
      <c r="S62" s="232">
        <f t="shared" si="28"/>
        <v>43.75</v>
      </c>
      <c r="T62" s="225">
        <v>128</v>
      </c>
      <c r="U62" s="19">
        <v>51</v>
      </c>
      <c r="V62" s="19">
        <v>1</v>
      </c>
      <c r="W62" s="19">
        <v>1</v>
      </c>
      <c r="X62" s="232">
        <f t="shared" si="29"/>
        <v>39.84375</v>
      </c>
      <c r="Y62" s="225">
        <v>54</v>
      </c>
      <c r="Z62" s="19">
        <v>24</v>
      </c>
      <c r="AA62" s="19">
        <v>3</v>
      </c>
      <c r="AB62" s="19">
        <f t="shared" si="34"/>
        <v>27</v>
      </c>
      <c r="AC62" s="228">
        <f t="shared" si="30"/>
        <v>44.444444444444443</v>
      </c>
      <c r="AD62" s="231">
        <v>51</v>
      </c>
      <c r="AE62" s="19">
        <v>23</v>
      </c>
      <c r="AF62" s="19">
        <v>3</v>
      </c>
      <c r="AG62" s="19">
        <f t="shared" si="35"/>
        <v>25</v>
      </c>
      <c r="AH62" s="5">
        <f t="shared" si="31"/>
        <v>45.098039215686278</v>
      </c>
    </row>
    <row r="63" spans="1:34" ht="12" customHeight="1" x14ac:dyDescent="0.15">
      <c r="B63" s="63"/>
      <c r="C63" s="45"/>
      <c r="D63" s="195"/>
      <c r="E63" s="195"/>
      <c r="F63" s="195"/>
      <c r="G63" s="195"/>
      <c r="H63" s="195"/>
      <c r="I63" s="195"/>
      <c r="J63" s="195"/>
      <c r="K63" s="195"/>
      <c r="L63" s="195"/>
      <c r="M63" s="195"/>
      <c r="N63" s="195"/>
      <c r="O63" s="195"/>
      <c r="P63" s="195"/>
      <c r="Q63" s="195"/>
      <c r="R63" s="234"/>
      <c r="S63" s="234"/>
      <c r="T63" s="195"/>
      <c r="U63" s="195"/>
      <c r="V63" s="195"/>
      <c r="W63" s="234"/>
      <c r="X63" s="234"/>
      <c r="Y63" s="195"/>
      <c r="Z63" s="195"/>
      <c r="AA63" s="195"/>
      <c r="AC63" s="195"/>
      <c r="AD63" s="195"/>
      <c r="AE63" s="195"/>
      <c r="AF63" s="195"/>
    </row>
    <row r="64" spans="1:34" ht="15" customHeight="1" x14ac:dyDescent="0.15">
      <c r="A64" s="1" t="s">
        <v>602</v>
      </c>
      <c r="D64" s="7"/>
      <c r="E64" s="195"/>
      <c r="J64" s="195"/>
      <c r="O64" s="195"/>
      <c r="T64" s="195"/>
      <c r="Y64" s="195"/>
      <c r="AC64" s="195"/>
    </row>
    <row r="65" spans="1:34" ht="15" customHeight="1" x14ac:dyDescent="0.15">
      <c r="B65" s="58"/>
      <c r="C65" s="59"/>
      <c r="D65" s="59"/>
      <c r="E65" s="27" t="s">
        <v>151</v>
      </c>
      <c r="F65" s="222"/>
      <c r="G65" s="222"/>
      <c r="H65" s="222"/>
      <c r="I65" s="222"/>
      <c r="J65" s="233" t="s">
        <v>589</v>
      </c>
      <c r="K65" s="222"/>
      <c r="L65" s="222"/>
      <c r="M65" s="222"/>
      <c r="N65" s="222"/>
      <c r="O65" s="229" t="s">
        <v>231</v>
      </c>
      <c r="P65" s="222"/>
      <c r="Q65" s="222"/>
      <c r="R65" s="230"/>
      <c r="S65" s="233"/>
      <c r="T65" s="221" t="s">
        <v>232</v>
      </c>
      <c r="U65" s="222"/>
      <c r="V65" s="222"/>
      <c r="W65" s="221"/>
      <c r="X65" s="301"/>
      <c r="Y65" s="221" t="s">
        <v>591</v>
      </c>
      <c r="Z65" s="222"/>
      <c r="AA65" s="222"/>
      <c r="AB65" s="222"/>
      <c r="AC65" s="222"/>
      <c r="AD65" s="233" t="s">
        <v>234</v>
      </c>
      <c r="AE65" s="222"/>
      <c r="AF65" s="222"/>
      <c r="AG65" s="221"/>
      <c r="AH65" s="221"/>
    </row>
    <row r="66" spans="1:34" s="44" customFormat="1" ht="19.2" x14ac:dyDescent="0.15">
      <c r="B66" s="71"/>
      <c r="C66" s="45"/>
      <c r="D66" s="45"/>
      <c r="E66" s="351" t="s">
        <v>4</v>
      </c>
      <c r="F66" s="341" t="s">
        <v>539</v>
      </c>
      <c r="G66" s="352" t="s">
        <v>587</v>
      </c>
      <c r="H66" s="352" t="s">
        <v>588</v>
      </c>
      <c r="I66" s="355" t="s">
        <v>540</v>
      </c>
      <c r="J66" s="353" t="s">
        <v>4</v>
      </c>
      <c r="K66" s="341" t="s">
        <v>539</v>
      </c>
      <c r="L66" s="352" t="s">
        <v>587</v>
      </c>
      <c r="M66" s="352" t="s">
        <v>588</v>
      </c>
      <c r="N66" s="344" t="s">
        <v>540</v>
      </c>
      <c r="O66" s="353" t="s">
        <v>4</v>
      </c>
      <c r="P66" s="341" t="s">
        <v>539</v>
      </c>
      <c r="Q66" s="352" t="s">
        <v>587</v>
      </c>
      <c r="R66" s="356" t="s">
        <v>588</v>
      </c>
      <c r="S66" s="344" t="s">
        <v>540</v>
      </c>
      <c r="T66" s="353" t="s">
        <v>4</v>
      </c>
      <c r="U66" s="341" t="s">
        <v>539</v>
      </c>
      <c r="V66" s="352" t="s">
        <v>587</v>
      </c>
      <c r="W66" s="357" t="s">
        <v>588</v>
      </c>
      <c r="X66" s="344" t="s">
        <v>540</v>
      </c>
      <c r="Y66" s="354" t="s">
        <v>4</v>
      </c>
      <c r="Z66" s="341" t="s">
        <v>539</v>
      </c>
      <c r="AA66" s="352" t="s">
        <v>587</v>
      </c>
      <c r="AB66" s="352" t="s">
        <v>588</v>
      </c>
      <c r="AC66" s="355" t="s">
        <v>540</v>
      </c>
      <c r="AD66" s="353" t="s">
        <v>4</v>
      </c>
      <c r="AE66" s="341" t="s">
        <v>539</v>
      </c>
      <c r="AF66" s="352" t="s">
        <v>587</v>
      </c>
      <c r="AG66" s="357" t="s">
        <v>588</v>
      </c>
      <c r="AH66" s="357" t="s">
        <v>588</v>
      </c>
    </row>
    <row r="67" spans="1:34" ht="15" customHeight="1" x14ac:dyDescent="0.15">
      <c r="B67" s="243" t="s">
        <v>93</v>
      </c>
      <c r="C67" s="61"/>
      <c r="D67" s="61"/>
      <c r="E67" s="17">
        <f>SUM(J67,Y67)</f>
        <v>573</v>
      </c>
      <c r="F67" s="17">
        <f>SUM(K67,Z67)</f>
        <v>301</v>
      </c>
      <c r="G67" s="17">
        <f>SUM(L67,AA67)</f>
        <v>12</v>
      </c>
      <c r="H67" s="105">
        <f t="shared" ref="H67:H76" si="36">E67-SUM(F67:G67)</f>
        <v>260</v>
      </c>
      <c r="I67" s="226">
        <f t="shared" ref="I67:I76" si="37">F67/E67*100</f>
        <v>52.530541012216403</v>
      </c>
      <c r="J67" s="108">
        <f t="shared" ref="J67:J76" si="38">SUM(O67,T67)</f>
        <v>468</v>
      </c>
      <c r="K67" s="17">
        <v>272</v>
      </c>
      <c r="L67" s="105">
        <v>11</v>
      </c>
      <c r="M67" s="105">
        <f t="shared" ref="M67:M76" si="39">J67-SUM(K67:L67)</f>
        <v>185</v>
      </c>
      <c r="N67" s="226">
        <f t="shared" ref="N67:N76" si="40">K67/J67*100</f>
        <v>58.119658119658126</v>
      </c>
      <c r="O67" s="108">
        <v>5</v>
      </c>
      <c r="P67" s="17">
        <v>0</v>
      </c>
      <c r="Q67" s="105">
        <v>0</v>
      </c>
      <c r="R67" s="17">
        <f t="shared" ref="R67:R76" si="41">O67-SUM(P67:Q67)</f>
        <v>5</v>
      </c>
      <c r="S67" s="226">
        <f t="shared" ref="S67:S76" si="42">P67/O67*100</f>
        <v>0</v>
      </c>
      <c r="T67" s="224">
        <v>463</v>
      </c>
      <c r="U67" s="17">
        <v>155</v>
      </c>
      <c r="V67" s="17">
        <v>4</v>
      </c>
      <c r="W67" s="17">
        <f t="shared" ref="W67:W76" si="43">T67-SUM(U67:V67)</f>
        <v>304</v>
      </c>
      <c r="X67" s="226">
        <f t="shared" ref="X67:X76" si="44">U67/T67*100</f>
        <v>33.477321814254864</v>
      </c>
      <c r="Y67" s="224">
        <v>105</v>
      </c>
      <c r="Z67" s="17">
        <v>29</v>
      </c>
      <c r="AA67" s="17">
        <v>1</v>
      </c>
      <c r="AB67" s="105">
        <f t="shared" ref="AB67:AB76" si="45">Y67-SUM(Z67:AA67)</f>
        <v>75</v>
      </c>
      <c r="AC67" s="226">
        <f t="shared" ref="AC67:AC76" si="46">Z67/Y67*100</f>
        <v>27.61904761904762</v>
      </c>
      <c r="AD67" s="108">
        <v>105</v>
      </c>
      <c r="AE67" s="224">
        <v>29</v>
      </c>
      <c r="AF67" s="224">
        <v>1</v>
      </c>
      <c r="AG67" s="17">
        <f t="shared" ref="AG67:AG76" si="47">AD67-SUM(AE67:AF67)</f>
        <v>75</v>
      </c>
      <c r="AH67" s="3">
        <f t="shared" ref="AH67:AH75" si="48">AE67/AD67*100</f>
        <v>27.61904761904762</v>
      </c>
    </row>
    <row r="68" spans="1:34" ht="15" customHeight="1" x14ac:dyDescent="0.15">
      <c r="B68" s="245" t="s">
        <v>94</v>
      </c>
      <c r="C68" s="56"/>
      <c r="D68" s="56"/>
      <c r="E68" s="18">
        <f t="shared" ref="E68:E76" si="49">SUM(J68,Y68)</f>
        <v>1451</v>
      </c>
      <c r="F68" s="18">
        <f t="shared" ref="F68:F76" si="50">SUM(K68,Z68)</f>
        <v>811</v>
      </c>
      <c r="G68" s="68">
        <f t="shared" ref="G68:G76" si="51">SUM(L68,AA68)</f>
        <v>13</v>
      </c>
      <c r="H68" s="68">
        <f t="shared" si="36"/>
        <v>627</v>
      </c>
      <c r="I68" s="133">
        <f t="shared" si="37"/>
        <v>55.892487939352179</v>
      </c>
      <c r="J68" s="109">
        <f t="shared" si="38"/>
        <v>977</v>
      </c>
      <c r="K68" s="18">
        <v>644</v>
      </c>
      <c r="L68" s="68">
        <v>10</v>
      </c>
      <c r="M68" s="68">
        <f t="shared" si="39"/>
        <v>323</v>
      </c>
      <c r="N68" s="186">
        <f t="shared" si="40"/>
        <v>65.916069600818844</v>
      </c>
      <c r="O68" s="109">
        <v>51</v>
      </c>
      <c r="P68" s="18">
        <v>23</v>
      </c>
      <c r="Q68" s="68">
        <v>0</v>
      </c>
      <c r="R68" s="18">
        <f t="shared" si="41"/>
        <v>28</v>
      </c>
      <c r="S68" s="133">
        <f t="shared" si="42"/>
        <v>45.098039215686278</v>
      </c>
      <c r="T68" s="118">
        <v>926</v>
      </c>
      <c r="U68" s="18">
        <v>352</v>
      </c>
      <c r="V68" s="18">
        <v>8</v>
      </c>
      <c r="W68" s="18">
        <f t="shared" si="43"/>
        <v>566</v>
      </c>
      <c r="X68" s="133">
        <f t="shared" si="44"/>
        <v>38.012958963282941</v>
      </c>
      <c r="Y68" s="118">
        <v>474</v>
      </c>
      <c r="Z68" s="18">
        <v>167</v>
      </c>
      <c r="AA68" s="18">
        <v>3</v>
      </c>
      <c r="AB68" s="68">
        <f t="shared" si="45"/>
        <v>304</v>
      </c>
      <c r="AC68" s="133">
        <f t="shared" si="46"/>
        <v>35.232067510548525</v>
      </c>
      <c r="AD68" s="109">
        <v>467</v>
      </c>
      <c r="AE68" s="118">
        <v>162</v>
      </c>
      <c r="AF68" s="118">
        <v>3</v>
      </c>
      <c r="AG68" s="18">
        <f t="shared" si="47"/>
        <v>302</v>
      </c>
      <c r="AH68" s="4">
        <f t="shared" si="48"/>
        <v>34.689507494646683</v>
      </c>
    </row>
    <row r="69" spans="1:34" ht="15" customHeight="1" x14ac:dyDescent="0.15">
      <c r="B69" s="245" t="s">
        <v>95</v>
      </c>
      <c r="C69" s="56"/>
      <c r="D69" s="56"/>
      <c r="E69" s="18">
        <f t="shared" si="49"/>
        <v>1577</v>
      </c>
      <c r="F69" s="18">
        <f t="shared" si="50"/>
        <v>973</v>
      </c>
      <c r="G69" s="68">
        <f t="shared" si="51"/>
        <v>7</v>
      </c>
      <c r="H69" s="68">
        <f t="shared" si="36"/>
        <v>597</v>
      </c>
      <c r="I69" s="133">
        <f t="shared" si="37"/>
        <v>61.699429296131889</v>
      </c>
      <c r="J69" s="109">
        <f t="shared" si="38"/>
        <v>914</v>
      </c>
      <c r="K69" s="18">
        <v>713</v>
      </c>
      <c r="L69" s="68">
        <v>4</v>
      </c>
      <c r="M69" s="68">
        <f t="shared" si="39"/>
        <v>197</v>
      </c>
      <c r="N69" s="186">
        <f t="shared" si="40"/>
        <v>78.008752735229763</v>
      </c>
      <c r="O69" s="109">
        <v>131</v>
      </c>
      <c r="P69" s="18">
        <v>60</v>
      </c>
      <c r="Q69" s="68">
        <v>0</v>
      </c>
      <c r="R69" s="18">
        <f t="shared" si="41"/>
        <v>71</v>
      </c>
      <c r="S69" s="133">
        <f t="shared" si="42"/>
        <v>45.801526717557252</v>
      </c>
      <c r="T69" s="118">
        <v>783</v>
      </c>
      <c r="U69" s="18">
        <v>322</v>
      </c>
      <c r="V69" s="18">
        <v>1</v>
      </c>
      <c r="W69" s="18">
        <f t="shared" si="43"/>
        <v>460</v>
      </c>
      <c r="X69" s="133">
        <f t="shared" si="44"/>
        <v>41.123882503192846</v>
      </c>
      <c r="Y69" s="118">
        <v>663</v>
      </c>
      <c r="Z69" s="18">
        <v>260</v>
      </c>
      <c r="AA69" s="18">
        <v>3</v>
      </c>
      <c r="AB69" s="68">
        <f t="shared" si="45"/>
        <v>400</v>
      </c>
      <c r="AC69" s="133">
        <f t="shared" si="46"/>
        <v>39.215686274509807</v>
      </c>
      <c r="AD69" s="109">
        <v>644</v>
      </c>
      <c r="AE69" s="118">
        <v>254</v>
      </c>
      <c r="AF69" s="118">
        <v>3</v>
      </c>
      <c r="AG69" s="18">
        <f t="shared" si="47"/>
        <v>387</v>
      </c>
      <c r="AH69" s="4">
        <f t="shared" si="48"/>
        <v>39.440993788819881</v>
      </c>
    </row>
    <row r="70" spans="1:34" ht="15" customHeight="1" x14ac:dyDescent="0.15">
      <c r="B70" s="245" t="s">
        <v>96</v>
      </c>
      <c r="C70" s="56"/>
      <c r="D70" s="56"/>
      <c r="E70" s="18">
        <f t="shared" si="49"/>
        <v>1195</v>
      </c>
      <c r="F70" s="18">
        <f t="shared" si="50"/>
        <v>730</v>
      </c>
      <c r="G70" s="68">
        <f t="shared" si="51"/>
        <v>8</v>
      </c>
      <c r="H70" s="68">
        <f t="shared" si="36"/>
        <v>457</v>
      </c>
      <c r="I70" s="133">
        <f t="shared" si="37"/>
        <v>61.087866108786613</v>
      </c>
      <c r="J70" s="109">
        <f t="shared" si="38"/>
        <v>644</v>
      </c>
      <c r="K70" s="18">
        <v>509</v>
      </c>
      <c r="L70" s="68">
        <v>0</v>
      </c>
      <c r="M70" s="68">
        <f t="shared" si="39"/>
        <v>135</v>
      </c>
      <c r="N70" s="186">
        <f t="shared" si="40"/>
        <v>79.037267080745337</v>
      </c>
      <c r="O70" s="109">
        <v>187</v>
      </c>
      <c r="P70" s="18">
        <v>90</v>
      </c>
      <c r="Q70" s="68">
        <v>1</v>
      </c>
      <c r="R70" s="18">
        <f t="shared" si="41"/>
        <v>96</v>
      </c>
      <c r="S70" s="133">
        <f t="shared" si="42"/>
        <v>48.128342245989302</v>
      </c>
      <c r="T70" s="118">
        <v>457</v>
      </c>
      <c r="U70" s="18">
        <v>168</v>
      </c>
      <c r="V70" s="18">
        <v>1</v>
      </c>
      <c r="W70" s="18">
        <f t="shared" si="43"/>
        <v>288</v>
      </c>
      <c r="X70" s="133">
        <f t="shared" si="44"/>
        <v>36.761487964989058</v>
      </c>
      <c r="Y70" s="118">
        <v>551</v>
      </c>
      <c r="Z70" s="18">
        <v>221</v>
      </c>
      <c r="AA70" s="18">
        <v>8</v>
      </c>
      <c r="AB70" s="68">
        <f t="shared" si="45"/>
        <v>322</v>
      </c>
      <c r="AC70" s="133">
        <f t="shared" si="46"/>
        <v>40.10889292196007</v>
      </c>
      <c r="AD70" s="109">
        <v>526</v>
      </c>
      <c r="AE70" s="118">
        <v>207</v>
      </c>
      <c r="AF70" s="118">
        <v>8</v>
      </c>
      <c r="AG70" s="18">
        <f t="shared" si="47"/>
        <v>311</v>
      </c>
      <c r="AH70" s="4">
        <f t="shared" si="48"/>
        <v>39.353612167300376</v>
      </c>
    </row>
    <row r="71" spans="1:34" ht="15" customHeight="1" x14ac:dyDescent="0.15">
      <c r="B71" s="245" t="s">
        <v>97</v>
      </c>
      <c r="C71" s="56"/>
      <c r="D71" s="56"/>
      <c r="E71" s="18">
        <f t="shared" si="49"/>
        <v>799</v>
      </c>
      <c r="F71" s="18">
        <f t="shared" si="50"/>
        <v>601</v>
      </c>
      <c r="G71" s="68">
        <f t="shared" si="51"/>
        <v>6</v>
      </c>
      <c r="H71" s="68">
        <f t="shared" si="36"/>
        <v>192</v>
      </c>
      <c r="I71" s="133">
        <f t="shared" si="37"/>
        <v>75.219023779724665</v>
      </c>
      <c r="J71" s="109">
        <f t="shared" si="38"/>
        <v>504</v>
      </c>
      <c r="K71" s="18">
        <v>484</v>
      </c>
      <c r="L71" s="68">
        <v>3</v>
      </c>
      <c r="M71" s="68">
        <f t="shared" si="39"/>
        <v>17</v>
      </c>
      <c r="N71" s="186">
        <f t="shared" si="40"/>
        <v>96.031746031746039</v>
      </c>
      <c r="O71" s="109">
        <v>226</v>
      </c>
      <c r="P71" s="18">
        <v>123</v>
      </c>
      <c r="Q71" s="68">
        <v>0</v>
      </c>
      <c r="R71" s="18">
        <f t="shared" si="41"/>
        <v>103</v>
      </c>
      <c r="S71" s="133">
        <f t="shared" si="42"/>
        <v>54.424778761061944</v>
      </c>
      <c r="T71" s="118">
        <v>278</v>
      </c>
      <c r="U71" s="18">
        <v>107</v>
      </c>
      <c r="V71" s="18">
        <v>0</v>
      </c>
      <c r="W71" s="18">
        <f t="shared" si="43"/>
        <v>171</v>
      </c>
      <c r="X71" s="133">
        <f t="shared" si="44"/>
        <v>38.489208633093526</v>
      </c>
      <c r="Y71" s="118">
        <v>295</v>
      </c>
      <c r="Z71" s="18">
        <v>117</v>
      </c>
      <c r="AA71" s="18">
        <v>3</v>
      </c>
      <c r="AB71" s="68">
        <f t="shared" si="45"/>
        <v>175</v>
      </c>
      <c r="AC71" s="133">
        <f t="shared" si="46"/>
        <v>39.661016949152547</v>
      </c>
      <c r="AD71" s="109">
        <v>268</v>
      </c>
      <c r="AE71" s="118">
        <v>106</v>
      </c>
      <c r="AF71" s="118">
        <v>3</v>
      </c>
      <c r="AG71" s="18">
        <f t="shared" si="47"/>
        <v>159</v>
      </c>
      <c r="AH71" s="4">
        <f t="shared" si="48"/>
        <v>39.552238805970148</v>
      </c>
    </row>
    <row r="72" spans="1:34" ht="15" customHeight="1" x14ac:dyDescent="0.15">
      <c r="B72" s="245" t="s">
        <v>98</v>
      </c>
      <c r="C72" s="56"/>
      <c r="D72" s="56"/>
      <c r="E72" s="18">
        <f t="shared" si="49"/>
        <v>707</v>
      </c>
      <c r="F72" s="18">
        <f t="shared" si="50"/>
        <v>539</v>
      </c>
      <c r="G72" s="68">
        <f t="shared" si="51"/>
        <v>10</v>
      </c>
      <c r="H72" s="68">
        <f t="shared" si="36"/>
        <v>158</v>
      </c>
      <c r="I72" s="133">
        <f t="shared" si="37"/>
        <v>76.237623762376245</v>
      </c>
      <c r="J72" s="109">
        <f t="shared" si="38"/>
        <v>481</v>
      </c>
      <c r="K72" s="18">
        <v>428</v>
      </c>
      <c r="L72" s="68">
        <v>1</v>
      </c>
      <c r="M72" s="68">
        <f t="shared" si="39"/>
        <v>52</v>
      </c>
      <c r="N72" s="186">
        <f t="shared" si="40"/>
        <v>88.981288981288984</v>
      </c>
      <c r="O72" s="109">
        <v>298</v>
      </c>
      <c r="P72" s="18">
        <v>162</v>
      </c>
      <c r="Q72" s="68">
        <v>1</v>
      </c>
      <c r="R72" s="18">
        <f t="shared" si="41"/>
        <v>135</v>
      </c>
      <c r="S72" s="133">
        <f t="shared" si="42"/>
        <v>54.36241610738255</v>
      </c>
      <c r="T72" s="118">
        <v>183</v>
      </c>
      <c r="U72" s="18">
        <v>76</v>
      </c>
      <c r="V72" s="18">
        <v>0</v>
      </c>
      <c r="W72" s="18">
        <f t="shared" si="43"/>
        <v>107</v>
      </c>
      <c r="X72" s="133">
        <f t="shared" si="44"/>
        <v>41.530054644808743</v>
      </c>
      <c r="Y72" s="118">
        <v>226</v>
      </c>
      <c r="Z72" s="18">
        <v>111</v>
      </c>
      <c r="AA72" s="18">
        <v>9</v>
      </c>
      <c r="AB72" s="68">
        <f t="shared" si="45"/>
        <v>106</v>
      </c>
      <c r="AC72" s="133">
        <f t="shared" si="46"/>
        <v>49.115044247787608</v>
      </c>
      <c r="AD72" s="109">
        <v>190</v>
      </c>
      <c r="AE72" s="118">
        <v>96</v>
      </c>
      <c r="AF72" s="118">
        <v>9</v>
      </c>
      <c r="AG72" s="18">
        <f t="shared" si="47"/>
        <v>85</v>
      </c>
      <c r="AH72" s="4">
        <f t="shared" si="48"/>
        <v>50.526315789473685</v>
      </c>
    </row>
    <row r="73" spans="1:34" ht="15" customHeight="1" x14ac:dyDescent="0.15">
      <c r="B73" s="245" t="s">
        <v>150</v>
      </c>
      <c r="C73" s="56"/>
      <c r="D73" s="56"/>
      <c r="E73" s="18">
        <f t="shared" si="49"/>
        <v>659</v>
      </c>
      <c r="F73" s="18">
        <f t="shared" si="50"/>
        <v>540</v>
      </c>
      <c r="G73" s="68">
        <f t="shared" si="51"/>
        <v>2</v>
      </c>
      <c r="H73" s="68">
        <f t="shared" si="36"/>
        <v>117</v>
      </c>
      <c r="I73" s="133">
        <f t="shared" si="37"/>
        <v>81.942336874051591</v>
      </c>
      <c r="J73" s="109">
        <f t="shared" si="38"/>
        <v>470</v>
      </c>
      <c r="K73" s="18">
        <v>432</v>
      </c>
      <c r="L73" s="68">
        <v>1</v>
      </c>
      <c r="M73" s="68">
        <f t="shared" si="39"/>
        <v>37</v>
      </c>
      <c r="N73" s="186">
        <f t="shared" si="40"/>
        <v>91.914893617021278</v>
      </c>
      <c r="O73" s="109">
        <v>313</v>
      </c>
      <c r="P73" s="18">
        <v>144</v>
      </c>
      <c r="Q73" s="68">
        <v>1</v>
      </c>
      <c r="R73" s="18">
        <f t="shared" si="41"/>
        <v>168</v>
      </c>
      <c r="S73" s="133">
        <f t="shared" si="42"/>
        <v>46.006389776357828</v>
      </c>
      <c r="T73" s="118">
        <v>157</v>
      </c>
      <c r="U73" s="18">
        <v>57</v>
      </c>
      <c r="V73" s="18">
        <v>0</v>
      </c>
      <c r="W73" s="18">
        <f t="shared" si="43"/>
        <v>100</v>
      </c>
      <c r="X73" s="133">
        <f t="shared" si="44"/>
        <v>36.30573248407643</v>
      </c>
      <c r="Y73" s="118">
        <v>189</v>
      </c>
      <c r="Z73" s="18">
        <v>108</v>
      </c>
      <c r="AA73" s="18">
        <v>1</v>
      </c>
      <c r="AB73" s="68">
        <f t="shared" si="45"/>
        <v>80</v>
      </c>
      <c r="AC73" s="133">
        <f t="shared" si="46"/>
        <v>57.142857142857139</v>
      </c>
      <c r="AD73" s="109">
        <v>152</v>
      </c>
      <c r="AE73" s="118">
        <v>85</v>
      </c>
      <c r="AF73" s="118">
        <v>1</v>
      </c>
      <c r="AG73" s="18">
        <f t="shared" si="47"/>
        <v>66</v>
      </c>
      <c r="AH73" s="4">
        <f t="shared" si="48"/>
        <v>55.921052631578952</v>
      </c>
    </row>
    <row r="74" spans="1:34" ht="15" customHeight="1" x14ac:dyDescent="0.15">
      <c r="B74" s="245" t="s">
        <v>99</v>
      </c>
      <c r="C74" s="56"/>
      <c r="D74" s="56"/>
      <c r="E74" s="18">
        <f t="shared" si="49"/>
        <v>233</v>
      </c>
      <c r="F74" s="18">
        <f t="shared" si="50"/>
        <v>154</v>
      </c>
      <c r="G74" s="68">
        <f t="shared" si="51"/>
        <v>0</v>
      </c>
      <c r="H74" s="68">
        <f t="shared" si="36"/>
        <v>79</v>
      </c>
      <c r="I74" s="133">
        <f t="shared" si="37"/>
        <v>66.094420600858371</v>
      </c>
      <c r="J74" s="109">
        <f t="shared" si="38"/>
        <v>177</v>
      </c>
      <c r="K74" s="18">
        <v>126</v>
      </c>
      <c r="L74" s="68">
        <v>0</v>
      </c>
      <c r="M74" s="68">
        <f t="shared" si="39"/>
        <v>51</v>
      </c>
      <c r="N74" s="186">
        <f t="shared" si="40"/>
        <v>71.186440677966104</v>
      </c>
      <c r="O74" s="109">
        <v>118</v>
      </c>
      <c r="P74" s="18">
        <v>59</v>
      </c>
      <c r="Q74" s="68">
        <v>0</v>
      </c>
      <c r="R74" s="18">
        <f t="shared" si="41"/>
        <v>59</v>
      </c>
      <c r="S74" s="133">
        <f t="shared" si="42"/>
        <v>50</v>
      </c>
      <c r="T74" s="118">
        <v>59</v>
      </c>
      <c r="U74" s="18">
        <v>21</v>
      </c>
      <c r="V74" s="18">
        <v>0</v>
      </c>
      <c r="W74" s="18">
        <f t="shared" si="43"/>
        <v>38</v>
      </c>
      <c r="X74" s="133">
        <f t="shared" si="44"/>
        <v>35.593220338983052</v>
      </c>
      <c r="Y74" s="118">
        <v>56</v>
      </c>
      <c r="Z74" s="18">
        <v>28</v>
      </c>
      <c r="AA74" s="18">
        <v>0</v>
      </c>
      <c r="AB74" s="68">
        <f t="shared" si="45"/>
        <v>28</v>
      </c>
      <c r="AC74" s="133">
        <f t="shared" si="46"/>
        <v>50</v>
      </c>
      <c r="AD74" s="109">
        <v>49</v>
      </c>
      <c r="AE74" s="118">
        <v>25</v>
      </c>
      <c r="AF74" s="118">
        <v>0</v>
      </c>
      <c r="AG74" s="18">
        <f t="shared" si="47"/>
        <v>24</v>
      </c>
      <c r="AH74" s="4">
        <f t="shared" si="48"/>
        <v>51.020408163265309</v>
      </c>
    </row>
    <row r="75" spans="1:34" ht="15" customHeight="1" x14ac:dyDescent="0.15">
      <c r="B75" s="245" t="s">
        <v>100</v>
      </c>
      <c r="C75" s="56"/>
      <c r="D75" s="56"/>
      <c r="E75" s="18">
        <f t="shared" si="49"/>
        <v>244</v>
      </c>
      <c r="F75" s="18">
        <f t="shared" si="50"/>
        <v>170</v>
      </c>
      <c r="G75" s="68">
        <f t="shared" si="51"/>
        <v>4</v>
      </c>
      <c r="H75" s="68">
        <f t="shared" si="36"/>
        <v>70</v>
      </c>
      <c r="I75" s="133">
        <f t="shared" si="37"/>
        <v>69.672131147540981</v>
      </c>
      <c r="J75" s="109">
        <f t="shared" si="38"/>
        <v>207</v>
      </c>
      <c r="K75" s="18">
        <v>155</v>
      </c>
      <c r="L75" s="68">
        <v>0</v>
      </c>
      <c r="M75" s="68">
        <f t="shared" si="39"/>
        <v>52</v>
      </c>
      <c r="N75" s="186">
        <f t="shared" si="40"/>
        <v>74.879227053140099</v>
      </c>
      <c r="O75" s="109">
        <v>142</v>
      </c>
      <c r="P75" s="18">
        <v>59</v>
      </c>
      <c r="Q75" s="68">
        <v>0</v>
      </c>
      <c r="R75" s="18">
        <f t="shared" si="41"/>
        <v>83</v>
      </c>
      <c r="S75" s="133">
        <f t="shared" si="42"/>
        <v>41.549295774647888</v>
      </c>
      <c r="T75" s="118">
        <v>65</v>
      </c>
      <c r="U75" s="18">
        <v>21</v>
      </c>
      <c r="V75" s="18">
        <v>0</v>
      </c>
      <c r="W75" s="18">
        <f t="shared" si="43"/>
        <v>44</v>
      </c>
      <c r="X75" s="133">
        <f t="shared" si="44"/>
        <v>32.307692307692307</v>
      </c>
      <c r="Y75" s="118">
        <v>37</v>
      </c>
      <c r="Z75" s="18">
        <v>15</v>
      </c>
      <c r="AA75" s="18">
        <v>4</v>
      </c>
      <c r="AB75" s="68">
        <f t="shared" si="45"/>
        <v>18</v>
      </c>
      <c r="AC75" s="133">
        <f t="shared" si="46"/>
        <v>40.54054054054054</v>
      </c>
      <c r="AD75" s="109">
        <v>33</v>
      </c>
      <c r="AE75" s="118">
        <v>15</v>
      </c>
      <c r="AF75" s="118">
        <v>4</v>
      </c>
      <c r="AG75" s="18">
        <f t="shared" si="47"/>
        <v>14</v>
      </c>
      <c r="AH75" s="4">
        <f t="shared" si="48"/>
        <v>45.454545454545453</v>
      </c>
    </row>
    <row r="76" spans="1:34" ht="15" customHeight="1" x14ac:dyDescent="0.15">
      <c r="B76" s="246" t="s">
        <v>160</v>
      </c>
      <c r="C76" s="53"/>
      <c r="D76" s="53"/>
      <c r="E76" s="19">
        <f t="shared" si="49"/>
        <v>62</v>
      </c>
      <c r="F76" s="19">
        <f t="shared" si="50"/>
        <v>56</v>
      </c>
      <c r="G76" s="73">
        <f t="shared" si="51"/>
        <v>0</v>
      </c>
      <c r="H76" s="73">
        <f t="shared" si="36"/>
        <v>6</v>
      </c>
      <c r="I76" s="232">
        <f t="shared" si="37"/>
        <v>90.322580645161281</v>
      </c>
      <c r="J76" s="231">
        <f t="shared" si="38"/>
        <v>30</v>
      </c>
      <c r="K76" s="19">
        <v>24</v>
      </c>
      <c r="L76" s="73">
        <v>0</v>
      </c>
      <c r="M76" s="73">
        <f t="shared" si="39"/>
        <v>6</v>
      </c>
      <c r="N76" s="228">
        <f t="shared" si="40"/>
        <v>80</v>
      </c>
      <c r="O76" s="231">
        <v>4</v>
      </c>
      <c r="P76" s="19">
        <v>4</v>
      </c>
      <c r="Q76" s="73">
        <v>0</v>
      </c>
      <c r="R76" s="19">
        <f t="shared" si="41"/>
        <v>0</v>
      </c>
      <c r="S76" s="232">
        <f t="shared" si="42"/>
        <v>100</v>
      </c>
      <c r="T76" s="225">
        <v>26</v>
      </c>
      <c r="U76" s="19">
        <v>25</v>
      </c>
      <c r="V76" s="19">
        <v>0</v>
      </c>
      <c r="W76" s="19">
        <f t="shared" si="43"/>
        <v>1</v>
      </c>
      <c r="X76" s="232">
        <f t="shared" si="44"/>
        <v>96.15384615384616</v>
      </c>
      <c r="Y76" s="225">
        <v>32</v>
      </c>
      <c r="Z76" s="19">
        <v>32</v>
      </c>
      <c r="AA76" s="19">
        <v>0</v>
      </c>
      <c r="AB76" s="73">
        <f t="shared" si="45"/>
        <v>0</v>
      </c>
      <c r="AC76" s="232">
        <f t="shared" si="46"/>
        <v>100</v>
      </c>
      <c r="AD76" s="231">
        <v>32</v>
      </c>
      <c r="AE76" s="225">
        <v>32</v>
      </c>
      <c r="AF76" s="225">
        <v>0</v>
      </c>
      <c r="AG76" s="19">
        <f t="shared" si="47"/>
        <v>0</v>
      </c>
      <c r="AH76" s="5">
        <f t="shared" ref="AH76" si="52">AE76/AD76*100</f>
        <v>100</v>
      </c>
    </row>
    <row r="77" spans="1:34" ht="12" customHeight="1" x14ac:dyDescent="0.15">
      <c r="B77" s="63"/>
      <c r="C77" s="45"/>
      <c r="D77" s="45"/>
      <c r="E77" s="55"/>
      <c r="F77" s="55"/>
      <c r="G77" s="55"/>
      <c r="H77" s="234"/>
      <c r="I77" s="234"/>
      <c r="J77" s="55"/>
      <c r="K77" s="55"/>
      <c r="L77" s="55"/>
      <c r="M77" s="55"/>
      <c r="N77" s="195"/>
      <c r="O77" s="55"/>
      <c r="P77" s="55"/>
      <c r="Q77" s="55"/>
      <c r="R77" s="195"/>
      <c r="T77" s="55"/>
      <c r="U77" s="55"/>
      <c r="V77" s="55"/>
      <c r="W77" s="44"/>
      <c r="Y77" s="55"/>
      <c r="Z77" s="55"/>
      <c r="AA77" s="55"/>
      <c r="AD77" s="55"/>
      <c r="AE77" s="55"/>
      <c r="AF77" s="55"/>
    </row>
    <row r="78" spans="1:34" ht="15" customHeight="1" x14ac:dyDescent="0.15">
      <c r="A78" s="1" t="s">
        <v>600</v>
      </c>
      <c r="B78" s="22"/>
      <c r="C78" s="7"/>
      <c r="D78" s="7"/>
      <c r="E78" s="7"/>
      <c r="F78" s="7"/>
      <c r="H78" s="195"/>
      <c r="P78" s="195"/>
    </row>
    <row r="79" spans="1:34" ht="15" customHeight="1" x14ac:dyDescent="0.15">
      <c r="B79" s="32"/>
      <c r="C79" s="75"/>
      <c r="D79" s="287"/>
      <c r="E79" s="288"/>
      <c r="F79" s="130" t="s">
        <v>2</v>
      </c>
      <c r="G79" s="288"/>
      <c r="H79" s="288"/>
      <c r="I79" s="358"/>
      <c r="J79" s="288"/>
      <c r="K79" s="130" t="s">
        <v>3</v>
      </c>
      <c r="L79" s="288"/>
      <c r="M79" s="289"/>
    </row>
    <row r="80" spans="1:34" ht="28.8" x14ac:dyDescent="0.15">
      <c r="B80" s="34"/>
      <c r="C80" s="76"/>
      <c r="D80" s="341" t="s">
        <v>589</v>
      </c>
      <c r="E80" s="341" t="s">
        <v>231</v>
      </c>
      <c r="F80" s="341" t="s">
        <v>232</v>
      </c>
      <c r="G80" s="341" t="s">
        <v>591</v>
      </c>
      <c r="H80" s="342" t="s">
        <v>234</v>
      </c>
      <c r="I80" s="359" t="s">
        <v>589</v>
      </c>
      <c r="J80" s="360" t="s">
        <v>231</v>
      </c>
      <c r="K80" s="360" t="s">
        <v>232</v>
      </c>
      <c r="L80" s="341" t="s">
        <v>591</v>
      </c>
      <c r="M80" s="341" t="s">
        <v>234</v>
      </c>
    </row>
    <row r="81" spans="1:15" ht="12" customHeight="1" x14ac:dyDescent="0.15">
      <c r="B81" s="35"/>
      <c r="C81" s="77"/>
      <c r="D81" s="37"/>
      <c r="E81" s="37"/>
      <c r="F81" s="37"/>
      <c r="G81" s="37"/>
      <c r="H81" s="67"/>
      <c r="I81" s="111">
        <f>D90</f>
        <v>2028</v>
      </c>
      <c r="J81" s="2">
        <f t="shared" ref="J81:M81" si="53">E90</f>
        <v>726</v>
      </c>
      <c r="K81" s="2">
        <f t="shared" si="53"/>
        <v>1302</v>
      </c>
      <c r="L81" s="2">
        <f t="shared" si="53"/>
        <v>1088</v>
      </c>
      <c r="M81" s="2">
        <f t="shared" si="53"/>
        <v>1011</v>
      </c>
    </row>
    <row r="82" spans="1:15" ht="15" customHeight="1" x14ac:dyDescent="0.15">
      <c r="B82" s="34" t="s">
        <v>201</v>
      </c>
      <c r="C82" s="7"/>
      <c r="D82" s="17">
        <v>111</v>
      </c>
      <c r="E82" s="17">
        <v>99</v>
      </c>
      <c r="F82" s="17">
        <v>12</v>
      </c>
      <c r="G82" s="17">
        <v>30</v>
      </c>
      <c r="H82" s="105">
        <v>26</v>
      </c>
      <c r="I82" s="112">
        <f>D82/I$81*100</f>
        <v>5.4733727810650894</v>
      </c>
      <c r="J82" s="3">
        <f t="shared" ref="J82:J89" si="54">E82/J$81*100</f>
        <v>13.636363636363635</v>
      </c>
      <c r="K82" s="3">
        <f t="shared" ref="K82:K89" si="55">F82/K$81*100</f>
        <v>0.92165898617511521</v>
      </c>
      <c r="L82" s="3">
        <f t="shared" ref="L82:L89" si="56">G82/L$81*100</f>
        <v>2.7573529411764706</v>
      </c>
      <c r="M82" s="3">
        <f t="shared" ref="M82:M89" si="57">H82/M$81*100</f>
        <v>2.571711177052423</v>
      </c>
    </row>
    <row r="83" spans="1:15" ht="15" customHeight="1" x14ac:dyDescent="0.15">
      <c r="B83" s="34" t="s">
        <v>202</v>
      </c>
      <c r="C83" s="7"/>
      <c r="D83" s="18">
        <v>140</v>
      </c>
      <c r="E83" s="18">
        <v>90</v>
      </c>
      <c r="F83" s="18">
        <v>50</v>
      </c>
      <c r="G83" s="18">
        <v>69</v>
      </c>
      <c r="H83" s="68">
        <v>62</v>
      </c>
      <c r="I83" s="113">
        <f t="shared" ref="I83:I89" si="58">D83/I$81*100</f>
        <v>6.9033530571992117</v>
      </c>
      <c r="J83" s="4">
        <f t="shared" si="54"/>
        <v>12.396694214876034</v>
      </c>
      <c r="K83" s="4">
        <f t="shared" si="55"/>
        <v>3.8402457757296471</v>
      </c>
      <c r="L83" s="4">
        <f t="shared" si="56"/>
        <v>6.3419117647058822</v>
      </c>
      <c r="M83" s="4">
        <f t="shared" si="57"/>
        <v>6.132542037586548</v>
      </c>
    </row>
    <row r="84" spans="1:15" ht="15" customHeight="1" x14ac:dyDescent="0.15">
      <c r="B84" s="34" t="s">
        <v>203</v>
      </c>
      <c r="C84" s="7"/>
      <c r="D84" s="18">
        <v>154</v>
      </c>
      <c r="E84" s="18">
        <v>93</v>
      </c>
      <c r="F84" s="18">
        <v>61</v>
      </c>
      <c r="G84" s="18">
        <v>64</v>
      </c>
      <c r="H84" s="68">
        <v>55</v>
      </c>
      <c r="I84" s="113">
        <f t="shared" si="58"/>
        <v>7.5936883629191323</v>
      </c>
      <c r="J84" s="4">
        <f t="shared" si="54"/>
        <v>12.809917355371899</v>
      </c>
      <c r="K84" s="4">
        <f t="shared" si="55"/>
        <v>4.6850998463901696</v>
      </c>
      <c r="L84" s="4">
        <f t="shared" si="56"/>
        <v>5.8823529411764701</v>
      </c>
      <c r="M84" s="4">
        <f t="shared" si="57"/>
        <v>5.4401582591493574</v>
      </c>
    </row>
    <row r="85" spans="1:15" ht="15" customHeight="1" x14ac:dyDescent="0.15">
      <c r="B85" s="34" t="s">
        <v>204</v>
      </c>
      <c r="C85" s="7"/>
      <c r="D85" s="18">
        <v>78</v>
      </c>
      <c r="E85" s="18">
        <v>47</v>
      </c>
      <c r="F85" s="18">
        <v>31</v>
      </c>
      <c r="G85" s="18">
        <v>54</v>
      </c>
      <c r="H85" s="68">
        <v>53</v>
      </c>
      <c r="I85" s="113">
        <f t="shared" si="58"/>
        <v>3.8461538461538463</v>
      </c>
      <c r="J85" s="4">
        <f t="shared" si="54"/>
        <v>6.4738292011019283</v>
      </c>
      <c r="K85" s="4">
        <f t="shared" si="55"/>
        <v>2.3809523809523809</v>
      </c>
      <c r="L85" s="4">
        <f t="shared" si="56"/>
        <v>4.9632352941176467</v>
      </c>
      <c r="M85" s="4">
        <f t="shared" si="57"/>
        <v>5.2423343224530168</v>
      </c>
    </row>
    <row r="86" spans="1:15" ht="15" customHeight="1" x14ac:dyDescent="0.15">
      <c r="B86" s="34" t="s">
        <v>205</v>
      </c>
      <c r="C86" s="7"/>
      <c r="D86" s="18">
        <v>176</v>
      </c>
      <c r="E86" s="18">
        <v>81</v>
      </c>
      <c r="F86" s="18">
        <v>95</v>
      </c>
      <c r="G86" s="18">
        <v>128</v>
      </c>
      <c r="H86" s="68">
        <v>122</v>
      </c>
      <c r="I86" s="113">
        <f t="shared" si="58"/>
        <v>8.6785009861932938</v>
      </c>
      <c r="J86" s="4">
        <f t="shared" si="54"/>
        <v>11.15702479338843</v>
      </c>
      <c r="K86" s="4">
        <f t="shared" si="55"/>
        <v>7.2964669738863286</v>
      </c>
      <c r="L86" s="4">
        <f t="shared" si="56"/>
        <v>11.76470588235294</v>
      </c>
      <c r="M86" s="4">
        <f t="shared" si="57"/>
        <v>12.067260138476756</v>
      </c>
      <c r="O86" s="227"/>
    </row>
    <row r="87" spans="1:15" ht="15" customHeight="1" x14ac:dyDescent="0.15">
      <c r="B87" s="34" t="s">
        <v>206</v>
      </c>
      <c r="C87" s="7"/>
      <c r="D87" s="18">
        <v>185</v>
      </c>
      <c r="E87" s="18">
        <v>63</v>
      </c>
      <c r="F87" s="18">
        <v>122</v>
      </c>
      <c r="G87" s="18">
        <v>144</v>
      </c>
      <c r="H87" s="68">
        <v>132</v>
      </c>
      <c r="I87" s="113">
        <f t="shared" si="58"/>
        <v>9.1222879684418139</v>
      </c>
      <c r="J87" s="4">
        <f t="shared" si="54"/>
        <v>8.677685950413224</v>
      </c>
      <c r="K87" s="4">
        <f t="shared" si="55"/>
        <v>9.3701996927803393</v>
      </c>
      <c r="L87" s="4">
        <f t="shared" si="56"/>
        <v>13.23529411764706</v>
      </c>
      <c r="M87" s="4">
        <f t="shared" si="57"/>
        <v>13.056379821958458</v>
      </c>
    </row>
    <row r="88" spans="1:15" ht="15" customHeight="1" x14ac:dyDescent="0.15">
      <c r="B88" s="34" t="s">
        <v>228</v>
      </c>
      <c r="C88" s="7"/>
      <c r="D88" s="18">
        <v>260</v>
      </c>
      <c r="E88" s="18">
        <v>79</v>
      </c>
      <c r="F88" s="18">
        <v>181</v>
      </c>
      <c r="G88" s="18">
        <v>167</v>
      </c>
      <c r="H88" s="68">
        <v>154</v>
      </c>
      <c r="I88" s="113">
        <f t="shared" si="58"/>
        <v>12.820512820512819</v>
      </c>
      <c r="J88" s="4">
        <f t="shared" si="54"/>
        <v>10.881542699724518</v>
      </c>
      <c r="K88" s="4">
        <f t="shared" si="55"/>
        <v>13.901689708141321</v>
      </c>
      <c r="L88" s="4">
        <f t="shared" si="56"/>
        <v>15.349264705882353</v>
      </c>
      <c r="M88" s="4">
        <f t="shared" si="57"/>
        <v>15.2324431256182</v>
      </c>
    </row>
    <row r="89" spans="1:15" ht="15" customHeight="1" x14ac:dyDescent="0.15">
      <c r="B89" s="34" t="s">
        <v>52</v>
      </c>
      <c r="C89" s="7"/>
      <c r="D89" s="18">
        <v>924</v>
      </c>
      <c r="E89" s="18">
        <v>174</v>
      </c>
      <c r="F89" s="18">
        <v>750</v>
      </c>
      <c r="G89" s="18">
        <v>432</v>
      </c>
      <c r="H89" s="68">
        <v>407</v>
      </c>
      <c r="I89" s="113">
        <f t="shared" si="58"/>
        <v>45.562130177514796</v>
      </c>
      <c r="J89" s="4">
        <f t="shared" si="54"/>
        <v>23.966942148760332</v>
      </c>
      <c r="K89" s="4">
        <f t="shared" si="55"/>
        <v>57.603686635944698</v>
      </c>
      <c r="L89" s="4">
        <f t="shared" si="56"/>
        <v>39.705882352941174</v>
      </c>
      <c r="M89" s="4">
        <f t="shared" si="57"/>
        <v>40.257171117705241</v>
      </c>
    </row>
    <row r="90" spans="1:15" ht="15" customHeight="1" x14ac:dyDescent="0.15">
      <c r="B90" s="38" t="s">
        <v>1</v>
      </c>
      <c r="C90" s="29"/>
      <c r="D90" s="39">
        <f t="shared" ref="D90:M90" si="59">SUM(D82:D89)</f>
        <v>2028</v>
      </c>
      <c r="E90" s="39">
        <f t="shared" si="59"/>
        <v>726</v>
      </c>
      <c r="F90" s="39">
        <f t="shared" si="59"/>
        <v>1302</v>
      </c>
      <c r="G90" s="39">
        <f t="shared" si="59"/>
        <v>1088</v>
      </c>
      <c r="H90" s="69">
        <f t="shared" si="59"/>
        <v>1011</v>
      </c>
      <c r="I90" s="114">
        <f t="shared" si="59"/>
        <v>100</v>
      </c>
      <c r="J90" s="6">
        <f t="shared" si="59"/>
        <v>100</v>
      </c>
      <c r="K90" s="6">
        <f t="shared" si="59"/>
        <v>100</v>
      </c>
      <c r="L90" s="6">
        <f t="shared" si="59"/>
        <v>100</v>
      </c>
      <c r="M90" s="6">
        <f t="shared" si="59"/>
        <v>100</v>
      </c>
    </row>
    <row r="91" spans="1:15" ht="15" customHeight="1" x14ac:dyDescent="0.15">
      <c r="G91" s="195"/>
    </row>
    <row r="92" spans="1:15" ht="15" customHeight="1" x14ac:dyDescent="0.15">
      <c r="A92" s="1" t="s">
        <v>207</v>
      </c>
      <c r="B92" s="22"/>
      <c r="C92" s="7"/>
      <c r="D92" s="7"/>
      <c r="E92" s="7"/>
      <c r="F92" s="7"/>
      <c r="H92" s="7"/>
      <c r="I92" s="7"/>
      <c r="J92" s="7"/>
    </row>
    <row r="93" spans="1:15" ht="15" customHeight="1" x14ac:dyDescent="0.15">
      <c r="B93" s="32"/>
      <c r="C93" s="75"/>
      <c r="D93" s="287"/>
      <c r="E93" s="288"/>
      <c r="F93" s="130" t="s">
        <v>2</v>
      </c>
      <c r="G93" s="288"/>
      <c r="H93" s="288"/>
      <c r="I93" s="358"/>
      <c r="J93" s="288"/>
      <c r="K93" s="130" t="s">
        <v>3</v>
      </c>
      <c r="L93" s="288"/>
      <c r="M93" s="289"/>
    </row>
    <row r="94" spans="1:15" ht="28.8" x14ac:dyDescent="0.15">
      <c r="B94" s="34"/>
      <c r="C94" s="76"/>
      <c r="D94" s="341" t="s">
        <v>589</v>
      </c>
      <c r="E94" s="341" t="s">
        <v>231</v>
      </c>
      <c r="F94" s="341" t="s">
        <v>232</v>
      </c>
      <c r="G94" s="341" t="s">
        <v>591</v>
      </c>
      <c r="H94" s="342" t="s">
        <v>234</v>
      </c>
      <c r="I94" s="359" t="s">
        <v>589</v>
      </c>
      <c r="J94" s="360" t="s">
        <v>231</v>
      </c>
      <c r="K94" s="360" t="s">
        <v>232</v>
      </c>
      <c r="L94" s="341" t="s">
        <v>591</v>
      </c>
      <c r="M94" s="341" t="s">
        <v>234</v>
      </c>
    </row>
    <row r="95" spans="1:15" ht="12" customHeight="1" x14ac:dyDescent="0.15">
      <c r="B95" s="35"/>
      <c r="C95" s="77"/>
      <c r="D95" s="37"/>
      <c r="E95" s="37"/>
      <c r="F95" s="37"/>
      <c r="G95" s="37"/>
      <c r="H95" s="67"/>
      <c r="I95" s="111">
        <f>D101</f>
        <v>2028</v>
      </c>
      <c r="J95" s="2">
        <f>E101</f>
        <v>726</v>
      </c>
      <c r="K95" s="2">
        <f>F101</f>
        <v>1302</v>
      </c>
      <c r="L95" s="2">
        <f>G101</f>
        <v>1088</v>
      </c>
      <c r="M95" s="2">
        <f>H101</f>
        <v>1011</v>
      </c>
    </row>
    <row r="96" spans="1:15" ht="15" customHeight="1" x14ac:dyDescent="0.15">
      <c r="B96" s="34" t="s">
        <v>208</v>
      </c>
      <c r="C96" s="7"/>
      <c r="D96" s="17">
        <v>544</v>
      </c>
      <c r="E96" s="17">
        <v>305</v>
      </c>
      <c r="F96" s="17">
        <v>239</v>
      </c>
      <c r="G96" s="17">
        <v>278</v>
      </c>
      <c r="H96" s="105">
        <v>256</v>
      </c>
      <c r="I96" s="112">
        <f>D96/I$95*100</f>
        <v>26.824457593688361</v>
      </c>
      <c r="J96" s="3">
        <f t="shared" ref="J96:J100" si="60">E96/J$95*100</f>
        <v>42.011019283746556</v>
      </c>
      <c r="K96" s="3">
        <f t="shared" ref="K96:K100" si="61">F96/K$95*100</f>
        <v>18.356374807987709</v>
      </c>
      <c r="L96" s="3">
        <f t="shared" ref="L96:L100" si="62">G96/L$95*100</f>
        <v>25.551470588235293</v>
      </c>
      <c r="M96" s="3">
        <f t="shared" ref="M96:M100" si="63">H96/M$95*100</f>
        <v>25.321463897131551</v>
      </c>
      <c r="O96" s="195"/>
    </row>
    <row r="97" spans="2:15" ht="15" customHeight="1" x14ac:dyDescent="0.15">
      <c r="B97" s="34" t="s">
        <v>209</v>
      </c>
      <c r="C97" s="7"/>
      <c r="D97" s="18">
        <v>111</v>
      </c>
      <c r="E97" s="18">
        <v>40</v>
      </c>
      <c r="F97" s="18">
        <v>71</v>
      </c>
      <c r="G97" s="18">
        <v>56</v>
      </c>
      <c r="H97" s="68">
        <v>50</v>
      </c>
      <c r="I97" s="113">
        <f t="shared" ref="I97:I100" si="64">D97/I$95*100</f>
        <v>5.4733727810650894</v>
      </c>
      <c r="J97" s="4">
        <f t="shared" si="60"/>
        <v>5.5096418732782375</v>
      </c>
      <c r="K97" s="4">
        <f t="shared" si="61"/>
        <v>5.4531490015360982</v>
      </c>
      <c r="L97" s="4">
        <f t="shared" si="62"/>
        <v>5.1470588235294112</v>
      </c>
      <c r="M97" s="4">
        <f t="shared" si="63"/>
        <v>4.9455984174085064</v>
      </c>
      <c r="O97" s="195"/>
    </row>
    <row r="98" spans="2:15" ht="15" customHeight="1" x14ac:dyDescent="0.15">
      <c r="B98" s="34" t="s">
        <v>210</v>
      </c>
      <c r="C98" s="7"/>
      <c r="D98" s="18">
        <v>391</v>
      </c>
      <c r="E98" s="18">
        <v>104</v>
      </c>
      <c r="F98" s="18">
        <v>287</v>
      </c>
      <c r="G98" s="18">
        <v>233</v>
      </c>
      <c r="H98" s="68">
        <v>222</v>
      </c>
      <c r="I98" s="113">
        <f t="shared" si="64"/>
        <v>19.280078895463511</v>
      </c>
      <c r="J98" s="4">
        <f t="shared" si="60"/>
        <v>14.325068870523417</v>
      </c>
      <c r="K98" s="4">
        <f t="shared" si="61"/>
        <v>22.043010752688172</v>
      </c>
      <c r="L98" s="4">
        <f t="shared" si="62"/>
        <v>21.415441176470587</v>
      </c>
      <c r="M98" s="4">
        <f t="shared" si="63"/>
        <v>21.958456973293767</v>
      </c>
      <c r="O98" s="195"/>
    </row>
    <row r="99" spans="2:15" ht="15" customHeight="1" x14ac:dyDescent="0.15">
      <c r="B99" s="34" t="s">
        <v>211</v>
      </c>
      <c r="C99" s="7"/>
      <c r="D99" s="18">
        <v>820</v>
      </c>
      <c r="E99" s="18">
        <v>245</v>
      </c>
      <c r="F99" s="18">
        <v>575</v>
      </c>
      <c r="G99" s="18">
        <v>455</v>
      </c>
      <c r="H99" s="68">
        <v>421</v>
      </c>
      <c r="I99" s="113">
        <f t="shared" si="64"/>
        <v>40.433925049309664</v>
      </c>
      <c r="J99" s="4">
        <f t="shared" si="60"/>
        <v>33.746556473829202</v>
      </c>
      <c r="K99" s="4">
        <f t="shared" si="61"/>
        <v>44.162826420890937</v>
      </c>
      <c r="L99" s="4">
        <f t="shared" si="62"/>
        <v>41.819852941176471</v>
      </c>
      <c r="M99" s="4">
        <f t="shared" si="63"/>
        <v>41.641938674579627</v>
      </c>
      <c r="O99" s="195"/>
    </row>
    <row r="100" spans="2:15" ht="15" customHeight="1" x14ac:dyDescent="0.15">
      <c r="B100" s="34" t="s">
        <v>391</v>
      </c>
      <c r="C100" s="7"/>
      <c r="D100" s="18">
        <v>162</v>
      </c>
      <c r="E100" s="18">
        <v>32</v>
      </c>
      <c r="F100" s="18">
        <v>130</v>
      </c>
      <c r="G100" s="18">
        <v>66</v>
      </c>
      <c r="H100" s="68">
        <v>62</v>
      </c>
      <c r="I100" s="113">
        <f t="shared" si="64"/>
        <v>7.9881656804733732</v>
      </c>
      <c r="J100" s="4">
        <f t="shared" si="60"/>
        <v>4.4077134986225897</v>
      </c>
      <c r="K100" s="4">
        <f t="shared" si="61"/>
        <v>9.9846390168970824</v>
      </c>
      <c r="L100" s="4">
        <f t="shared" si="62"/>
        <v>6.0661764705882355</v>
      </c>
      <c r="M100" s="4">
        <f t="shared" si="63"/>
        <v>6.132542037586548</v>
      </c>
      <c r="O100" s="195"/>
    </row>
    <row r="101" spans="2:15" ht="15" customHeight="1" x14ac:dyDescent="0.15">
      <c r="B101" s="38" t="s">
        <v>1</v>
      </c>
      <c r="C101" s="29"/>
      <c r="D101" s="39">
        <f>SUM(D96:D100)</f>
        <v>2028</v>
      </c>
      <c r="E101" s="39">
        <f>SUM(E96:E100)</f>
        <v>726</v>
      </c>
      <c r="F101" s="39">
        <f>SUM(F96:F100)</f>
        <v>1302</v>
      </c>
      <c r="G101" s="39">
        <f>SUM(G96:G100)</f>
        <v>1088</v>
      </c>
      <c r="H101" s="69">
        <f>SUM(H96:H100)</f>
        <v>1011</v>
      </c>
      <c r="I101" s="114">
        <f>IF(SUM(I96:I100)&gt;100,"－",SUM(I96:I100))</f>
        <v>100</v>
      </c>
      <c r="J101" s="6">
        <f>IF(SUM(J96:J100)&gt;100,"－",SUM(J96:J100))</f>
        <v>99.999999999999986</v>
      </c>
      <c r="K101" s="6">
        <f>IF(SUM(K96:K100)&gt;100,"－",SUM(K96:K100))</f>
        <v>99.999999999999986</v>
      </c>
      <c r="L101" s="6">
        <f>IF(SUM(L96:L100)&gt;100,"－",SUM(L96:L100))</f>
        <v>100</v>
      </c>
      <c r="M101" s="6">
        <f>IF(SUM(M96:M100)&gt;100,"－",SUM(M96:M100))</f>
        <v>100</v>
      </c>
    </row>
    <row r="103" spans="2:15" ht="15" customHeight="1" x14ac:dyDescent="0.15">
      <c r="F103" s="195"/>
    </row>
  </sheetData>
  <phoneticPr fontId="1"/>
  <pageMargins left="0.27559055118110237" right="0.27559055118110237" top="0.47244094488188981" bottom="0.31496062992125984" header="0.23622047244094491" footer="0.27559055118110237"/>
  <pageSetup paperSize="9" scale="62" orientation="landscape" r:id="rId1"/>
  <headerFooter alignWithMargins="0">
    <oddHeader>&amp;C【2019年度　厚生労働省　老人保健事業推進費等補助金事業】
高齢者向け住まいに関するアンケート調査&amp;R&amp;A</oddHeader>
    <oddFooter>&amp;R&amp;P/&amp;N</oddFooter>
  </headerFooter>
  <rowBreaks count="1" manualBreakCount="1">
    <brk id="52" max="33" man="1"/>
  </rowBreaks>
  <ignoredErrors>
    <ignoredError sqref="AB51 W51 R5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46B6A-F532-445D-AC44-92F584268CC8}">
  <dimension ref="A1:K152"/>
  <sheetViews>
    <sheetView showGridLines="0" workbookViewId="0"/>
  </sheetViews>
  <sheetFormatPr defaultColWidth="9.109375" defaultRowHeight="15" customHeight="1" x14ac:dyDescent="0.15"/>
  <cols>
    <col min="1" max="1" width="2.6640625" style="405" customWidth="1"/>
    <col min="2" max="2" width="18.109375" style="405" customWidth="1"/>
    <col min="3" max="11" width="8.33203125" style="405" customWidth="1"/>
    <col min="12" max="16384" width="9.109375" style="405"/>
  </cols>
  <sheetData>
    <row r="1" spans="1:11" ht="15" customHeight="1" x14ac:dyDescent="0.15">
      <c r="A1" s="405" t="s">
        <v>903</v>
      </c>
    </row>
    <row r="2" spans="1:11" ht="15" customHeight="1" x14ac:dyDescent="0.15">
      <c r="B2" s="406"/>
      <c r="C2" s="407"/>
      <c r="D2" s="408" t="s">
        <v>904</v>
      </c>
      <c r="E2" s="409"/>
      <c r="F2" s="410"/>
      <c r="G2" s="411" t="s">
        <v>905</v>
      </c>
      <c r="H2" s="409"/>
      <c r="I2" s="410"/>
      <c r="J2" s="411" t="s">
        <v>906</v>
      </c>
      <c r="K2" s="412"/>
    </row>
    <row r="3" spans="1:11" ht="15" customHeight="1" x14ac:dyDescent="0.15">
      <c r="B3" s="413"/>
      <c r="C3" s="414" t="s">
        <v>907</v>
      </c>
      <c r="D3" s="415" t="s">
        <v>908</v>
      </c>
      <c r="E3" s="416" t="s">
        <v>909</v>
      </c>
      <c r="F3" s="414" t="s">
        <v>907</v>
      </c>
      <c r="G3" s="415" t="s">
        <v>908</v>
      </c>
      <c r="H3" s="416" t="s">
        <v>909</v>
      </c>
      <c r="I3" s="414" t="s">
        <v>907</v>
      </c>
      <c r="J3" s="415" t="s">
        <v>908</v>
      </c>
      <c r="K3" s="416" t="s">
        <v>909</v>
      </c>
    </row>
    <row r="4" spans="1:11" ht="15" customHeight="1" x14ac:dyDescent="0.15">
      <c r="B4" s="417"/>
      <c r="C4" s="418">
        <f>C$11</f>
        <v>243</v>
      </c>
      <c r="D4" s="419">
        <f t="shared" ref="D4:K4" si="0">D$11</f>
        <v>243</v>
      </c>
      <c r="E4" s="420">
        <f t="shared" si="0"/>
        <v>243</v>
      </c>
      <c r="F4" s="418">
        <f t="shared" si="0"/>
        <v>242</v>
      </c>
      <c r="G4" s="419">
        <f t="shared" si="0"/>
        <v>242</v>
      </c>
      <c r="H4" s="420">
        <f t="shared" si="0"/>
        <v>242</v>
      </c>
      <c r="I4" s="418">
        <f t="shared" si="0"/>
        <v>191</v>
      </c>
      <c r="J4" s="419">
        <f t="shared" si="0"/>
        <v>191</v>
      </c>
      <c r="K4" s="420">
        <f t="shared" si="0"/>
        <v>191</v>
      </c>
    </row>
    <row r="5" spans="1:11" ht="15" customHeight="1" x14ac:dyDescent="0.15">
      <c r="B5" s="421" t="s">
        <v>190</v>
      </c>
      <c r="C5" s="422">
        <v>3</v>
      </c>
      <c r="D5" s="423">
        <v>1</v>
      </c>
      <c r="E5" s="424">
        <v>0</v>
      </c>
      <c r="F5" s="422">
        <v>5</v>
      </c>
      <c r="G5" s="423">
        <v>5</v>
      </c>
      <c r="H5" s="424">
        <v>6</v>
      </c>
      <c r="I5" s="422">
        <v>5</v>
      </c>
      <c r="J5" s="423">
        <v>1</v>
      </c>
      <c r="K5" s="424">
        <v>0</v>
      </c>
    </row>
    <row r="6" spans="1:11" ht="15" customHeight="1" x14ac:dyDescent="0.15">
      <c r="B6" s="421" t="s">
        <v>191</v>
      </c>
      <c r="C6" s="422">
        <v>9</v>
      </c>
      <c r="D6" s="423">
        <v>10</v>
      </c>
      <c r="E6" s="424">
        <v>7</v>
      </c>
      <c r="F6" s="422">
        <v>9</v>
      </c>
      <c r="G6" s="423">
        <v>13</v>
      </c>
      <c r="H6" s="424">
        <v>8</v>
      </c>
      <c r="I6" s="422">
        <v>11</v>
      </c>
      <c r="J6" s="423">
        <v>9</v>
      </c>
      <c r="K6" s="424">
        <v>5</v>
      </c>
    </row>
    <row r="7" spans="1:11" ht="15" customHeight="1" x14ac:dyDescent="0.15">
      <c r="B7" s="421" t="s">
        <v>385</v>
      </c>
      <c r="C7" s="422">
        <v>66</v>
      </c>
      <c r="D7" s="423">
        <v>48</v>
      </c>
      <c r="E7" s="424">
        <v>56</v>
      </c>
      <c r="F7" s="422">
        <v>55</v>
      </c>
      <c r="G7" s="423">
        <v>36</v>
      </c>
      <c r="H7" s="424">
        <v>47</v>
      </c>
      <c r="I7" s="422">
        <v>46</v>
      </c>
      <c r="J7" s="423">
        <v>34</v>
      </c>
      <c r="K7" s="424">
        <v>27</v>
      </c>
    </row>
    <row r="8" spans="1:11" ht="15" customHeight="1" x14ac:dyDescent="0.15">
      <c r="B8" s="421" t="s">
        <v>163</v>
      </c>
      <c r="C8" s="422">
        <v>103</v>
      </c>
      <c r="D8" s="423">
        <v>117</v>
      </c>
      <c r="E8" s="424">
        <v>118</v>
      </c>
      <c r="F8" s="422">
        <v>53</v>
      </c>
      <c r="G8" s="423">
        <v>75</v>
      </c>
      <c r="H8" s="424">
        <v>62</v>
      </c>
      <c r="I8" s="422">
        <v>58</v>
      </c>
      <c r="J8" s="423">
        <v>72</v>
      </c>
      <c r="K8" s="424">
        <v>76</v>
      </c>
    </row>
    <row r="9" spans="1:11" ht="15" customHeight="1" x14ac:dyDescent="0.15">
      <c r="B9" s="421" t="s">
        <v>274</v>
      </c>
      <c r="C9" s="422">
        <v>57</v>
      </c>
      <c r="D9" s="423">
        <v>63</v>
      </c>
      <c r="E9" s="424">
        <v>60</v>
      </c>
      <c r="F9" s="422">
        <v>112</v>
      </c>
      <c r="G9" s="423">
        <v>106</v>
      </c>
      <c r="H9" s="424">
        <v>114</v>
      </c>
      <c r="I9" s="422">
        <v>69</v>
      </c>
      <c r="J9" s="423">
        <v>73</v>
      </c>
      <c r="K9" s="424">
        <v>79</v>
      </c>
    </row>
    <row r="10" spans="1:11" ht="15" customHeight="1" x14ac:dyDescent="0.15">
      <c r="B10" s="421" t="s">
        <v>160</v>
      </c>
      <c r="C10" s="422">
        <v>5</v>
      </c>
      <c r="D10" s="423">
        <v>4</v>
      </c>
      <c r="E10" s="424">
        <v>2</v>
      </c>
      <c r="F10" s="422">
        <v>8</v>
      </c>
      <c r="G10" s="423">
        <v>7</v>
      </c>
      <c r="H10" s="424">
        <v>5</v>
      </c>
      <c r="I10" s="422">
        <v>2</v>
      </c>
      <c r="J10" s="423">
        <v>2</v>
      </c>
      <c r="K10" s="424">
        <v>4</v>
      </c>
    </row>
    <row r="11" spans="1:11" ht="15" customHeight="1" x14ac:dyDescent="0.15">
      <c r="B11" s="425" t="s">
        <v>910</v>
      </c>
      <c r="C11" s="426">
        <f>SUM(C5:C10)</f>
        <v>243</v>
      </c>
      <c r="D11" s="427">
        <f t="shared" ref="D11:K11" si="1">SUM(D5:D10)</f>
        <v>243</v>
      </c>
      <c r="E11" s="428">
        <f t="shared" si="1"/>
        <v>243</v>
      </c>
      <c r="F11" s="426">
        <f t="shared" si="1"/>
        <v>242</v>
      </c>
      <c r="G11" s="427">
        <f t="shared" si="1"/>
        <v>242</v>
      </c>
      <c r="H11" s="428">
        <f t="shared" si="1"/>
        <v>242</v>
      </c>
      <c r="I11" s="426">
        <f t="shared" si="1"/>
        <v>191</v>
      </c>
      <c r="J11" s="427">
        <f t="shared" si="1"/>
        <v>191</v>
      </c>
      <c r="K11" s="428">
        <f t="shared" si="1"/>
        <v>191</v>
      </c>
    </row>
    <row r="12" spans="1:11" ht="15" customHeight="1" x14ac:dyDescent="0.15">
      <c r="B12" s="421" t="s">
        <v>190</v>
      </c>
      <c r="C12" s="429">
        <f>C5/C$11*100</f>
        <v>1.2345679012345678</v>
      </c>
      <c r="D12" s="430">
        <f t="shared" ref="D12:K12" si="2">D5/D$11*100</f>
        <v>0.41152263374485598</v>
      </c>
      <c r="E12" s="431">
        <f t="shared" si="2"/>
        <v>0</v>
      </c>
      <c r="F12" s="429">
        <f t="shared" si="2"/>
        <v>2.0661157024793391</v>
      </c>
      <c r="G12" s="430">
        <f t="shared" si="2"/>
        <v>2.0661157024793391</v>
      </c>
      <c r="H12" s="431">
        <f t="shared" si="2"/>
        <v>2.4793388429752068</v>
      </c>
      <c r="I12" s="429">
        <f t="shared" si="2"/>
        <v>2.6178010471204187</v>
      </c>
      <c r="J12" s="430">
        <f t="shared" si="2"/>
        <v>0.52356020942408377</v>
      </c>
      <c r="K12" s="431">
        <f t="shared" si="2"/>
        <v>0</v>
      </c>
    </row>
    <row r="13" spans="1:11" ht="15" customHeight="1" x14ac:dyDescent="0.15">
      <c r="B13" s="421" t="s">
        <v>191</v>
      </c>
      <c r="C13" s="432">
        <f t="shared" ref="C13:K17" si="3">C6/C$11*100</f>
        <v>3.7037037037037033</v>
      </c>
      <c r="D13" s="433">
        <f t="shared" si="3"/>
        <v>4.1152263374485596</v>
      </c>
      <c r="E13" s="434">
        <f t="shared" si="3"/>
        <v>2.880658436213992</v>
      </c>
      <c r="F13" s="432">
        <f t="shared" si="3"/>
        <v>3.71900826446281</v>
      </c>
      <c r="G13" s="433">
        <f t="shared" si="3"/>
        <v>5.3719008264462813</v>
      </c>
      <c r="H13" s="434">
        <f t="shared" si="3"/>
        <v>3.3057851239669422</v>
      </c>
      <c r="I13" s="432">
        <f t="shared" si="3"/>
        <v>5.7591623036649215</v>
      </c>
      <c r="J13" s="433">
        <f t="shared" si="3"/>
        <v>4.7120418848167542</v>
      </c>
      <c r="K13" s="434">
        <f t="shared" si="3"/>
        <v>2.6178010471204187</v>
      </c>
    </row>
    <row r="14" spans="1:11" ht="15" customHeight="1" x14ac:dyDescent="0.15">
      <c r="B14" s="421" t="s">
        <v>385</v>
      </c>
      <c r="C14" s="432">
        <f t="shared" si="3"/>
        <v>27.160493827160494</v>
      </c>
      <c r="D14" s="433">
        <f t="shared" si="3"/>
        <v>19.753086419753085</v>
      </c>
      <c r="E14" s="434">
        <f t="shared" si="3"/>
        <v>23.045267489711936</v>
      </c>
      <c r="F14" s="432">
        <f t="shared" si="3"/>
        <v>22.727272727272727</v>
      </c>
      <c r="G14" s="433">
        <f t="shared" si="3"/>
        <v>14.87603305785124</v>
      </c>
      <c r="H14" s="434">
        <f t="shared" si="3"/>
        <v>19.421487603305785</v>
      </c>
      <c r="I14" s="432">
        <f t="shared" si="3"/>
        <v>24.083769633507853</v>
      </c>
      <c r="J14" s="433">
        <f t="shared" si="3"/>
        <v>17.801047120418847</v>
      </c>
      <c r="K14" s="434">
        <f t="shared" si="3"/>
        <v>14.136125654450263</v>
      </c>
    </row>
    <row r="15" spans="1:11" ht="15" customHeight="1" x14ac:dyDescent="0.15">
      <c r="B15" s="421" t="s">
        <v>163</v>
      </c>
      <c r="C15" s="432">
        <f t="shared" si="3"/>
        <v>42.386831275720169</v>
      </c>
      <c r="D15" s="433">
        <f t="shared" si="3"/>
        <v>48.148148148148145</v>
      </c>
      <c r="E15" s="434">
        <f t="shared" si="3"/>
        <v>48.559670781893004</v>
      </c>
      <c r="F15" s="432">
        <f t="shared" si="3"/>
        <v>21.900826446280991</v>
      </c>
      <c r="G15" s="433">
        <f t="shared" si="3"/>
        <v>30.991735537190085</v>
      </c>
      <c r="H15" s="434">
        <f t="shared" si="3"/>
        <v>25.619834710743799</v>
      </c>
      <c r="I15" s="432">
        <f t="shared" si="3"/>
        <v>30.366492146596858</v>
      </c>
      <c r="J15" s="433">
        <f t="shared" si="3"/>
        <v>37.696335078534034</v>
      </c>
      <c r="K15" s="434">
        <f t="shared" si="3"/>
        <v>39.790575916230367</v>
      </c>
    </row>
    <row r="16" spans="1:11" ht="15" customHeight="1" x14ac:dyDescent="0.15">
      <c r="B16" s="421" t="s">
        <v>274</v>
      </c>
      <c r="C16" s="432">
        <f t="shared" si="3"/>
        <v>23.456790123456788</v>
      </c>
      <c r="D16" s="433">
        <f t="shared" si="3"/>
        <v>25.925925925925924</v>
      </c>
      <c r="E16" s="434">
        <f t="shared" si="3"/>
        <v>24.691358024691358</v>
      </c>
      <c r="F16" s="432">
        <f t="shared" si="3"/>
        <v>46.280991735537192</v>
      </c>
      <c r="G16" s="433">
        <f t="shared" si="3"/>
        <v>43.801652892561982</v>
      </c>
      <c r="H16" s="434">
        <f t="shared" si="3"/>
        <v>47.107438016528924</v>
      </c>
      <c r="I16" s="432">
        <f t="shared" si="3"/>
        <v>36.125654450261777</v>
      </c>
      <c r="J16" s="433">
        <f t="shared" si="3"/>
        <v>38.219895287958117</v>
      </c>
      <c r="K16" s="434">
        <f t="shared" si="3"/>
        <v>41.361256544502616</v>
      </c>
    </row>
    <row r="17" spans="1:11" ht="15" customHeight="1" x14ac:dyDescent="0.15">
      <c r="B17" s="421" t="s">
        <v>160</v>
      </c>
      <c r="C17" s="432">
        <f t="shared" si="3"/>
        <v>2.0576131687242798</v>
      </c>
      <c r="D17" s="433">
        <f t="shared" si="3"/>
        <v>1.6460905349794239</v>
      </c>
      <c r="E17" s="434">
        <f t="shared" si="3"/>
        <v>0.82304526748971196</v>
      </c>
      <c r="F17" s="432">
        <f t="shared" si="3"/>
        <v>3.3057851239669422</v>
      </c>
      <c r="G17" s="433">
        <f t="shared" si="3"/>
        <v>2.8925619834710745</v>
      </c>
      <c r="H17" s="434">
        <f t="shared" si="3"/>
        <v>2.0661157024793391</v>
      </c>
      <c r="I17" s="432">
        <f t="shared" si="3"/>
        <v>1.0471204188481675</v>
      </c>
      <c r="J17" s="433">
        <f t="shared" si="3"/>
        <v>1.0471204188481675</v>
      </c>
      <c r="K17" s="434">
        <f t="shared" si="3"/>
        <v>2.0942408376963351</v>
      </c>
    </row>
    <row r="18" spans="1:11" ht="15" customHeight="1" x14ac:dyDescent="0.15">
      <c r="B18" s="425" t="s">
        <v>910</v>
      </c>
      <c r="C18" s="435">
        <f>SUM(C12:C17)</f>
        <v>99.999999999999986</v>
      </c>
      <c r="D18" s="436">
        <f t="shared" ref="D18:K18" si="4">SUM(D12:D17)</f>
        <v>99.999999999999986</v>
      </c>
      <c r="E18" s="437">
        <f t="shared" si="4"/>
        <v>100</v>
      </c>
      <c r="F18" s="435">
        <f t="shared" si="4"/>
        <v>100</v>
      </c>
      <c r="G18" s="436">
        <f t="shared" si="4"/>
        <v>100</v>
      </c>
      <c r="H18" s="437">
        <f t="shared" si="4"/>
        <v>99.999999999999986</v>
      </c>
      <c r="I18" s="435">
        <f t="shared" si="4"/>
        <v>100</v>
      </c>
      <c r="J18" s="436">
        <f t="shared" si="4"/>
        <v>100.00000000000001</v>
      </c>
      <c r="K18" s="437">
        <f t="shared" si="4"/>
        <v>100</v>
      </c>
    </row>
    <row r="19" spans="1:11" ht="15" customHeight="1" x14ac:dyDescent="0.15">
      <c r="B19" s="425" t="s">
        <v>911</v>
      </c>
      <c r="C19" s="438">
        <v>90.995683829208119</v>
      </c>
      <c r="D19" s="439">
        <v>92.224525754537993</v>
      </c>
      <c r="E19" s="440">
        <v>92.747145606597059</v>
      </c>
      <c r="F19" s="438">
        <v>91.643212047096014</v>
      </c>
      <c r="G19" s="439">
        <v>91.856277982204503</v>
      </c>
      <c r="H19" s="440">
        <v>92.392072155329487</v>
      </c>
      <c r="I19" s="438">
        <v>90.135423592465671</v>
      </c>
      <c r="J19" s="439">
        <v>92.946007143128824</v>
      </c>
      <c r="K19" s="440">
        <v>94.514001874862601</v>
      </c>
    </row>
    <row r="21" spans="1:11" ht="15" customHeight="1" x14ac:dyDescent="0.15">
      <c r="A21" s="405" t="s">
        <v>912</v>
      </c>
    </row>
    <row r="22" spans="1:11" ht="15" customHeight="1" x14ac:dyDescent="0.15">
      <c r="B22" s="406"/>
      <c r="C22" s="407"/>
      <c r="D22" s="408" t="s">
        <v>904</v>
      </c>
      <c r="E22" s="409"/>
      <c r="F22" s="410"/>
      <c r="G22" s="411" t="s">
        <v>905</v>
      </c>
      <c r="H22" s="409"/>
      <c r="I22" s="410"/>
      <c r="J22" s="411" t="s">
        <v>906</v>
      </c>
      <c r="K22" s="412"/>
    </row>
    <row r="23" spans="1:11" ht="15" customHeight="1" x14ac:dyDescent="0.15">
      <c r="B23" s="413"/>
      <c r="C23" s="414" t="s">
        <v>907</v>
      </c>
      <c r="D23" s="415" t="s">
        <v>908</v>
      </c>
      <c r="E23" s="416" t="s">
        <v>909</v>
      </c>
      <c r="F23" s="414" t="s">
        <v>907</v>
      </c>
      <c r="G23" s="415" t="s">
        <v>908</v>
      </c>
      <c r="H23" s="416" t="s">
        <v>909</v>
      </c>
      <c r="I23" s="414" t="s">
        <v>907</v>
      </c>
      <c r="J23" s="415" t="s">
        <v>908</v>
      </c>
      <c r="K23" s="416" t="s">
        <v>909</v>
      </c>
    </row>
    <row r="24" spans="1:11" ht="15" customHeight="1" x14ac:dyDescent="0.15">
      <c r="B24" s="441"/>
      <c r="C24" s="418">
        <f>C$11</f>
        <v>243</v>
      </c>
      <c r="D24" s="419">
        <f t="shared" ref="D24:K24" si="5">D$11</f>
        <v>243</v>
      </c>
      <c r="E24" s="420">
        <f t="shared" si="5"/>
        <v>243</v>
      </c>
      <c r="F24" s="418">
        <f t="shared" si="5"/>
        <v>242</v>
      </c>
      <c r="G24" s="419">
        <f t="shared" si="5"/>
        <v>242</v>
      </c>
      <c r="H24" s="420">
        <f t="shared" si="5"/>
        <v>242</v>
      </c>
      <c r="I24" s="418">
        <f t="shared" si="5"/>
        <v>191</v>
      </c>
      <c r="J24" s="419">
        <f t="shared" si="5"/>
        <v>191</v>
      </c>
      <c r="K24" s="420">
        <f t="shared" si="5"/>
        <v>191</v>
      </c>
    </row>
    <row r="25" spans="1:11" ht="15" customHeight="1" x14ac:dyDescent="0.15">
      <c r="B25" s="421" t="s">
        <v>913</v>
      </c>
      <c r="C25" s="442">
        <v>14</v>
      </c>
      <c r="D25" s="443">
        <v>12</v>
      </c>
      <c r="E25" s="444">
        <v>9</v>
      </c>
      <c r="F25" s="442">
        <v>18</v>
      </c>
      <c r="G25" s="443">
        <v>22</v>
      </c>
      <c r="H25" s="444">
        <v>14</v>
      </c>
      <c r="I25" s="442">
        <v>21</v>
      </c>
      <c r="J25" s="443">
        <v>17</v>
      </c>
      <c r="K25" s="444">
        <v>8</v>
      </c>
    </row>
    <row r="26" spans="1:11" ht="15" customHeight="1" x14ac:dyDescent="0.15">
      <c r="B26" s="421" t="s">
        <v>914</v>
      </c>
      <c r="C26" s="422">
        <v>25</v>
      </c>
      <c r="D26" s="423">
        <v>18</v>
      </c>
      <c r="E26" s="424">
        <v>13</v>
      </c>
      <c r="F26" s="422">
        <v>18</v>
      </c>
      <c r="G26" s="423">
        <v>11</v>
      </c>
      <c r="H26" s="424">
        <v>10</v>
      </c>
      <c r="I26" s="422">
        <v>12</v>
      </c>
      <c r="J26" s="423">
        <v>4</v>
      </c>
      <c r="K26" s="424">
        <v>10</v>
      </c>
    </row>
    <row r="27" spans="1:11" ht="15" customHeight="1" x14ac:dyDescent="0.15">
      <c r="B27" s="421" t="s">
        <v>915</v>
      </c>
      <c r="C27" s="422">
        <v>60</v>
      </c>
      <c r="D27" s="423">
        <v>41</v>
      </c>
      <c r="E27" s="424">
        <v>42</v>
      </c>
      <c r="F27" s="422">
        <v>47</v>
      </c>
      <c r="G27" s="423">
        <v>40</v>
      </c>
      <c r="H27" s="424">
        <v>47</v>
      </c>
      <c r="I27" s="422">
        <v>35</v>
      </c>
      <c r="J27" s="423">
        <v>35</v>
      </c>
      <c r="K27" s="424">
        <v>33</v>
      </c>
    </row>
    <row r="28" spans="1:11" ht="15" customHeight="1" x14ac:dyDescent="0.15">
      <c r="B28" s="421" t="s">
        <v>916</v>
      </c>
      <c r="C28" s="422">
        <v>52</v>
      </c>
      <c r="D28" s="423">
        <v>61</v>
      </c>
      <c r="E28" s="424">
        <v>50</v>
      </c>
      <c r="F28" s="422">
        <v>31</v>
      </c>
      <c r="G28" s="423">
        <v>46</v>
      </c>
      <c r="H28" s="424">
        <v>36</v>
      </c>
      <c r="I28" s="422">
        <v>37</v>
      </c>
      <c r="J28" s="423">
        <v>39</v>
      </c>
      <c r="K28" s="424">
        <v>28</v>
      </c>
    </row>
    <row r="29" spans="1:11" ht="15" customHeight="1" x14ac:dyDescent="0.15">
      <c r="B29" s="421" t="s">
        <v>917</v>
      </c>
      <c r="C29" s="422">
        <v>91</v>
      </c>
      <c r="D29" s="423">
        <v>110</v>
      </c>
      <c r="E29" s="424">
        <v>128</v>
      </c>
      <c r="F29" s="422">
        <v>124</v>
      </c>
      <c r="G29" s="423">
        <v>122</v>
      </c>
      <c r="H29" s="424">
        <v>131</v>
      </c>
      <c r="I29" s="422">
        <v>79</v>
      </c>
      <c r="J29" s="423">
        <v>85</v>
      </c>
      <c r="K29" s="424">
        <v>105</v>
      </c>
    </row>
    <row r="30" spans="1:11" ht="15" customHeight="1" x14ac:dyDescent="0.15">
      <c r="B30" s="421" t="s">
        <v>918</v>
      </c>
      <c r="C30" s="422">
        <v>1</v>
      </c>
      <c r="D30" s="423">
        <v>1</v>
      </c>
      <c r="E30" s="424">
        <v>1</v>
      </c>
      <c r="F30" s="422">
        <v>4</v>
      </c>
      <c r="G30" s="423">
        <v>1</v>
      </c>
      <c r="H30" s="424">
        <v>4</v>
      </c>
      <c r="I30" s="422">
        <v>7</v>
      </c>
      <c r="J30" s="423">
        <v>11</v>
      </c>
      <c r="K30" s="424">
        <v>7</v>
      </c>
    </row>
    <row r="31" spans="1:11" ht="15" customHeight="1" x14ac:dyDescent="0.15">
      <c r="B31" s="425" t="s">
        <v>910</v>
      </c>
      <c r="C31" s="426">
        <f>SUM(C25:C30)</f>
        <v>243</v>
      </c>
      <c r="D31" s="427">
        <f t="shared" ref="D31:K31" si="6">SUM(D25:D30)</f>
        <v>243</v>
      </c>
      <c r="E31" s="428">
        <f t="shared" si="6"/>
        <v>243</v>
      </c>
      <c r="F31" s="426">
        <f t="shared" si="6"/>
        <v>242</v>
      </c>
      <c r="G31" s="427">
        <f t="shared" si="6"/>
        <v>242</v>
      </c>
      <c r="H31" s="428">
        <f t="shared" si="6"/>
        <v>242</v>
      </c>
      <c r="I31" s="426">
        <f t="shared" si="6"/>
        <v>191</v>
      </c>
      <c r="J31" s="427">
        <f t="shared" si="6"/>
        <v>191</v>
      </c>
      <c r="K31" s="428">
        <f t="shared" si="6"/>
        <v>191</v>
      </c>
    </row>
    <row r="32" spans="1:11" ht="15" customHeight="1" x14ac:dyDescent="0.15">
      <c r="B32" s="421" t="s">
        <v>913</v>
      </c>
      <c r="C32" s="429">
        <f>C25/C$11*100</f>
        <v>5.761316872427984</v>
      </c>
      <c r="D32" s="430">
        <f t="shared" ref="D32:K32" si="7">D25/D$11*100</f>
        <v>4.9382716049382713</v>
      </c>
      <c r="E32" s="431">
        <f t="shared" si="7"/>
        <v>3.7037037037037033</v>
      </c>
      <c r="F32" s="429">
        <f t="shared" si="7"/>
        <v>7.4380165289256199</v>
      </c>
      <c r="G32" s="430">
        <f t="shared" si="7"/>
        <v>9.0909090909090917</v>
      </c>
      <c r="H32" s="431">
        <f t="shared" si="7"/>
        <v>5.785123966942149</v>
      </c>
      <c r="I32" s="429">
        <f t="shared" si="7"/>
        <v>10.99476439790576</v>
      </c>
      <c r="J32" s="430">
        <f t="shared" si="7"/>
        <v>8.9005235602094235</v>
      </c>
      <c r="K32" s="431">
        <f t="shared" si="7"/>
        <v>4.1884816753926701</v>
      </c>
    </row>
    <row r="33" spans="1:11" ht="15" customHeight="1" x14ac:dyDescent="0.15">
      <c r="B33" s="421" t="s">
        <v>914</v>
      </c>
      <c r="C33" s="432">
        <f t="shared" ref="C33:K37" si="8">C26/C$11*100</f>
        <v>10.2880658436214</v>
      </c>
      <c r="D33" s="433">
        <f t="shared" si="8"/>
        <v>7.4074074074074066</v>
      </c>
      <c r="E33" s="434">
        <f t="shared" si="8"/>
        <v>5.3497942386831276</v>
      </c>
      <c r="F33" s="432">
        <f t="shared" si="8"/>
        <v>7.4380165289256199</v>
      </c>
      <c r="G33" s="433">
        <f t="shared" si="8"/>
        <v>4.5454545454545459</v>
      </c>
      <c r="H33" s="434">
        <f t="shared" si="8"/>
        <v>4.1322314049586781</v>
      </c>
      <c r="I33" s="432">
        <f t="shared" si="8"/>
        <v>6.2827225130890048</v>
      </c>
      <c r="J33" s="433">
        <f t="shared" si="8"/>
        <v>2.0942408376963351</v>
      </c>
      <c r="K33" s="434">
        <f t="shared" si="8"/>
        <v>5.2356020942408374</v>
      </c>
    </row>
    <row r="34" spans="1:11" ht="15" customHeight="1" x14ac:dyDescent="0.15">
      <c r="B34" s="421" t="s">
        <v>915</v>
      </c>
      <c r="C34" s="432">
        <f t="shared" si="8"/>
        <v>24.691358024691358</v>
      </c>
      <c r="D34" s="433">
        <f t="shared" si="8"/>
        <v>16.872427983539097</v>
      </c>
      <c r="E34" s="434">
        <f t="shared" si="8"/>
        <v>17.283950617283949</v>
      </c>
      <c r="F34" s="432">
        <f t="shared" si="8"/>
        <v>19.421487603305785</v>
      </c>
      <c r="G34" s="433">
        <f t="shared" si="8"/>
        <v>16.528925619834713</v>
      </c>
      <c r="H34" s="434">
        <f t="shared" si="8"/>
        <v>19.421487603305785</v>
      </c>
      <c r="I34" s="432">
        <f t="shared" si="8"/>
        <v>18.32460732984293</v>
      </c>
      <c r="J34" s="433">
        <f t="shared" si="8"/>
        <v>18.32460732984293</v>
      </c>
      <c r="K34" s="434">
        <f t="shared" si="8"/>
        <v>17.277486910994764</v>
      </c>
    </row>
    <row r="35" spans="1:11" ht="15" customHeight="1" x14ac:dyDescent="0.15">
      <c r="B35" s="421" t="s">
        <v>916</v>
      </c>
      <c r="C35" s="432">
        <f t="shared" si="8"/>
        <v>21.399176954732511</v>
      </c>
      <c r="D35" s="433">
        <f t="shared" si="8"/>
        <v>25.102880658436217</v>
      </c>
      <c r="E35" s="434">
        <f t="shared" si="8"/>
        <v>20.5761316872428</v>
      </c>
      <c r="F35" s="432">
        <f t="shared" si="8"/>
        <v>12.809917355371899</v>
      </c>
      <c r="G35" s="433">
        <f t="shared" si="8"/>
        <v>19.008264462809919</v>
      </c>
      <c r="H35" s="434">
        <f t="shared" si="8"/>
        <v>14.87603305785124</v>
      </c>
      <c r="I35" s="432">
        <f t="shared" si="8"/>
        <v>19.3717277486911</v>
      </c>
      <c r="J35" s="433">
        <f t="shared" si="8"/>
        <v>20.418848167539267</v>
      </c>
      <c r="K35" s="434">
        <f t="shared" si="8"/>
        <v>14.659685863874344</v>
      </c>
    </row>
    <row r="36" spans="1:11" ht="15" customHeight="1" x14ac:dyDescent="0.15">
      <c r="B36" s="421" t="s">
        <v>917</v>
      </c>
      <c r="C36" s="432">
        <f t="shared" si="8"/>
        <v>37.448559670781897</v>
      </c>
      <c r="D36" s="433">
        <f t="shared" si="8"/>
        <v>45.267489711934154</v>
      </c>
      <c r="E36" s="434">
        <f t="shared" si="8"/>
        <v>52.674897119341566</v>
      </c>
      <c r="F36" s="432">
        <f t="shared" si="8"/>
        <v>51.239669421487598</v>
      </c>
      <c r="G36" s="433">
        <f t="shared" si="8"/>
        <v>50.413223140495866</v>
      </c>
      <c r="H36" s="434">
        <f t="shared" si="8"/>
        <v>54.132231404958674</v>
      </c>
      <c r="I36" s="432">
        <f t="shared" si="8"/>
        <v>41.361256544502616</v>
      </c>
      <c r="J36" s="433">
        <f t="shared" si="8"/>
        <v>44.502617801047123</v>
      </c>
      <c r="K36" s="434">
        <f t="shared" si="8"/>
        <v>54.973821989528794</v>
      </c>
    </row>
    <row r="37" spans="1:11" ht="15" customHeight="1" x14ac:dyDescent="0.15">
      <c r="B37" s="421" t="s">
        <v>918</v>
      </c>
      <c r="C37" s="432">
        <f t="shared" si="8"/>
        <v>0.41152263374485598</v>
      </c>
      <c r="D37" s="433">
        <f t="shared" si="8"/>
        <v>0.41152263374485598</v>
      </c>
      <c r="E37" s="434">
        <f t="shared" si="8"/>
        <v>0.41152263374485598</v>
      </c>
      <c r="F37" s="432">
        <f t="shared" si="8"/>
        <v>1.6528925619834711</v>
      </c>
      <c r="G37" s="433">
        <f t="shared" si="8"/>
        <v>0.41322314049586778</v>
      </c>
      <c r="H37" s="434">
        <f t="shared" si="8"/>
        <v>1.6528925619834711</v>
      </c>
      <c r="I37" s="432">
        <f t="shared" si="8"/>
        <v>3.664921465968586</v>
      </c>
      <c r="J37" s="433">
        <f t="shared" si="8"/>
        <v>5.7591623036649215</v>
      </c>
      <c r="K37" s="434">
        <f t="shared" si="8"/>
        <v>3.664921465968586</v>
      </c>
    </row>
    <row r="38" spans="1:11" ht="15" customHeight="1" x14ac:dyDescent="0.15">
      <c r="B38" s="425" t="s">
        <v>910</v>
      </c>
      <c r="C38" s="435">
        <f>SUM(C32:C37)</f>
        <v>100</v>
      </c>
      <c r="D38" s="436">
        <f t="shared" ref="D38:K38" si="9">SUM(D32:D37)</f>
        <v>100</v>
      </c>
      <c r="E38" s="437">
        <f t="shared" si="9"/>
        <v>100</v>
      </c>
      <c r="F38" s="435">
        <f t="shared" si="9"/>
        <v>100</v>
      </c>
      <c r="G38" s="436">
        <f t="shared" si="9"/>
        <v>100.00000000000001</v>
      </c>
      <c r="H38" s="437">
        <f t="shared" si="9"/>
        <v>100</v>
      </c>
      <c r="I38" s="435">
        <f t="shared" si="9"/>
        <v>100</v>
      </c>
      <c r="J38" s="436">
        <f t="shared" si="9"/>
        <v>100</v>
      </c>
      <c r="K38" s="437">
        <f t="shared" si="9"/>
        <v>100</v>
      </c>
    </row>
    <row r="39" spans="1:11" ht="15" customHeight="1" x14ac:dyDescent="0.15">
      <c r="B39" s="425" t="s">
        <v>911</v>
      </c>
      <c r="C39" s="438">
        <v>89.374530301948681</v>
      </c>
      <c r="D39" s="439">
        <v>91.335665752358153</v>
      </c>
      <c r="E39" s="440">
        <v>92.48793495134251</v>
      </c>
      <c r="F39" s="438">
        <v>90.15093731084518</v>
      </c>
      <c r="G39" s="439">
        <v>90.442470898504368</v>
      </c>
      <c r="H39" s="440">
        <v>91.644563916210089</v>
      </c>
      <c r="I39" s="438">
        <v>88.186964250891208</v>
      </c>
      <c r="J39" s="439">
        <v>90.416966281271698</v>
      </c>
      <c r="K39" s="440">
        <v>92.272325387612923</v>
      </c>
    </row>
    <row r="41" spans="1:11" ht="15" customHeight="1" x14ac:dyDescent="0.15">
      <c r="A41" s="405" t="s">
        <v>919</v>
      </c>
    </row>
    <row r="42" spans="1:11" ht="15" customHeight="1" x14ac:dyDescent="0.15">
      <c r="B42" s="406"/>
      <c r="C42" s="407"/>
      <c r="D42" s="408" t="s">
        <v>904</v>
      </c>
      <c r="E42" s="409"/>
      <c r="F42" s="410"/>
      <c r="G42" s="411" t="s">
        <v>905</v>
      </c>
      <c r="H42" s="409"/>
      <c r="I42" s="410"/>
      <c r="J42" s="411" t="s">
        <v>906</v>
      </c>
      <c r="K42" s="412"/>
    </row>
    <row r="43" spans="1:11" ht="15" customHeight="1" x14ac:dyDescent="0.15">
      <c r="B43" s="413"/>
      <c r="C43" s="414" t="s">
        <v>907</v>
      </c>
      <c r="D43" s="415" t="s">
        <v>908</v>
      </c>
      <c r="E43" s="416" t="s">
        <v>909</v>
      </c>
      <c r="F43" s="414" t="s">
        <v>907</v>
      </c>
      <c r="G43" s="415" t="s">
        <v>908</v>
      </c>
      <c r="H43" s="416" t="s">
        <v>909</v>
      </c>
      <c r="I43" s="414" t="s">
        <v>907</v>
      </c>
      <c r="J43" s="415" t="s">
        <v>908</v>
      </c>
      <c r="K43" s="416" t="s">
        <v>909</v>
      </c>
    </row>
    <row r="44" spans="1:11" ht="15" customHeight="1" x14ac:dyDescent="0.15">
      <c r="B44" s="417"/>
      <c r="C44" s="445">
        <f>C54</f>
        <v>12737</v>
      </c>
      <c r="D44" s="446">
        <f t="shared" ref="D44:K44" si="10">D54</f>
        <v>13017</v>
      </c>
      <c r="E44" s="447">
        <f t="shared" si="10"/>
        <v>13282</v>
      </c>
      <c r="F44" s="445">
        <f t="shared" si="10"/>
        <v>5969</v>
      </c>
      <c r="G44" s="446">
        <f t="shared" si="10"/>
        <v>6209</v>
      </c>
      <c r="H44" s="447">
        <f t="shared" si="10"/>
        <v>6245</v>
      </c>
      <c r="I44" s="445">
        <f t="shared" si="10"/>
        <v>6137</v>
      </c>
      <c r="J44" s="446">
        <f t="shared" si="10"/>
        <v>6351</v>
      </c>
      <c r="K44" s="447">
        <f t="shared" si="10"/>
        <v>6393</v>
      </c>
    </row>
    <row r="45" spans="1:11" ht="15" customHeight="1" x14ac:dyDescent="0.15">
      <c r="B45" s="421" t="s">
        <v>920</v>
      </c>
      <c r="C45" s="422">
        <v>846</v>
      </c>
      <c r="D45" s="423">
        <v>826</v>
      </c>
      <c r="E45" s="424">
        <v>841</v>
      </c>
      <c r="F45" s="422">
        <v>292</v>
      </c>
      <c r="G45" s="423">
        <v>289</v>
      </c>
      <c r="H45" s="424">
        <v>279</v>
      </c>
      <c r="I45" s="422">
        <v>560</v>
      </c>
      <c r="J45" s="423">
        <v>570</v>
      </c>
      <c r="K45" s="424">
        <v>738</v>
      </c>
    </row>
    <row r="46" spans="1:11" ht="15" customHeight="1" x14ac:dyDescent="0.15">
      <c r="B46" s="421" t="s">
        <v>921</v>
      </c>
      <c r="C46" s="422">
        <v>839</v>
      </c>
      <c r="D46" s="423">
        <v>861</v>
      </c>
      <c r="E46" s="424">
        <v>948</v>
      </c>
      <c r="F46" s="422">
        <v>222</v>
      </c>
      <c r="G46" s="423">
        <v>209</v>
      </c>
      <c r="H46" s="424">
        <v>191</v>
      </c>
      <c r="I46" s="422">
        <v>429</v>
      </c>
      <c r="J46" s="423">
        <v>412</v>
      </c>
      <c r="K46" s="424">
        <v>486</v>
      </c>
    </row>
    <row r="47" spans="1:11" ht="15" customHeight="1" x14ac:dyDescent="0.15">
      <c r="B47" s="421" t="s">
        <v>922</v>
      </c>
      <c r="C47" s="422">
        <v>723</v>
      </c>
      <c r="D47" s="423">
        <v>758</v>
      </c>
      <c r="E47" s="424">
        <v>728</v>
      </c>
      <c r="F47" s="422">
        <v>236</v>
      </c>
      <c r="G47" s="423">
        <v>250</v>
      </c>
      <c r="H47" s="424">
        <v>242</v>
      </c>
      <c r="I47" s="422">
        <v>502</v>
      </c>
      <c r="J47" s="423">
        <v>536</v>
      </c>
      <c r="K47" s="424">
        <v>557</v>
      </c>
    </row>
    <row r="48" spans="1:11" ht="15" customHeight="1" x14ac:dyDescent="0.15">
      <c r="B48" s="421" t="s">
        <v>923</v>
      </c>
      <c r="C48" s="422">
        <v>2727</v>
      </c>
      <c r="D48" s="423">
        <v>2741</v>
      </c>
      <c r="E48" s="424">
        <v>2803</v>
      </c>
      <c r="F48" s="422">
        <v>1175</v>
      </c>
      <c r="G48" s="423">
        <v>1171</v>
      </c>
      <c r="H48" s="424">
        <v>1170</v>
      </c>
      <c r="I48" s="422">
        <v>1347</v>
      </c>
      <c r="J48" s="423">
        <v>1340</v>
      </c>
      <c r="K48" s="424">
        <v>1425</v>
      </c>
    </row>
    <row r="49" spans="2:11" ht="15" customHeight="1" x14ac:dyDescent="0.15">
      <c r="B49" s="421" t="s">
        <v>924</v>
      </c>
      <c r="C49" s="422">
        <v>2140</v>
      </c>
      <c r="D49" s="423">
        <v>2242</v>
      </c>
      <c r="E49" s="424">
        <v>2296</v>
      </c>
      <c r="F49" s="422">
        <v>1198</v>
      </c>
      <c r="G49" s="423">
        <v>1294</v>
      </c>
      <c r="H49" s="424">
        <v>1285</v>
      </c>
      <c r="I49" s="422">
        <v>1101</v>
      </c>
      <c r="J49" s="423">
        <v>1171</v>
      </c>
      <c r="K49" s="424">
        <v>1247</v>
      </c>
    </row>
    <row r="50" spans="2:11" ht="15" customHeight="1" x14ac:dyDescent="0.15">
      <c r="B50" s="421" t="s">
        <v>925</v>
      </c>
      <c r="C50" s="422">
        <v>1917</v>
      </c>
      <c r="D50" s="423">
        <v>1911</v>
      </c>
      <c r="E50" s="424">
        <v>1912</v>
      </c>
      <c r="F50" s="422">
        <v>1095</v>
      </c>
      <c r="G50" s="423">
        <v>1122</v>
      </c>
      <c r="H50" s="424">
        <v>1141</v>
      </c>
      <c r="I50" s="422">
        <v>793</v>
      </c>
      <c r="J50" s="423">
        <v>784</v>
      </c>
      <c r="K50" s="424">
        <v>760</v>
      </c>
    </row>
    <row r="51" spans="2:11" ht="15" customHeight="1" x14ac:dyDescent="0.15">
      <c r="B51" s="421" t="s">
        <v>926</v>
      </c>
      <c r="C51" s="422">
        <v>1999</v>
      </c>
      <c r="D51" s="423">
        <v>2077</v>
      </c>
      <c r="E51" s="424">
        <v>2187</v>
      </c>
      <c r="F51" s="422">
        <v>1004</v>
      </c>
      <c r="G51" s="423">
        <v>1062</v>
      </c>
      <c r="H51" s="424">
        <v>1050</v>
      </c>
      <c r="I51" s="422">
        <v>609</v>
      </c>
      <c r="J51" s="423">
        <v>654</v>
      </c>
      <c r="K51" s="424">
        <v>678</v>
      </c>
    </row>
    <row r="52" spans="2:11" ht="15" customHeight="1" x14ac:dyDescent="0.15">
      <c r="B52" s="421" t="s">
        <v>927</v>
      </c>
      <c r="C52" s="422">
        <v>1511</v>
      </c>
      <c r="D52" s="423">
        <v>1544</v>
      </c>
      <c r="E52" s="424">
        <v>1537</v>
      </c>
      <c r="F52" s="422">
        <v>714</v>
      </c>
      <c r="G52" s="423">
        <v>723</v>
      </c>
      <c r="H52" s="424">
        <v>744</v>
      </c>
      <c r="I52" s="422">
        <v>378</v>
      </c>
      <c r="J52" s="423">
        <v>430</v>
      </c>
      <c r="K52" s="424">
        <v>408</v>
      </c>
    </row>
    <row r="53" spans="2:11" ht="15" customHeight="1" x14ac:dyDescent="0.15">
      <c r="B53" s="421" t="s">
        <v>928</v>
      </c>
      <c r="C53" s="422">
        <v>35</v>
      </c>
      <c r="D53" s="423">
        <v>57</v>
      </c>
      <c r="E53" s="424">
        <v>30</v>
      </c>
      <c r="F53" s="422">
        <v>33</v>
      </c>
      <c r="G53" s="423">
        <v>89</v>
      </c>
      <c r="H53" s="424">
        <v>143</v>
      </c>
      <c r="I53" s="422">
        <v>418</v>
      </c>
      <c r="J53" s="423">
        <v>454</v>
      </c>
      <c r="K53" s="424">
        <v>94</v>
      </c>
    </row>
    <row r="54" spans="2:11" ht="15" customHeight="1" x14ac:dyDescent="0.15">
      <c r="B54" s="425" t="s">
        <v>910</v>
      </c>
      <c r="C54" s="426">
        <f>SUM(C45:C53)</f>
        <v>12737</v>
      </c>
      <c r="D54" s="427">
        <f t="shared" ref="D54:K54" si="11">SUM(D45:D53)</f>
        <v>13017</v>
      </c>
      <c r="E54" s="428">
        <f t="shared" si="11"/>
        <v>13282</v>
      </c>
      <c r="F54" s="426">
        <f t="shared" si="11"/>
        <v>5969</v>
      </c>
      <c r="G54" s="427">
        <f t="shared" si="11"/>
        <v>6209</v>
      </c>
      <c r="H54" s="428">
        <f t="shared" si="11"/>
        <v>6245</v>
      </c>
      <c r="I54" s="426">
        <f t="shared" si="11"/>
        <v>6137</v>
      </c>
      <c r="J54" s="427">
        <f t="shared" si="11"/>
        <v>6351</v>
      </c>
      <c r="K54" s="428">
        <f t="shared" si="11"/>
        <v>6393</v>
      </c>
    </row>
    <row r="55" spans="2:11" ht="15" customHeight="1" x14ac:dyDescent="0.15">
      <c r="B55" s="421" t="s">
        <v>920</v>
      </c>
      <c r="C55" s="429">
        <f>C45/C$44*100</f>
        <v>6.6420664206642073</v>
      </c>
      <c r="D55" s="430">
        <f t="shared" ref="D55:K55" si="12">D45/D$44*100</f>
        <v>6.3455481293692868</v>
      </c>
      <c r="E55" s="431">
        <f t="shared" si="12"/>
        <v>6.3318777292576414</v>
      </c>
      <c r="F55" s="429">
        <f t="shared" si="12"/>
        <v>4.8919416987770141</v>
      </c>
      <c r="G55" s="430">
        <f t="shared" si="12"/>
        <v>4.6545337413432115</v>
      </c>
      <c r="H55" s="431">
        <f t="shared" si="12"/>
        <v>4.467574059247398</v>
      </c>
      <c r="I55" s="429">
        <f t="shared" si="12"/>
        <v>9.1249796317418941</v>
      </c>
      <c r="J55" s="430">
        <f t="shared" si="12"/>
        <v>8.9749645725082665</v>
      </c>
      <c r="K55" s="431">
        <f t="shared" si="12"/>
        <v>11.543876114500234</v>
      </c>
    </row>
    <row r="56" spans="2:11" ht="15" customHeight="1" x14ac:dyDescent="0.15">
      <c r="B56" s="421" t="s">
        <v>921</v>
      </c>
      <c r="C56" s="432">
        <f t="shared" ref="C56:K63" si="13">C46/C$44*100</f>
        <v>6.5871084242757325</v>
      </c>
      <c r="D56" s="433">
        <f t="shared" si="13"/>
        <v>6.6144272873934078</v>
      </c>
      <c r="E56" s="434">
        <f t="shared" si="13"/>
        <v>7.1374792952868544</v>
      </c>
      <c r="F56" s="432">
        <f t="shared" si="13"/>
        <v>3.7192159490701959</v>
      </c>
      <c r="G56" s="433">
        <f t="shared" si="13"/>
        <v>3.3660814946046065</v>
      </c>
      <c r="H56" s="434">
        <f t="shared" si="13"/>
        <v>3.0584467574059246</v>
      </c>
      <c r="I56" s="432">
        <f t="shared" si="13"/>
        <v>6.990386182173701</v>
      </c>
      <c r="J56" s="433">
        <f t="shared" si="13"/>
        <v>6.4871673752165018</v>
      </c>
      <c r="K56" s="434">
        <f t="shared" si="13"/>
        <v>7.6020647583294227</v>
      </c>
    </row>
    <row r="57" spans="2:11" ht="15" customHeight="1" x14ac:dyDescent="0.15">
      <c r="B57" s="421" t="s">
        <v>922</v>
      </c>
      <c r="C57" s="432">
        <f t="shared" si="13"/>
        <v>5.6763759126952973</v>
      </c>
      <c r="D57" s="433">
        <f t="shared" si="13"/>
        <v>5.8231543366367058</v>
      </c>
      <c r="E57" s="434">
        <f t="shared" si="13"/>
        <v>5.4811022436380066</v>
      </c>
      <c r="F57" s="432">
        <f t="shared" si="13"/>
        <v>3.9537610990115595</v>
      </c>
      <c r="G57" s="433">
        <f t="shared" si="13"/>
        <v>4.0264132710581411</v>
      </c>
      <c r="H57" s="434">
        <f t="shared" si="13"/>
        <v>3.8751000800640512</v>
      </c>
      <c r="I57" s="432">
        <f t="shared" si="13"/>
        <v>8.1798924555971979</v>
      </c>
      <c r="J57" s="433">
        <f t="shared" si="13"/>
        <v>8.4396158085340893</v>
      </c>
      <c r="K57" s="434">
        <f t="shared" si="13"/>
        <v>8.7126544658219931</v>
      </c>
    </row>
    <row r="58" spans="2:11" ht="15" customHeight="1" x14ac:dyDescent="0.15">
      <c r="B58" s="421" t="s">
        <v>923</v>
      </c>
      <c r="C58" s="432">
        <f t="shared" si="13"/>
        <v>21.410065164481431</v>
      </c>
      <c r="D58" s="433">
        <f t="shared" si="13"/>
        <v>21.057079204117692</v>
      </c>
      <c r="E58" s="434">
        <f t="shared" si="13"/>
        <v>21.103749435326005</v>
      </c>
      <c r="F58" s="432">
        <f t="shared" si="13"/>
        <v>19.685039370078741</v>
      </c>
      <c r="G58" s="433">
        <f t="shared" si="13"/>
        <v>18.859719761636335</v>
      </c>
      <c r="H58" s="434">
        <f t="shared" si="13"/>
        <v>18.734987990392312</v>
      </c>
      <c r="I58" s="432">
        <f t="shared" si="13"/>
        <v>21.948834935636306</v>
      </c>
      <c r="J58" s="433">
        <f t="shared" si="13"/>
        <v>21.099039521335222</v>
      </c>
      <c r="K58" s="434">
        <f t="shared" si="13"/>
        <v>22.290004692632568</v>
      </c>
    </row>
    <row r="59" spans="2:11" ht="15" customHeight="1" x14ac:dyDescent="0.15">
      <c r="B59" s="421" t="s">
        <v>924</v>
      </c>
      <c r="C59" s="432">
        <f t="shared" si="13"/>
        <v>16.801444610190782</v>
      </c>
      <c r="D59" s="433">
        <f t="shared" si="13"/>
        <v>17.22363063685949</v>
      </c>
      <c r="E59" s="434">
        <f t="shared" si="13"/>
        <v>17.286553229935251</v>
      </c>
      <c r="F59" s="432">
        <f t="shared" si="13"/>
        <v>20.07036354498241</v>
      </c>
      <c r="G59" s="433">
        <f t="shared" si="13"/>
        <v>20.840715090996937</v>
      </c>
      <c r="H59" s="434">
        <f t="shared" si="13"/>
        <v>20.576461168935147</v>
      </c>
      <c r="I59" s="432">
        <f t="shared" si="13"/>
        <v>17.94036174026397</v>
      </c>
      <c r="J59" s="433">
        <f t="shared" si="13"/>
        <v>18.438041253345929</v>
      </c>
      <c r="K59" s="434">
        <f t="shared" si="13"/>
        <v>19.505709369623027</v>
      </c>
    </row>
    <row r="60" spans="2:11" ht="15" customHeight="1" x14ac:dyDescent="0.15">
      <c r="B60" s="421" t="s">
        <v>925</v>
      </c>
      <c r="C60" s="432">
        <f t="shared" si="13"/>
        <v>15.050639868100809</v>
      </c>
      <c r="D60" s="433">
        <f t="shared" si="13"/>
        <v>14.680802028117077</v>
      </c>
      <c r="E60" s="434">
        <f t="shared" si="13"/>
        <v>14.39542237614817</v>
      </c>
      <c r="F60" s="432">
        <f t="shared" si="13"/>
        <v>18.344781370413806</v>
      </c>
      <c r="G60" s="433">
        <f t="shared" si="13"/>
        <v>18.070542760508939</v>
      </c>
      <c r="H60" s="434">
        <f t="shared" si="13"/>
        <v>18.270616493194556</v>
      </c>
      <c r="I60" s="432">
        <f t="shared" si="13"/>
        <v>12.921622942805932</v>
      </c>
      <c r="J60" s="433">
        <f t="shared" si="13"/>
        <v>12.344512675169264</v>
      </c>
      <c r="K60" s="434">
        <f t="shared" si="13"/>
        <v>11.888002502737368</v>
      </c>
    </row>
    <row r="61" spans="2:11" ht="15" customHeight="1" x14ac:dyDescent="0.15">
      <c r="B61" s="421" t="s">
        <v>926</v>
      </c>
      <c r="C61" s="432">
        <f t="shared" si="13"/>
        <v>15.694433540080082</v>
      </c>
      <c r="D61" s="433">
        <f t="shared" si="13"/>
        <v>15.956057463317199</v>
      </c>
      <c r="E61" s="434">
        <f t="shared" si="13"/>
        <v>16.46589369070923</v>
      </c>
      <c r="F61" s="432">
        <f t="shared" si="13"/>
        <v>16.820237895794939</v>
      </c>
      <c r="G61" s="433">
        <f t="shared" si="13"/>
        <v>17.104203575454985</v>
      </c>
      <c r="H61" s="434">
        <f t="shared" si="13"/>
        <v>16.813450760608486</v>
      </c>
      <c r="I61" s="432">
        <f t="shared" si="13"/>
        <v>9.923415349519308</v>
      </c>
      <c r="J61" s="433">
        <f t="shared" si="13"/>
        <v>10.297590930562116</v>
      </c>
      <c r="K61" s="434">
        <f t="shared" si="13"/>
        <v>10.605349601126232</v>
      </c>
    </row>
    <row r="62" spans="2:11" ht="15" customHeight="1" x14ac:dyDescent="0.15">
      <c r="B62" s="421" t="s">
        <v>927</v>
      </c>
      <c r="C62" s="432">
        <f t="shared" si="13"/>
        <v>11.863076077569286</v>
      </c>
      <c r="D62" s="433">
        <f t="shared" si="13"/>
        <v>11.861411999692709</v>
      </c>
      <c r="E62" s="434">
        <f t="shared" si="13"/>
        <v>11.572052401746726</v>
      </c>
      <c r="F62" s="432">
        <f t="shared" si="13"/>
        <v>11.961802647009549</v>
      </c>
      <c r="G62" s="433">
        <f t="shared" si="13"/>
        <v>11.644387179900145</v>
      </c>
      <c r="H62" s="434">
        <f t="shared" si="13"/>
        <v>11.913530824659729</v>
      </c>
      <c r="I62" s="432">
        <f t="shared" si="13"/>
        <v>6.1593612514257785</v>
      </c>
      <c r="J62" s="433">
        <f t="shared" si="13"/>
        <v>6.770587309085184</v>
      </c>
      <c r="K62" s="434">
        <f t="shared" si="13"/>
        <v>6.3819802909432193</v>
      </c>
    </row>
    <row r="63" spans="2:11" ht="15" customHeight="1" x14ac:dyDescent="0.15">
      <c r="B63" s="421" t="s">
        <v>928</v>
      </c>
      <c r="C63" s="432">
        <f t="shared" si="13"/>
        <v>0.27478998194237264</v>
      </c>
      <c r="D63" s="433">
        <f t="shared" si="13"/>
        <v>0.43788891449642769</v>
      </c>
      <c r="E63" s="434">
        <f t="shared" si="13"/>
        <v>0.22586959795211561</v>
      </c>
      <c r="F63" s="432">
        <f t="shared" si="13"/>
        <v>0.55285642486178588</v>
      </c>
      <c r="G63" s="433">
        <f t="shared" si="13"/>
        <v>1.4334031244966983</v>
      </c>
      <c r="H63" s="434">
        <f t="shared" si="13"/>
        <v>2.2898318654923937</v>
      </c>
      <c r="I63" s="432">
        <f t="shared" si="13"/>
        <v>6.8111455108359129</v>
      </c>
      <c r="J63" s="433">
        <f t="shared" si="13"/>
        <v>7.1484805542434264</v>
      </c>
      <c r="K63" s="434">
        <f t="shared" si="13"/>
        <v>1.4703582042859378</v>
      </c>
    </row>
    <row r="64" spans="2:11" ht="15" customHeight="1" x14ac:dyDescent="0.15">
      <c r="B64" s="425" t="s">
        <v>910</v>
      </c>
      <c r="C64" s="435">
        <f>SUM(C55:C63)</f>
        <v>100</v>
      </c>
      <c r="D64" s="436">
        <f t="shared" ref="D64:K64" si="14">SUM(D55:D63)</f>
        <v>99.999999999999986</v>
      </c>
      <c r="E64" s="437">
        <f t="shared" si="14"/>
        <v>100</v>
      </c>
      <c r="F64" s="435">
        <f t="shared" si="14"/>
        <v>100</v>
      </c>
      <c r="G64" s="436">
        <f t="shared" si="14"/>
        <v>100</v>
      </c>
      <c r="H64" s="437">
        <f t="shared" si="14"/>
        <v>100</v>
      </c>
      <c r="I64" s="435">
        <f t="shared" si="14"/>
        <v>100</v>
      </c>
      <c r="J64" s="436">
        <f t="shared" si="14"/>
        <v>99.999999999999986</v>
      </c>
      <c r="K64" s="437">
        <f t="shared" si="14"/>
        <v>100</v>
      </c>
    </row>
    <row r="66" spans="1:11" ht="15" customHeight="1" x14ac:dyDescent="0.15">
      <c r="A66" s="405" t="s">
        <v>929</v>
      </c>
    </row>
    <row r="67" spans="1:11" ht="15" customHeight="1" x14ac:dyDescent="0.15">
      <c r="B67" s="406"/>
      <c r="C67" s="407"/>
      <c r="D67" s="408" t="s">
        <v>904</v>
      </c>
      <c r="E67" s="409"/>
      <c r="F67" s="410"/>
      <c r="G67" s="411" t="s">
        <v>905</v>
      </c>
      <c r="H67" s="409"/>
      <c r="I67" s="410"/>
      <c r="J67" s="411" t="s">
        <v>906</v>
      </c>
      <c r="K67" s="412"/>
    </row>
    <row r="68" spans="1:11" ht="15" customHeight="1" x14ac:dyDescent="0.15">
      <c r="B68" s="413"/>
      <c r="C68" s="414" t="s">
        <v>907</v>
      </c>
      <c r="D68" s="415" t="s">
        <v>908</v>
      </c>
      <c r="E68" s="416" t="s">
        <v>909</v>
      </c>
      <c r="F68" s="414" t="s">
        <v>907</v>
      </c>
      <c r="G68" s="415" t="s">
        <v>908</v>
      </c>
      <c r="H68" s="416" t="s">
        <v>909</v>
      </c>
      <c r="I68" s="414" t="s">
        <v>907</v>
      </c>
      <c r="J68" s="415" t="s">
        <v>908</v>
      </c>
      <c r="K68" s="416" t="s">
        <v>909</v>
      </c>
    </row>
    <row r="69" spans="1:11" ht="15" customHeight="1" x14ac:dyDescent="0.15">
      <c r="B69" s="441"/>
      <c r="C69" s="418">
        <f>C$11</f>
        <v>243</v>
      </c>
      <c r="D69" s="419">
        <f t="shared" ref="D69:K69" si="15">D$11</f>
        <v>243</v>
      </c>
      <c r="E69" s="420">
        <f t="shared" si="15"/>
        <v>243</v>
      </c>
      <c r="F69" s="418">
        <f t="shared" si="15"/>
        <v>242</v>
      </c>
      <c r="G69" s="419">
        <f t="shared" si="15"/>
        <v>242</v>
      </c>
      <c r="H69" s="420">
        <f t="shared" si="15"/>
        <v>242</v>
      </c>
      <c r="I69" s="418">
        <f t="shared" si="15"/>
        <v>191</v>
      </c>
      <c r="J69" s="419">
        <f t="shared" si="15"/>
        <v>191</v>
      </c>
      <c r="K69" s="420">
        <f t="shared" si="15"/>
        <v>191</v>
      </c>
    </row>
    <row r="70" spans="1:11" ht="15" customHeight="1" x14ac:dyDescent="0.15">
      <c r="B70" s="421" t="s">
        <v>930</v>
      </c>
      <c r="C70" s="442">
        <v>0</v>
      </c>
      <c r="D70" s="443">
        <v>0</v>
      </c>
      <c r="E70" s="444">
        <v>0</v>
      </c>
      <c r="F70" s="442">
        <v>2</v>
      </c>
      <c r="G70" s="443">
        <v>3</v>
      </c>
      <c r="H70" s="444">
        <v>5</v>
      </c>
      <c r="I70" s="442">
        <v>3</v>
      </c>
      <c r="J70" s="443">
        <v>3</v>
      </c>
      <c r="K70" s="444">
        <v>6</v>
      </c>
    </row>
    <row r="71" spans="1:11" ht="15" customHeight="1" x14ac:dyDescent="0.15">
      <c r="B71" s="421" t="s">
        <v>931</v>
      </c>
      <c r="C71" s="422">
        <v>3</v>
      </c>
      <c r="D71" s="423">
        <v>2</v>
      </c>
      <c r="E71" s="424">
        <v>3</v>
      </c>
      <c r="F71" s="422">
        <v>10</v>
      </c>
      <c r="G71" s="423">
        <v>10</v>
      </c>
      <c r="H71" s="424">
        <v>10</v>
      </c>
      <c r="I71" s="422">
        <v>14</v>
      </c>
      <c r="J71" s="423">
        <v>17</v>
      </c>
      <c r="K71" s="424">
        <v>10</v>
      </c>
    </row>
    <row r="72" spans="1:11" ht="15" customHeight="1" x14ac:dyDescent="0.15">
      <c r="B72" s="421" t="s">
        <v>932</v>
      </c>
      <c r="C72" s="422">
        <v>4</v>
      </c>
      <c r="D72" s="423">
        <v>6</v>
      </c>
      <c r="E72" s="424">
        <v>6</v>
      </c>
      <c r="F72" s="422">
        <v>17</v>
      </c>
      <c r="G72" s="423">
        <v>14</v>
      </c>
      <c r="H72" s="424">
        <v>14</v>
      </c>
      <c r="I72" s="422">
        <v>35</v>
      </c>
      <c r="J72" s="423">
        <v>30</v>
      </c>
      <c r="K72" s="424">
        <v>44</v>
      </c>
    </row>
    <row r="73" spans="1:11" ht="15" customHeight="1" x14ac:dyDescent="0.15">
      <c r="B73" s="421" t="s">
        <v>933</v>
      </c>
      <c r="C73" s="422">
        <v>30</v>
      </c>
      <c r="D73" s="423">
        <v>24</v>
      </c>
      <c r="E73" s="424">
        <v>27</v>
      </c>
      <c r="F73" s="422">
        <v>21</v>
      </c>
      <c r="G73" s="423">
        <v>33</v>
      </c>
      <c r="H73" s="424">
        <v>19</v>
      </c>
      <c r="I73" s="422">
        <v>39</v>
      </c>
      <c r="J73" s="423">
        <v>37</v>
      </c>
      <c r="K73" s="424">
        <v>40</v>
      </c>
    </row>
    <row r="74" spans="1:11" ht="15" customHeight="1" x14ac:dyDescent="0.15">
      <c r="B74" s="421" t="s">
        <v>934</v>
      </c>
      <c r="C74" s="422">
        <v>95</v>
      </c>
      <c r="D74" s="423">
        <v>96</v>
      </c>
      <c r="E74" s="424">
        <v>94</v>
      </c>
      <c r="F74" s="422">
        <v>46</v>
      </c>
      <c r="G74" s="423">
        <v>33</v>
      </c>
      <c r="H74" s="424">
        <v>43</v>
      </c>
      <c r="I74" s="422">
        <v>40</v>
      </c>
      <c r="J74" s="423">
        <v>38</v>
      </c>
      <c r="K74" s="424">
        <v>32</v>
      </c>
    </row>
    <row r="75" spans="1:11" ht="15" customHeight="1" x14ac:dyDescent="0.15">
      <c r="B75" s="421" t="s">
        <v>935</v>
      </c>
      <c r="C75" s="422">
        <v>75</v>
      </c>
      <c r="D75" s="423">
        <v>81</v>
      </c>
      <c r="E75" s="424">
        <v>77</v>
      </c>
      <c r="F75" s="422">
        <v>57</v>
      </c>
      <c r="G75" s="423">
        <v>55</v>
      </c>
      <c r="H75" s="424">
        <v>72</v>
      </c>
      <c r="I75" s="422">
        <v>37</v>
      </c>
      <c r="J75" s="423">
        <v>38</v>
      </c>
      <c r="K75" s="424">
        <v>29</v>
      </c>
    </row>
    <row r="76" spans="1:11" ht="15" customHeight="1" x14ac:dyDescent="0.15">
      <c r="B76" s="421" t="s">
        <v>936</v>
      </c>
      <c r="C76" s="422">
        <v>25</v>
      </c>
      <c r="D76" s="423">
        <v>24</v>
      </c>
      <c r="E76" s="424">
        <v>27</v>
      </c>
      <c r="F76" s="422">
        <v>50</v>
      </c>
      <c r="G76" s="423">
        <v>54</v>
      </c>
      <c r="H76" s="424">
        <v>41</v>
      </c>
      <c r="I76" s="422">
        <v>15</v>
      </c>
      <c r="J76" s="423">
        <v>19</v>
      </c>
      <c r="K76" s="424">
        <v>16</v>
      </c>
    </row>
    <row r="77" spans="1:11" ht="15" customHeight="1" x14ac:dyDescent="0.15">
      <c r="B77" s="421" t="s">
        <v>937</v>
      </c>
      <c r="C77" s="422">
        <v>6</v>
      </c>
      <c r="D77" s="423">
        <v>6</v>
      </c>
      <c r="E77" s="424">
        <v>7</v>
      </c>
      <c r="F77" s="422">
        <v>16</v>
      </c>
      <c r="G77" s="423">
        <v>25</v>
      </c>
      <c r="H77" s="424">
        <v>19</v>
      </c>
      <c r="I77" s="422">
        <v>0</v>
      </c>
      <c r="J77" s="423">
        <v>1</v>
      </c>
      <c r="K77" s="424">
        <v>5</v>
      </c>
    </row>
    <row r="78" spans="1:11" ht="15" customHeight="1" x14ac:dyDescent="0.15">
      <c r="B78" s="421" t="s">
        <v>938</v>
      </c>
      <c r="C78" s="422">
        <v>1</v>
      </c>
      <c r="D78" s="423">
        <v>1</v>
      </c>
      <c r="E78" s="424">
        <v>0</v>
      </c>
      <c r="F78" s="422">
        <v>9</v>
      </c>
      <c r="G78" s="423">
        <v>6</v>
      </c>
      <c r="H78" s="424">
        <v>8</v>
      </c>
      <c r="I78" s="422">
        <v>2</v>
      </c>
      <c r="J78" s="423">
        <v>1</v>
      </c>
      <c r="K78" s="424">
        <v>0</v>
      </c>
    </row>
    <row r="79" spans="1:11" ht="15" customHeight="1" x14ac:dyDescent="0.15">
      <c r="B79" s="421" t="s">
        <v>939</v>
      </c>
      <c r="C79" s="422">
        <v>0</v>
      </c>
      <c r="D79" s="423">
        <v>0</v>
      </c>
      <c r="E79" s="424">
        <v>0</v>
      </c>
      <c r="F79" s="422">
        <v>3</v>
      </c>
      <c r="G79" s="423">
        <v>3</v>
      </c>
      <c r="H79" s="424">
        <v>3</v>
      </c>
      <c r="I79" s="422">
        <v>0</v>
      </c>
      <c r="J79" s="423">
        <v>1</v>
      </c>
      <c r="K79" s="424">
        <v>1</v>
      </c>
    </row>
    <row r="80" spans="1:11" ht="15" customHeight="1" x14ac:dyDescent="0.15">
      <c r="B80" s="421" t="s">
        <v>940</v>
      </c>
      <c r="C80" s="422">
        <v>4</v>
      </c>
      <c r="D80" s="423">
        <v>3</v>
      </c>
      <c r="E80" s="424">
        <v>2</v>
      </c>
      <c r="F80" s="422">
        <v>11</v>
      </c>
      <c r="G80" s="423">
        <v>6</v>
      </c>
      <c r="H80" s="424">
        <v>8</v>
      </c>
      <c r="I80" s="422">
        <v>6</v>
      </c>
      <c r="J80" s="423">
        <v>6</v>
      </c>
      <c r="K80" s="424">
        <v>8</v>
      </c>
    </row>
    <row r="81" spans="1:11" ht="15" customHeight="1" x14ac:dyDescent="0.15">
      <c r="B81" s="425" t="s">
        <v>910</v>
      </c>
      <c r="C81" s="426">
        <f>SUM(C70:C80)</f>
        <v>243</v>
      </c>
      <c r="D81" s="427">
        <f t="shared" ref="D81:K81" si="16">SUM(D70:D80)</f>
        <v>243</v>
      </c>
      <c r="E81" s="428">
        <f t="shared" si="16"/>
        <v>243</v>
      </c>
      <c r="F81" s="426">
        <f t="shared" si="16"/>
        <v>242</v>
      </c>
      <c r="G81" s="427">
        <f t="shared" si="16"/>
        <v>242</v>
      </c>
      <c r="H81" s="428">
        <f t="shared" si="16"/>
        <v>242</v>
      </c>
      <c r="I81" s="426">
        <f t="shared" si="16"/>
        <v>191</v>
      </c>
      <c r="J81" s="427">
        <f t="shared" si="16"/>
        <v>191</v>
      </c>
      <c r="K81" s="428">
        <f t="shared" si="16"/>
        <v>191</v>
      </c>
    </row>
    <row r="82" spans="1:11" ht="15" customHeight="1" x14ac:dyDescent="0.15">
      <c r="B82" s="421" t="s">
        <v>930</v>
      </c>
      <c r="C82" s="429">
        <f>C70/C$11*100</f>
        <v>0</v>
      </c>
      <c r="D82" s="430">
        <f t="shared" ref="D82:K82" si="17">D70/D$11*100</f>
        <v>0</v>
      </c>
      <c r="E82" s="431">
        <f t="shared" si="17"/>
        <v>0</v>
      </c>
      <c r="F82" s="429">
        <f t="shared" si="17"/>
        <v>0.82644628099173556</v>
      </c>
      <c r="G82" s="430">
        <f t="shared" si="17"/>
        <v>1.2396694214876034</v>
      </c>
      <c r="H82" s="431">
        <f t="shared" si="17"/>
        <v>2.0661157024793391</v>
      </c>
      <c r="I82" s="429">
        <f t="shared" si="17"/>
        <v>1.5706806282722512</v>
      </c>
      <c r="J82" s="430">
        <f t="shared" si="17"/>
        <v>1.5706806282722512</v>
      </c>
      <c r="K82" s="431">
        <f t="shared" si="17"/>
        <v>3.1413612565445024</v>
      </c>
    </row>
    <row r="83" spans="1:11" ht="15" customHeight="1" x14ac:dyDescent="0.15">
      <c r="B83" s="421" t="s">
        <v>931</v>
      </c>
      <c r="C83" s="432">
        <f t="shared" ref="C83:K92" si="18">C71/C$11*100</f>
        <v>1.2345679012345678</v>
      </c>
      <c r="D83" s="433">
        <f t="shared" si="18"/>
        <v>0.82304526748971196</v>
      </c>
      <c r="E83" s="434">
        <f t="shared" si="18"/>
        <v>1.2345679012345678</v>
      </c>
      <c r="F83" s="432">
        <f t="shared" si="18"/>
        <v>4.1322314049586781</v>
      </c>
      <c r="G83" s="433">
        <f t="shared" si="18"/>
        <v>4.1322314049586781</v>
      </c>
      <c r="H83" s="434">
        <f t="shared" si="18"/>
        <v>4.1322314049586781</v>
      </c>
      <c r="I83" s="432">
        <f t="shared" si="18"/>
        <v>7.3298429319371721</v>
      </c>
      <c r="J83" s="433">
        <f t="shared" si="18"/>
        <v>8.9005235602094235</v>
      </c>
      <c r="K83" s="434">
        <f t="shared" si="18"/>
        <v>5.2356020942408374</v>
      </c>
    </row>
    <row r="84" spans="1:11" ht="15" customHeight="1" x14ac:dyDescent="0.15">
      <c r="B84" s="421" t="s">
        <v>932</v>
      </c>
      <c r="C84" s="432">
        <f t="shared" si="18"/>
        <v>1.6460905349794239</v>
      </c>
      <c r="D84" s="433">
        <f t="shared" si="18"/>
        <v>2.4691358024691357</v>
      </c>
      <c r="E84" s="434">
        <f t="shared" si="18"/>
        <v>2.4691358024691357</v>
      </c>
      <c r="F84" s="432">
        <f t="shared" si="18"/>
        <v>7.0247933884297522</v>
      </c>
      <c r="G84" s="433">
        <f t="shared" si="18"/>
        <v>5.785123966942149</v>
      </c>
      <c r="H84" s="434">
        <f t="shared" si="18"/>
        <v>5.785123966942149</v>
      </c>
      <c r="I84" s="432">
        <f t="shared" si="18"/>
        <v>18.32460732984293</v>
      </c>
      <c r="J84" s="433">
        <f t="shared" si="18"/>
        <v>15.706806282722512</v>
      </c>
      <c r="K84" s="434">
        <f t="shared" si="18"/>
        <v>23.036649214659686</v>
      </c>
    </row>
    <row r="85" spans="1:11" ht="15" customHeight="1" x14ac:dyDescent="0.15">
      <c r="B85" s="421" t="s">
        <v>933</v>
      </c>
      <c r="C85" s="432">
        <f t="shared" si="18"/>
        <v>12.345679012345679</v>
      </c>
      <c r="D85" s="433">
        <f t="shared" si="18"/>
        <v>9.8765432098765427</v>
      </c>
      <c r="E85" s="434">
        <f t="shared" si="18"/>
        <v>11.111111111111111</v>
      </c>
      <c r="F85" s="432">
        <f t="shared" si="18"/>
        <v>8.677685950413224</v>
      </c>
      <c r="G85" s="433">
        <f t="shared" si="18"/>
        <v>13.636363636363635</v>
      </c>
      <c r="H85" s="434">
        <f t="shared" si="18"/>
        <v>7.8512396694214877</v>
      </c>
      <c r="I85" s="432">
        <f t="shared" si="18"/>
        <v>20.418848167539267</v>
      </c>
      <c r="J85" s="433">
        <f t="shared" si="18"/>
        <v>19.3717277486911</v>
      </c>
      <c r="K85" s="434">
        <f t="shared" si="18"/>
        <v>20.94240837696335</v>
      </c>
    </row>
    <row r="86" spans="1:11" ht="15" customHeight="1" x14ac:dyDescent="0.15">
      <c r="B86" s="421" t="s">
        <v>934</v>
      </c>
      <c r="C86" s="432">
        <f t="shared" si="18"/>
        <v>39.094650205761319</v>
      </c>
      <c r="D86" s="433">
        <f t="shared" si="18"/>
        <v>39.506172839506171</v>
      </c>
      <c r="E86" s="434">
        <f t="shared" si="18"/>
        <v>38.68312757201646</v>
      </c>
      <c r="F86" s="432">
        <f t="shared" si="18"/>
        <v>19.008264462809919</v>
      </c>
      <c r="G86" s="433">
        <f t="shared" si="18"/>
        <v>13.636363636363635</v>
      </c>
      <c r="H86" s="434">
        <f t="shared" si="18"/>
        <v>17.768595041322314</v>
      </c>
      <c r="I86" s="432">
        <f t="shared" si="18"/>
        <v>20.94240837696335</v>
      </c>
      <c r="J86" s="433">
        <f t="shared" si="18"/>
        <v>19.895287958115183</v>
      </c>
      <c r="K86" s="434">
        <f t="shared" si="18"/>
        <v>16.753926701570681</v>
      </c>
    </row>
    <row r="87" spans="1:11" ht="15" customHeight="1" x14ac:dyDescent="0.15">
      <c r="B87" s="421" t="s">
        <v>935</v>
      </c>
      <c r="C87" s="432">
        <f t="shared" si="18"/>
        <v>30.864197530864196</v>
      </c>
      <c r="D87" s="433">
        <f t="shared" si="18"/>
        <v>33.333333333333329</v>
      </c>
      <c r="E87" s="434">
        <f t="shared" si="18"/>
        <v>31.68724279835391</v>
      </c>
      <c r="F87" s="432">
        <f t="shared" si="18"/>
        <v>23.553719008264462</v>
      </c>
      <c r="G87" s="433">
        <f t="shared" si="18"/>
        <v>22.727272727272727</v>
      </c>
      <c r="H87" s="434">
        <f t="shared" si="18"/>
        <v>29.75206611570248</v>
      </c>
      <c r="I87" s="432">
        <f t="shared" si="18"/>
        <v>19.3717277486911</v>
      </c>
      <c r="J87" s="433">
        <f t="shared" si="18"/>
        <v>19.895287958115183</v>
      </c>
      <c r="K87" s="434">
        <f t="shared" si="18"/>
        <v>15.183246073298429</v>
      </c>
    </row>
    <row r="88" spans="1:11" ht="15" customHeight="1" x14ac:dyDescent="0.15">
      <c r="B88" s="421" t="s">
        <v>936</v>
      </c>
      <c r="C88" s="432">
        <f t="shared" si="18"/>
        <v>10.2880658436214</v>
      </c>
      <c r="D88" s="433">
        <f t="shared" si="18"/>
        <v>9.8765432098765427</v>
      </c>
      <c r="E88" s="434">
        <f t="shared" si="18"/>
        <v>11.111111111111111</v>
      </c>
      <c r="F88" s="432">
        <f t="shared" si="18"/>
        <v>20.66115702479339</v>
      </c>
      <c r="G88" s="433">
        <f t="shared" si="18"/>
        <v>22.314049586776861</v>
      </c>
      <c r="H88" s="434">
        <f t="shared" si="18"/>
        <v>16.942148760330578</v>
      </c>
      <c r="I88" s="432">
        <f t="shared" si="18"/>
        <v>7.8534031413612562</v>
      </c>
      <c r="J88" s="433">
        <f t="shared" si="18"/>
        <v>9.9476439790575917</v>
      </c>
      <c r="K88" s="434">
        <f t="shared" si="18"/>
        <v>8.3769633507853403</v>
      </c>
    </row>
    <row r="89" spans="1:11" ht="15" customHeight="1" x14ac:dyDescent="0.15">
      <c r="B89" s="421" t="s">
        <v>937</v>
      </c>
      <c r="C89" s="432">
        <f t="shared" si="18"/>
        <v>2.4691358024691357</v>
      </c>
      <c r="D89" s="433">
        <f t="shared" si="18"/>
        <v>2.4691358024691357</v>
      </c>
      <c r="E89" s="434">
        <f t="shared" si="18"/>
        <v>2.880658436213992</v>
      </c>
      <c r="F89" s="432">
        <f t="shared" si="18"/>
        <v>6.6115702479338845</v>
      </c>
      <c r="G89" s="433">
        <f t="shared" si="18"/>
        <v>10.330578512396695</v>
      </c>
      <c r="H89" s="434">
        <f t="shared" si="18"/>
        <v>7.8512396694214877</v>
      </c>
      <c r="I89" s="432">
        <f t="shared" si="18"/>
        <v>0</v>
      </c>
      <c r="J89" s="433">
        <f t="shared" si="18"/>
        <v>0.52356020942408377</v>
      </c>
      <c r="K89" s="434">
        <f t="shared" si="18"/>
        <v>2.6178010471204187</v>
      </c>
    </row>
    <row r="90" spans="1:11" ht="15" customHeight="1" x14ac:dyDescent="0.15">
      <c r="B90" s="421" t="s">
        <v>938</v>
      </c>
      <c r="C90" s="432">
        <f t="shared" si="18"/>
        <v>0.41152263374485598</v>
      </c>
      <c r="D90" s="433">
        <f t="shared" si="18"/>
        <v>0.41152263374485598</v>
      </c>
      <c r="E90" s="434">
        <f t="shared" si="18"/>
        <v>0</v>
      </c>
      <c r="F90" s="432">
        <f t="shared" si="18"/>
        <v>3.71900826446281</v>
      </c>
      <c r="G90" s="433">
        <f t="shared" si="18"/>
        <v>2.4793388429752068</v>
      </c>
      <c r="H90" s="434">
        <f t="shared" si="18"/>
        <v>3.3057851239669422</v>
      </c>
      <c r="I90" s="432">
        <f t="shared" si="18"/>
        <v>1.0471204188481675</v>
      </c>
      <c r="J90" s="433">
        <f t="shared" si="18"/>
        <v>0.52356020942408377</v>
      </c>
      <c r="K90" s="434">
        <f t="shared" si="18"/>
        <v>0</v>
      </c>
    </row>
    <row r="91" spans="1:11" ht="15" customHeight="1" x14ac:dyDescent="0.15">
      <c r="B91" s="421" t="s">
        <v>939</v>
      </c>
      <c r="C91" s="432">
        <f t="shared" si="18"/>
        <v>0</v>
      </c>
      <c r="D91" s="433">
        <f t="shared" si="18"/>
        <v>0</v>
      </c>
      <c r="E91" s="434">
        <f t="shared" si="18"/>
        <v>0</v>
      </c>
      <c r="F91" s="432">
        <f t="shared" si="18"/>
        <v>1.2396694214876034</v>
      </c>
      <c r="G91" s="433">
        <f t="shared" si="18"/>
        <v>1.2396694214876034</v>
      </c>
      <c r="H91" s="434">
        <f t="shared" si="18"/>
        <v>1.2396694214876034</v>
      </c>
      <c r="I91" s="432">
        <f t="shared" si="18"/>
        <v>0</v>
      </c>
      <c r="J91" s="433">
        <f t="shared" si="18"/>
        <v>0.52356020942408377</v>
      </c>
      <c r="K91" s="434">
        <f t="shared" si="18"/>
        <v>0.52356020942408377</v>
      </c>
    </row>
    <row r="92" spans="1:11" ht="15" customHeight="1" x14ac:dyDescent="0.15">
      <c r="B92" s="421" t="s">
        <v>940</v>
      </c>
      <c r="C92" s="432">
        <f t="shared" si="18"/>
        <v>1.6460905349794239</v>
      </c>
      <c r="D92" s="433">
        <f t="shared" si="18"/>
        <v>1.2345679012345678</v>
      </c>
      <c r="E92" s="434">
        <f t="shared" si="18"/>
        <v>0.82304526748971196</v>
      </c>
      <c r="F92" s="432">
        <f t="shared" si="18"/>
        <v>4.5454545454545459</v>
      </c>
      <c r="G92" s="433">
        <f t="shared" si="18"/>
        <v>2.4793388429752068</v>
      </c>
      <c r="H92" s="434">
        <f t="shared" si="18"/>
        <v>3.3057851239669422</v>
      </c>
      <c r="I92" s="432">
        <f t="shared" si="18"/>
        <v>3.1413612565445024</v>
      </c>
      <c r="J92" s="433">
        <f t="shared" si="18"/>
        <v>3.1413612565445024</v>
      </c>
      <c r="K92" s="434">
        <f t="shared" si="18"/>
        <v>4.1884816753926701</v>
      </c>
    </row>
    <row r="93" spans="1:11" ht="15" customHeight="1" x14ac:dyDescent="0.15">
      <c r="B93" s="425" t="s">
        <v>910</v>
      </c>
      <c r="C93" s="435">
        <f>SUM(C82:C92)</f>
        <v>100</v>
      </c>
      <c r="D93" s="436">
        <f t="shared" ref="D93:K93" si="19">SUM(D82:D92)</f>
        <v>100</v>
      </c>
      <c r="E93" s="437">
        <f t="shared" si="19"/>
        <v>100</v>
      </c>
      <c r="F93" s="435">
        <f t="shared" si="19"/>
        <v>100.00000000000001</v>
      </c>
      <c r="G93" s="436">
        <f t="shared" si="19"/>
        <v>100</v>
      </c>
      <c r="H93" s="437">
        <f t="shared" si="19"/>
        <v>100</v>
      </c>
      <c r="I93" s="435">
        <f t="shared" si="19"/>
        <v>100</v>
      </c>
      <c r="J93" s="436">
        <f t="shared" si="19"/>
        <v>100</v>
      </c>
      <c r="K93" s="437">
        <f t="shared" si="19"/>
        <v>100.00000000000001</v>
      </c>
    </row>
    <row r="94" spans="1:11" ht="15" customHeight="1" x14ac:dyDescent="0.15">
      <c r="B94" s="425" t="s">
        <v>911</v>
      </c>
      <c r="C94" s="435">
        <v>2.4573314212469941</v>
      </c>
      <c r="D94" s="436">
        <v>2.4755463026112583</v>
      </c>
      <c r="E94" s="437">
        <v>2.4587928152062344</v>
      </c>
      <c r="F94" s="435">
        <v>2.5884913121777271</v>
      </c>
      <c r="G94" s="436">
        <v>2.5917263329047375</v>
      </c>
      <c r="H94" s="437">
        <v>2.560438621577505</v>
      </c>
      <c r="I94" s="435">
        <v>2.0081032220067714</v>
      </c>
      <c r="J94" s="436">
        <v>2.0393219874268995</v>
      </c>
      <c r="K94" s="437">
        <v>1.9580054761734327</v>
      </c>
    </row>
    <row r="96" spans="1:11" ht="15" customHeight="1" x14ac:dyDescent="0.15">
      <c r="A96" s="405" t="s">
        <v>941</v>
      </c>
    </row>
    <row r="97" spans="2:11" ht="15" customHeight="1" x14ac:dyDescent="0.15">
      <c r="B97" s="406"/>
      <c r="C97" s="407"/>
      <c r="D97" s="408" t="s">
        <v>904</v>
      </c>
      <c r="E97" s="409"/>
      <c r="F97" s="410"/>
      <c r="G97" s="411" t="s">
        <v>905</v>
      </c>
      <c r="H97" s="409"/>
      <c r="I97" s="410"/>
      <c r="J97" s="411" t="s">
        <v>906</v>
      </c>
      <c r="K97" s="412"/>
    </row>
    <row r="98" spans="2:11" ht="15" customHeight="1" x14ac:dyDescent="0.15">
      <c r="B98" s="413"/>
      <c r="C98" s="414" t="s">
        <v>907</v>
      </c>
      <c r="D98" s="415" t="s">
        <v>908</v>
      </c>
      <c r="E98" s="416" t="s">
        <v>909</v>
      </c>
      <c r="F98" s="414" t="s">
        <v>907</v>
      </c>
      <c r="G98" s="415" t="s">
        <v>908</v>
      </c>
      <c r="H98" s="416" t="s">
        <v>909</v>
      </c>
      <c r="I98" s="414" t="s">
        <v>907</v>
      </c>
      <c r="J98" s="415" t="s">
        <v>908</v>
      </c>
      <c r="K98" s="416" t="s">
        <v>909</v>
      </c>
    </row>
    <row r="99" spans="2:11" ht="15" customHeight="1" x14ac:dyDescent="0.15">
      <c r="B99" s="417"/>
      <c r="C99" s="445">
        <f>C107</f>
        <v>9668</v>
      </c>
      <c r="D99" s="446">
        <f t="shared" ref="D99:K99" si="20">D107</f>
        <v>8919</v>
      </c>
      <c r="E99" s="447">
        <f t="shared" si="20"/>
        <v>12055</v>
      </c>
      <c r="F99" s="445">
        <f t="shared" si="20"/>
        <v>4491</v>
      </c>
      <c r="G99" s="446">
        <f t="shared" si="20"/>
        <v>5150</v>
      </c>
      <c r="H99" s="447">
        <f t="shared" si="20"/>
        <v>5038</v>
      </c>
      <c r="I99" s="445">
        <f t="shared" si="20"/>
        <v>4350</v>
      </c>
      <c r="J99" s="446">
        <f t="shared" si="20"/>
        <v>4035</v>
      </c>
      <c r="K99" s="447">
        <f t="shared" si="20"/>
        <v>5863</v>
      </c>
    </row>
    <row r="100" spans="2:11" ht="15" customHeight="1" x14ac:dyDescent="0.15">
      <c r="B100" s="421" t="s">
        <v>942</v>
      </c>
      <c r="C100" s="422">
        <v>1236</v>
      </c>
      <c r="D100" s="423">
        <v>1318</v>
      </c>
      <c r="E100" s="424">
        <v>1228</v>
      </c>
      <c r="F100" s="422">
        <v>481</v>
      </c>
      <c r="G100" s="423">
        <v>525</v>
      </c>
      <c r="H100" s="424">
        <v>616</v>
      </c>
      <c r="I100" s="422">
        <v>1000</v>
      </c>
      <c r="J100" s="423">
        <v>836</v>
      </c>
      <c r="K100" s="424">
        <v>1343</v>
      </c>
    </row>
    <row r="101" spans="2:11" ht="15" customHeight="1" x14ac:dyDescent="0.15">
      <c r="B101" s="421" t="s">
        <v>169</v>
      </c>
      <c r="C101" s="422">
        <v>1252</v>
      </c>
      <c r="D101" s="423">
        <v>1161</v>
      </c>
      <c r="E101" s="424">
        <v>1452</v>
      </c>
      <c r="F101" s="422">
        <v>558</v>
      </c>
      <c r="G101" s="423">
        <v>743</v>
      </c>
      <c r="H101" s="424">
        <v>689</v>
      </c>
      <c r="I101" s="422">
        <v>594</v>
      </c>
      <c r="J101" s="423">
        <v>499</v>
      </c>
      <c r="K101" s="424">
        <v>735</v>
      </c>
    </row>
    <row r="102" spans="2:11" ht="15" customHeight="1" x14ac:dyDescent="0.15">
      <c r="B102" s="421" t="s">
        <v>170</v>
      </c>
      <c r="C102" s="422">
        <v>2459</v>
      </c>
      <c r="D102" s="423">
        <v>2010</v>
      </c>
      <c r="E102" s="424">
        <v>2855</v>
      </c>
      <c r="F102" s="422">
        <v>1055</v>
      </c>
      <c r="G102" s="423">
        <v>1151</v>
      </c>
      <c r="H102" s="424">
        <v>1154</v>
      </c>
      <c r="I102" s="422">
        <v>840</v>
      </c>
      <c r="J102" s="423">
        <v>697</v>
      </c>
      <c r="K102" s="424">
        <v>1063</v>
      </c>
    </row>
    <row r="103" spans="2:11" ht="15" customHeight="1" x14ac:dyDescent="0.15">
      <c r="B103" s="421" t="s">
        <v>171</v>
      </c>
      <c r="C103" s="422">
        <v>2115</v>
      </c>
      <c r="D103" s="423">
        <v>1698</v>
      </c>
      <c r="E103" s="424">
        <v>2204</v>
      </c>
      <c r="F103" s="422">
        <v>886</v>
      </c>
      <c r="G103" s="423">
        <v>1024</v>
      </c>
      <c r="H103" s="424">
        <v>1048</v>
      </c>
      <c r="I103" s="422">
        <v>591</v>
      </c>
      <c r="J103" s="423">
        <v>479</v>
      </c>
      <c r="K103" s="424">
        <v>609</v>
      </c>
    </row>
    <row r="104" spans="2:11" ht="15" customHeight="1" x14ac:dyDescent="0.15">
      <c r="B104" s="421" t="s">
        <v>172</v>
      </c>
      <c r="C104" s="422">
        <v>913</v>
      </c>
      <c r="D104" s="423">
        <v>866</v>
      </c>
      <c r="E104" s="424">
        <v>1124</v>
      </c>
      <c r="F104" s="422">
        <v>427</v>
      </c>
      <c r="G104" s="423">
        <v>402</v>
      </c>
      <c r="H104" s="424">
        <v>460</v>
      </c>
      <c r="I104" s="422">
        <v>262</v>
      </c>
      <c r="J104" s="423">
        <v>179</v>
      </c>
      <c r="K104" s="424">
        <v>249</v>
      </c>
    </row>
    <row r="105" spans="2:11" ht="15" customHeight="1" x14ac:dyDescent="0.15">
      <c r="B105" s="421" t="s">
        <v>173</v>
      </c>
      <c r="C105" s="422">
        <v>328</v>
      </c>
      <c r="D105" s="423">
        <v>313</v>
      </c>
      <c r="E105" s="424">
        <v>410</v>
      </c>
      <c r="F105" s="422">
        <v>137</v>
      </c>
      <c r="G105" s="423">
        <v>141</v>
      </c>
      <c r="H105" s="424">
        <v>156</v>
      </c>
      <c r="I105" s="422">
        <v>49</v>
      </c>
      <c r="J105" s="423">
        <v>62</v>
      </c>
      <c r="K105" s="424">
        <v>57</v>
      </c>
    </row>
    <row r="106" spans="2:11" ht="15" customHeight="1" x14ac:dyDescent="0.15">
      <c r="B106" s="421" t="s">
        <v>943</v>
      </c>
      <c r="C106" s="422">
        <v>1365</v>
      </c>
      <c r="D106" s="423">
        <v>1553</v>
      </c>
      <c r="E106" s="424">
        <v>2782</v>
      </c>
      <c r="F106" s="422">
        <v>947</v>
      </c>
      <c r="G106" s="423">
        <v>1164</v>
      </c>
      <c r="H106" s="424">
        <v>915</v>
      </c>
      <c r="I106" s="422">
        <v>1014</v>
      </c>
      <c r="J106" s="423">
        <v>1283</v>
      </c>
      <c r="K106" s="424">
        <v>1807</v>
      </c>
    </row>
    <row r="107" spans="2:11" ht="15" customHeight="1" x14ac:dyDescent="0.15">
      <c r="B107" s="425" t="s">
        <v>910</v>
      </c>
      <c r="C107" s="426">
        <f t="shared" ref="C107:K107" si="21">SUM(C100:C106)</f>
        <v>9668</v>
      </c>
      <c r="D107" s="427">
        <f t="shared" si="21"/>
        <v>8919</v>
      </c>
      <c r="E107" s="428">
        <f t="shared" si="21"/>
        <v>12055</v>
      </c>
      <c r="F107" s="426">
        <f t="shared" si="21"/>
        <v>4491</v>
      </c>
      <c r="G107" s="427">
        <f t="shared" si="21"/>
        <v>5150</v>
      </c>
      <c r="H107" s="428">
        <f t="shared" si="21"/>
        <v>5038</v>
      </c>
      <c r="I107" s="426">
        <f t="shared" si="21"/>
        <v>4350</v>
      </c>
      <c r="J107" s="427">
        <f t="shared" si="21"/>
        <v>4035</v>
      </c>
      <c r="K107" s="428">
        <f t="shared" si="21"/>
        <v>5863</v>
      </c>
    </row>
    <row r="108" spans="2:11" ht="15" customHeight="1" x14ac:dyDescent="0.15">
      <c r="B108" s="421" t="s">
        <v>942</v>
      </c>
      <c r="C108" s="429">
        <f>C100/C$99*100</f>
        <v>12.78444352503103</v>
      </c>
      <c r="D108" s="430">
        <f t="shared" ref="D108:K108" si="22">D100/D$99*100</f>
        <v>14.777441417199238</v>
      </c>
      <c r="E108" s="431">
        <f t="shared" si="22"/>
        <v>10.186644545831605</v>
      </c>
      <c r="F108" s="429">
        <f t="shared" si="22"/>
        <v>10.710309507904698</v>
      </c>
      <c r="G108" s="430">
        <f t="shared" si="22"/>
        <v>10.194174757281553</v>
      </c>
      <c r="H108" s="431">
        <f t="shared" si="22"/>
        <v>12.22707423580786</v>
      </c>
      <c r="I108" s="429">
        <f t="shared" si="22"/>
        <v>22.988505747126435</v>
      </c>
      <c r="J108" s="430">
        <f t="shared" si="22"/>
        <v>20.718711276332094</v>
      </c>
      <c r="K108" s="431">
        <f t="shared" si="22"/>
        <v>22.906361930752176</v>
      </c>
    </row>
    <row r="109" spans="2:11" ht="15" customHeight="1" x14ac:dyDescent="0.15">
      <c r="B109" s="421" t="s">
        <v>169</v>
      </c>
      <c r="C109" s="432">
        <f t="shared" ref="C109:K114" si="23">C101/C$99*100</f>
        <v>12.949937939594539</v>
      </c>
      <c r="D109" s="433">
        <f t="shared" si="23"/>
        <v>13.017154389505551</v>
      </c>
      <c r="E109" s="434">
        <f t="shared" si="23"/>
        <v>12.044794690999586</v>
      </c>
      <c r="F109" s="432">
        <f t="shared" si="23"/>
        <v>12.424849699398797</v>
      </c>
      <c r="G109" s="433">
        <f t="shared" si="23"/>
        <v>14.427184466019419</v>
      </c>
      <c r="H109" s="434">
        <f t="shared" si="23"/>
        <v>13.676061929337038</v>
      </c>
      <c r="I109" s="432">
        <f t="shared" si="23"/>
        <v>13.655172413793103</v>
      </c>
      <c r="J109" s="433">
        <f t="shared" si="23"/>
        <v>12.366790582403965</v>
      </c>
      <c r="K109" s="434">
        <f t="shared" si="23"/>
        <v>12.536244243561317</v>
      </c>
    </row>
    <row r="110" spans="2:11" ht="15" customHeight="1" x14ac:dyDescent="0.15">
      <c r="B110" s="421" t="s">
        <v>170</v>
      </c>
      <c r="C110" s="432">
        <f t="shared" si="23"/>
        <v>25.43442283822921</v>
      </c>
      <c r="D110" s="433">
        <f t="shared" si="23"/>
        <v>22.536158762193072</v>
      </c>
      <c r="E110" s="434">
        <f t="shared" si="23"/>
        <v>23.683119037743676</v>
      </c>
      <c r="F110" s="432">
        <f t="shared" si="23"/>
        <v>23.491427299042531</v>
      </c>
      <c r="G110" s="433">
        <f t="shared" si="23"/>
        <v>22.349514563106794</v>
      </c>
      <c r="H110" s="434">
        <f t="shared" si="23"/>
        <v>22.905915045653035</v>
      </c>
      <c r="I110" s="432">
        <f t="shared" si="23"/>
        <v>19.310344827586206</v>
      </c>
      <c r="J110" s="433">
        <f t="shared" si="23"/>
        <v>17.273853779429988</v>
      </c>
      <c r="K110" s="434">
        <f t="shared" si="23"/>
        <v>18.13064983796691</v>
      </c>
    </row>
    <row r="111" spans="2:11" ht="15" customHeight="1" x14ac:dyDescent="0.15">
      <c r="B111" s="421" t="s">
        <v>171</v>
      </c>
      <c r="C111" s="432">
        <f t="shared" si="23"/>
        <v>21.876292925113777</v>
      </c>
      <c r="D111" s="433">
        <f t="shared" si="23"/>
        <v>19.038008745375041</v>
      </c>
      <c r="E111" s="434">
        <f t="shared" si="23"/>
        <v>18.282870178349235</v>
      </c>
      <c r="F111" s="432">
        <f t="shared" si="23"/>
        <v>19.728345580048988</v>
      </c>
      <c r="G111" s="433">
        <f t="shared" si="23"/>
        <v>19.88349514563107</v>
      </c>
      <c r="H111" s="434">
        <f t="shared" si="23"/>
        <v>20.801905518062725</v>
      </c>
      <c r="I111" s="432">
        <f t="shared" si="23"/>
        <v>13.586206896551726</v>
      </c>
      <c r="J111" s="433">
        <f t="shared" si="23"/>
        <v>11.871127633209417</v>
      </c>
      <c r="K111" s="434">
        <f t="shared" si="23"/>
        <v>10.387173801807949</v>
      </c>
    </row>
    <row r="112" spans="2:11" ht="15" customHeight="1" x14ac:dyDescent="0.15">
      <c r="B112" s="421" t="s">
        <v>172</v>
      </c>
      <c r="C112" s="432">
        <f t="shared" si="23"/>
        <v>9.4435250310302035</v>
      </c>
      <c r="D112" s="433">
        <f t="shared" si="23"/>
        <v>9.7096087005269638</v>
      </c>
      <c r="E112" s="434">
        <f t="shared" si="23"/>
        <v>9.323931978432185</v>
      </c>
      <c r="F112" s="432">
        <f t="shared" si="23"/>
        <v>9.5079046982854596</v>
      </c>
      <c r="G112" s="433">
        <f t="shared" si="23"/>
        <v>7.8058252427184467</v>
      </c>
      <c r="H112" s="434">
        <f t="shared" si="23"/>
        <v>9.1306073838824933</v>
      </c>
      <c r="I112" s="432">
        <f t="shared" si="23"/>
        <v>6.0229885057471266</v>
      </c>
      <c r="J112" s="433">
        <f t="shared" si="23"/>
        <v>4.4361833952912013</v>
      </c>
      <c r="K112" s="434">
        <f t="shared" si="23"/>
        <v>4.2469725396554665</v>
      </c>
    </row>
    <row r="113" spans="1:11" ht="15" customHeight="1" x14ac:dyDescent="0.15">
      <c r="B113" s="421" t="s">
        <v>173</v>
      </c>
      <c r="C113" s="432">
        <f t="shared" si="23"/>
        <v>3.392635498551924</v>
      </c>
      <c r="D113" s="433">
        <f t="shared" si="23"/>
        <v>3.509362036102702</v>
      </c>
      <c r="E113" s="434">
        <f t="shared" si="23"/>
        <v>3.4010783907092494</v>
      </c>
      <c r="F113" s="432">
        <f t="shared" si="23"/>
        <v>3.0505455355154751</v>
      </c>
      <c r="G113" s="433">
        <f t="shared" si="23"/>
        <v>2.737864077669903</v>
      </c>
      <c r="H113" s="434">
        <f t="shared" si="23"/>
        <v>3.0964668519253671</v>
      </c>
      <c r="I113" s="432">
        <f t="shared" si="23"/>
        <v>1.1264367816091954</v>
      </c>
      <c r="J113" s="433">
        <f t="shared" si="23"/>
        <v>1.5365551425030979</v>
      </c>
      <c r="K113" s="434">
        <f t="shared" si="23"/>
        <v>0.97219853317414306</v>
      </c>
    </row>
    <row r="114" spans="1:11" ht="15" customHeight="1" x14ac:dyDescent="0.15">
      <c r="B114" s="421" t="s">
        <v>943</v>
      </c>
      <c r="C114" s="432">
        <f t="shared" si="23"/>
        <v>14.118742242449317</v>
      </c>
      <c r="D114" s="433">
        <f t="shared" si="23"/>
        <v>17.412265949097431</v>
      </c>
      <c r="E114" s="434">
        <f t="shared" si="23"/>
        <v>23.077561177934466</v>
      </c>
      <c r="F114" s="432">
        <f t="shared" si="23"/>
        <v>21.086617679804053</v>
      </c>
      <c r="G114" s="433">
        <f t="shared" si="23"/>
        <v>22.601941747572816</v>
      </c>
      <c r="H114" s="434">
        <f t="shared" si="23"/>
        <v>18.161969035331481</v>
      </c>
      <c r="I114" s="432">
        <f t="shared" si="23"/>
        <v>23.310344827586206</v>
      </c>
      <c r="J114" s="433">
        <f t="shared" si="23"/>
        <v>31.796778190830231</v>
      </c>
      <c r="K114" s="434">
        <f t="shared" si="23"/>
        <v>30.820399113082043</v>
      </c>
    </row>
    <row r="115" spans="1:11" ht="15" customHeight="1" x14ac:dyDescent="0.15">
      <c r="B115" s="425" t="s">
        <v>910</v>
      </c>
      <c r="C115" s="435">
        <f t="shared" ref="C115:K115" si="24">SUM(C108:C114)</f>
        <v>100</v>
      </c>
      <c r="D115" s="436">
        <f t="shared" si="24"/>
        <v>100</v>
      </c>
      <c r="E115" s="437">
        <f t="shared" si="24"/>
        <v>100</v>
      </c>
      <c r="F115" s="435">
        <f t="shared" si="24"/>
        <v>100</v>
      </c>
      <c r="G115" s="436">
        <f t="shared" si="24"/>
        <v>100</v>
      </c>
      <c r="H115" s="437">
        <f t="shared" si="24"/>
        <v>100</v>
      </c>
      <c r="I115" s="435">
        <f t="shared" si="24"/>
        <v>100</v>
      </c>
      <c r="J115" s="436">
        <f t="shared" si="24"/>
        <v>100</v>
      </c>
      <c r="K115" s="437">
        <f t="shared" si="24"/>
        <v>100</v>
      </c>
    </row>
    <row r="117" spans="1:11" ht="15" customHeight="1" x14ac:dyDescent="0.15">
      <c r="A117" s="405" t="s">
        <v>944</v>
      </c>
    </row>
    <row r="118" spans="1:11" ht="15" customHeight="1" x14ac:dyDescent="0.15">
      <c r="B118" s="406"/>
      <c r="C118" s="407"/>
      <c r="D118" s="408" t="s">
        <v>904</v>
      </c>
      <c r="E118" s="409"/>
      <c r="F118" s="410"/>
      <c r="G118" s="411" t="s">
        <v>905</v>
      </c>
      <c r="H118" s="409"/>
      <c r="I118" s="410"/>
      <c r="J118" s="411" t="s">
        <v>906</v>
      </c>
      <c r="K118" s="412"/>
    </row>
    <row r="119" spans="1:11" ht="15" customHeight="1" x14ac:dyDescent="0.15">
      <c r="B119" s="413"/>
      <c r="C119" s="414" t="s">
        <v>907</v>
      </c>
      <c r="D119" s="415" t="s">
        <v>908</v>
      </c>
      <c r="E119" s="416" t="s">
        <v>909</v>
      </c>
      <c r="F119" s="414" t="s">
        <v>907</v>
      </c>
      <c r="G119" s="415" t="s">
        <v>908</v>
      </c>
      <c r="H119" s="416" t="s">
        <v>909</v>
      </c>
      <c r="I119" s="414" t="s">
        <v>907</v>
      </c>
      <c r="J119" s="415" t="s">
        <v>908</v>
      </c>
      <c r="K119" s="416" t="s">
        <v>909</v>
      </c>
    </row>
    <row r="120" spans="1:11" ht="15" customHeight="1" x14ac:dyDescent="0.15">
      <c r="B120" s="441"/>
      <c r="C120" s="418">
        <f>C$11</f>
        <v>243</v>
      </c>
      <c r="D120" s="419">
        <f t="shared" ref="D120:K120" si="25">D$11</f>
        <v>243</v>
      </c>
      <c r="E120" s="420">
        <f t="shared" si="25"/>
        <v>243</v>
      </c>
      <c r="F120" s="418">
        <f t="shared" si="25"/>
        <v>242</v>
      </c>
      <c r="G120" s="419">
        <f t="shared" si="25"/>
        <v>242</v>
      </c>
      <c r="H120" s="420">
        <f t="shared" si="25"/>
        <v>242</v>
      </c>
      <c r="I120" s="418">
        <f t="shared" si="25"/>
        <v>191</v>
      </c>
      <c r="J120" s="419">
        <f t="shared" si="25"/>
        <v>191</v>
      </c>
      <c r="K120" s="420">
        <f t="shared" si="25"/>
        <v>191</v>
      </c>
    </row>
    <row r="121" spans="1:11" ht="15" customHeight="1" x14ac:dyDescent="0.15">
      <c r="B121" s="421" t="s">
        <v>199</v>
      </c>
      <c r="C121" s="442">
        <v>213</v>
      </c>
      <c r="D121" s="443">
        <v>213</v>
      </c>
      <c r="E121" s="444">
        <v>160</v>
      </c>
      <c r="F121" s="442">
        <v>87</v>
      </c>
      <c r="G121" s="443">
        <v>93</v>
      </c>
      <c r="H121" s="444">
        <v>76</v>
      </c>
      <c r="I121" s="442">
        <v>113</v>
      </c>
      <c r="J121" s="443">
        <v>126</v>
      </c>
      <c r="K121" s="444">
        <v>101</v>
      </c>
    </row>
    <row r="122" spans="1:11" ht="15" customHeight="1" x14ac:dyDescent="0.15">
      <c r="B122" s="421" t="s">
        <v>945</v>
      </c>
      <c r="C122" s="422">
        <v>19</v>
      </c>
      <c r="D122" s="423">
        <v>16</v>
      </c>
      <c r="E122" s="424">
        <v>16</v>
      </c>
      <c r="F122" s="422">
        <v>75</v>
      </c>
      <c r="G122" s="423">
        <v>62</v>
      </c>
      <c r="H122" s="424">
        <v>59</v>
      </c>
      <c r="I122" s="422">
        <v>28</v>
      </c>
      <c r="J122" s="423">
        <v>33</v>
      </c>
      <c r="K122" s="424">
        <v>26</v>
      </c>
    </row>
    <row r="123" spans="1:11" ht="15" customHeight="1" x14ac:dyDescent="0.15">
      <c r="B123" s="421" t="s">
        <v>946</v>
      </c>
      <c r="C123" s="422">
        <v>6</v>
      </c>
      <c r="D123" s="423">
        <v>7</v>
      </c>
      <c r="E123" s="424">
        <v>4</v>
      </c>
      <c r="F123" s="422">
        <v>42</v>
      </c>
      <c r="G123" s="423">
        <v>50</v>
      </c>
      <c r="H123" s="424">
        <v>48</v>
      </c>
      <c r="I123" s="422">
        <v>24</v>
      </c>
      <c r="J123" s="423">
        <v>20</v>
      </c>
      <c r="K123" s="424">
        <v>17</v>
      </c>
    </row>
    <row r="124" spans="1:11" ht="15" customHeight="1" x14ac:dyDescent="0.15">
      <c r="B124" s="421" t="s">
        <v>947</v>
      </c>
      <c r="C124" s="422">
        <v>1</v>
      </c>
      <c r="D124" s="423">
        <v>1</v>
      </c>
      <c r="E124" s="424">
        <v>1</v>
      </c>
      <c r="F124" s="422">
        <v>19</v>
      </c>
      <c r="G124" s="423">
        <v>18</v>
      </c>
      <c r="H124" s="424">
        <v>15</v>
      </c>
      <c r="I124" s="422">
        <v>4</v>
      </c>
      <c r="J124" s="423">
        <v>4</v>
      </c>
      <c r="K124" s="424">
        <v>4</v>
      </c>
    </row>
    <row r="125" spans="1:11" ht="15" customHeight="1" x14ac:dyDescent="0.15">
      <c r="B125" s="421" t="s">
        <v>948</v>
      </c>
      <c r="C125" s="422">
        <v>1</v>
      </c>
      <c r="D125" s="423">
        <v>1</v>
      </c>
      <c r="E125" s="424">
        <v>1</v>
      </c>
      <c r="F125" s="422">
        <v>7</v>
      </c>
      <c r="G125" s="423">
        <v>7</v>
      </c>
      <c r="H125" s="424">
        <v>7</v>
      </c>
      <c r="I125" s="422">
        <v>1</v>
      </c>
      <c r="J125" s="423">
        <v>2</v>
      </c>
      <c r="K125" s="424">
        <v>2</v>
      </c>
    </row>
    <row r="126" spans="1:11" ht="15" customHeight="1" x14ac:dyDescent="0.15">
      <c r="B126" s="421" t="s">
        <v>918</v>
      </c>
      <c r="C126" s="422">
        <v>3</v>
      </c>
      <c r="D126" s="423">
        <v>5</v>
      </c>
      <c r="E126" s="424">
        <v>61</v>
      </c>
      <c r="F126" s="422">
        <v>12</v>
      </c>
      <c r="G126" s="423">
        <v>12</v>
      </c>
      <c r="H126" s="424">
        <v>37</v>
      </c>
      <c r="I126" s="422">
        <v>21</v>
      </c>
      <c r="J126" s="423">
        <v>6</v>
      </c>
      <c r="K126" s="424">
        <v>41</v>
      </c>
    </row>
    <row r="127" spans="1:11" ht="15" customHeight="1" x14ac:dyDescent="0.15">
      <c r="B127" s="425" t="s">
        <v>910</v>
      </c>
      <c r="C127" s="426">
        <f>SUM(C121:C126)</f>
        <v>243</v>
      </c>
      <c r="D127" s="427">
        <f t="shared" ref="D127:K127" si="26">SUM(D121:D126)</f>
        <v>243</v>
      </c>
      <c r="E127" s="428">
        <f t="shared" si="26"/>
        <v>243</v>
      </c>
      <c r="F127" s="426">
        <f t="shared" si="26"/>
        <v>242</v>
      </c>
      <c r="G127" s="427">
        <f t="shared" si="26"/>
        <v>242</v>
      </c>
      <c r="H127" s="428">
        <f t="shared" si="26"/>
        <v>242</v>
      </c>
      <c r="I127" s="426">
        <f t="shared" si="26"/>
        <v>191</v>
      </c>
      <c r="J127" s="427">
        <f t="shared" si="26"/>
        <v>191</v>
      </c>
      <c r="K127" s="428">
        <f t="shared" si="26"/>
        <v>191</v>
      </c>
    </row>
    <row r="128" spans="1:11" ht="15" customHeight="1" x14ac:dyDescent="0.15">
      <c r="B128" s="421" t="s">
        <v>199</v>
      </c>
      <c r="C128" s="429">
        <f>C121/C$11*100</f>
        <v>87.654320987654316</v>
      </c>
      <c r="D128" s="430">
        <f t="shared" ref="D128:K128" si="27">D121/D$11*100</f>
        <v>87.654320987654316</v>
      </c>
      <c r="E128" s="431">
        <f t="shared" si="27"/>
        <v>65.843621399176953</v>
      </c>
      <c r="F128" s="429">
        <f t="shared" si="27"/>
        <v>35.950413223140501</v>
      </c>
      <c r="G128" s="430">
        <f t="shared" si="27"/>
        <v>38.429752066115704</v>
      </c>
      <c r="H128" s="431">
        <f t="shared" si="27"/>
        <v>31.404958677685951</v>
      </c>
      <c r="I128" s="429">
        <f t="shared" si="27"/>
        <v>59.162303664921467</v>
      </c>
      <c r="J128" s="430">
        <f t="shared" si="27"/>
        <v>65.968586387434556</v>
      </c>
      <c r="K128" s="431">
        <f t="shared" si="27"/>
        <v>52.879581151832454</v>
      </c>
    </row>
    <row r="129" spans="1:11" ht="15" customHeight="1" x14ac:dyDescent="0.15">
      <c r="B129" s="421" t="s">
        <v>945</v>
      </c>
      <c r="C129" s="432">
        <f t="shared" ref="C129:K133" si="28">C122/C$11*100</f>
        <v>7.8189300411522638</v>
      </c>
      <c r="D129" s="433">
        <f t="shared" si="28"/>
        <v>6.5843621399176957</v>
      </c>
      <c r="E129" s="434">
        <f t="shared" si="28"/>
        <v>6.5843621399176957</v>
      </c>
      <c r="F129" s="432">
        <f t="shared" si="28"/>
        <v>30.991735537190085</v>
      </c>
      <c r="G129" s="433">
        <f t="shared" si="28"/>
        <v>25.619834710743799</v>
      </c>
      <c r="H129" s="434">
        <f t="shared" si="28"/>
        <v>24.380165289256198</v>
      </c>
      <c r="I129" s="432">
        <f t="shared" si="28"/>
        <v>14.659685863874344</v>
      </c>
      <c r="J129" s="433">
        <f t="shared" si="28"/>
        <v>17.277486910994764</v>
      </c>
      <c r="K129" s="434">
        <f t="shared" si="28"/>
        <v>13.612565445026178</v>
      </c>
    </row>
    <row r="130" spans="1:11" ht="15" customHeight="1" x14ac:dyDescent="0.15">
      <c r="B130" s="421" t="s">
        <v>946</v>
      </c>
      <c r="C130" s="432">
        <f t="shared" si="28"/>
        <v>2.4691358024691357</v>
      </c>
      <c r="D130" s="433">
        <f t="shared" si="28"/>
        <v>2.880658436213992</v>
      </c>
      <c r="E130" s="434">
        <f t="shared" si="28"/>
        <v>1.6460905349794239</v>
      </c>
      <c r="F130" s="432">
        <f t="shared" si="28"/>
        <v>17.355371900826448</v>
      </c>
      <c r="G130" s="433">
        <f t="shared" si="28"/>
        <v>20.66115702479339</v>
      </c>
      <c r="H130" s="434">
        <f t="shared" si="28"/>
        <v>19.834710743801654</v>
      </c>
      <c r="I130" s="432">
        <f t="shared" si="28"/>
        <v>12.56544502617801</v>
      </c>
      <c r="J130" s="433">
        <f t="shared" si="28"/>
        <v>10.471204188481675</v>
      </c>
      <c r="K130" s="434">
        <f t="shared" si="28"/>
        <v>8.9005235602094235</v>
      </c>
    </row>
    <row r="131" spans="1:11" ht="15" customHeight="1" x14ac:dyDescent="0.15">
      <c r="B131" s="421" t="s">
        <v>947</v>
      </c>
      <c r="C131" s="432">
        <f t="shared" si="28"/>
        <v>0.41152263374485598</v>
      </c>
      <c r="D131" s="433">
        <f t="shared" si="28"/>
        <v>0.41152263374485598</v>
      </c>
      <c r="E131" s="434">
        <f t="shared" si="28"/>
        <v>0.41152263374485598</v>
      </c>
      <c r="F131" s="432">
        <f t="shared" si="28"/>
        <v>7.8512396694214877</v>
      </c>
      <c r="G131" s="433">
        <f t="shared" si="28"/>
        <v>7.4380165289256199</v>
      </c>
      <c r="H131" s="434">
        <f t="shared" si="28"/>
        <v>6.1983471074380168</v>
      </c>
      <c r="I131" s="432">
        <f t="shared" si="28"/>
        <v>2.0942408376963351</v>
      </c>
      <c r="J131" s="433">
        <f t="shared" si="28"/>
        <v>2.0942408376963351</v>
      </c>
      <c r="K131" s="434">
        <f t="shared" si="28"/>
        <v>2.0942408376963351</v>
      </c>
    </row>
    <row r="132" spans="1:11" ht="15" customHeight="1" x14ac:dyDescent="0.15">
      <c r="B132" s="421" t="s">
        <v>948</v>
      </c>
      <c r="C132" s="432">
        <f t="shared" si="28"/>
        <v>0.41152263374485598</v>
      </c>
      <c r="D132" s="433">
        <f t="shared" si="28"/>
        <v>0.41152263374485598</v>
      </c>
      <c r="E132" s="434">
        <f t="shared" si="28"/>
        <v>0.41152263374485598</v>
      </c>
      <c r="F132" s="432">
        <f t="shared" si="28"/>
        <v>2.8925619834710745</v>
      </c>
      <c r="G132" s="433">
        <f t="shared" si="28"/>
        <v>2.8925619834710745</v>
      </c>
      <c r="H132" s="434">
        <f t="shared" si="28"/>
        <v>2.8925619834710745</v>
      </c>
      <c r="I132" s="432">
        <f t="shared" si="28"/>
        <v>0.52356020942408377</v>
      </c>
      <c r="J132" s="433">
        <f t="shared" si="28"/>
        <v>1.0471204188481675</v>
      </c>
      <c r="K132" s="434">
        <f t="shared" si="28"/>
        <v>1.0471204188481675</v>
      </c>
    </row>
    <row r="133" spans="1:11" ht="15" customHeight="1" x14ac:dyDescent="0.15">
      <c r="B133" s="421" t="s">
        <v>918</v>
      </c>
      <c r="C133" s="432">
        <f t="shared" si="28"/>
        <v>1.2345679012345678</v>
      </c>
      <c r="D133" s="433">
        <f t="shared" si="28"/>
        <v>2.0576131687242798</v>
      </c>
      <c r="E133" s="434">
        <f t="shared" si="28"/>
        <v>25.102880658436217</v>
      </c>
      <c r="F133" s="432">
        <f t="shared" si="28"/>
        <v>4.9586776859504136</v>
      </c>
      <c r="G133" s="433">
        <f t="shared" si="28"/>
        <v>4.9586776859504136</v>
      </c>
      <c r="H133" s="434">
        <f t="shared" si="28"/>
        <v>15.289256198347106</v>
      </c>
      <c r="I133" s="432">
        <f t="shared" si="28"/>
        <v>10.99476439790576</v>
      </c>
      <c r="J133" s="433">
        <f t="shared" si="28"/>
        <v>3.1413612565445024</v>
      </c>
      <c r="K133" s="434">
        <f t="shared" si="28"/>
        <v>21.465968586387437</v>
      </c>
    </row>
    <row r="134" spans="1:11" ht="15" customHeight="1" x14ac:dyDescent="0.15">
      <c r="B134" s="425" t="s">
        <v>910</v>
      </c>
      <c r="C134" s="435">
        <f>SUM(C128:C133)</f>
        <v>99.999999999999986</v>
      </c>
      <c r="D134" s="436">
        <f t="shared" ref="D134:K134" si="29">SUM(D128:D133)</f>
        <v>99.999999999999986</v>
      </c>
      <c r="E134" s="437">
        <f t="shared" si="29"/>
        <v>100</v>
      </c>
      <c r="F134" s="435">
        <f t="shared" si="29"/>
        <v>100</v>
      </c>
      <c r="G134" s="436">
        <f t="shared" si="29"/>
        <v>99.999999999999986</v>
      </c>
      <c r="H134" s="437">
        <f t="shared" si="29"/>
        <v>99.999999999999986</v>
      </c>
      <c r="I134" s="435">
        <f t="shared" si="29"/>
        <v>100</v>
      </c>
      <c r="J134" s="436">
        <f t="shared" si="29"/>
        <v>100</v>
      </c>
      <c r="K134" s="437">
        <f t="shared" si="29"/>
        <v>99.999999999999986</v>
      </c>
    </row>
    <row r="135" spans="1:11" ht="15" customHeight="1" x14ac:dyDescent="0.15">
      <c r="B135" s="425" t="s">
        <v>911</v>
      </c>
      <c r="C135" s="438">
        <v>2.0706977398899249</v>
      </c>
      <c r="D135" s="439">
        <v>2.0344992974299547</v>
      </c>
      <c r="E135" s="440">
        <v>2.3886285272780703</v>
      </c>
      <c r="F135" s="438">
        <v>16.985078565641391</v>
      </c>
      <c r="G135" s="439">
        <v>17.067055553348688</v>
      </c>
      <c r="H135" s="440">
        <v>17.775712381296994</v>
      </c>
      <c r="I135" s="438">
        <v>8.1282619004849295</v>
      </c>
      <c r="J135" s="439">
        <v>7.5962136874054966</v>
      </c>
      <c r="K135" s="440">
        <v>8.0251197404394574</v>
      </c>
    </row>
    <row r="137" spans="1:11" ht="15" customHeight="1" x14ac:dyDescent="0.15">
      <c r="A137" s="405" t="s">
        <v>949</v>
      </c>
    </row>
    <row r="138" spans="1:11" ht="15" customHeight="1" x14ac:dyDescent="0.15">
      <c r="B138" s="448"/>
      <c r="C138" s="448"/>
      <c r="D138" s="449" t="s">
        <v>907</v>
      </c>
      <c r="E138" s="450"/>
      <c r="F138" s="448"/>
      <c r="G138" s="449" t="s">
        <v>908</v>
      </c>
      <c r="H138" s="450"/>
      <c r="I138" s="448"/>
      <c r="J138" s="449" t="s">
        <v>909</v>
      </c>
      <c r="K138" s="450"/>
    </row>
    <row r="139" spans="1:11" ht="15" customHeight="1" x14ac:dyDescent="0.15">
      <c r="B139" s="451" t="s">
        <v>231</v>
      </c>
      <c r="C139" s="452">
        <v>189</v>
      </c>
      <c r="D139" s="453">
        <v>1071</v>
      </c>
      <c r="E139" s="454">
        <v>31.185807656395891</v>
      </c>
      <c r="F139" s="452">
        <v>218</v>
      </c>
      <c r="G139" s="453">
        <v>1336</v>
      </c>
      <c r="H139" s="454">
        <v>37.649700598802397</v>
      </c>
      <c r="I139" s="452">
        <v>234</v>
      </c>
      <c r="J139" s="453">
        <v>1426</v>
      </c>
      <c r="K139" s="454">
        <v>35.764375876577844</v>
      </c>
    </row>
    <row r="140" spans="1:11" ht="15" customHeight="1" x14ac:dyDescent="0.15">
      <c r="B140" s="451" t="s">
        <v>232</v>
      </c>
      <c r="C140" s="452">
        <v>178</v>
      </c>
      <c r="D140" s="453">
        <v>573</v>
      </c>
      <c r="E140" s="454">
        <v>26.701570680628272</v>
      </c>
      <c r="F140" s="452">
        <v>178</v>
      </c>
      <c r="G140" s="453">
        <v>560</v>
      </c>
      <c r="H140" s="454">
        <v>25.178571428571427</v>
      </c>
      <c r="I140" s="452">
        <v>179</v>
      </c>
      <c r="J140" s="453">
        <v>580</v>
      </c>
      <c r="K140" s="454">
        <v>24.655172413793103</v>
      </c>
    </row>
    <row r="141" spans="1:11" ht="15" customHeight="1" x14ac:dyDescent="0.15">
      <c r="B141" s="455" t="s">
        <v>234</v>
      </c>
      <c r="C141" s="456">
        <v>117</v>
      </c>
      <c r="D141" s="457">
        <v>350</v>
      </c>
      <c r="E141" s="458">
        <v>20</v>
      </c>
      <c r="F141" s="456">
        <v>141</v>
      </c>
      <c r="G141" s="457">
        <v>420</v>
      </c>
      <c r="H141" s="458">
        <v>20</v>
      </c>
      <c r="I141" s="456">
        <v>148</v>
      </c>
      <c r="J141" s="457">
        <v>454</v>
      </c>
      <c r="K141" s="458">
        <v>22.246696035242291</v>
      </c>
    </row>
    <row r="143" spans="1:11" ht="15" customHeight="1" x14ac:dyDescent="0.15">
      <c r="B143" s="459"/>
      <c r="C143" s="459"/>
      <c r="D143" s="459"/>
      <c r="E143" s="459"/>
    </row>
    <row r="144" spans="1:11" ht="15" customHeight="1" x14ac:dyDescent="0.15">
      <c r="B144" s="459"/>
      <c r="C144" s="459"/>
      <c r="D144" s="459"/>
      <c r="E144" s="459"/>
    </row>
    <row r="145" spans="2:11" ht="15" customHeight="1" x14ac:dyDescent="0.15">
      <c r="B145" s="459"/>
      <c r="C145" s="459"/>
      <c r="D145" s="459"/>
      <c r="E145" s="459"/>
    </row>
    <row r="146" spans="2:11" ht="15" customHeight="1" x14ac:dyDescent="0.15">
      <c r="B146" s="459"/>
      <c r="C146" s="459"/>
      <c r="D146" s="459"/>
      <c r="E146" s="459"/>
    </row>
    <row r="147" spans="2:11" ht="15" customHeight="1" x14ac:dyDescent="0.15">
      <c r="B147" s="459"/>
      <c r="C147" s="459"/>
      <c r="D147" s="459"/>
      <c r="E147" s="459"/>
      <c r="F147" s="459"/>
      <c r="G147" s="459"/>
      <c r="H147" s="459"/>
      <c r="I147" s="459"/>
      <c r="J147" s="459"/>
      <c r="K147" s="459"/>
    </row>
    <row r="148" spans="2:11" ht="15" customHeight="1" x14ac:dyDescent="0.15">
      <c r="B148" s="459"/>
    </row>
    <row r="149" spans="2:11" ht="15" customHeight="1" x14ac:dyDescent="0.15">
      <c r="B149" s="459"/>
    </row>
    <row r="150" spans="2:11" ht="15" customHeight="1" x14ac:dyDescent="0.15">
      <c r="B150" s="459"/>
      <c r="C150" s="459"/>
      <c r="D150" s="459"/>
      <c r="E150" s="459"/>
      <c r="F150" s="459"/>
      <c r="G150" s="459"/>
      <c r="H150" s="459"/>
      <c r="I150" s="459"/>
      <c r="J150" s="459"/>
      <c r="K150" s="459"/>
    </row>
    <row r="151" spans="2:11" ht="15" customHeight="1" x14ac:dyDescent="0.15">
      <c r="B151" s="459"/>
    </row>
    <row r="152" spans="2:11" ht="15" customHeight="1" x14ac:dyDescent="0.15">
      <c r="B152" s="459"/>
    </row>
  </sheetData>
  <phoneticPr fontId="1"/>
  <pageMargins left="0.70866141732283472" right="0.70866141732283472" top="0.59055118110236227" bottom="0.39370078740157483" header="0.31496062992125984" footer="0.31496062992125984"/>
  <pageSetup paperSize="9" orientation="portrait" verticalDpi="1200" r:id="rId1"/>
  <rowBreaks count="2" manualBreakCount="2">
    <brk id="40" max="16383" man="1"/>
    <brk id="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848"/>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8.44140625" style="1" customWidth="1"/>
    <col min="3" max="3" width="20" style="7" customWidth="1"/>
    <col min="4" max="8" width="8.5546875" style="7" customWidth="1"/>
    <col min="9" max="14" width="8.5546875" style="1" customWidth="1"/>
    <col min="15" max="15" width="9.6640625" style="1" customWidth="1"/>
    <col min="16" max="16" width="9.109375" style="1"/>
    <col min="17" max="17" width="9.109375" style="1" customWidth="1"/>
    <col min="18" max="16384" width="9.109375" style="1"/>
  </cols>
  <sheetData>
    <row r="1" spans="1:14" ht="15" customHeight="1" x14ac:dyDescent="0.15">
      <c r="A1" s="57" t="s">
        <v>237</v>
      </c>
      <c r="C1" s="1"/>
      <c r="D1" s="1"/>
      <c r="E1" s="1"/>
      <c r="F1" s="1"/>
      <c r="G1" s="1"/>
      <c r="H1" s="1"/>
    </row>
    <row r="2" spans="1:14" ht="15" customHeight="1" x14ac:dyDescent="0.15">
      <c r="A2" s="1" t="s">
        <v>238</v>
      </c>
      <c r="C2" s="1"/>
      <c r="E2" s="195"/>
      <c r="F2" s="1"/>
      <c r="G2" s="1"/>
      <c r="H2" s="195"/>
      <c r="K2" s="195"/>
      <c r="L2" s="195"/>
      <c r="M2" s="195"/>
      <c r="N2" s="195"/>
    </row>
    <row r="3" spans="1:14" ht="13.65" customHeight="1" x14ac:dyDescent="0.15">
      <c r="B3" s="65"/>
      <c r="C3" s="33"/>
      <c r="D3" s="33"/>
      <c r="E3" s="80"/>
      <c r="F3" s="87"/>
      <c r="G3" s="84" t="s">
        <v>235</v>
      </c>
      <c r="H3" s="87"/>
      <c r="I3" s="87"/>
      <c r="J3" s="110"/>
      <c r="K3" s="87"/>
      <c r="L3" s="84" t="s">
        <v>236</v>
      </c>
      <c r="M3" s="87"/>
      <c r="N3" s="85"/>
    </row>
    <row r="4" spans="1:14" ht="19.2" x14ac:dyDescent="0.15">
      <c r="B4" s="78"/>
      <c r="E4" s="98" t="s">
        <v>589</v>
      </c>
      <c r="F4" s="98" t="s">
        <v>231</v>
      </c>
      <c r="G4" s="98" t="s">
        <v>232</v>
      </c>
      <c r="H4" s="98" t="s">
        <v>591</v>
      </c>
      <c r="I4" s="104" t="s">
        <v>234</v>
      </c>
      <c r="J4" s="107" t="s">
        <v>589</v>
      </c>
      <c r="K4" s="98" t="s">
        <v>231</v>
      </c>
      <c r="L4" s="98" t="s">
        <v>232</v>
      </c>
      <c r="M4" s="98" t="s">
        <v>591</v>
      </c>
      <c r="N4" s="98" t="s">
        <v>234</v>
      </c>
    </row>
    <row r="5" spans="1:14" ht="12" customHeight="1" x14ac:dyDescent="0.15">
      <c r="B5" s="66"/>
      <c r="C5" s="36"/>
      <c r="D5" s="36"/>
      <c r="E5" s="37"/>
      <c r="F5" s="37"/>
      <c r="G5" s="37"/>
      <c r="H5" s="37"/>
      <c r="I5" s="67"/>
      <c r="J5" s="111">
        <f>E$13</f>
        <v>2028</v>
      </c>
      <c r="K5" s="2">
        <f t="shared" ref="K5:N5" si="0">F$13</f>
        <v>726</v>
      </c>
      <c r="L5" s="2">
        <f t="shared" si="0"/>
        <v>1302</v>
      </c>
      <c r="M5" s="2">
        <f t="shared" si="0"/>
        <v>1088</v>
      </c>
      <c r="N5" s="2">
        <f t="shared" si="0"/>
        <v>1011</v>
      </c>
    </row>
    <row r="6" spans="1:14" ht="15" customHeight="1" x14ac:dyDescent="0.15">
      <c r="B6" s="34" t="s">
        <v>239</v>
      </c>
      <c r="E6" s="17">
        <v>1318</v>
      </c>
      <c r="F6" s="17">
        <v>589</v>
      </c>
      <c r="G6" s="17">
        <v>729</v>
      </c>
      <c r="H6" s="17">
        <v>631</v>
      </c>
      <c r="I6" s="105">
        <v>581</v>
      </c>
      <c r="J6" s="112">
        <f>E6/J$5*100</f>
        <v>64.990138067061139</v>
      </c>
      <c r="K6" s="3">
        <f t="shared" ref="K6:K12" si="1">F6/K$5*100</f>
        <v>81.129476584022044</v>
      </c>
      <c r="L6" s="3">
        <f t="shared" ref="L6:L12" si="2">G6/L$5*100</f>
        <v>55.990783410138242</v>
      </c>
      <c r="M6" s="3">
        <f t="shared" ref="M6:M12" si="3">H6/M$5*100</f>
        <v>57.996323529411761</v>
      </c>
      <c r="N6" s="3">
        <f t="shared" ref="N6:N12" si="4">I6/N$5*100</f>
        <v>57.467853610286845</v>
      </c>
    </row>
    <row r="7" spans="1:14" ht="15" customHeight="1" x14ac:dyDescent="0.15">
      <c r="B7" s="34" t="s">
        <v>240</v>
      </c>
      <c r="E7" s="18">
        <v>337</v>
      </c>
      <c r="F7" s="18">
        <v>54</v>
      </c>
      <c r="G7" s="18">
        <v>283</v>
      </c>
      <c r="H7" s="18">
        <v>118</v>
      </c>
      <c r="I7" s="68">
        <v>115</v>
      </c>
      <c r="J7" s="113">
        <f t="shared" ref="J7:J12" si="5">E7/J$5*100</f>
        <v>16.617357001972387</v>
      </c>
      <c r="K7" s="24">
        <f t="shared" si="1"/>
        <v>7.4380165289256199</v>
      </c>
      <c r="L7" s="24">
        <f t="shared" si="2"/>
        <v>21.7357910906298</v>
      </c>
      <c r="M7" s="24">
        <f t="shared" si="3"/>
        <v>10.845588235294118</v>
      </c>
      <c r="N7" s="24">
        <f t="shared" si="4"/>
        <v>11.374876360039565</v>
      </c>
    </row>
    <row r="8" spans="1:14" ht="15" customHeight="1" x14ac:dyDescent="0.15">
      <c r="B8" s="34" t="s">
        <v>241</v>
      </c>
      <c r="E8" s="18">
        <v>110</v>
      </c>
      <c r="F8" s="18">
        <v>30</v>
      </c>
      <c r="G8" s="18">
        <v>80</v>
      </c>
      <c r="H8" s="18">
        <v>108</v>
      </c>
      <c r="I8" s="68">
        <v>99</v>
      </c>
      <c r="J8" s="113">
        <f t="shared" si="5"/>
        <v>5.4240631163708084</v>
      </c>
      <c r="K8" s="24">
        <f t="shared" si="1"/>
        <v>4.1322314049586781</v>
      </c>
      <c r="L8" s="24">
        <f t="shared" si="2"/>
        <v>6.1443932411674345</v>
      </c>
      <c r="M8" s="24">
        <f t="shared" si="3"/>
        <v>9.9264705882352935</v>
      </c>
      <c r="N8" s="24">
        <f t="shared" si="4"/>
        <v>9.792284866468842</v>
      </c>
    </row>
    <row r="9" spans="1:14" ht="15" customHeight="1" x14ac:dyDescent="0.15">
      <c r="B9" s="34" t="s">
        <v>242</v>
      </c>
      <c r="E9" s="18">
        <v>139</v>
      </c>
      <c r="F9" s="18">
        <v>39</v>
      </c>
      <c r="G9" s="18">
        <v>100</v>
      </c>
      <c r="H9" s="18">
        <v>162</v>
      </c>
      <c r="I9" s="68">
        <v>150</v>
      </c>
      <c r="J9" s="113">
        <f t="shared" si="5"/>
        <v>6.8540433925049316</v>
      </c>
      <c r="K9" s="24">
        <f t="shared" si="1"/>
        <v>5.3719008264462813</v>
      </c>
      <c r="L9" s="24">
        <f t="shared" si="2"/>
        <v>7.6804915514592942</v>
      </c>
      <c r="M9" s="24">
        <f t="shared" si="3"/>
        <v>14.88970588235294</v>
      </c>
      <c r="N9" s="24">
        <f t="shared" si="4"/>
        <v>14.836795252225517</v>
      </c>
    </row>
    <row r="10" spans="1:14" ht="15" customHeight="1" x14ac:dyDescent="0.15">
      <c r="B10" s="34" t="s">
        <v>243</v>
      </c>
      <c r="E10" s="18">
        <v>19</v>
      </c>
      <c r="F10" s="18">
        <v>6</v>
      </c>
      <c r="G10" s="18">
        <v>13</v>
      </c>
      <c r="H10" s="18">
        <v>9</v>
      </c>
      <c r="I10" s="68">
        <v>9</v>
      </c>
      <c r="J10" s="113">
        <f t="shared" si="5"/>
        <v>0.9368836291913214</v>
      </c>
      <c r="K10" s="24">
        <f t="shared" si="1"/>
        <v>0.82644628099173556</v>
      </c>
      <c r="L10" s="24">
        <f t="shared" si="2"/>
        <v>0.99846390168970811</v>
      </c>
      <c r="M10" s="24">
        <f t="shared" si="3"/>
        <v>0.82720588235294124</v>
      </c>
      <c r="N10" s="24">
        <f t="shared" si="4"/>
        <v>0.89020771513353114</v>
      </c>
    </row>
    <row r="11" spans="1:14" ht="15" customHeight="1" x14ac:dyDescent="0.15">
      <c r="B11" s="34" t="s">
        <v>244</v>
      </c>
      <c r="E11" s="18">
        <v>47</v>
      </c>
      <c r="F11" s="18">
        <v>1</v>
      </c>
      <c r="G11" s="18">
        <v>46</v>
      </c>
      <c r="H11" s="18">
        <v>36</v>
      </c>
      <c r="I11" s="68">
        <v>34</v>
      </c>
      <c r="J11" s="113">
        <f t="shared" si="5"/>
        <v>2.3175542406311638</v>
      </c>
      <c r="K11" s="24">
        <f t="shared" si="1"/>
        <v>0.13774104683195593</v>
      </c>
      <c r="L11" s="24">
        <f t="shared" si="2"/>
        <v>3.5330261136712746</v>
      </c>
      <c r="M11" s="24">
        <f t="shared" si="3"/>
        <v>3.3088235294117649</v>
      </c>
      <c r="N11" s="24">
        <f t="shared" si="4"/>
        <v>3.3630069238377844</v>
      </c>
    </row>
    <row r="12" spans="1:14" ht="15" customHeight="1" x14ac:dyDescent="0.15">
      <c r="B12" s="34" t="s">
        <v>52</v>
      </c>
      <c r="E12" s="18">
        <v>58</v>
      </c>
      <c r="F12" s="18">
        <v>7</v>
      </c>
      <c r="G12" s="18">
        <v>51</v>
      </c>
      <c r="H12" s="18">
        <v>24</v>
      </c>
      <c r="I12" s="68">
        <v>23</v>
      </c>
      <c r="J12" s="113">
        <f t="shared" si="5"/>
        <v>2.8599605522682445</v>
      </c>
      <c r="K12" s="24">
        <f t="shared" si="1"/>
        <v>0.96418732782369143</v>
      </c>
      <c r="L12" s="24">
        <f t="shared" si="2"/>
        <v>3.9170506912442393</v>
      </c>
      <c r="M12" s="24">
        <f t="shared" si="3"/>
        <v>2.2058823529411766</v>
      </c>
      <c r="N12" s="24">
        <f t="shared" si="4"/>
        <v>2.2749752720079131</v>
      </c>
    </row>
    <row r="13" spans="1:14" ht="15" customHeight="1" x14ac:dyDescent="0.15">
      <c r="B13" s="38" t="s">
        <v>1</v>
      </c>
      <c r="C13" s="28"/>
      <c r="D13" s="28"/>
      <c r="E13" s="39">
        <f t="shared" ref="E13:N13" si="6">SUM(E6:E12)</f>
        <v>2028</v>
      </c>
      <c r="F13" s="39">
        <f t="shared" si="6"/>
        <v>726</v>
      </c>
      <c r="G13" s="39">
        <f t="shared" si="6"/>
        <v>1302</v>
      </c>
      <c r="H13" s="39">
        <f t="shared" si="6"/>
        <v>1088</v>
      </c>
      <c r="I13" s="69">
        <f t="shared" si="6"/>
        <v>1011</v>
      </c>
      <c r="J13" s="114">
        <f t="shared" si="6"/>
        <v>100</v>
      </c>
      <c r="K13" s="6">
        <f t="shared" si="6"/>
        <v>100</v>
      </c>
      <c r="L13" s="6">
        <f t="shared" si="6"/>
        <v>99.999999999999986</v>
      </c>
      <c r="M13" s="6">
        <f t="shared" si="6"/>
        <v>100</v>
      </c>
      <c r="N13" s="6">
        <f t="shared" si="6"/>
        <v>100</v>
      </c>
    </row>
    <row r="14" spans="1:14" ht="13.65" customHeight="1" x14ac:dyDescent="0.15">
      <c r="B14" s="22"/>
      <c r="C14" s="1"/>
      <c r="E14" s="1"/>
      <c r="F14" s="1"/>
      <c r="G14" s="1"/>
      <c r="H14" s="1"/>
    </row>
    <row r="15" spans="1:14" ht="15" customHeight="1" x14ac:dyDescent="0.15">
      <c r="A15" s="1" t="s">
        <v>245</v>
      </c>
      <c r="B15" s="22"/>
      <c r="C15" s="1"/>
      <c r="E15" s="1"/>
      <c r="F15" s="1"/>
      <c r="G15" s="1"/>
      <c r="H15" s="1"/>
    </row>
    <row r="16" spans="1:14" ht="13.65" customHeight="1" x14ac:dyDescent="0.15">
      <c r="B16" s="32"/>
      <c r="C16" s="33"/>
      <c r="D16" s="33"/>
      <c r="E16" s="80"/>
      <c r="F16" s="87"/>
      <c r="G16" s="84" t="s">
        <v>235</v>
      </c>
      <c r="H16" s="87"/>
      <c r="I16" s="87"/>
      <c r="J16" s="110"/>
      <c r="K16" s="87"/>
      <c r="L16" s="84" t="s">
        <v>236</v>
      </c>
      <c r="M16" s="87"/>
      <c r="N16" s="85"/>
    </row>
    <row r="17" spans="1:14" ht="22.65" customHeight="1" x14ac:dyDescent="0.15">
      <c r="B17" s="34"/>
      <c r="E17" s="98" t="s">
        <v>589</v>
      </c>
      <c r="F17" s="98" t="s">
        <v>231</v>
      </c>
      <c r="G17" s="98" t="s">
        <v>232</v>
      </c>
      <c r="H17" s="98" t="s">
        <v>591</v>
      </c>
      <c r="I17" s="104" t="s">
        <v>234</v>
      </c>
      <c r="J17" s="107" t="s">
        <v>589</v>
      </c>
      <c r="K17" s="98" t="s">
        <v>231</v>
      </c>
      <c r="L17" s="98" t="s">
        <v>232</v>
      </c>
      <c r="M17" s="98" t="s">
        <v>591</v>
      </c>
      <c r="N17" s="98" t="s">
        <v>234</v>
      </c>
    </row>
    <row r="18" spans="1:14" ht="12" customHeight="1" x14ac:dyDescent="0.15">
      <c r="B18" s="35"/>
      <c r="C18" s="36"/>
      <c r="D18" s="36"/>
      <c r="E18" s="37"/>
      <c r="F18" s="37"/>
      <c r="G18" s="37"/>
      <c r="H18" s="37"/>
      <c r="I18" s="67"/>
      <c r="J18" s="111">
        <f>E$13</f>
        <v>2028</v>
      </c>
      <c r="K18" s="2">
        <f t="shared" ref="K18" si="7">F$13</f>
        <v>726</v>
      </c>
      <c r="L18" s="2">
        <f t="shared" ref="L18" si="8">G$13</f>
        <v>1302</v>
      </c>
      <c r="M18" s="2">
        <f t="shared" ref="M18" si="9">H$13</f>
        <v>1088</v>
      </c>
      <c r="N18" s="2">
        <f t="shared" ref="N18" si="10">I$13</f>
        <v>1011</v>
      </c>
    </row>
    <row r="19" spans="1:14" ht="15" customHeight="1" x14ac:dyDescent="0.15">
      <c r="B19" s="34" t="s">
        <v>246</v>
      </c>
      <c r="E19" s="17">
        <v>1264</v>
      </c>
      <c r="F19" s="17">
        <v>441</v>
      </c>
      <c r="G19" s="17">
        <v>823</v>
      </c>
      <c r="H19" s="17">
        <v>612</v>
      </c>
      <c r="I19" s="105">
        <v>571</v>
      </c>
      <c r="J19" s="112">
        <f t="shared" ref="J19:J24" si="11">E19/J$5*100</f>
        <v>62.327416173570015</v>
      </c>
      <c r="K19" s="3">
        <f t="shared" ref="K19:K24" si="12">F19/K$5*100</f>
        <v>60.743801652892557</v>
      </c>
      <c r="L19" s="3">
        <f t="shared" ref="L19:L24" si="13">G19/L$5*100</f>
        <v>63.210445468509981</v>
      </c>
      <c r="M19" s="3">
        <f t="shared" ref="M19:M24" si="14">H19/M$5*100</f>
        <v>56.25</v>
      </c>
      <c r="N19" s="3">
        <f t="shared" ref="N19:N24" si="15">I19/N$5*100</f>
        <v>56.478733926805148</v>
      </c>
    </row>
    <row r="20" spans="1:14" ht="15" customHeight="1" x14ac:dyDescent="0.15">
      <c r="B20" s="34" t="s">
        <v>247</v>
      </c>
      <c r="E20" s="18">
        <v>125</v>
      </c>
      <c r="F20" s="18">
        <v>37</v>
      </c>
      <c r="G20" s="18">
        <v>88</v>
      </c>
      <c r="H20" s="18">
        <v>92</v>
      </c>
      <c r="I20" s="68">
        <v>87</v>
      </c>
      <c r="J20" s="113">
        <f t="shared" si="11"/>
        <v>6.16370808678501</v>
      </c>
      <c r="K20" s="4">
        <f t="shared" si="12"/>
        <v>5.0964187327823689</v>
      </c>
      <c r="L20" s="4">
        <f t="shared" si="13"/>
        <v>6.7588325652841785</v>
      </c>
      <c r="M20" s="4">
        <f t="shared" si="14"/>
        <v>8.4558823529411775</v>
      </c>
      <c r="N20" s="4">
        <f t="shared" si="15"/>
        <v>8.6053412462908021</v>
      </c>
    </row>
    <row r="21" spans="1:14" ht="15" customHeight="1" x14ac:dyDescent="0.15">
      <c r="B21" s="34" t="s">
        <v>248</v>
      </c>
      <c r="E21" s="18">
        <v>356</v>
      </c>
      <c r="F21" s="18">
        <v>176</v>
      </c>
      <c r="G21" s="18">
        <v>180</v>
      </c>
      <c r="H21" s="18">
        <v>217</v>
      </c>
      <c r="I21" s="68">
        <v>199</v>
      </c>
      <c r="J21" s="113">
        <f t="shared" si="11"/>
        <v>17.554240631163708</v>
      </c>
      <c r="K21" s="4">
        <f t="shared" si="12"/>
        <v>24.242424242424242</v>
      </c>
      <c r="L21" s="4">
        <f t="shared" si="13"/>
        <v>13.82488479262673</v>
      </c>
      <c r="M21" s="4">
        <f t="shared" si="14"/>
        <v>19.944852941176471</v>
      </c>
      <c r="N21" s="4">
        <f t="shared" si="15"/>
        <v>19.683481701285853</v>
      </c>
    </row>
    <row r="22" spans="1:14" ht="15" customHeight="1" x14ac:dyDescent="0.15">
      <c r="B22" s="34" t="s">
        <v>249</v>
      </c>
      <c r="E22" s="18">
        <v>103</v>
      </c>
      <c r="F22" s="18">
        <v>26</v>
      </c>
      <c r="G22" s="18">
        <v>77</v>
      </c>
      <c r="H22" s="18">
        <v>74</v>
      </c>
      <c r="I22" s="68">
        <v>68</v>
      </c>
      <c r="J22" s="113">
        <f t="shared" si="11"/>
        <v>5.0788954635108485</v>
      </c>
      <c r="K22" s="4">
        <f t="shared" si="12"/>
        <v>3.5812672176308542</v>
      </c>
      <c r="L22" s="4">
        <f t="shared" si="13"/>
        <v>5.913978494623656</v>
      </c>
      <c r="M22" s="4">
        <f t="shared" si="14"/>
        <v>6.8014705882352935</v>
      </c>
      <c r="N22" s="4">
        <f t="shared" si="15"/>
        <v>6.7260138476755689</v>
      </c>
    </row>
    <row r="23" spans="1:14" ht="15" customHeight="1" x14ac:dyDescent="0.15">
      <c r="B23" s="34" t="s">
        <v>52</v>
      </c>
      <c r="E23" s="18">
        <v>131</v>
      </c>
      <c r="F23" s="18">
        <v>37</v>
      </c>
      <c r="G23" s="18">
        <v>94</v>
      </c>
      <c r="H23" s="18">
        <v>73</v>
      </c>
      <c r="I23" s="68">
        <v>68</v>
      </c>
      <c r="J23" s="113">
        <f t="shared" si="11"/>
        <v>6.4595660749506898</v>
      </c>
      <c r="K23" s="4">
        <f t="shared" si="12"/>
        <v>5.0964187327823689</v>
      </c>
      <c r="L23" s="4">
        <f t="shared" si="13"/>
        <v>7.2196620583717355</v>
      </c>
      <c r="M23" s="4">
        <f t="shared" si="14"/>
        <v>6.7095588235294112</v>
      </c>
      <c r="N23" s="4">
        <f t="shared" si="15"/>
        <v>6.7260138476755689</v>
      </c>
    </row>
    <row r="24" spans="1:14" ht="15" customHeight="1" x14ac:dyDescent="0.15">
      <c r="B24" s="35" t="s">
        <v>0</v>
      </c>
      <c r="C24" s="36"/>
      <c r="D24" s="36"/>
      <c r="E24" s="19">
        <v>49</v>
      </c>
      <c r="F24" s="19">
        <v>9</v>
      </c>
      <c r="G24" s="19">
        <v>40</v>
      </c>
      <c r="H24" s="19">
        <v>20</v>
      </c>
      <c r="I24" s="73">
        <v>18</v>
      </c>
      <c r="J24" s="117">
        <f t="shared" si="11"/>
        <v>2.4161735700197235</v>
      </c>
      <c r="K24" s="26">
        <f t="shared" si="12"/>
        <v>1.2396694214876034</v>
      </c>
      <c r="L24" s="26">
        <f t="shared" si="13"/>
        <v>3.0721966205837172</v>
      </c>
      <c r="M24" s="26">
        <f t="shared" si="14"/>
        <v>1.8382352941176472</v>
      </c>
      <c r="N24" s="26">
        <f t="shared" si="15"/>
        <v>1.7804154302670623</v>
      </c>
    </row>
    <row r="25" spans="1:14" ht="15" customHeight="1" x14ac:dyDescent="0.15">
      <c r="B25" s="38" t="s">
        <v>1</v>
      </c>
      <c r="C25" s="28"/>
      <c r="D25" s="28"/>
      <c r="E25" s="39">
        <f>SUM(E19:E24)</f>
        <v>2028</v>
      </c>
      <c r="F25" s="39">
        <f t="shared" ref="F25:N25" si="16">SUM(F19:F24)</f>
        <v>726</v>
      </c>
      <c r="G25" s="39">
        <f t="shared" si="16"/>
        <v>1302</v>
      </c>
      <c r="H25" s="39">
        <f t="shared" si="16"/>
        <v>1088</v>
      </c>
      <c r="I25" s="69">
        <f t="shared" si="16"/>
        <v>1011</v>
      </c>
      <c r="J25" s="114">
        <f t="shared" si="16"/>
        <v>99.999999999999986</v>
      </c>
      <c r="K25" s="6">
        <f t="shared" si="16"/>
        <v>99.999999999999986</v>
      </c>
      <c r="L25" s="6">
        <f t="shared" si="16"/>
        <v>99.999999999999986</v>
      </c>
      <c r="M25" s="6">
        <f t="shared" si="16"/>
        <v>100</v>
      </c>
      <c r="N25" s="6">
        <f t="shared" si="16"/>
        <v>100.00000000000001</v>
      </c>
    </row>
    <row r="26" spans="1:14" ht="13.65" customHeight="1" x14ac:dyDescent="0.15">
      <c r="B26" s="22"/>
      <c r="C26" s="1"/>
      <c r="E26" s="1"/>
      <c r="F26" s="1"/>
      <c r="G26" s="1"/>
      <c r="H26" s="1"/>
    </row>
    <row r="27" spans="1:14" ht="15" customHeight="1" x14ac:dyDescent="0.15">
      <c r="A27" s="1" t="s">
        <v>250</v>
      </c>
      <c r="B27" s="22"/>
      <c r="C27" s="1"/>
      <c r="E27" s="1"/>
      <c r="F27" s="1"/>
      <c r="G27" s="1"/>
      <c r="H27" s="1"/>
    </row>
    <row r="28" spans="1:14" ht="13.65" customHeight="1" x14ac:dyDescent="0.15">
      <c r="B28" s="32"/>
      <c r="C28" s="33"/>
      <c r="D28" s="33"/>
      <c r="E28" s="80"/>
      <c r="F28" s="87"/>
      <c r="G28" s="84" t="s">
        <v>235</v>
      </c>
      <c r="H28" s="87"/>
      <c r="I28" s="87"/>
      <c r="J28" s="110"/>
      <c r="K28" s="87"/>
      <c r="L28" s="84" t="s">
        <v>236</v>
      </c>
      <c r="M28" s="87"/>
      <c r="N28" s="85"/>
    </row>
    <row r="29" spans="1:14" ht="22.65" customHeight="1" x14ac:dyDescent="0.15">
      <c r="B29" s="34"/>
      <c r="E29" s="98" t="s">
        <v>589</v>
      </c>
      <c r="F29" s="98" t="s">
        <v>231</v>
      </c>
      <c r="G29" s="98" t="s">
        <v>232</v>
      </c>
      <c r="H29" s="98" t="s">
        <v>591</v>
      </c>
      <c r="I29" s="104" t="s">
        <v>234</v>
      </c>
      <c r="J29" s="107" t="s">
        <v>589</v>
      </c>
      <c r="K29" s="98" t="s">
        <v>231</v>
      </c>
      <c r="L29" s="98" t="s">
        <v>232</v>
      </c>
      <c r="M29" s="98" t="s">
        <v>591</v>
      </c>
      <c r="N29" s="98" t="s">
        <v>234</v>
      </c>
    </row>
    <row r="30" spans="1:14" ht="12" customHeight="1" x14ac:dyDescent="0.15">
      <c r="B30" s="35"/>
      <c r="C30" s="36"/>
      <c r="D30" s="36"/>
      <c r="E30" s="37"/>
      <c r="F30" s="37"/>
      <c r="G30" s="37"/>
      <c r="H30" s="37"/>
      <c r="I30" s="67"/>
      <c r="J30" s="111">
        <f>E$13</f>
        <v>2028</v>
      </c>
      <c r="K30" s="2">
        <f t="shared" ref="K30" si="17">F$13</f>
        <v>726</v>
      </c>
      <c r="L30" s="2">
        <f t="shared" ref="L30" si="18">G$13</f>
        <v>1302</v>
      </c>
      <c r="M30" s="2">
        <f t="shared" ref="M30" si="19">H$13</f>
        <v>1088</v>
      </c>
      <c r="N30" s="2">
        <f t="shared" ref="N30" si="20">I$13</f>
        <v>1011</v>
      </c>
    </row>
    <row r="31" spans="1:14" ht="15" customHeight="1" x14ac:dyDescent="0.15">
      <c r="B31" s="34" t="s">
        <v>54</v>
      </c>
      <c r="E31" s="17">
        <v>740</v>
      </c>
      <c r="F31" s="17">
        <v>130</v>
      </c>
      <c r="G31" s="17">
        <v>610</v>
      </c>
      <c r="H31" s="17">
        <v>473</v>
      </c>
      <c r="I31" s="105">
        <v>452</v>
      </c>
      <c r="J31" s="112">
        <f t="shared" ref="J31:J36" si="21">E31/J$5*100</f>
        <v>36.489151873767256</v>
      </c>
      <c r="K31" s="3">
        <f t="shared" ref="K31:K36" si="22">F31/K$5*100</f>
        <v>17.906336088154269</v>
      </c>
      <c r="L31" s="3">
        <f t="shared" ref="L31:L36" si="23">G31/L$5*100</f>
        <v>46.850998463901689</v>
      </c>
      <c r="M31" s="3">
        <f t="shared" ref="M31:M36" si="24">H31/M$5*100</f>
        <v>43.474264705882355</v>
      </c>
      <c r="N31" s="3">
        <f t="shared" ref="N31:N36" si="25">I31/N$5*100</f>
        <v>44.708209693372893</v>
      </c>
    </row>
    <row r="32" spans="1:14" ht="15" customHeight="1" x14ac:dyDescent="0.15">
      <c r="B32" s="34" t="s">
        <v>55</v>
      </c>
      <c r="E32" s="18">
        <v>325</v>
      </c>
      <c r="F32" s="18">
        <v>71</v>
      </c>
      <c r="G32" s="18">
        <v>254</v>
      </c>
      <c r="H32" s="18">
        <v>168</v>
      </c>
      <c r="I32" s="68">
        <v>154</v>
      </c>
      <c r="J32" s="113">
        <f t="shared" si="21"/>
        <v>16.025641025641026</v>
      </c>
      <c r="K32" s="4">
        <f t="shared" si="22"/>
        <v>9.7796143250688701</v>
      </c>
      <c r="L32" s="4">
        <f t="shared" si="23"/>
        <v>19.508448540706606</v>
      </c>
      <c r="M32" s="4">
        <f t="shared" si="24"/>
        <v>15.441176470588236</v>
      </c>
      <c r="N32" s="4">
        <f t="shared" si="25"/>
        <v>15.2324431256182</v>
      </c>
    </row>
    <row r="33" spans="1:14" ht="15" customHeight="1" x14ac:dyDescent="0.15">
      <c r="B33" s="34" t="s">
        <v>251</v>
      </c>
      <c r="E33" s="18">
        <v>379</v>
      </c>
      <c r="F33" s="18">
        <v>103</v>
      </c>
      <c r="G33" s="18">
        <v>276</v>
      </c>
      <c r="H33" s="18">
        <v>203</v>
      </c>
      <c r="I33" s="68">
        <v>184</v>
      </c>
      <c r="J33" s="113">
        <f t="shared" si="21"/>
        <v>18.68836291913215</v>
      </c>
      <c r="K33" s="4">
        <f t="shared" si="22"/>
        <v>14.18732782369146</v>
      </c>
      <c r="L33" s="4">
        <f t="shared" si="23"/>
        <v>21.198156682027651</v>
      </c>
      <c r="M33" s="4">
        <f t="shared" si="24"/>
        <v>18.65808823529412</v>
      </c>
      <c r="N33" s="4">
        <f t="shared" si="25"/>
        <v>18.199802176063304</v>
      </c>
    </row>
    <row r="34" spans="1:14" ht="15" customHeight="1" x14ac:dyDescent="0.15">
      <c r="B34" s="34" t="s">
        <v>252</v>
      </c>
      <c r="E34" s="18">
        <v>167</v>
      </c>
      <c r="F34" s="18">
        <v>81</v>
      </c>
      <c r="G34" s="18">
        <v>86</v>
      </c>
      <c r="H34" s="18">
        <v>72</v>
      </c>
      <c r="I34" s="68">
        <v>62</v>
      </c>
      <c r="J34" s="113">
        <f t="shared" si="21"/>
        <v>8.2347140039447737</v>
      </c>
      <c r="K34" s="4">
        <f t="shared" si="22"/>
        <v>11.15702479338843</v>
      </c>
      <c r="L34" s="4">
        <f t="shared" si="23"/>
        <v>6.6052227342549923</v>
      </c>
      <c r="M34" s="4">
        <f t="shared" si="24"/>
        <v>6.6176470588235299</v>
      </c>
      <c r="N34" s="4">
        <f t="shared" si="25"/>
        <v>6.132542037586548</v>
      </c>
    </row>
    <row r="35" spans="1:14" ht="15" customHeight="1" x14ac:dyDescent="0.15">
      <c r="B35" s="34" t="s">
        <v>253</v>
      </c>
      <c r="E35" s="18">
        <v>381</v>
      </c>
      <c r="F35" s="18">
        <v>336</v>
      </c>
      <c r="G35" s="18">
        <v>45</v>
      </c>
      <c r="H35" s="18">
        <v>148</v>
      </c>
      <c r="I35" s="68">
        <v>136</v>
      </c>
      <c r="J35" s="113">
        <f t="shared" si="21"/>
        <v>18.786982248520708</v>
      </c>
      <c r="K35" s="4">
        <f t="shared" si="22"/>
        <v>46.280991735537192</v>
      </c>
      <c r="L35" s="4">
        <f t="shared" si="23"/>
        <v>3.4562211981566824</v>
      </c>
      <c r="M35" s="4">
        <f t="shared" si="24"/>
        <v>13.602941176470587</v>
      </c>
      <c r="N35" s="4">
        <f t="shared" si="25"/>
        <v>13.452027695351138</v>
      </c>
    </row>
    <row r="36" spans="1:14" ht="15" customHeight="1" x14ac:dyDescent="0.15">
      <c r="B36" s="35" t="s">
        <v>0</v>
      </c>
      <c r="C36" s="36"/>
      <c r="D36" s="36"/>
      <c r="E36" s="19">
        <v>36</v>
      </c>
      <c r="F36" s="19">
        <v>5</v>
      </c>
      <c r="G36" s="19">
        <v>31</v>
      </c>
      <c r="H36" s="19">
        <v>24</v>
      </c>
      <c r="I36" s="73">
        <v>23</v>
      </c>
      <c r="J36" s="117">
        <f t="shared" si="21"/>
        <v>1.7751479289940828</v>
      </c>
      <c r="K36" s="26">
        <f t="shared" si="22"/>
        <v>0.68870523415977969</v>
      </c>
      <c r="L36" s="26">
        <f t="shared" si="23"/>
        <v>2.3809523809523809</v>
      </c>
      <c r="M36" s="26">
        <f t="shared" si="24"/>
        <v>2.2058823529411766</v>
      </c>
      <c r="N36" s="26">
        <f t="shared" si="25"/>
        <v>2.2749752720079131</v>
      </c>
    </row>
    <row r="37" spans="1:14" ht="15" customHeight="1" x14ac:dyDescent="0.15">
      <c r="B37" s="38" t="s">
        <v>1</v>
      </c>
      <c r="C37" s="28"/>
      <c r="D37" s="28"/>
      <c r="E37" s="39">
        <f>SUM(E31:E36)</f>
        <v>2028</v>
      </c>
      <c r="F37" s="39">
        <f t="shared" ref="F37" si="26">SUM(F31:F36)</f>
        <v>726</v>
      </c>
      <c r="G37" s="39">
        <f t="shared" ref="G37" si="27">SUM(G31:G36)</f>
        <v>1302</v>
      </c>
      <c r="H37" s="39">
        <f t="shared" ref="H37" si="28">SUM(H31:H36)</f>
        <v>1088</v>
      </c>
      <c r="I37" s="69">
        <f t="shared" ref="I37" si="29">SUM(I31:I36)</f>
        <v>1011</v>
      </c>
      <c r="J37" s="114">
        <f t="shared" ref="J37" si="30">SUM(J31:J36)</f>
        <v>99.999999999999986</v>
      </c>
      <c r="K37" s="6">
        <f t="shared" ref="K37" si="31">SUM(K31:K36)</f>
        <v>100</v>
      </c>
      <c r="L37" s="6">
        <f t="shared" ref="L37" si="32">SUM(L31:L36)</f>
        <v>100.00000000000001</v>
      </c>
      <c r="M37" s="6">
        <f t="shared" ref="M37" si="33">SUM(M31:M36)</f>
        <v>100.00000000000001</v>
      </c>
      <c r="N37" s="6">
        <f t="shared" ref="N37" si="34">SUM(N31:N36)</f>
        <v>99.999999999999986</v>
      </c>
    </row>
    <row r="38" spans="1:14" ht="13.65" customHeight="1" x14ac:dyDescent="0.15">
      <c r="B38" s="22"/>
      <c r="C38" s="1"/>
      <c r="E38" s="1"/>
      <c r="F38" s="1"/>
      <c r="G38" s="1"/>
      <c r="H38" s="1"/>
    </row>
    <row r="39" spans="1:14" ht="15" customHeight="1" x14ac:dyDescent="0.15">
      <c r="A39" s="57" t="s">
        <v>254</v>
      </c>
      <c r="C39" s="1"/>
      <c r="E39" s="1"/>
      <c r="F39" s="1"/>
      <c r="G39" s="1"/>
      <c r="H39" s="1"/>
    </row>
    <row r="40" spans="1:14" ht="15" customHeight="1" x14ac:dyDescent="0.15">
      <c r="A40" s="1" t="s">
        <v>255</v>
      </c>
      <c r="B40" s="22"/>
      <c r="C40" s="1"/>
      <c r="E40" s="1"/>
      <c r="F40" s="1"/>
      <c r="G40" s="1"/>
      <c r="H40" s="1"/>
    </row>
    <row r="41" spans="1:14" ht="12" customHeight="1" x14ac:dyDescent="0.15">
      <c r="B41" s="32"/>
      <c r="C41" s="33"/>
      <c r="D41" s="33"/>
      <c r="E41" s="80"/>
      <c r="F41" s="87"/>
      <c r="G41" s="84" t="s">
        <v>235</v>
      </c>
      <c r="H41" s="87"/>
      <c r="I41" s="87"/>
      <c r="J41" s="110"/>
      <c r="K41" s="87"/>
      <c r="L41" s="84" t="s">
        <v>236</v>
      </c>
      <c r="M41" s="87"/>
      <c r="N41" s="85"/>
    </row>
    <row r="42" spans="1:14" ht="22.65" customHeight="1" x14ac:dyDescent="0.15">
      <c r="B42" s="34"/>
      <c r="E42" s="98" t="s">
        <v>589</v>
      </c>
      <c r="F42" s="98" t="s">
        <v>231</v>
      </c>
      <c r="G42" s="98" t="s">
        <v>232</v>
      </c>
      <c r="H42" s="98" t="s">
        <v>591</v>
      </c>
      <c r="I42" s="104" t="s">
        <v>234</v>
      </c>
      <c r="J42" s="107" t="s">
        <v>589</v>
      </c>
      <c r="K42" s="98" t="s">
        <v>231</v>
      </c>
      <c r="L42" s="98" t="s">
        <v>232</v>
      </c>
      <c r="M42" s="98" t="s">
        <v>591</v>
      </c>
      <c r="N42" s="98" t="s">
        <v>234</v>
      </c>
    </row>
    <row r="43" spans="1:14" ht="12" customHeight="1" x14ac:dyDescent="0.15">
      <c r="B43" s="35"/>
      <c r="C43" s="36"/>
      <c r="D43" s="36"/>
      <c r="E43" s="37"/>
      <c r="F43" s="37"/>
      <c r="G43" s="37"/>
      <c r="H43" s="37"/>
      <c r="I43" s="67"/>
      <c r="J43" s="111">
        <f>E$13</f>
        <v>2028</v>
      </c>
      <c r="K43" s="2">
        <f t="shared" ref="K43" si="35">F$13</f>
        <v>726</v>
      </c>
      <c r="L43" s="2">
        <f t="shared" ref="L43" si="36">G$13</f>
        <v>1302</v>
      </c>
      <c r="M43" s="2">
        <f t="shared" ref="M43" si="37">H$13</f>
        <v>1088</v>
      </c>
      <c r="N43" s="2">
        <f t="shared" ref="N43" si="38">I$13</f>
        <v>1011</v>
      </c>
    </row>
    <row r="44" spans="1:14" ht="15" customHeight="1" x14ac:dyDescent="0.15">
      <c r="B44" s="34" t="s">
        <v>256</v>
      </c>
      <c r="E44" s="17">
        <v>32</v>
      </c>
      <c r="F44" s="17">
        <v>27</v>
      </c>
      <c r="G44" s="17">
        <v>5</v>
      </c>
      <c r="H44" s="17">
        <v>7</v>
      </c>
      <c r="I44" s="105">
        <v>7</v>
      </c>
      <c r="J44" s="112">
        <f t="shared" ref="J44:J50" si="39">E44/J$5*100</f>
        <v>1.5779092702169626</v>
      </c>
      <c r="K44" s="3">
        <f t="shared" ref="K44:K50" si="40">F44/K$5*100</f>
        <v>3.71900826446281</v>
      </c>
      <c r="L44" s="3">
        <f t="shared" ref="L44:L50" si="41">G44/L$5*100</f>
        <v>0.38402457757296465</v>
      </c>
      <c r="M44" s="3">
        <f t="shared" ref="M44:M50" si="42">H44/M$5*100</f>
        <v>0.64338235294117641</v>
      </c>
      <c r="N44" s="3">
        <f t="shared" ref="N44:N50" si="43">I44/N$5*100</f>
        <v>0.6923837784371909</v>
      </c>
    </row>
    <row r="45" spans="1:14" ht="15" customHeight="1" x14ac:dyDescent="0.15">
      <c r="B45" s="34" t="s">
        <v>257</v>
      </c>
      <c r="E45" s="18">
        <v>59</v>
      </c>
      <c r="F45" s="18">
        <v>46</v>
      </c>
      <c r="G45" s="18">
        <v>13</v>
      </c>
      <c r="H45" s="18">
        <v>2</v>
      </c>
      <c r="I45" s="68">
        <v>2</v>
      </c>
      <c r="J45" s="113">
        <f t="shared" si="39"/>
        <v>2.9092702169625246</v>
      </c>
      <c r="K45" s="4">
        <f t="shared" si="40"/>
        <v>6.336088154269973</v>
      </c>
      <c r="L45" s="4">
        <f t="shared" si="41"/>
        <v>0.99846390168970811</v>
      </c>
      <c r="M45" s="4">
        <f t="shared" si="42"/>
        <v>0.18382352941176469</v>
      </c>
      <c r="N45" s="4">
        <f t="shared" si="43"/>
        <v>0.19782393669634024</v>
      </c>
    </row>
    <row r="46" spans="1:14" ht="15" customHeight="1" x14ac:dyDescent="0.15">
      <c r="B46" s="34" t="s">
        <v>258</v>
      </c>
      <c r="E46" s="18">
        <v>201</v>
      </c>
      <c r="F46" s="18">
        <v>153</v>
      </c>
      <c r="G46" s="18">
        <v>48</v>
      </c>
      <c r="H46" s="18">
        <v>8</v>
      </c>
      <c r="I46" s="68">
        <v>7</v>
      </c>
      <c r="J46" s="113">
        <f t="shared" si="39"/>
        <v>9.9112426035502956</v>
      </c>
      <c r="K46" s="4">
        <f t="shared" si="40"/>
        <v>21.074380165289256</v>
      </c>
      <c r="L46" s="4">
        <f t="shared" si="41"/>
        <v>3.6866359447004609</v>
      </c>
      <c r="M46" s="4">
        <f t="shared" si="42"/>
        <v>0.73529411764705876</v>
      </c>
      <c r="N46" s="4">
        <f t="shared" si="43"/>
        <v>0.6923837784371909</v>
      </c>
    </row>
    <row r="47" spans="1:14" ht="15" customHeight="1" x14ac:dyDescent="0.15">
      <c r="B47" s="34" t="s">
        <v>259</v>
      </c>
      <c r="E47" s="18">
        <v>282</v>
      </c>
      <c r="F47" s="18">
        <v>145</v>
      </c>
      <c r="G47" s="18">
        <v>137</v>
      </c>
      <c r="H47" s="18">
        <v>35</v>
      </c>
      <c r="I47" s="68">
        <v>31</v>
      </c>
      <c r="J47" s="113">
        <f t="shared" si="39"/>
        <v>13.905325443786982</v>
      </c>
      <c r="K47" s="4">
        <f t="shared" si="40"/>
        <v>19.97245179063361</v>
      </c>
      <c r="L47" s="4">
        <f t="shared" si="41"/>
        <v>10.522273425499233</v>
      </c>
      <c r="M47" s="4">
        <f t="shared" si="42"/>
        <v>3.2169117647058822</v>
      </c>
      <c r="N47" s="4">
        <f t="shared" si="43"/>
        <v>3.066271018793274</v>
      </c>
    </row>
    <row r="48" spans="1:14" ht="15" customHeight="1" x14ac:dyDescent="0.15">
      <c r="B48" s="34" t="s">
        <v>260</v>
      </c>
      <c r="E48" s="18">
        <v>389</v>
      </c>
      <c r="F48" s="18">
        <v>136</v>
      </c>
      <c r="G48" s="18">
        <v>253</v>
      </c>
      <c r="H48" s="18">
        <v>97</v>
      </c>
      <c r="I48" s="68">
        <v>89</v>
      </c>
      <c r="J48" s="113">
        <f t="shared" si="39"/>
        <v>19.181459566074953</v>
      </c>
      <c r="K48" s="4">
        <f t="shared" si="40"/>
        <v>18.732782369146005</v>
      </c>
      <c r="L48" s="4">
        <f t="shared" si="41"/>
        <v>19.431643625192013</v>
      </c>
      <c r="M48" s="4">
        <f t="shared" si="42"/>
        <v>8.9154411764705888</v>
      </c>
      <c r="N48" s="4">
        <f t="shared" si="43"/>
        <v>8.8031651829871418</v>
      </c>
    </row>
    <row r="49" spans="1:14" ht="15" customHeight="1" x14ac:dyDescent="0.15">
      <c r="B49" s="34" t="s">
        <v>386</v>
      </c>
      <c r="E49" s="18">
        <v>508</v>
      </c>
      <c r="F49" s="18">
        <v>120</v>
      </c>
      <c r="G49" s="18">
        <v>388</v>
      </c>
      <c r="H49" s="18">
        <v>501</v>
      </c>
      <c r="I49" s="68">
        <v>463</v>
      </c>
      <c r="J49" s="113">
        <f t="shared" si="39"/>
        <v>25.049309664694281</v>
      </c>
      <c r="K49" s="4">
        <f t="shared" si="40"/>
        <v>16.528925619834713</v>
      </c>
      <c r="L49" s="4">
        <f t="shared" si="41"/>
        <v>29.800307219662059</v>
      </c>
      <c r="M49" s="4">
        <f t="shared" si="42"/>
        <v>46.047794117647058</v>
      </c>
      <c r="N49" s="4">
        <f t="shared" si="43"/>
        <v>45.796241345202773</v>
      </c>
    </row>
    <row r="50" spans="1:14" ht="15" customHeight="1" x14ac:dyDescent="0.15">
      <c r="B50" s="34" t="s">
        <v>625</v>
      </c>
      <c r="E50" s="18">
        <v>495</v>
      </c>
      <c r="F50" s="18">
        <v>89</v>
      </c>
      <c r="G50" s="18">
        <v>406</v>
      </c>
      <c r="H50" s="18">
        <v>354</v>
      </c>
      <c r="I50" s="68">
        <v>330</v>
      </c>
      <c r="J50" s="113">
        <f t="shared" si="39"/>
        <v>24.408284023668639</v>
      </c>
      <c r="K50" s="4">
        <f t="shared" si="40"/>
        <v>12.258953168044078</v>
      </c>
      <c r="L50" s="4">
        <f t="shared" si="41"/>
        <v>31.182795698924732</v>
      </c>
      <c r="M50" s="4">
        <f t="shared" si="42"/>
        <v>32.536764705882355</v>
      </c>
      <c r="N50" s="4">
        <f t="shared" si="43"/>
        <v>32.640949554896146</v>
      </c>
    </row>
    <row r="51" spans="1:14" ht="15" customHeight="1" x14ac:dyDescent="0.15">
      <c r="B51" s="34" t="s">
        <v>877</v>
      </c>
      <c r="E51" s="18">
        <v>62</v>
      </c>
      <c r="F51" s="18">
        <v>10</v>
      </c>
      <c r="G51" s="18">
        <v>52</v>
      </c>
      <c r="H51" s="18">
        <v>50</v>
      </c>
      <c r="I51" s="68">
        <v>48</v>
      </c>
      <c r="J51" s="113">
        <f t="shared" ref="J51:J52" si="44">E51/J$5*100</f>
        <v>3.057199211045365</v>
      </c>
      <c r="K51" s="4">
        <f t="shared" ref="K51:K52" si="45">F51/K$5*100</f>
        <v>1.3774104683195594</v>
      </c>
      <c r="L51" s="4">
        <f t="shared" ref="L51:L52" si="46">G51/L$5*100</f>
        <v>3.9938556067588324</v>
      </c>
      <c r="M51" s="4">
        <f t="shared" ref="M51:M52" si="47">H51/M$5*100</f>
        <v>4.5955882352941178</v>
      </c>
      <c r="N51" s="4">
        <f t="shared" ref="N51:N52" si="48">I51/N$5*100</f>
        <v>4.7477744807121667</v>
      </c>
    </row>
    <row r="52" spans="1:14" ht="15" customHeight="1" x14ac:dyDescent="0.15">
      <c r="B52" s="34" t="s">
        <v>0</v>
      </c>
      <c r="E52" s="18">
        <v>0</v>
      </c>
      <c r="F52" s="18">
        <v>0</v>
      </c>
      <c r="G52" s="18">
        <v>0</v>
      </c>
      <c r="H52" s="18">
        <v>34</v>
      </c>
      <c r="I52" s="68">
        <v>34</v>
      </c>
      <c r="J52" s="113">
        <f t="shared" si="44"/>
        <v>0</v>
      </c>
      <c r="K52" s="4">
        <f t="shared" si="45"/>
        <v>0</v>
      </c>
      <c r="L52" s="4">
        <f t="shared" si="46"/>
        <v>0</v>
      </c>
      <c r="M52" s="4">
        <f t="shared" si="47"/>
        <v>3.125</v>
      </c>
      <c r="N52" s="4">
        <f t="shared" si="48"/>
        <v>3.3630069238377844</v>
      </c>
    </row>
    <row r="53" spans="1:14" ht="15" customHeight="1" x14ac:dyDescent="0.15">
      <c r="B53" s="38" t="s">
        <v>1</v>
      </c>
      <c r="C53" s="28"/>
      <c r="D53" s="28"/>
      <c r="E53" s="39">
        <f>SUM(E44:E52)</f>
        <v>2028</v>
      </c>
      <c r="F53" s="119">
        <f>SUM(F44:F52)</f>
        <v>726</v>
      </c>
      <c r="G53" s="119">
        <f>SUM(G44:G52)</f>
        <v>1302</v>
      </c>
      <c r="H53" s="39">
        <f>SUM(H44:H52)</f>
        <v>1088</v>
      </c>
      <c r="I53" s="120">
        <f>SUM(I44:I52)</f>
        <v>1011</v>
      </c>
      <c r="J53" s="114">
        <v>100.00000000000001</v>
      </c>
      <c r="K53" s="6">
        <v>99.999999999999972</v>
      </c>
      <c r="L53" s="6">
        <v>99.999999999999972</v>
      </c>
      <c r="M53" s="6">
        <v>99.999999999999986</v>
      </c>
      <c r="N53" s="6">
        <v>100</v>
      </c>
    </row>
    <row r="54" spans="1:14" ht="15" customHeight="1" x14ac:dyDescent="0.15">
      <c r="B54" s="38" t="s">
        <v>396</v>
      </c>
      <c r="C54" s="28"/>
      <c r="D54" s="28"/>
      <c r="E54" s="204">
        <v>8.1528599605522682</v>
      </c>
      <c r="F54" s="204">
        <v>10.914600550964188</v>
      </c>
      <c r="G54" s="204">
        <v>6.612903225806452</v>
      </c>
      <c r="H54" s="204">
        <v>5.4421252371916511</v>
      </c>
      <c r="I54" s="204">
        <v>5.4319344933469802</v>
      </c>
    </row>
    <row r="55" spans="1:14" ht="15" customHeight="1" x14ac:dyDescent="0.15">
      <c r="B55" s="22"/>
      <c r="C55" s="1"/>
      <c r="I55" s="7"/>
      <c r="J55" s="7"/>
    </row>
    <row r="56" spans="1:14" ht="15" customHeight="1" x14ac:dyDescent="0.15">
      <c r="A56" s="1" t="s">
        <v>551</v>
      </c>
      <c r="B56" s="22"/>
      <c r="C56" s="1"/>
      <c r="E56" s="1"/>
      <c r="F56" s="1"/>
      <c r="G56" s="1"/>
      <c r="H56" s="1"/>
    </row>
    <row r="57" spans="1:14" ht="12" customHeight="1" x14ac:dyDescent="0.15">
      <c r="B57" s="32"/>
      <c r="C57" s="33"/>
      <c r="D57" s="33"/>
      <c r="E57" s="80"/>
      <c r="F57" s="87"/>
      <c r="G57" s="84" t="s">
        <v>235</v>
      </c>
      <c r="H57" s="87"/>
      <c r="I57" s="87"/>
      <c r="J57" s="110"/>
      <c r="K57" s="87"/>
      <c r="L57" s="84" t="s">
        <v>236</v>
      </c>
      <c r="M57" s="87"/>
      <c r="N57" s="85"/>
    </row>
    <row r="58" spans="1:14" ht="22.65" customHeight="1" x14ac:dyDescent="0.15">
      <c r="B58" s="34"/>
      <c r="E58" s="98" t="s">
        <v>589</v>
      </c>
      <c r="F58" s="98" t="s">
        <v>231</v>
      </c>
      <c r="G58" s="98" t="s">
        <v>232</v>
      </c>
      <c r="H58" s="98" t="s">
        <v>591</v>
      </c>
      <c r="I58" s="104" t="s">
        <v>234</v>
      </c>
      <c r="J58" s="107" t="s">
        <v>589</v>
      </c>
      <c r="K58" s="98" t="s">
        <v>231</v>
      </c>
      <c r="L58" s="98" t="s">
        <v>232</v>
      </c>
      <c r="M58" s="98" t="s">
        <v>591</v>
      </c>
      <c r="N58" s="98" t="s">
        <v>234</v>
      </c>
    </row>
    <row r="59" spans="1:14" ht="12" customHeight="1" x14ac:dyDescent="0.15">
      <c r="B59" s="35"/>
      <c r="C59" s="36"/>
      <c r="D59" s="36"/>
      <c r="E59" s="37"/>
      <c r="F59" s="37"/>
      <c r="G59" s="37"/>
      <c r="H59" s="37"/>
      <c r="I59" s="67"/>
      <c r="J59" s="111">
        <f>E$13</f>
        <v>2028</v>
      </c>
      <c r="K59" s="2">
        <f t="shared" ref="K59" si="49">F$13</f>
        <v>726</v>
      </c>
      <c r="L59" s="2">
        <f t="shared" ref="L59" si="50">G$13</f>
        <v>1302</v>
      </c>
      <c r="M59" s="2">
        <f t="shared" ref="M59" si="51">H$13</f>
        <v>1088</v>
      </c>
      <c r="N59" s="2">
        <f t="shared" ref="N59" si="52">I$13</f>
        <v>1011</v>
      </c>
    </row>
    <row r="60" spans="1:14" ht="15" customHeight="1" x14ac:dyDescent="0.15">
      <c r="B60" s="34" t="s">
        <v>261</v>
      </c>
      <c r="E60" s="17">
        <v>20</v>
      </c>
      <c r="F60" s="17">
        <v>7</v>
      </c>
      <c r="G60" s="17">
        <v>13</v>
      </c>
      <c r="H60" s="17">
        <v>6</v>
      </c>
      <c r="I60" s="105">
        <v>6</v>
      </c>
      <c r="J60" s="112">
        <f t="shared" ref="J60:J65" si="53">E60/J$5*100</f>
        <v>0.98619329388560162</v>
      </c>
      <c r="K60" s="3">
        <f t="shared" ref="K60:K65" si="54">F60/K$5*100</f>
        <v>0.96418732782369143</v>
      </c>
      <c r="L60" s="3">
        <f t="shared" ref="L60:L65" si="55">G60/L$5*100</f>
        <v>0.99846390168970811</v>
      </c>
      <c r="M60" s="3">
        <f t="shared" ref="M60:M65" si="56">H60/M$5*100</f>
        <v>0.55147058823529416</v>
      </c>
      <c r="N60" s="3">
        <f t="shared" ref="N60:N65" si="57">I60/N$5*100</f>
        <v>0.59347181008902083</v>
      </c>
    </row>
    <row r="61" spans="1:14" ht="15" customHeight="1" x14ac:dyDescent="0.15">
      <c r="B61" s="34" t="s">
        <v>262</v>
      </c>
      <c r="E61" s="18">
        <v>15</v>
      </c>
      <c r="F61" s="18">
        <v>2</v>
      </c>
      <c r="G61" s="18">
        <v>13</v>
      </c>
      <c r="H61" s="18">
        <v>13</v>
      </c>
      <c r="I61" s="68">
        <v>13</v>
      </c>
      <c r="J61" s="113">
        <f t="shared" si="53"/>
        <v>0.73964497041420119</v>
      </c>
      <c r="K61" s="4">
        <f t="shared" si="54"/>
        <v>0.27548209366391185</v>
      </c>
      <c r="L61" s="4">
        <f t="shared" si="55"/>
        <v>0.99846390168970811</v>
      </c>
      <c r="M61" s="4">
        <f t="shared" si="56"/>
        <v>1.1948529411764706</v>
      </c>
      <c r="N61" s="4">
        <f t="shared" si="57"/>
        <v>1.2858555885262115</v>
      </c>
    </row>
    <row r="62" spans="1:14" ht="15" customHeight="1" x14ac:dyDescent="0.15">
      <c r="B62" s="34" t="s">
        <v>263</v>
      </c>
      <c r="E62" s="18">
        <v>659</v>
      </c>
      <c r="F62" s="18">
        <v>277</v>
      </c>
      <c r="G62" s="18">
        <v>382</v>
      </c>
      <c r="H62" s="18">
        <v>223</v>
      </c>
      <c r="I62" s="68">
        <v>198</v>
      </c>
      <c r="J62" s="113">
        <f t="shared" si="53"/>
        <v>32.495069033530569</v>
      </c>
      <c r="K62" s="4">
        <f t="shared" si="54"/>
        <v>38.154269972451793</v>
      </c>
      <c r="L62" s="4">
        <f t="shared" si="55"/>
        <v>29.339477726574504</v>
      </c>
      <c r="M62" s="4">
        <f t="shared" si="56"/>
        <v>20.496323529411764</v>
      </c>
      <c r="N62" s="4">
        <f t="shared" si="57"/>
        <v>19.584569732937684</v>
      </c>
    </row>
    <row r="63" spans="1:14" ht="15" customHeight="1" x14ac:dyDescent="0.15">
      <c r="B63" s="34" t="s">
        <v>264</v>
      </c>
      <c r="E63" s="18">
        <v>524</v>
      </c>
      <c r="F63" s="18">
        <v>77</v>
      </c>
      <c r="G63" s="18">
        <v>447</v>
      </c>
      <c r="H63" s="18">
        <v>127</v>
      </c>
      <c r="I63" s="68">
        <v>117</v>
      </c>
      <c r="J63" s="113">
        <f>E63/J$5*100</f>
        <v>25.838264299802759</v>
      </c>
      <c r="K63" s="4">
        <f t="shared" si="54"/>
        <v>10.606060606060606</v>
      </c>
      <c r="L63" s="4">
        <f t="shared" si="55"/>
        <v>34.331797235023046</v>
      </c>
      <c r="M63" s="4">
        <f t="shared" si="56"/>
        <v>11.67279411764706</v>
      </c>
      <c r="N63" s="4">
        <f t="shared" si="57"/>
        <v>11.572700296735905</v>
      </c>
    </row>
    <row r="64" spans="1:14" ht="15" customHeight="1" x14ac:dyDescent="0.15">
      <c r="B64" s="34" t="s">
        <v>265</v>
      </c>
      <c r="E64" s="18">
        <v>755</v>
      </c>
      <c r="F64" s="18">
        <v>343</v>
      </c>
      <c r="G64" s="18">
        <v>412</v>
      </c>
      <c r="H64" s="18">
        <v>694</v>
      </c>
      <c r="I64" s="68">
        <v>653</v>
      </c>
      <c r="J64" s="113">
        <f t="shared" si="53"/>
        <v>37.22879684418146</v>
      </c>
      <c r="K64" s="4">
        <f t="shared" si="54"/>
        <v>47.245179063360879</v>
      </c>
      <c r="L64" s="4">
        <f t="shared" si="55"/>
        <v>31.643625192012287</v>
      </c>
      <c r="M64" s="4">
        <f t="shared" si="56"/>
        <v>63.786764705882348</v>
      </c>
      <c r="N64" s="4">
        <f t="shared" si="57"/>
        <v>64.589515331355102</v>
      </c>
    </row>
    <row r="65" spans="1:14" ht="15" customHeight="1" x14ac:dyDescent="0.15">
      <c r="B65" s="35" t="s">
        <v>0</v>
      </c>
      <c r="C65" s="36"/>
      <c r="D65" s="36"/>
      <c r="E65" s="19">
        <v>55</v>
      </c>
      <c r="F65" s="19">
        <v>20</v>
      </c>
      <c r="G65" s="19">
        <v>35</v>
      </c>
      <c r="H65" s="19">
        <v>25</v>
      </c>
      <c r="I65" s="73">
        <v>24</v>
      </c>
      <c r="J65" s="117">
        <f t="shared" si="53"/>
        <v>2.7120315581854042</v>
      </c>
      <c r="K65" s="5">
        <f t="shared" si="54"/>
        <v>2.7548209366391188</v>
      </c>
      <c r="L65" s="5">
        <f t="shared" si="55"/>
        <v>2.6881720430107525</v>
      </c>
      <c r="M65" s="5">
        <f t="shared" si="56"/>
        <v>2.2977941176470589</v>
      </c>
      <c r="N65" s="5">
        <f t="shared" si="57"/>
        <v>2.3738872403560833</v>
      </c>
    </row>
    <row r="66" spans="1:14" ht="15" customHeight="1" x14ac:dyDescent="0.15">
      <c r="B66" s="38" t="s">
        <v>1</v>
      </c>
      <c r="C66" s="28"/>
      <c r="D66" s="28"/>
      <c r="E66" s="39">
        <f>SUM(E60:E65)</f>
        <v>2028</v>
      </c>
      <c r="F66" s="39">
        <f t="shared" ref="F66:N66" si="58">SUM(F60:F65)</f>
        <v>726</v>
      </c>
      <c r="G66" s="39">
        <f t="shared" si="58"/>
        <v>1302</v>
      </c>
      <c r="H66" s="39">
        <f t="shared" si="58"/>
        <v>1088</v>
      </c>
      <c r="I66" s="69">
        <f t="shared" si="58"/>
        <v>1011</v>
      </c>
      <c r="J66" s="114">
        <f t="shared" si="58"/>
        <v>100</v>
      </c>
      <c r="K66" s="6">
        <f t="shared" si="58"/>
        <v>100</v>
      </c>
      <c r="L66" s="6">
        <f t="shared" si="58"/>
        <v>100</v>
      </c>
      <c r="M66" s="6">
        <f t="shared" si="58"/>
        <v>99.999999999999986</v>
      </c>
      <c r="N66" s="6">
        <f t="shared" si="58"/>
        <v>100</v>
      </c>
    </row>
    <row r="67" spans="1:14" ht="15" customHeight="1" x14ac:dyDescent="0.15">
      <c r="B67" s="22"/>
      <c r="C67" s="1"/>
      <c r="E67" s="1"/>
      <c r="F67" s="1"/>
      <c r="G67" s="1"/>
      <c r="H67" s="1"/>
    </row>
    <row r="68" spans="1:14" ht="15" customHeight="1" x14ac:dyDescent="0.15">
      <c r="A68" s="1" t="s">
        <v>552</v>
      </c>
      <c r="B68" s="22"/>
      <c r="C68" s="1"/>
      <c r="E68" s="1"/>
      <c r="F68" s="1"/>
      <c r="G68" s="1"/>
      <c r="H68" s="1"/>
    </row>
    <row r="69" spans="1:14" ht="12" customHeight="1" x14ac:dyDescent="0.15">
      <c r="B69" s="32"/>
      <c r="C69" s="33"/>
      <c r="D69" s="33"/>
      <c r="E69" s="80"/>
      <c r="F69" s="87"/>
      <c r="G69" s="84" t="s">
        <v>2</v>
      </c>
      <c r="H69" s="87"/>
      <c r="I69" s="87"/>
      <c r="J69" s="110"/>
      <c r="K69" s="87"/>
      <c r="L69" s="84" t="s">
        <v>3</v>
      </c>
      <c r="M69" s="87"/>
      <c r="N69" s="85"/>
    </row>
    <row r="70" spans="1:14" ht="22.65" customHeight="1" x14ac:dyDescent="0.15">
      <c r="B70" s="34"/>
      <c r="E70" s="98" t="s">
        <v>589</v>
      </c>
      <c r="F70" s="98" t="s">
        <v>231</v>
      </c>
      <c r="G70" s="98" t="s">
        <v>232</v>
      </c>
      <c r="H70" s="98" t="s">
        <v>591</v>
      </c>
      <c r="I70" s="104" t="s">
        <v>234</v>
      </c>
      <c r="J70" s="107" t="s">
        <v>589</v>
      </c>
      <c r="K70" s="98" t="s">
        <v>231</v>
      </c>
      <c r="L70" s="98" t="s">
        <v>232</v>
      </c>
      <c r="M70" s="98" t="s">
        <v>591</v>
      </c>
      <c r="N70" s="98" t="s">
        <v>234</v>
      </c>
    </row>
    <row r="71" spans="1:14" ht="12" customHeight="1" x14ac:dyDescent="0.15">
      <c r="B71" s="35"/>
      <c r="C71" s="36"/>
      <c r="D71" s="36"/>
      <c r="E71" s="37"/>
      <c r="F71" s="37"/>
      <c r="G71" s="37"/>
      <c r="H71" s="37"/>
      <c r="I71" s="67"/>
      <c r="J71" s="111">
        <f>E$13</f>
        <v>2028</v>
      </c>
      <c r="K71" s="2">
        <f t="shared" ref="K71" si="59">F$13</f>
        <v>726</v>
      </c>
      <c r="L71" s="2">
        <f t="shared" ref="L71" si="60">G$13</f>
        <v>1302</v>
      </c>
      <c r="M71" s="2">
        <f t="shared" ref="M71" si="61">H$13</f>
        <v>1088</v>
      </c>
      <c r="N71" s="2">
        <f t="shared" ref="N71" si="62">I$13</f>
        <v>1011</v>
      </c>
    </row>
    <row r="72" spans="1:14" ht="15" customHeight="1" x14ac:dyDescent="0.15">
      <c r="B72" s="34" t="s">
        <v>553</v>
      </c>
      <c r="E72" s="17">
        <v>1323</v>
      </c>
      <c r="F72" s="17">
        <v>598</v>
      </c>
      <c r="G72" s="17">
        <v>725</v>
      </c>
      <c r="H72" s="17">
        <v>744</v>
      </c>
      <c r="I72" s="105">
        <v>683</v>
      </c>
      <c r="J72" s="112">
        <f t="shared" ref="J72:J75" si="63">E72/J$5*100</f>
        <v>65.23668639053254</v>
      </c>
      <c r="K72" s="3">
        <f t="shared" ref="K72:K75" si="64">F72/K$5*100</f>
        <v>82.369146005509634</v>
      </c>
      <c r="L72" s="3">
        <f t="shared" ref="L72:L75" si="65">G72/L$5*100</f>
        <v>55.683563748079877</v>
      </c>
      <c r="M72" s="3">
        <f t="shared" ref="M72:M75" si="66">H72/M$5*100</f>
        <v>68.382352941176478</v>
      </c>
      <c r="N72" s="3">
        <f t="shared" ref="N72:N75" si="67">I72/N$5*100</f>
        <v>67.556874381800199</v>
      </c>
    </row>
    <row r="73" spans="1:14" ht="15" customHeight="1" x14ac:dyDescent="0.15">
      <c r="B73" s="34" t="s">
        <v>554</v>
      </c>
      <c r="E73" s="18">
        <v>482</v>
      </c>
      <c r="F73" s="18">
        <v>97</v>
      </c>
      <c r="G73" s="18">
        <v>385</v>
      </c>
      <c r="H73" s="18">
        <v>215</v>
      </c>
      <c r="I73" s="68">
        <v>204</v>
      </c>
      <c r="J73" s="113">
        <f t="shared" si="63"/>
        <v>23.767258382642996</v>
      </c>
      <c r="K73" s="4">
        <f t="shared" si="64"/>
        <v>13.360881542699724</v>
      </c>
      <c r="L73" s="4">
        <f t="shared" si="65"/>
        <v>29.56989247311828</v>
      </c>
      <c r="M73" s="4">
        <f t="shared" si="66"/>
        <v>19.761029411764707</v>
      </c>
      <c r="N73" s="4">
        <f t="shared" si="67"/>
        <v>20.178041543026705</v>
      </c>
    </row>
    <row r="74" spans="1:14" ht="15" customHeight="1" x14ac:dyDescent="0.15">
      <c r="B74" s="34" t="s">
        <v>555</v>
      </c>
      <c r="E74" s="18">
        <v>122</v>
      </c>
      <c r="F74" s="18">
        <v>3</v>
      </c>
      <c r="G74" s="18">
        <v>119</v>
      </c>
      <c r="H74" s="18">
        <v>52</v>
      </c>
      <c r="I74" s="68">
        <v>51</v>
      </c>
      <c r="J74" s="113">
        <f t="shared" si="63"/>
        <v>6.0157790927021697</v>
      </c>
      <c r="K74" s="4">
        <f t="shared" si="64"/>
        <v>0.41322314049586778</v>
      </c>
      <c r="L74" s="4">
        <f t="shared" si="65"/>
        <v>9.1397849462365599</v>
      </c>
      <c r="M74" s="4">
        <f t="shared" si="66"/>
        <v>4.7794117647058822</v>
      </c>
      <c r="N74" s="4">
        <f t="shared" si="67"/>
        <v>5.0445103857566762</v>
      </c>
    </row>
    <row r="75" spans="1:14" ht="15" customHeight="1" x14ac:dyDescent="0.15">
      <c r="B75" s="35" t="s">
        <v>0</v>
      </c>
      <c r="C75" s="36"/>
      <c r="D75" s="36"/>
      <c r="E75" s="19">
        <v>101</v>
      </c>
      <c r="F75" s="19">
        <v>28</v>
      </c>
      <c r="G75" s="19">
        <v>73</v>
      </c>
      <c r="H75" s="19">
        <v>77</v>
      </c>
      <c r="I75" s="73">
        <v>73</v>
      </c>
      <c r="J75" s="117">
        <f t="shared" si="63"/>
        <v>4.9802761341222874</v>
      </c>
      <c r="K75" s="5">
        <f t="shared" si="64"/>
        <v>3.8567493112947657</v>
      </c>
      <c r="L75" s="5">
        <f t="shared" si="65"/>
        <v>5.6067588325652835</v>
      </c>
      <c r="M75" s="5">
        <f t="shared" si="66"/>
        <v>7.0772058823529411</v>
      </c>
      <c r="N75" s="5">
        <f t="shared" si="67"/>
        <v>7.220573689416419</v>
      </c>
    </row>
    <row r="76" spans="1:14" ht="15" customHeight="1" x14ac:dyDescent="0.15">
      <c r="B76" s="38" t="s">
        <v>1</v>
      </c>
      <c r="C76" s="28"/>
      <c r="D76" s="28"/>
      <c r="E76" s="39">
        <f t="shared" ref="E76:N76" si="68">SUM(E72:E75)</f>
        <v>2028</v>
      </c>
      <c r="F76" s="39">
        <f t="shared" si="68"/>
        <v>726</v>
      </c>
      <c r="G76" s="39">
        <f t="shared" si="68"/>
        <v>1302</v>
      </c>
      <c r="H76" s="39">
        <f t="shared" si="68"/>
        <v>1088</v>
      </c>
      <c r="I76" s="69">
        <f t="shared" si="68"/>
        <v>1011</v>
      </c>
      <c r="J76" s="114">
        <f t="shared" si="68"/>
        <v>100</v>
      </c>
      <c r="K76" s="6">
        <f t="shared" si="68"/>
        <v>100</v>
      </c>
      <c r="L76" s="6">
        <f t="shared" si="68"/>
        <v>100</v>
      </c>
      <c r="M76" s="6">
        <f t="shared" si="68"/>
        <v>100.00000000000001</v>
      </c>
      <c r="N76" s="6">
        <f t="shared" si="68"/>
        <v>100</v>
      </c>
    </row>
    <row r="77" spans="1:14" ht="15" customHeight="1" x14ac:dyDescent="0.15">
      <c r="B77" s="22"/>
      <c r="C77" s="1"/>
      <c r="E77" s="1"/>
      <c r="F77" s="1"/>
      <c r="G77" s="1"/>
      <c r="H77" s="1"/>
    </row>
    <row r="78" spans="1:14" ht="15" customHeight="1" x14ac:dyDescent="0.15">
      <c r="A78" s="1" t="s">
        <v>266</v>
      </c>
      <c r="B78" s="22"/>
      <c r="C78" s="1"/>
      <c r="E78" s="1"/>
      <c r="F78" s="1"/>
      <c r="G78" s="1"/>
      <c r="H78" s="1"/>
    </row>
    <row r="79" spans="1:14" ht="13.65" customHeight="1" x14ac:dyDescent="0.15">
      <c r="B79" s="65"/>
      <c r="C79" s="33"/>
      <c r="D79" s="33"/>
      <c r="E79" s="290" t="s">
        <v>2</v>
      </c>
      <c r="F79" s="87"/>
      <c r="G79" s="110" t="s">
        <v>3</v>
      </c>
      <c r="H79" s="85"/>
    </row>
    <row r="80" spans="1:14" ht="28.8" x14ac:dyDescent="0.15">
      <c r="B80" s="78"/>
      <c r="E80" s="98" t="s">
        <v>389</v>
      </c>
      <c r="F80" s="104" t="s">
        <v>390</v>
      </c>
      <c r="G80" s="107" t="s">
        <v>389</v>
      </c>
      <c r="H80" s="98" t="s">
        <v>390</v>
      </c>
      <c r="K80" s="227"/>
    </row>
    <row r="81" spans="1:11" ht="12" customHeight="1" x14ac:dyDescent="0.15">
      <c r="B81" s="35"/>
      <c r="C81" s="36"/>
      <c r="D81" s="36"/>
      <c r="E81" s="2"/>
      <c r="F81" s="121"/>
      <c r="G81" s="111">
        <f>SUM(K59:L59)</f>
        <v>2028</v>
      </c>
      <c r="H81" s="2">
        <f>M71</f>
        <v>1088</v>
      </c>
    </row>
    <row r="82" spans="1:11" ht="15" customHeight="1" x14ac:dyDescent="0.15">
      <c r="B82" s="32" t="s">
        <v>267</v>
      </c>
      <c r="C82" s="33"/>
      <c r="D82" s="300"/>
      <c r="E82" s="17">
        <v>1302</v>
      </c>
      <c r="F82" s="105">
        <v>1011</v>
      </c>
      <c r="G82" s="112">
        <f t="shared" ref="G82:H87" si="69">E82/G$81*100</f>
        <v>64.201183431952657</v>
      </c>
      <c r="H82" s="3">
        <f t="shared" si="69"/>
        <v>92.922794117647058</v>
      </c>
    </row>
    <row r="83" spans="1:11" ht="15" customHeight="1" x14ac:dyDescent="0.15">
      <c r="B83" s="315" t="s">
        <v>603</v>
      </c>
      <c r="C83" s="316"/>
      <c r="D83" s="317"/>
      <c r="E83" s="318">
        <f>G81-E82</f>
        <v>726</v>
      </c>
      <c r="F83" s="319">
        <f>H81-F82</f>
        <v>77</v>
      </c>
      <c r="G83" s="320">
        <f t="shared" si="69"/>
        <v>35.798816568047336</v>
      </c>
      <c r="H83" s="321">
        <f t="shared" si="69"/>
        <v>7.0772058823529411</v>
      </c>
    </row>
    <row r="84" spans="1:11" ht="15" customHeight="1" x14ac:dyDescent="0.15">
      <c r="B84" s="34" t="s">
        <v>547</v>
      </c>
      <c r="C84" s="255"/>
      <c r="E84" s="18">
        <v>40</v>
      </c>
      <c r="F84" s="68">
        <v>1</v>
      </c>
      <c r="G84" s="113">
        <f t="shared" si="69"/>
        <v>1.9723865877712032</v>
      </c>
      <c r="H84" s="4">
        <f t="shared" si="69"/>
        <v>9.1911764705882346E-2</v>
      </c>
    </row>
    <row r="85" spans="1:11" ht="15" customHeight="1" x14ac:dyDescent="0.15">
      <c r="B85" s="34" t="s">
        <v>548</v>
      </c>
      <c r="C85" s="255"/>
      <c r="E85" s="18">
        <v>601</v>
      </c>
      <c r="F85" s="68">
        <v>54</v>
      </c>
      <c r="G85" s="113">
        <f t="shared" si="69"/>
        <v>29.635108481262328</v>
      </c>
      <c r="H85" s="4">
        <f t="shared" si="69"/>
        <v>4.9632352941176467</v>
      </c>
    </row>
    <row r="86" spans="1:11" ht="15" customHeight="1" x14ac:dyDescent="0.15">
      <c r="B86" s="34" t="s">
        <v>549</v>
      </c>
      <c r="C86" s="255"/>
      <c r="E86" s="18">
        <v>548</v>
      </c>
      <c r="F86" s="68">
        <v>47</v>
      </c>
      <c r="G86" s="113">
        <f t="shared" si="69"/>
        <v>27.021696252465482</v>
      </c>
      <c r="H86" s="4">
        <f t="shared" si="69"/>
        <v>4.3198529411764701</v>
      </c>
    </row>
    <row r="87" spans="1:11" ht="15" customHeight="1" x14ac:dyDescent="0.15">
      <c r="B87" s="35" t="s">
        <v>626</v>
      </c>
      <c r="C87" s="89"/>
      <c r="D87" s="36"/>
      <c r="E87" s="19">
        <v>75</v>
      </c>
      <c r="F87" s="73">
        <v>17</v>
      </c>
      <c r="G87" s="117">
        <f t="shared" si="69"/>
        <v>3.6982248520710059</v>
      </c>
      <c r="H87" s="5">
        <f t="shared" si="69"/>
        <v>1.5625</v>
      </c>
    </row>
    <row r="88" spans="1:11" ht="15" customHeight="1" x14ac:dyDescent="0.15">
      <c r="B88" s="38" t="s">
        <v>1</v>
      </c>
      <c r="C88" s="28"/>
      <c r="D88" s="28"/>
      <c r="E88" s="119">
        <f>SUM(E82,E84:E87)</f>
        <v>2566</v>
      </c>
      <c r="F88" s="120">
        <f>SUM(F82,F84:F87)</f>
        <v>1130</v>
      </c>
      <c r="G88" s="114" t="str">
        <f>IF(SUM(G82,G84:G87)&gt;100,"－",SUM(G82,G84:G87))</f>
        <v>－</v>
      </c>
      <c r="H88" s="6" t="str">
        <f>IF(SUM(H82,H84:H87)&gt;100,"－",SUM(H82,H84:H87))</f>
        <v>－</v>
      </c>
      <c r="K88" s="195"/>
    </row>
    <row r="89" spans="1:11" ht="15" customHeight="1" x14ac:dyDescent="0.15">
      <c r="B89" s="22"/>
      <c r="C89" s="1"/>
      <c r="E89" s="1"/>
      <c r="F89" s="1"/>
      <c r="G89" s="1"/>
      <c r="H89" s="1"/>
    </row>
    <row r="90" spans="1:11" ht="15" customHeight="1" x14ac:dyDescent="0.15">
      <c r="A90" s="74" t="s">
        <v>633</v>
      </c>
      <c r="B90" s="22"/>
      <c r="C90" s="1"/>
      <c r="E90" s="1"/>
      <c r="F90" s="1"/>
      <c r="G90" s="1"/>
      <c r="H90" s="1"/>
    </row>
    <row r="91" spans="1:11" ht="15" customHeight="1" x14ac:dyDescent="0.15">
      <c r="A91" s="1" t="s">
        <v>634</v>
      </c>
      <c r="B91" s="22"/>
      <c r="C91" s="1"/>
      <c r="E91" s="1"/>
      <c r="F91" s="1"/>
      <c r="G91" s="1"/>
      <c r="H91" s="1"/>
    </row>
    <row r="92" spans="1:11" ht="13.65" customHeight="1" x14ac:dyDescent="0.15">
      <c r="B92" s="65"/>
      <c r="C92" s="33"/>
      <c r="D92" s="33"/>
      <c r="E92" s="290" t="s">
        <v>2</v>
      </c>
      <c r="F92" s="87"/>
      <c r="G92" s="110" t="s">
        <v>3</v>
      </c>
      <c r="H92" s="85"/>
    </row>
    <row r="93" spans="1:11" ht="28.8" x14ac:dyDescent="0.15">
      <c r="B93" s="78"/>
      <c r="E93" s="98" t="s">
        <v>389</v>
      </c>
      <c r="F93" s="104" t="s">
        <v>390</v>
      </c>
      <c r="G93" s="107" t="s">
        <v>389</v>
      </c>
      <c r="H93" s="98" t="s">
        <v>390</v>
      </c>
      <c r="K93" s="227"/>
    </row>
    <row r="94" spans="1:11" ht="12" customHeight="1" x14ac:dyDescent="0.15">
      <c r="B94" s="35"/>
      <c r="C94" s="36"/>
      <c r="D94" s="36"/>
      <c r="E94" s="2"/>
      <c r="F94" s="121"/>
      <c r="G94" s="111">
        <f>E98</f>
        <v>614</v>
      </c>
      <c r="H94" s="2">
        <f>F98</f>
        <v>59</v>
      </c>
    </row>
    <row r="95" spans="1:11" ht="15" customHeight="1" x14ac:dyDescent="0.15">
      <c r="B95" s="32" t="s">
        <v>635</v>
      </c>
      <c r="C95" s="33"/>
      <c r="D95" s="300"/>
      <c r="E95" s="17">
        <v>590</v>
      </c>
      <c r="F95" s="105">
        <v>57</v>
      </c>
      <c r="G95" s="112">
        <f>E95/G$94*100</f>
        <v>96.09120521172639</v>
      </c>
      <c r="H95" s="3">
        <f t="shared" ref="H95:H97" si="70">F95/H$94*100</f>
        <v>96.610169491525426</v>
      </c>
    </row>
    <row r="96" spans="1:11" ht="15" customHeight="1" x14ac:dyDescent="0.15">
      <c r="B96" s="34" t="s">
        <v>636</v>
      </c>
      <c r="C96" s="302"/>
      <c r="E96" s="18">
        <v>1</v>
      </c>
      <c r="F96" s="68">
        <v>1</v>
      </c>
      <c r="G96" s="113">
        <f t="shared" ref="G96:G97" si="71">E96/G$94*100</f>
        <v>0.16286644951140067</v>
      </c>
      <c r="H96" s="4">
        <f t="shared" si="70"/>
        <v>1.6949152542372881</v>
      </c>
    </row>
    <row r="97" spans="1:14" ht="15" customHeight="1" x14ac:dyDescent="0.15">
      <c r="B97" s="35" t="s">
        <v>626</v>
      </c>
      <c r="C97" s="36"/>
      <c r="D97" s="51"/>
      <c r="E97" s="52">
        <v>23</v>
      </c>
      <c r="F97" s="123">
        <v>1</v>
      </c>
      <c r="G97" s="122">
        <f t="shared" si="71"/>
        <v>3.7459283387622153</v>
      </c>
      <c r="H97" s="42">
        <f t="shared" si="70"/>
        <v>1.6949152542372881</v>
      </c>
    </row>
    <row r="98" spans="1:14" ht="15" customHeight="1" x14ac:dyDescent="0.15">
      <c r="B98" s="38" t="s">
        <v>1</v>
      </c>
      <c r="C98" s="28"/>
      <c r="D98" s="28"/>
      <c r="E98" s="119">
        <f>SUM(E95,E96:E97)</f>
        <v>614</v>
      </c>
      <c r="F98" s="120">
        <f>SUM(F95,F96:F97)</f>
        <v>59</v>
      </c>
      <c r="G98" s="114">
        <f>IF(SUM(G95,G96:G97)&gt;100,"－",SUM(G95,G96:G97))</f>
        <v>100</v>
      </c>
      <c r="H98" s="6">
        <f>IF(SUM(H95,H96:H97)&gt;100,"－",SUM(H95,H96:H97))</f>
        <v>100</v>
      </c>
      <c r="K98" s="195"/>
    </row>
    <row r="99" spans="1:14" ht="15" customHeight="1" x14ac:dyDescent="0.15">
      <c r="B99" s="22"/>
      <c r="C99" s="1"/>
      <c r="E99" s="1"/>
      <c r="F99" s="1"/>
      <c r="G99" s="1"/>
      <c r="H99" s="1"/>
    </row>
    <row r="100" spans="1:14" ht="15" customHeight="1" x14ac:dyDescent="0.15">
      <c r="A100" s="1" t="s">
        <v>637</v>
      </c>
      <c r="B100" s="22"/>
      <c r="C100" s="1"/>
      <c r="E100" s="1"/>
      <c r="F100" s="1"/>
      <c r="G100" s="1"/>
      <c r="H100" s="1"/>
    </row>
    <row r="101" spans="1:14" ht="13.65" customHeight="1" x14ac:dyDescent="0.15">
      <c r="B101" s="65"/>
      <c r="C101" s="33"/>
      <c r="D101" s="33"/>
      <c r="E101" s="80" t="s">
        <v>2</v>
      </c>
      <c r="F101" s="87"/>
      <c r="G101" s="106" t="s">
        <v>3</v>
      </c>
      <c r="H101" s="85"/>
    </row>
    <row r="102" spans="1:14" ht="22.65" customHeight="1" x14ac:dyDescent="0.15">
      <c r="B102" s="34"/>
      <c r="E102" s="98" t="s">
        <v>232</v>
      </c>
      <c r="F102" s="104" t="s">
        <v>234</v>
      </c>
      <c r="G102" s="107" t="s">
        <v>232</v>
      </c>
      <c r="H102" s="98" t="s">
        <v>234</v>
      </c>
    </row>
    <row r="103" spans="1:14" ht="12" customHeight="1" x14ac:dyDescent="0.15">
      <c r="B103" s="35"/>
      <c r="C103" s="36"/>
      <c r="D103" s="36"/>
      <c r="E103" s="37"/>
      <c r="F103" s="67"/>
      <c r="G103" s="111">
        <f>E82</f>
        <v>1302</v>
      </c>
      <c r="H103" s="190">
        <f>F82</f>
        <v>1011</v>
      </c>
    </row>
    <row r="104" spans="1:14" ht="15" customHeight="1" x14ac:dyDescent="0.15">
      <c r="B104" s="34" t="s">
        <v>638</v>
      </c>
      <c r="E104" s="17">
        <v>208</v>
      </c>
      <c r="F104" s="105">
        <v>146</v>
      </c>
      <c r="G104" s="112">
        <f t="shared" ref="G104:H106" si="72">E104/G$103*100</f>
        <v>15.97542242703533</v>
      </c>
      <c r="H104" s="3">
        <f t="shared" si="72"/>
        <v>14.441147378832838</v>
      </c>
    </row>
    <row r="105" spans="1:14" ht="15" customHeight="1" x14ac:dyDescent="0.15">
      <c r="B105" s="34" t="s">
        <v>639</v>
      </c>
      <c r="E105" s="18">
        <v>792</v>
      </c>
      <c r="F105" s="68">
        <v>625</v>
      </c>
      <c r="G105" s="113">
        <f t="shared" si="72"/>
        <v>60.829493087557609</v>
      </c>
      <c r="H105" s="4">
        <f t="shared" si="72"/>
        <v>61.819980217606329</v>
      </c>
    </row>
    <row r="106" spans="1:14" ht="15" customHeight="1" x14ac:dyDescent="0.15">
      <c r="B106" s="35" t="s">
        <v>0</v>
      </c>
      <c r="C106" s="36"/>
      <c r="D106" s="36"/>
      <c r="E106" s="19">
        <v>302</v>
      </c>
      <c r="F106" s="73">
        <v>240</v>
      </c>
      <c r="G106" s="117">
        <f t="shared" si="72"/>
        <v>23.195084485407065</v>
      </c>
      <c r="H106" s="5">
        <f t="shared" si="72"/>
        <v>23.738872403560833</v>
      </c>
    </row>
    <row r="107" spans="1:14" ht="15" customHeight="1" x14ac:dyDescent="0.15">
      <c r="B107" s="38" t="s">
        <v>1</v>
      </c>
      <c r="C107" s="28"/>
      <c r="D107" s="28"/>
      <c r="E107" s="39">
        <f t="shared" ref="E107:H107" si="73">SUM(E104:E106)</f>
        <v>1302</v>
      </c>
      <c r="F107" s="120">
        <f t="shared" si="73"/>
        <v>1011</v>
      </c>
      <c r="G107" s="114">
        <f t="shared" si="73"/>
        <v>100</v>
      </c>
      <c r="H107" s="6">
        <f t="shared" si="73"/>
        <v>100</v>
      </c>
    </row>
    <row r="108" spans="1:14" ht="15" customHeight="1" x14ac:dyDescent="0.15">
      <c r="B108" s="22"/>
      <c r="C108" s="1"/>
      <c r="E108" s="1"/>
      <c r="F108" s="1"/>
      <c r="G108" s="1"/>
      <c r="H108" s="1"/>
    </row>
    <row r="109" spans="1:14" ht="15" customHeight="1" x14ac:dyDescent="0.15">
      <c r="A109" s="1" t="s">
        <v>415</v>
      </c>
      <c r="B109" s="22"/>
      <c r="K109" s="7"/>
    </row>
    <row r="110" spans="1:14" ht="13.65" customHeight="1" x14ac:dyDescent="0.15">
      <c r="B110" s="65"/>
      <c r="C110" s="33"/>
      <c r="D110" s="33"/>
      <c r="E110" s="80"/>
      <c r="F110" s="87"/>
      <c r="G110" s="84" t="s">
        <v>235</v>
      </c>
      <c r="H110" s="87"/>
      <c r="I110" s="87"/>
      <c r="J110" s="110"/>
      <c r="K110" s="87"/>
      <c r="L110" s="84" t="s">
        <v>236</v>
      </c>
      <c r="M110" s="87"/>
      <c r="N110" s="85"/>
    </row>
    <row r="111" spans="1:14" ht="22.65" customHeight="1" x14ac:dyDescent="0.15">
      <c r="B111" s="34"/>
      <c r="D111" s="76"/>
      <c r="E111" s="98" t="s">
        <v>589</v>
      </c>
      <c r="F111" s="98" t="s">
        <v>231</v>
      </c>
      <c r="G111" s="98" t="s">
        <v>232</v>
      </c>
      <c r="H111" s="98" t="s">
        <v>591</v>
      </c>
      <c r="I111" s="104" t="s">
        <v>234</v>
      </c>
      <c r="J111" s="107" t="s">
        <v>589</v>
      </c>
      <c r="K111" s="98" t="s">
        <v>231</v>
      </c>
      <c r="L111" s="98" t="s">
        <v>232</v>
      </c>
      <c r="M111" s="98" t="s">
        <v>591</v>
      </c>
      <c r="N111" s="98" t="s">
        <v>234</v>
      </c>
    </row>
    <row r="112" spans="1:14" ht="12" customHeight="1" x14ac:dyDescent="0.15">
      <c r="B112" s="35"/>
      <c r="C112" s="36"/>
      <c r="D112" s="77"/>
      <c r="E112" s="37"/>
      <c r="F112" s="37"/>
      <c r="G112" s="37"/>
      <c r="H112" s="37"/>
      <c r="I112" s="67"/>
      <c r="J112" s="111">
        <f>E$13</f>
        <v>2028</v>
      </c>
      <c r="K112" s="2">
        <f t="shared" ref="K112" si="74">F$13</f>
        <v>726</v>
      </c>
      <c r="L112" s="2">
        <f t="shared" ref="L112" si="75">G$13</f>
        <v>1302</v>
      </c>
      <c r="M112" s="2">
        <f t="shared" ref="M112" si="76">H$13</f>
        <v>1088</v>
      </c>
      <c r="N112" s="2">
        <f t="shared" ref="N112" si="77">I$13</f>
        <v>1011</v>
      </c>
    </row>
    <row r="113" spans="1:15" ht="15" customHeight="1" x14ac:dyDescent="0.15">
      <c r="B113" s="34" t="s">
        <v>268</v>
      </c>
      <c r="E113" s="17">
        <v>172</v>
      </c>
      <c r="F113" s="17">
        <v>0</v>
      </c>
      <c r="G113" s="17">
        <v>172</v>
      </c>
      <c r="H113" s="17">
        <v>39</v>
      </c>
      <c r="I113" s="105">
        <v>39</v>
      </c>
      <c r="J113" s="112">
        <f t="shared" ref="J113:J122" si="78">E113/J$5*100</f>
        <v>8.4812623274161734</v>
      </c>
      <c r="K113" s="100">
        <f t="shared" ref="K113:K122" si="79">F113/K$5*100</f>
        <v>0</v>
      </c>
      <c r="L113" s="3">
        <f t="shared" ref="L113:L122" si="80">G113/L$5*100</f>
        <v>13.210445468509985</v>
      </c>
      <c r="M113" s="3">
        <f t="shared" ref="M113:M122" si="81">H113/M$5*100</f>
        <v>3.5845588235294117</v>
      </c>
      <c r="N113" s="3">
        <f t="shared" ref="N113:N122" si="82">I113/N$5*100</f>
        <v>3.857566765578635</v>
      </c>
    </row>
    <row r="114" spans="1:15" ht="15" customHeight="1" x14ac:dyDescent="0.15">
      <c r="B114" s="34" t="s">
        <v>402</v>
      </c>
      <c r="E114" s="18">
        <v>391</v>
      </c>
      <c r="F114" s="18">
        <v>24</v>
      </c>
      <c r="G114" s="18">
        <v>367</v>
      </c>
      <c r="H114" s="18">
        <v>188</v>
      </c>
      <c r="I114" s="68">
        <v>183</v>
      </c>
      <c r="J114" s="113">
        <f t="shared" si="78"/>
        <v>19.280078895463511</v>
      </c>
      <c r="K114" s="24">
        <f t="shared" si="79"/>
        <v>3.3057851239669422</v>
      </c>
      <c r="L114" s="4">
        <f t="shared" si="80"/>
        <v>28.187403993855607</v>
      </c>
      <c r="M114" s="4">
        <f t="shared" si="81"/>
        <v>17.27941176470588</v>
      </c>
      <c r="N114" s="4">
        <f t="shared" si="82"/>
        <v>18.100890207715135</v>
      </c>
    </row>
    <row r="115" spans="1:15" ht="15" customHeight="1" x14ac:dyDescent="0.15">
      <c r="B115" s="34" t="s">
        <v>403</v>
      </c>
      <c r="E115" s="18">
        <v>375</v>
      </c>
      <c r="F115" s="18">
        <v>62</v>
      </c>
      <c r="G115" s="18">
        <v>313</v>
      </c>
      <c r="H115" s="18">
        <v>275</v>
      </c>
      <c r="I115" s="68">
        <v>268</v>
      </c>
      <c r="J115" s="113">
        <f t="shared" si="78"/>
        <v>18.491124260355029</v>
      </c>
      <c r="K115" s="24">
        <f t="shared" si="79"/>
        <v>8.5399449035812669</v>
      </c>
      <c r="L115" s="4">
        <f t="shared" si="80"/>
        <v>24.03993855606759</v>
      </c>
      <c r="M115" s="4">
        <f t="shared" si="81"/>
        <v>25.275735294117645</v>
      </c>
      <c r="N115" s="4">
        <f t="shared" si="82"/>
        <v>26.508407517309596</v>
      </c>
    </row>
    <row r="116" spans="1:15" ht="15" customHeight="1" x14ac:dyDescent="0.15">
      <c r="B116" s="34" t="s">
        <v>404</v>
      </c>
      <c r="E116" s="18">
        <v>270</v>
      </c>
      <c r="F116" s="18">
        <v>92</v>
      </c>
      <c r="G116" s="18">
        <v>178</v>
      </c>
      <c r="H116" s="18">
        <v>217</v>
      </c>
      <c r="I116" s="68">
        <v>203</v>
      </c>
      <c r="J116" s="113">
        <f t="shared" si="78"/>
        <v>13.313609467455622</v>
      </c>
      <c r="K116" s="24">
        <f t="shared" si="79"/>
        <v>12.672176308539946</v>
      </c>
      <c r="L116" s="4">
        <f t="shared" si="80"/>
        <v>13.671274961597543</v>
      </c>
      <c r="M116" s="4">
        <f t="shared" si="81"/>
        <v>19.944852941176471</v>
      </c>
      <c r="N116" s="4">
        <f t="shared" si="82"/>
        <v>20.079129574678536</v>
      </c>
    </row>
    <row r="117" spans="1:15" ht="15" customHeight="1" x14ac:dyDescent="0.15">
      <c r="B117" s="34" t="s">
        <v>405</v>
      </c>
      <c r="E117" s="18">
        <v>225</v>
      </c>
      <c r="F117" s="18">
        <v>129</v>
      </c>
      <c r="G117" s="18">
        <v>96</v>
      </c>
      <c r="H117" s="18">
        <v>122</v>
      </c>
      <c r="I117" s="68">
        <v>108</v>
      </c>
      <c r="J117" s="113">
        <f t="shared" si="78"/>
        <v>11.094674556213018</v>
      </c>
      <c r="K117" s="24">
        <f t="shared" si="79"/>
        <v>17.768595041322314</v>
      </c>
      <c r="L117" s="4">
        <f t="shared" si="80"/>
        <v>7.3732718894009217</v>
      </c>
      <c r="M117" s="4">
        <f t="shared" si="81"/>
        <v>11.213235294117647</v>
      </c>
      <c r="N117" s="4">
        <f t="shared" si="82"/>
        <v>10.682492581602373</v>
      </c>
    </row>
    <row r="118" spans="1:15" ht="15" customHeight="1" x14ac:dyDescent="0.15">
      <c r="B118" s="34" t="s">
        <v>406</v>
      </c>
      <c r="E118" s="18">
        <v>234</v>
      </c>
      <c r="F118" s="18">
        <v>165</v>
      </c>
      <c r="G118" s="18">
        <v>69</v>
      </c>
      <c r="H118" s="18">
        <v>106</v>
      </c>
      <c r="I118" s="68">
        <v>94</v>
      </c>
      <c r="J118" s="113">
        <f t="shared" si="78"/>
        <v>11.538461538461538</v>
      </c>
      <c r="K118" s="24">
        <f t="shared" si="79"/>
        <v>22.727272727272727</v>
      </c>
      <c r="L118" s="4">
        <f t="shared" si="80"/>
        <v>5.2995391705069128</v>
      </c>
      <c r="M118" s="4">
        <f t="shared" si="81"/>
        <v>9.742647058823529</v>
      </c>
      <c r="N118" s="4">
        <f t="shared" si="82"/>
        <v>9.2977250247279919</v>
      </c>
    </row>
    <row r="119" spans="1:15" ht="15" customHeight="1" x14ac:dyDescent="0.15">
      <c r="B119" s="34" t="s">
        <v>407</v>
      </c>
      <c r="E119" s="18">
        <v>193</v>
      </c>
      <c r="F119" s="18">
        <v>143</v>
      </c>
      <c r="G119" s="18">
        <v>50</v>
      </c>
      <c r="H119" s="18">
        <v>97</v>
      </c>
      <c r="I119" s="68">
        <v>75</v>
      </c>
      <c r="J119" s="113">
        <f t="shared" si="78"/>
        <v>9.5167652859960548</v>
      </c>
      <c r="K119" s="24">
        <f t="shared" si="79"/>
        <v>19.696969696969695</v>
      </c>
      <c r="L119" s="4">
        <f t="shared" si="80"/>
        <v>3.8402457757296471</v>
      </c>
      <c r="M119" s="4">
        <f t="shared" si="81"/>
        <v>8.9154411764705888</v>
      </c>
      <c r="N119" s="4">
        <f t="shared" si="82"/>
        <v>7.4183976261127587</v>
      </c>
    </row>
    <row r="120" spans="1:15" ht="15" customHeight="1" x14ac:dyDescent="0.15">
      <c r="B120" s="34" t="s">
        <v>408</v>
      </c>
      <c r="E120" s="18">
        <v>78</v>
      </c>
      <c r="F120" s="18">
        <v>60</v>
      </c>
      <c r="G120" s="18">
        <v>18</v>
      </c>
      <c r="H120" s="18">
        <v>23</v>
      </c>
      <c r="I120" s="68">
        <v>20</v>
      </c>
      <c r="J120" s="113">
        <f t="shared" si="78"/>
        <v>3.8461538461538463</v>
      </c>
      <c r="K120" s="24">
        <f t="shared" si="79"/>
        <v>8.2644628099173563</v>
      </c>
      <c r="L120" s="4">
        <f t="shared" si="80"/>
        <v>1.3824884792626728</v>
      </c>
      <c r="M120" s="4">
        <f t="shared" si="81"/>
        <v>2.1139705882352944</v>
      </c>
      <c r="N120" s="4">
        <f t="shared" si="82"/>
        <v>1.9782393669634024</v>
      </c>
    </row>
    <row r="121" spans="1:15" ht="15" customHeight="1" x14ac:dyDescent="0.15">
      <c r="B121" s="34" t="s">
        <v>269</v>
      </c>
      <c r="E121" s="18">
        <v>65</v>
      </c>
      <c r="F121" s="18">
        <v>47</v>
      </c>
      <c r="G121" s="18">
        <v>18</v>
      </c>
      <c r="H121" s="18">
        <v>11</v>
      </c>
      <c r="I121" s="68">
        <v>11</v>
      </c>
      <c r="J121" s="113">
        <f t="shared" ref="J121" si="83">E121/J$5*100</f>
        <v>3.2051282051282048</v>
      </c>
      <c r="K121" s="24">
        <f t="shared" ref="K121" si="84">F121/K$5*100</f>
        <v>6.4738292011019283</v>
      </c>
      <c r="L121" s="4">
        <f t="shared" ref="L121" si="85">G121/L$5*100</f>
        <v>1.3824884792626728</v>
      </c>
      <c r="M121" s="4">
        <f t="shared" ref="M121" si="86">H121/M$5*100</f>
        <v>1.0110294117647058</v>
      </c>
      <c r="N121" s="4">
        <f t="shared" ref="N121" si="87">I121/N$5*100</f>
        <v>1.0880316518298714</v>
      </c>
    </row>
    <row r="122" spans="1:15" ht="15" customHeight="1" x14ac:dyDescent="0.15">
      <c r="B122" s="35" t="s">
        <v>160</v>
      </c>
      <c r="C122" s="36"/>
      <c r="D122" s="36"/>
      <c r="E122" s="19">
        <v>25</v>
      </c>
      <c r="F122" s="19">
        <v>4</v>
      </c>
      <c r="G122" s="19">
        <v>21</v>
      </c>
      <c r="H122" s="19">
        <v>10</v>
      </c>
      <c r="I122" s="73">
        <v>10</v>
      </c>
      <c r="J122" s="117">
        <f t="shared" si="78"/>
        <v>1.2327416173570021</v>
      </c>
      <c r="K122" s="26">
        <f t="shared" si="79"/>
        <v>0.55096418732782371</v>
      </c>
      <c r="L122" s="5">
        <f t="shared" si="80"/>
        <v>1.6129032258064515</v>
      </c>
      <c r="M122" s="5">
        <f t="shared" si="81"/>
        <v>0.91911764705882359</v>
      </c>
      <c r="N122" s="5">
        <f t="shared" si="82"/>
        <v>0.98911968348170121</v>
      </c>
    </row>
    <row r="123" spans="1:15" ht="15" customHeight="1" x14ac:dyDescent="0.15">
      <c r="B123" s="38" t="s">
        <v>1</v>
      </c>
      <c r="C123" s="28"/>
      <c r="D123" s="29"/>
      <c r="E123" s="39">
        <f t="shared" ref="E123:N123" si="88">SUM(E113:E122)</f>
        <v>2028</v>
      </c>
      <c r="F123" s="39">
        <f t="shared" si="88"/>
        <v>726</v>
      </c>
      <c r="G123" s="39">
        <f t="shared" si="88"/>
        <v>1302</v>
      </c>
      <c r="H123" s="39">
        <f t="shared" si="88"/>
        <v>1088</v>
      </c>
      <c r="I123" s="69">
        <f t="shared" si="88"/>
        <v>1011</v>
      </c>
      <c r="J123" s="114">
        <f t="shared" si="88"/>
        <v>100</v>
      </c>
      <c r="K123" s="25">
        <f t="shared" si="88"/>
        <v>100</v>
      </c>
      <c r="L123" s="6">
        <f t="shared" si="88"/>
        <v>100.00000000000001</v>
      </c>
      <c r="M123" s="6">
        <f t="shared" si="88"/>
        <v>100.00000000000003</v>
      </c>
      <c r="N123" s="6">
        <f t="shared" si="88"/>
        <v>100.00000000000001</v>
      </c>
    </row>
    <row r="124" spans="1:15" ht="15" customHeight="1" x14ac:dyDescent="0.15">
      <c r="B124" s="38" t="s">
        <v>270</v>
      </c>
      <c r="C124" s="28"/>
      <c r="D124" s="29"/>
      <c r="E124" s="40">
        <v>38.266100848726907</v>
      </c>
      <c r="F124" s="40">
        <v>57.613573407202217</v>
      </c>
      <c r="G124" s="40">
        <v>27.361436377829822</v>
      </c>
      <c r="H124" s="40">
        <v>34.946196660482371</v>
      </c>
      <c r="I124" s="40">
        <v>33.926073926073926</v>
      </c>
    </row>
    <row r="125" spans="1:15" ht="15" customHeight="1" x14ac:dyDescent="0.15">
      <c r="B125" s="38" t="s">
        <v>271</v>
      </c>
      <c r="C125" s="28"/>
      <c r="D125" s="29"/>
      <c r="E125" s="47">
        <v>446</v>
      </c>
      <c r="F125" s="47">
        <v>446</v>
      </c>
      <c r="G125" s="47">
        <v>260</v>
      </c>
      <c r="H125" s="47">
        <v>205</v>
      </c>
      <c r="I125" s="47">
        <v>205</v>
      </c>
    </row>
    <row r="126" spans="1:15" ht="15" customHeight="1" x14ac:dyDescent="0.15">
      <c r="B126" s="38" t="s">
        <v>272</v>
      </c>
      <c r="C126" s="28"/>
      <c r="D126" s="29"/>
      <c r="E126" s="47">
        <v>2</v>
      </c>
      <c r="F126" s="47">
        <v>10</v>
      </c>
      <c r="G126" s="47">
        <v>2</v>
      </c>
      <c r="H126" s="47">
        <v>2</v>
      </c>
      <c r="I126" s="47">
        <v>2</v>
      </c>
    </row>
    <row r="127" spans="1:15" ht="15" customHeight="1" x14ac:dyDescent="0.15">
      <c r="B127" s="63"/>
      <c r="C127" s="45"/>
      <c r="D127" s="45"/>
      <c r="E127" s="115"/>
      <c r="F127" s="30"/>
      <c r="G127" s="30"/>
      <c r="H127" s="115"/>
      <c r="I127" s="30"/>
      <c r="J127" s="30"/>
      <c r="K127" s="115"/>
      <c r="L127" s="30"/>
      <c r="M127" s="30"/>
      <c r="N127" s="115"/>
      <c r="O127" s="30"/>
    </row>
    <row r="128" spans="1:15" ht="15" customHeight="1" x14ac:dyDescent="0.15">
      <c r="A128" s="1" t="s">
        <v>586</v>
      </c>
      <c r="B128" s="22"/>
      <c r="K128" s="7"/>
    </row>
    <row r="129" spans="2:14" ht="13.65" customHeight="1" x14ac:dyDescent="0.15">
      <c r="B129" s="65"/>
      <c r="C129" s="33"/>
      <c r="D129" s="33"/>
      <c r="E129" s="80"/>
      <c r="F129" s="87"/>
      <c r="G129" s="84" t="s">
        <v>235</v>
      </c>
      <c r="H129" s="87"/>
      <c r="I129" s="87"/>
      <c r="J129" s="110"/>
      <c r="K129" s="87"/>
      <c r="L129" s="84" t="s">
        <v>236</v>
      </c>
      <c r="M129" s="87"/>
      <c r="N129" s="85"/>
    </row>
    <row r="130" spans="2:14" ht="22.65" customHeight="1" x14ac:dyDescent="0.15">
      <c r="B130" s="34"/>
      <c r="D130" s="76"/>
      <c r="E130" s="98" t="s">
        <v>589</v>
      </c>
      <c r="F130" s="98" t="s">
        <v>231</v>
      </c>
      <c r="G130" s="98" t="s">
        <v>232</v>
      </c>
      <c r="H130" s="98" t="s">
        <v>591</v>
      </c>
      <c r="I130" s="104" t="s">
        <v>234</v>
      </c>
      <c r="J130" s="107" t="s">
        <v>589</v>
      </c>
      <c r="K130" s="98" t="s">
        <v>231</v>
      </c>
      <c r="L130" s="98" t="s">
        <v>232</v>
      </c>
      <c r="M130" s="98" t="s">
        <v>591</v>
      </c>
      <c r="N130" s="98" t="s">
        <v>234</v>
      </c>
    </row>
    <row r="131" spans="2:14" ht="12" customHeight="1" x14ac:dyDescent="0.15">
      <c r="B131" s="35"/>
      <c r="C131" s="36"/>
      <c r="D131" s="77"/>
      <c r="E131" s="37"/>
      <c r="F131" s="37"/>
      <c r="G131" s="37"/>
      <c r="H131" s="37"/>
      <c r="I131" s="67"/>
      <c r="J131" s="111">
        <f>E$13</f>
        <v>2028</v>
      </c>
      <c r="K131" s="2">
        <f t="shared" ref="K131" si="89">F$13</f>
        <v>726</v>
      </c>
      <c r="L131" s="2">
        <f t="shared" ref="L131" si="90">G$13</f>
        <v>1302</v>
      </c>
      <c r="M131" s="2">
        <f t="shared" ref="M131" si="91">H$13</f>
        <v>1088</v>
      </c>
      <c r="N131" s="2">
        <f t="shared" ref="N131" si="92">I$13</f>
        <v>1011</v>
      </c>
    </row>
    <row r="132" spans="2:14" ht="15" customHeight="1" x14ac:dyDescent="0.15">
      <c r="B132" s="34" t="s">
        <v>268</v>
      </c>
      <c r="E132" s="17">
        <v>218</v>
      </c>
      <c r="F132" s="17">
        <v>1</v>
      </c>
      <c r="G132" s="17">
        <v>217</v>
      </c>
      <c r="H132" s="17">
        <v>70</v>
      </c>
      <c r="I132" s="105">
        <v>70</v>
      </c>
      <c r="J132" s="112">
        <f t="shared" ref="J132:J141" si="93">E132/J$5*100</f>
        <v>10.749506903353057</v>
      </c>
      <c r="K132" s="100">
        <f t="shared" ref="K132:K141" si="94">F132/K$5*100</f>
        <v>0.13774104683195593</v>
      </c>
      <c r="L132" s="3">
        <f t="shared" ref="L132:L141" si="95">G132/L$5*100</f>
        <v>16.666666666666664</v>
      </c>
      <c r="M132" s="3">
        <f t="shared" ref="M132:M141" si="96">H132/M$5*100</f>
        <v>6.4338235294117645</v>
      </c>
      <c r="N132" s="3">
        <f t="shared" ref="N132:N141" si="97">I132/N$5*100</f>
        <v>6.9238377843719086</v>
      </c>
    </row>
    <row r="133" spans="2:14" ht="15" customHeight="1" x14ac:dyDescent="0.15">
      <c r="B133" s="34" t="s">
        <v>402</v>
      </c>
      <c r="E133" s="18">
        <v>432</v>
      </c>
      <c r="F133" s="18">
        <v>35</v>
      </c>
      <c r="G133" s="18">
        <v>397</v>
      </c>
      <c r="H133" s="18">
        <v>227</v>
      </c>
      <c r="I133" s="68">
        <v>221</v>
      </c>
      <c r="J133" s="113">
        <f t="shared" si="93"/>
        <v>21.301775147928996</v>
      </c>
      <c r="K133" s="24">
        <f t="shared" si="94"/>
        <v>4.8209366391184574</v>
      </c>
      <c r="L133" s="4">
        <f t="shared" si="95"/>
        <v>30.491551459293394</v>
      </c>
      <c r="M133" s="4">
        <f t="shared" si="96"/>
        <v>20.863970588235293</v>
      </c>
      <c r="N133" s="4">
        <f t="shared" si="97"/>
        <v>21.859545004945598</v>
      </c>
    </row>
    <row r="134" spans="2:14" ht="15" customHeight="1" x14ac:dyDescent="0.15">
      <c r="B134" s="34" t="s">
        <v>403</v>
      </c>
      <c r="E134" s="18">
        <v>395</v>
      </c>
      <c r="F134" s="18">
        <v>85</v>
      </c>
      <c r="G134" s="18">
        <v>310</v>
      </c>
      <c r="H134" s="18">
        <v>288</v>
      </c>
      <c r="I134" s="68">
        <v>280</v>
      </c>
      <c r="J134" s="113">
        <f t="shared" si="93"/>
        <v>19.477317554240631</v>
      </c>
      <c r="K134" s="24">
        <f t="shared" si="94"/>
        <v>11.707988980716253</v>
      </c>
      <c r="L134" s="4">
        <f t="shared" si="95"/>
        <v>23.809523809523807</v>
      </c>
      <c r="M134" s="4">
        <f t="shared" si="96"/>
        <v>26.47058823529412</v>
      </c>
      <c r="N134" s="4">
        <f t="shared" si="97"/>
        <v>27.695351137487634</v>
      </c>
    </row>
    <row r="135" spans="2:14" ht="15" customHeight="1" x14ac:dyDescent="0.15">
      <c r="B135" s="34" t="s">
        <v>404</v>
      </c>
      <c r="E135" s="18">
        <v>265</v>
      </c>
      <c r="F135" s="18">
        <v>102</v>
      </c>
      <c r="G135" s="18">
        <v>163</v>
      </c>
      <c r="H135" s="18">
        <v>189</v>
      </c>
      <c r="I135" s="68">
        <v>174</v>
      </c>
      <c r="J135" s="113">
        <f t="shared" si="93"/>
        <v>13.067061143984221</v>
      </c>
      <c r="K135" s="24">
        <f t="shared" si="94"/>
        <v>14.049586776859504</v>
      </c>
      <c r="L135" s="4">
        <f t="shared" si="95"/>
        <v>12.519201228878648</v>
      </c>
      <c r="M135" s="4">
        <f t="shared" si="96"/>
        <v>17.371323529411764</v>
      </c>
      <c r="N135" s="4">
        <f t="shared" si="97"/>
        <v>17.210682492581604</v>
      </c>
    </row>
    <row r="136" spans="2:14" ht="15" customHeight="1" x14ac:dyDescent="0.15">
      <c r="B136" s="34" t="s">
        <v>405</v>
      </c>
      <c r="E136" s="18">
        <v>242</v>
      </c>
      <c r="F136" s="18">
        <v>158</v>
      </c>
      <c r="G136" s="18">
        <v>84</v>
      </c>
      <c r="H136" s="18">
        <v>121</v>
      </c>
      <c r="I136" s="68">
        <v>105</v>
      </c>
      <c r="J136" s="113">
        <f t="shared" si="93"/>
        <v>11.932938856015779</v>
      </c>
      <c r="K136" s="24">
        <f t="shared" si="94"/>
        <v>21.763085399449036</v>
      </c>
      <c r="L136" s="4">
        <f t="shared" si="95"/>
        <v>6.4516129032258061</v>
      </c>
      <c r="M136" s="4">
        <f t="shared" si="96"/>
        <v>11.121323529411764</v>
      </c>
      <c r="N136" s="4">
        <f t="shared" si="97"/>
        <v>10.385756676557865</v>
      </c>
    </row>
    <row r="137" spans="2:14" ht="15" customHeight="1" x14ac:dyDescent="0.15">
      <c r="B137" s="34" t="s">
        <v>406</v>
      </c>
      <c r="E137" s="18">
        <v>211</v>
      </c>
      <c r="F137" s="18">
        <v>161</v>
      </c>
      <c r="G137" s="18">
        <v>50</v>
      </c>
      <c r="H137" s="18">
        <v>76</v>
      </c>
      <c r="I137" s="68">
        <v>63</v>
      </c>
      <c r="J137" s="113">
        <f t="shared" si="93"/>
        <v>10.404339250493097</v>
      </c>
      <c r="K137" s="24">
        <f t="shared" si="94"/>
        <v>22.176308539944902</v>
      </c>
      <c r="L137" s="4">
        <f t="shared" si="95"/>
        <v>3.8402457757296471</v>
      </c>
      <c r="M137" s="4">
        <f t="shared" si="96"/>
        <v>6.9852941176470589</v>
      </c>
      <c r="N137" s="4">
        <f t="shared" si="97"/>
        <v>6.2314540059347179</v>
      </c>
    </row>
    <row r="138" spans="2:14" ht="15" customHeight="1" x14ac:dyDescent="0.15">
      <c r="B138" s="34" t="s">
        <v>407</v>
      </c>
      <c r="E138" s="18">
        <v>140</v>
      </c>
      <c r="F138" s="18">
        <v>100</v>
      </c>
      <c r="G138" s="18">
        <v>40</v>
      </c>
      <c r="H138" s="18">
        <v>75</v>
      </c>
      <c r="I138" s="68">
        <v>58</v>
      </c>
      <c r="J138" s="113">
        <f t="shared" si="93"/>
        <v>6.9033530571992117</v>
      </c>
      <c r="K138" s="24">
        <f t="shared" si="94"/>
        <v>13.774104683195592</v>
      </c>
      <c r="L138" s="4">
        <f t="shared" si="95"/>
        <v>3.0721966205837172</v>
      </c>
      <c r="M138" s="4">
        <f t="shared" si="96"/>
        <v>6.8933823529411766</v>
      </c>
      <c r="N138" s="4">
        <f t="shared" si="97"/>
        <v>5.7368941641938678</v>
      </c>
    </row>
    <row r="139" spans="2:14" ht="15" customHeight="1" x14ac:dyDescent="0.15">
      <c r="B139" s="34" t="s">
        <v>408</v>
      </c>
      <c r="E139" s="18">
        <v>64</v>
      </c>
      <c r="F139" s="18">
        <v>51</v>
      </c>
      <c r="G139" s="18">
        <v>13</v>
      </c>
      <c r="H139" s="18">
        <v>18</v>
      </c>
      <c r="I139" s="68">
        <v>16</v>
      </c>
      <c r="J139" s="113">
        <f t="shared" ref="J139:J140" si="98">E139/J$5*100</f>
        <v>3.1558185404339252</v>
      </c>
      <c r="K139" s="24">
        <f t="shared" si="94"/>
        <v>7.0247933884297522</v>
      </c>
      <c r="L139" s="4">
        <f t="shared" ref="L139:L140" si="99">G139/L$5*100</f>
        <v>0.99846390168970811</v>
      </c>
      <c r="M139" s="4">
        <f t="shared" ref="M139:M140" si="100">H139/M$5*100</f>
        <v>1.6544117647058825</v>
      </c>
      <c r="N139" s="4">
        <f t="shared" ref="N139:N140" si="101">I139/N$5*100</f>
        <v>1.5825914935707219</v>
      </c>
    </row>
    <row r="140" spans="2:14" ht="15" customHeight="1" x14ac:dyDescent="0.15">
      <c r="B140" s="34" t="s">
        <v>269</v>
      </c>
      <c r="E140" s="18">
        <v>38</v>
      </c>
      <c r="F140" s="18">
        <v>25</v>
      </c>
      <c r="G140" s="18">
        <v>13</v>
      </c>
      <c r="H140" s="18">
        <v>8</v>
      </c>
      <c r="I140" s="68">
        <v>8</v>
      </c>
      <c r="J140" s="113">
        <f t="shared" si="98"/>
        <v>1.8737672583826428</v>
      </c>
      <c r="K140" s="24">
        <f t="shared" si="94"/>
        <v>3.443526170798898</v>
      </c>
      <c r="L140" s="4">
        <f t="shared" si="99"/>
        <v>0.99846390168970811</v>
      </c>
      <c r="M140" s="4">
        <f t="shared" si="100"/>
        <v>0.73529411764705876</v>
      </c>
      <c r="N140" s="4">
        <f t="shared" si="101"/>
        <v>0.79129574678536096</v>
      </c>
    </row>
    <row r="141" spans="2:14" ht="15" customHeight="1" x14ac:dyDescent="0.15">
      <c r="B141" s="35" t="s">
        <v>160</v>
      </c>
      <c r="C141" s="36"/>
      <c r="D141" s="36"/>
      <c r="E141" s="19">
        <v>23</v>
      </c>
      <c r="F141" s="19">
        <v>8</v>
      </c>
      <c r="G141" s="19">
        <v>15</v>
      </c>
      <c r="H141" s="19">
        <v>16</v>
      </c>
      <c r="I141" s="73">
        <v>16</v>
      </c>
      <c r="J141" s="117">
        <f t="shared" si="93"/>
        <v>1.1341222879684418</v>
      </c>
      <c r="K141" s="26">
        <f t="shared" si="94"/>
        <v>1.1019283746556474</v>
      </c>
      <c r="L141" s="5">
        <f t="shared" si="95"/>
        <v>1.1520737327188941</v>
      </c>
      <c r="M141" s="5">
        <f t="shared" si="96"/>
        <v>1.4705882352941175</v>
      </c>
      <c r="N141" s="5">
        <f t="shared" si="97"/>
        <v>1.5825914935707219</v>
      </c>
    </row>
    <row r="142" spans="2:14" ht="15" customHeight="1" x14ac:dyDescent="0.15">
      <c r="B142" s="38" t="s">
        <v>1</v>
      </c>
      <c r="C142" s="28"/>
      <c r="D142" s="29"/>
      <c r="E142" s="39">
        <f t="shared" ref="E142:N142" si="102">SUM(E132:E141)</f>
        <v>2028</v>
      </c>
      <c r="F142" s="39">
        <f t="shared" si="102"/>
        <v>726</v>
      </c>
      <c r="G142" s="39">
        <f t="shared" si="102"/>
        <v>1302</v>
      </c>
      <c r="H142" s="39">
        <f t="shared" si="102"/>
        <v>1088</v>
      </c>
      <c r="I142" s="69">
        <f t="shared" si="102"/>
        <v>1011</v>
      </c>
      <c r="J142" s="114">
        <f t="shared" si="102"/>
        <v>100</v>
      </c>
      <c r="K142" s="25">
        <f t="shared" si="102"/>
        <v>100</v>
      </c>
      <c r="L142" s="6">
        <f t="shared" si="102"/>
        <v>99.999999999999972</v>
      </c>
      <c r="M142" s="6">
        <f t="shared" si="102"/>
        <v>100</v>
      </c>
      <c r="N142" s="6">
        <f t="shared" si="102"/>
        <v>100</v>
      </c>
    </row>
    <row r="143" spans="2:14" ht="15" customHeight="1" x14ac:dyDescent="0.15">
      <c r="B143" s="38" t="s">
        <v>270</v>
      </c>
      <c r="C143" s="28"/>
      <c r="D143" s="29"/>
      <c r="E143" s="40">
        <v>34.937157107231918</v>
      </c>
      <c r="F143" s="40">
        <v>52.717270194986071</v>
      </c>
      <c r="G143" s="40">
        <v>25.017871017871016</v>
      </c>
      <c r="H143" s="40">
        <v>31.944029850746269</v>
      </c>
      <c r="I143" s="40">
        <v>30.846231155778895</v>
      </c>
    </row>
    <row r="144" spans="2:14" ht="15" customHeight="1" x14ac:dyDescent="0.15">
      <c r="B144" s="38" t="s">
        <v>271</v>
      </c>
      <c r="C144" s="28"/>
      <c r="D144" s="29"/>
      <c r="E144" s="47">
        <v>353</v>
      </c>
      <c r="F144" s="47">
        <v>353</v>
      </c>
      <c r="G144" s="47">
        <v>251</v>
      </c>
      <c r="H144" s="47">
        <v>175</v>
      </c>
      <c r="I144" s="47">
        <v>175</v>
      </c>
    </row>
    <row r="145" spans="1:15" ht="15" customHeight="1" x14ac:dyDescent="0.15">
      <c r="B145" s="38" t="s">
        <v>272</v>
      </c>
      <c r="C145" s="28"/>
      <c r="D145" s="29"/>
      <c r="E145" s="47">
        <v>1</v>
      </c>
      <c r="F145" s="47">
        <v>6</v>
      </c>
      <c r="G145" s="47">
        <v>1</v>
      </c>
      <c r="H145" s="47">
        <v>1</v>
      </c>
      <c r="I145" s="47">
        <v>1</v>
      </c>
    </row>
    <row r="146" spans="1:15" ht="15" customHeight="1" x14ac:dyDescent="0.15">
      <c r="B146" s="63"/>
      <c r="C146" s="45"/>
      <c r="D146" s="45"/>
      <c r="E146" s="115"/>
      <c r="F146" s="30"/>
      <c r="G146" s="30"/>
      <c r="H146" s="115"/>
      <c r="I146" s="30"/>
      <c r="J146" s="30"/>
      <c r="K146" s="115"/>
      <c r="L146" s="30"/>
      <c r="M146" s="30"/>
      <c r="N146" s="115"/>
      <c r="O146" s="30"/>
    </row>
    <row r="147" spans="1:15" ht="15" customHeight="1" x14ac:dyDescent="0.15">
      <c r="A147" s="1" t="s">
        <v>604</v>
      </c>
      <c r="B147" s="22"/>
      <c r="C147" s="1"/>
      <c r="E147" s="1"/>
      <c r="F147" s="1"/>
      <c r="G147" s="1"/>
      <c r="H147" s="1"/>
    </row>
    <row r="148" spans="1:15" ht="13.65" customHeight="1" x14ac:dyDescent="0.15">
      <c r="B148" s="65"/>
      <c r="C148" s="33"/>
      <c r="D148" s="33"/>
      <c r="E148" s="80"/>
      <c r="F148" s="87"/>
      <c r="G148" s="84" t="s">
        <v>235</v>
      </c>
      <c r="H148" s="87"/>
      <c r="I148" s="87"/>
      <c r="J148" s="110"/>
      <c r="K148" s="87"/>
      <c r="L148" s="84" t="s">
        <v>236</v>
      </c>
      <c r="M148" s="87"/>
      <c r="N148" s="85"/>
    </row>
    <row r="149" spans="1:15" ht="22.65" customHeight="1" x14ac:dyDescent="0.15">
      <c r="B149" s="34"/>
      <c r="D149" s="76"/>
      <c r="E149" s="98" t="s">
        <v>589</v>
      </c>
      <c r="F149" s="98" t="s">
        <v>231</v>
      </c>
      <c r="G149" s="98" t="s">
        <v>232</v>
      </c>
      <c r="H149" s="98" t="s">
        <v>591</v>
      </c>
      <c r="I149" s="104" t="s">
        <v>234</v>
      </c>
      <c r="J149" s="107" t="s">
        <v>589</v>
      </c>
      <c r="K149" s="98" t="s">
        <v>231</v>
      </c>
      <c r="L149" s="98" t="s">
        <v>232</v>
      </c>
      <c r="M149" s="98" t="s">
        <v>591</v>
      </c>
      <c r="N149" s="98" t="s">
        <v>234</v>
      </c>
    </row>
    <row r="150" spans="1:15" ht="12" customHeight="1" x14ac:dyDescent="0.15">
      <c r="B150" s="35"/>
      <c r="C150" s="36"/>
      <c r="D150" s="77"/>
      <c r="E150" s="37"/>
      <c r="F150" s="37"/>
      <c r="G150" s="37"/>
      <c r="H150" s="37"/>
      <c r="I150" s="67"/>
      <c r="J150" s="111">
        <f>E$13</f>
        <v>2028</v>
      </c>
      <c r="K150" s="2">
        <f t="shared" ref="K150" si="103">F$13</f>
        <v>726</v>
      </c>
      <c r="L150" s="2">
        <f t="shared" ref="L150" si="104">G$13</f>
        <v>1302</v>
      </c>
      <c r="M150" s="2">
        <f t="shared" ref="M150" si="105">H$13</f>
        <v>1088</v>
      </c>
      <c r="N150" s="2">
        <f t="shared" ref="N150" si="106">I$13</f>
        <v>1011</v>
      </c>
    </row>
    <row r="151" spans="1:15" ht="15" customHeight="1" x14ac:dyDescent="0.15">
      <c r="B151" s="34" t="s">
        <v>190</v>
      </c>
      <c r="E151" s="17">
        <v>27</v>
      </c>
      <c r="F151" s="17">
        <v>5</v>
      </c>
      <c r="G151" s="17">
        <v>22</v>
      </c>
      <c r="H151" s="17">
        <v>26</v>
      </c>
      <c r="I151" s="105">
        <v>26</v>
      </c>
      <c r="J151" s="112">
        <f t="shared" ref="J151:J156" si="107">E151/J$5*100</f>
        <v>1.3313609467455623</v>
      </c>
      <c r="K151" s="100">
        <f t="shared" ref="K151:K156" si="108">F151/K$5*100</f>
        <v>0.68870523415977969</v>
      </c>
      <c r="L151" s="3">
        <f t="shared" ref="L151:L156" si="109">G151/L$5*100</f>
        <v>1.6897081413210446</v>
      </c>
      <c r="M151" s="3">
        <f t="shared" ref="M151:M156" si="110">H151/M$5*100</f>
        <v>2.3897058823529411</v>
      </c>
      <c r="N151" s="3">
        <f t="shared" ref="N151:N156" si="111">I151/N$5*100</f>
        <v>2.571711177052423</v>
      </c>
    </row>
    <row r="152" spans="1:15" ht="15" customHeight="1" x14ac:dyDescent="0.15">
      <c r="B152" s="34" t="s">
        <v>191</v>
      </c>
      <c r="E152" s="18">
        <v>59</v>
      </c>
      <c r="F152" s="18">
        <v>15</v>
      </c>
      <c r="G152" s="18">
        <v>44</v>
      </c>
      <c r="H152" s="18">
        <v>43</v>
      </c>
      <c r="I152" s="68">
        <v>42</v>
      </c>
      <c r="J152" s="113">
        <f t="shared" si="107"/>
        <v>2.9092702169625246</v>
      </c>
      <c r="K152" s="24">
        <f t="shared" si="108"/>
        <v>2.0661157024793391</v>
      </c>
      <c r="L152" s="4">
        <f t="shared" si="109"/>
        <v>3.3794162826420893</v>
      </c>
      <c r="M152" s="4">
        <f t="shared" si="110"/>
        <v>3.9522058823529411</v>
      </c>
      <c r="N152" s="4">
        <f t="shared" si="111"/>
        <v>4.154302670623145</v>
      </c>
    </row>
    <row r="153" spans="1:15" ht="15" customHeight="1" x14ac:dyDescent="0.15">
      <c r="B153" s="34" t="s">
        <v>385</v>
      </c>
      <c r="E153" s="18">
        <v>432</v>
      </c>
      <c r="F153" s="18">
        <v>168</v>
      </c>
      <c r="G153" s="18">
        <v>264</v>
      </c>
      <c r="H153" s="18">
        <v>215</v>
      </c>
      <c r="I153" s="68">
        <v>205</v>
      </c>
      <c r="J153" s="113">
        <f t="shared" si="107"/>
        <v>21.301775147928996</v>
      </c>
      <c r="K153" s="24">
        <f t="shared" si="108"/>
        <v>23.140495867768596</v>
      </c>
      <c r="L153" s="4">
        <f t="shared" si="109"/>
        <v>20.276497695852534</v>
      </c>
      <c r="M153" s="4">
        <f t="shared" si="110"/>
        <v>19.761029411764707</v>
      </c>
      <c r="N153" s="4">
        <f t="shared" si="111"/>
        <v>20.276953511374877</v>
      </c>
    </row>
    <row r="154" spans="1:15" ht="15" customHeight="1" x14ac:dyDescent="0.15">
      <c r="B154" s="34" t="s">
        <v>163</v>
      </c>
      <c r="E154" s="18">
        <v>718</v>
      </c>
      <c r="F154" s="18">
        <v>358</v>
      </c>
      <c r="G154" s="18">
        <v>360</v>
      </c>
      <c r="H154" s="18">
        <v>368</v>
      </c>
      <c r="I154" s="68">
        <v>336</v>
      </c>
      <c r="J154" s="113">
        <f t="shared" si="107"/>
        <v>35.404339250493095</v>
      </c>
      <c r="K154" s="24">
        <f t="shared" si="108"/>
        <v>49.311294765840216</v>
      </c>
      <c r="L154" s="4">
        <f t="shared" si="109"/>
        <v>27.649769585253459</v>
      </c>
      <c r="M154" s="4">
        <f t="shared" si="110"/>
        <v>33.82352941176471</v>
      </c>
      <c r="N154" s="4">
        <f t="shared" si="111"/>
        <v>33.23442136498516</v>
      </c>
    </row>
    <row r="155" spans="1:15" ht="15" customHeight="1" x14ac:dyDescent="0.15">
      <c r="B155" s="34" t="s">
        <v>274</v>
      </c>
      <c r="E155" s="18">
        <v>757</v>
      </c>
      <c r="F155" s="18">
        <v>170</v>
      </c>
      <c r="G155" s="18">
        <v>587</v>
      </c>
      <c r="H155" s="18">
        <v>419</v>
      </c>
      <c r="I155" s="68">
        <v>385</v>
      </c>
      <c r="J155" s="113">
        <f t="shared" si="107"/>
        <v>37.327416173570022</v>
      </c>
      <c r="K155" s="24">
        <f t="shared" si="108"/>
        <v>23.415977961432507</v>
      </c>
      <c r="L155" s="4">
        <f t="shared" si="109"/>
        <v>45.084485407066047</v>
      </c>
      <c r="M155" s="4">
        <f t="shared" si="110"/>
        <v>38.51102941176471</v>
      </c>
      <c r="N155" s="4">
        <f t="shared" si="111"/>
        <v>38.081107814045502</v>
      </c>
    </row>
    <row r="156" spans="1:15" ht="15" customHeight="1" x14ac:dyDescent="0.15">
      <c r="B156" s="35" t="s">
        <v>160</v>
      </c>
      <c r="C156" s="36"/>
      <c r="D156" s="36"/>
      <c r="E156" s="19">
        <v>35</v>
      </c>
      <c r="F156" s="19">
        <v>10</v>
      </c>
      <c r="G156" s="19">
        <v>25</v>
      </c>
      <c r="H156" s="19">
        <v>17</v>
      </c>
      <c r="I156" s="73">
        <v>17</v>
      </c>
      <c r="J156" s="117">
        <f t="shared" si="107"/>
        <v>1.7258382642998029</v>
      </c>
      <c r="K156" s="26">
        <f t="shared" si="108"/>
        <v>1.3774104683195594</v>
      </c>
      <c r="L156" s="5">
        <f t="shared" si="109"/>
        <v>1.9201228878648235</v>
      </c>
      <c r="M156" s="5">
        <f t="shared" si="110"/>
        <v>1.5625</v>
      </c>
      <c r="N156" s="5">
        <f t="shared" si="111"/>
        <v>1.6815034619188922</v>
      </c>
    </row>
    <row r="157" spans="1:15" ht="15" customHeight="1" x14ac:dyDescent="0.15">
      <c r="B157" s="38" t="s">
        <v>1</v>
      </c>
      <c r="C157" s="28"/>
      <c r="D157" s="29"/>
      <c r="E157" s="39">
        <f t="shared" ref="E157:N157" si="112">SUM(E151:E156)</f>
        <v>2028</v>
      </c>
      <c r="F157" s="39">
        <f t="shared" si="112"/>
        <v>726</v>
      </c>
      <c r="G157" s="39">
        <f t="shared" si="112"/>
        <v>1302</v>
      </c>
      <c r="H157" s="39">
        <f t="shared" si="112"/>
        <v>1088</v>
      </c>
      <c r="I157" s="69">
        <f t="shared" si="112"/>
        <v>1011</v>
      </c>
      <c r="J157" s="114">
        <f t="shared" si="112"/>
        <v>100</v>
      </c>
      <c r="K157" s="25">
        <f t="shared" si="112"/>
        <v>99.999999999999986</v>
      </c>
      <c r="L157" s="6">
        <f t="shared" si="112"/>
        <v>99.999999999999986</v>
      </c>
      <c r="M157" s="6">
        <f t="shared" si="112"/>
        <v>100</v>
      </c>
      <c r="N157" s="6">
        <f t="shared" si="112"/>
        <v>100</v>
      </c>
    </row>
    <row r="158" spans="1:15" ht="15" customHeight="1" x14ac:dyDescent="0.15">
      <c r="B158" s="38" t="s">
        <v>92</v>
      </c>
      <c r="C158" s="28"/>
      <c r="D158" s="29"/>
      <c r="E158" s="40">
        <v>92.265533288440892</v>
      </c>
      <c r="F158" s="40">
        <v>92.269919372895075</v>
      </c>
      <c r="G158" s="40">
        <v>92.26307405862957</v>
      </c>
      <c r="H158" s="40">
        <v>91.637221176855647</v>
      </c>
      <c r="I158" s="40">
        <v>91.320518402032448</v>
      </c>
    </row>
    <row r="159" spans="1:15" ht="15" customHeight="1" x14ac:dyDescent="0.15">
      <c r="B159" s="96" t="s">
        <v>399</v>
      </c>
      <c r="C159" s="188"/>
      <c r="D159" s="50"/>
      <c r="E159" s="212">
        <v>93.901142831674207</v>
      </c>
      <c r="F159" s="212">
        <v>93.474617818345095</v>
      </c>
      <c r="G159" s="212">
        <v>94.104645844209841</v>
      </c>
      <c r="H159" s="212">
        <v>93.699717142006961</v>
      </c>
      <c r="I159" s="212">
        <v>93.409812261805726</v>
      </c>
    </row>
    <row r="160" spans="1:15" ht="15" customHeight="1" x14ac:dyDescent="0.15">
      <c r="B160" s="63"/>
      <c r="C160" s="45"/>
      <c r="D160" s="45"/>
      <c r="E160" s="115"/>
      <c r="F160" s="30"/>
      <c r="G160" s="30"/>
      <c r="H160" s="115"/>
      <c r="I160" s="30"/>
      <c r="J160" s="30"/>
      <c r="K160" s="115"/>
      <c r="L160" s="30"/>
      <c r="M160" s="30"/>
      <c r="N160" s="115"/>
      <c r="O160" s="30"/>
    </row>
    <row r="161" spans="1:15" ht="15" customHeight="1" x14ac:dyDescent="0.15">
      <c r="A161" s="1" t="s">
        <v>416</v>
      </c>
      <c r="B161" s="63"/>
      <c r="C161" s="45"/>
      <c r="D161" s="92"/>
      <c r="E161" s="92"/>
      <c r="F161" s="93"/>
      <c r="G161" s="92"/>
      <c r="H161" s="46"/>
    </row>
    <row r="162" spans="1:15" ht="15" customHeight="1" x14ac:dyDescent="0.15">
      <c r="B162" s="58" t="s">
        <v>589</v>
      </c>
      <c r="C162" s="59"/>
      <c r="D162" s="28"/>
      <c r="E162" s="28"/>
      <c r="F162" s="248"/>
      <c r="G162" s="82" t="s">
        <v>338</v>
      </c>
      <c r="H162" s="124" t="s">
        <v>339</v>
      </c>
      <c r="I162" s="82" t="s">
        <v>340</v>
      </c>
      <c r="J162" s="83" t="s">
        <v>341</v>
      </c>
      <c r="K162" s="82" t="s">
        <v>342</v>
      </c>
    </row>
    <row r="163" spans="1:15" ht="15" customHeight="1" x14ac:dyDescent="0.15">
      <c r="B163" s="214" t="s">
        <v>343</v>
      </c>
      <c r="C163" s="65" t="s">
        <v>167</v>
      </c>
      <c r="F163" s="249"/>
      <c r="G163" s="8">
        <f t="shared" ref="G163:J174" si="113">SUM(G189,G215)</f>
        <v>308</v>
      </c>
      <c r="H163" s="8">
        <f t="shared" si="113"/>
        <v>189</v>
      </c>
      <c r="I163" s="8">
        <f t="shared" si="113"/>
        <v>1109</v>
      </c>
      <c r="J163" s="8">
        <f t="shared" si="113"/>
        <v>422</v>
      </c>
      <c r="K163" s="17">
        <f>SUM(G163:J163)</f>
        <v>2028</v>
      </c>
    </row>
    <row r="164" spans="1:15" ht="15" customHeight="1" x14ac:dyDescent="0.15">
      <c r="B164" s="215"/>
      <c r="C164" s="78" t="s">
        <v>56</v>
      </c>
      <c r="F164" s="249"/>
      <c r="G164" s="9">
        <f t="shared" si="113"/>
        <v>486</v>
      </c>
      <c r="H164" s="9">
        <f t="shared" si="113"/>
        <v>182</v>
      </c>
      <c r="I164" s="9">
        <f t="shared" si="113"/>
        <v>1005</v>
      </c>
      <c r="J164" s="9">
        <f t="shared" si="113"/>
        <v>355</v>
      </c>
      <c r="K164" s="18">
        <f t="shared" ref="K164:K174" si="114">SUM(G164:J164)</f>
        <v>2028</v>
      </c>
    </row>
    <row r="165" spans="1:15" ht="15" customHeight="1" x14ac:dyDescent="0.15">
      <c r="B165" s="215"/>
      <c r="C165" s="78" t="s">
        <v>175</v>
      </c>
      <c r="F165" s="249"/>
      <c r="G165" s="9">
        <f t="shared" si="113"/>
        <v>96</v>
      </c>
      <c r="H165" s="9">
        <f t="shared" si="113"/>
        <v>75</v>
      </c>
      <c r="I165" s="9">
        <f t="shared" si="113"/>
        <v>1297</v>
      </c>
      <c r="J165" s="9">
        <f t="shared" si="113"/>
        <v>560</v>
      </c>
      <c r="K165" s="18">
        <f t="shared" si="114"/>
        <v>2028</v>
      </c>
    </row>
    <row r="166" spans="1:15" ht="15" customHeight="1" x14ac:dyDescent="0.15">
      <c r="B166" s="215"/>
      <c r="C166" s="78" t="s">
        <v>57</v>
      </c>
      <c r="F166" s="249"/>
      <c r="G166" s="9">
        <f t="shared" si="113"/>
        <v>530</v>
      </c>
      <c r="H166" s="9">
        <f t="shared" si="113"/>
        <v>216</v>
      </c>
      <c r="I166" s="9">
        <f t="shared" si="113"/>
        <v>983</v>
      </c>
      <c r="J166" s="9">
        <f t="shared" si="113"/>
        <v>299</v>
      </c>
      <c r="K166" s="18">
        <f t="shared" si="114"/>
        <v>2028</v>
      </c>
    </row>
    <row r="167" spans="1:15" ht="15" customHeight="1" x14ac:dyDescent="0.15">
      <c r="B167" s="215"/>
      <c r="C167" s="78" t="s">
        <v>334</v>
      </c>
      <c r="F167" s="249"/>
      <c r="G167" s="9">
        <f t="shared" si="113"/>
        <v>90</v>
      </c>
      <c r="H167" s="9">
        <f t="shared" si="113"/>
        <v>50</v>
      </c>
      <c r="I167" s="9">
        <f t="shared" si="113"/>
        <v>1315</v>
      </c>
      <c r="J167" s="9">
        <f t="shared" si="113"/>
        <v>573</v>
      </c>
      <c r="K167" s="18">
        <f t="shared" si="114"/>
        <v>2028</v>
      </c>
    </row>
    <row r="168" spans="1:15" ht="15" customHeight="1" x14ac:dyDescent="0.15">
      <c r="B168" s="216"/>
      <c r="C168" s="78" t="s">
        <v>335</v>
      </c>
      <c r="F168" s="249"/>
      <c r="G168" s="9">
        <f t="shared" si="113"/>
        <v>57</v>
      </c>
      <c r="H168" s="9">
        <f t="shared" si="113"/>
        <v>39</v>
      </c>
      <c r="I168" s="9">
        <f t="shared" si="113"/>
        <v>1370</v>
      </c>
      <c r="J168" s="9">
        <f t="shared" si="113"/>
        <v>562</v>
      </c>
      <c r="K168" s="18">
        <f t="shared" si="114"/>
        <v>2028</v>
      </c>
    </row>
    <row r="169" spans="1:15" ht="15" customHeight="1" x14ac:dyDescent="0.15">
      <c r="B169" s="215"/>
      <c r="C169" s="78" t="s">
        <v>336</v>
      </c>
      <c r="F169" s="249"/>
      <c r="G169" s="9">
        <f t="shared" si="113"/>
        <v>30</v>
      </c>
      <c r="H169" s="9">
        <f t="shared" si="113"/>
        <v>16</v>
      </c>
      <c r="I169" s="9">
        <f t="shared" si="113"/>
        <v>1393</v>
      </c>
      <c r="J169" s="9">
        <f t="shared" si="113"/>
        <v>589</v>
      </c>
      <c r="K169" s="18">
        <f t="shared" si="114"/>
        <v>2028</v>
      </c>
    </row>
    <row r="170" spans="1:15" ht="15" customHeight="1" x14ac:dyDescent="0.15">
      <c r="B170" s="215"/>
      <c r="C170" s="78" t="s">
        <v>176</v>
      </c>
      <c r="F170" s="249"/>
      <c r="G170" s="9">
        <f t="shared" si="113"/>
        <v>12</v>
      </c>
      <c r="H170" s="9">
        <f t="shared" si="113"/>
        <v>57</v>
      </c>
      <c r="I170" s="9">
        <f t="shared" si="113"/>
        <v>1372</v>
      </c>
      <c r="J170" s="9">
        <f t="shared" si="113"/>
        <v>587</v>
      </c>
      <c r="K170" s="18">
        <f t="shared" si="114"/>
        <v>2028</v>
      </c>
    </row>
    <row r="171" spans="1:15" ht="15" customHeight="1" x14ac:dyDescent="0.15">
      <c r="B171" s="215"/>
      <c r="C171" s="78" t="s">
        <v>177</v>
      </c>
      <c r="F171" s="249"/>
      <c r="G171" s="9">
        <f t="shared" si="113"/>
        <v>12</v>
      </c>
      <c r="H171" s="9">
        <f t="shared" si="113"/>
        <v>12</v>
      </c>
      <c r="I171" s="9">
        <f t="shared" si="113"/>
        <v>1407</v>
      </c>
      <c r="J171" s="9">
        <f t="shared" si="113"/>
        <v>597</v>
      </c>
      <c r="K171" s="18">
        <f t="shared" si="114"/>
        <v>2028</v>
      </c>
      <c r="L171" s="14"/>
      <c r="M171" s="14"/>
      <c r="N171" s="14"/>
      <c r="O171" s="14"/>
    </row>
    <row r="172" spans="1:15" ht="15" customHeight="1" x14ac:dyDescent="0.15">
      <c r="B172" s="215"/>
      <c r="C172" s="78" t="s">
        <v>178</v>
      </c>
      <c r="F172" s="249"/>
      <c r="G172" s="9">
        <f t="shared" si="113"/>
        <v>51</v>
      </c>
      <c r="H172" s="9">
        <f t="shared" si="113"/>
        <v>42</v>
      </c>
      <c r="I172" s="9">
        <f t="shared" si="113"/>
        <v>1358</v>
      </c>
      <c r="J172" s="9">
        <f t="shared" si="113"/>
        <v>577</v>
      </c>
      <c r="K172" s="18">
        <f t="shared" si="114"/>
        <v>2028</v>
      </c>
      <c r="L172" s="14"/>
      <c r="M172" s="14"/>
      <c r="N172" s="14"/>
      <c r="O172" s="14"/>
    </row>
    <row r="173" spans="1:15" ht="15" customHeight="1" x14ac:dyDescent="0.15">
      <c r="B173" s="215"/>
      <c r="C173" s="78" t="s">
        <v>179</v>
      </c>
      <c r="F173" s="249"/>
      <c r="G173" s="9">
        <f t="shared" si="113"/>
        <v>11</v>
      </c>
      <c r="H173" s="9">
        <f t="shared" si="113"/>
        <v>16</v>
      </c>
      <c r="I173" s="9">
        <f t="shared" si="113"/>
        <v>1401</v>
      </c>
      <c r="J173" s="9">
        <f t="shared" si="113"/>
        <v>600</v>
      </c>
      <c r="K173" s="18">
        <f t="shared" si="114"/>
        <v>2028</v>
      </c>
      <c r="L173" s="14"/>
      <c r="M173" s="14"/>
      <c r="N173" s="14"/>
      <c r="O173" s="14"/>
    </row>
    <row r="174" spans="1:15" ht="15" customHeight="1" x14ac:dyDescent="0.15">
      <c r="B174" s="217"/>
      <c r="C174" s="66" t="s">
        <v>180</v>
      </c>
      <c r="D174" s="36"/>
      <c r="E174" s="36"/>
      <c r="F174" s="131"/>
      <c r="G174" s="10">
        <f t="shared" si="113"/>
        <v>21</v>
      </c>
      <c r="H174" s="10">
        <f t="shared" si="113"/>
        <v>52</v>
      </c>
      <c r="I174" s="10">
        <f t="shared" si="113"/>
        <v>1360</v>
      </c>
      <c r="J174" s="10">
        <f t="shared" si="113"/>
        <v>595</v>
      </c>
      <c r="K174" s="19">
        <f t="shared" si="114"/>
        <v>2028</v>
      </c>
      <c r="L174" s="14"/>
      <c r="M174" s="14"/>
      <c r="N174" s="14"/>
      <c r="O174" s="14"/>
    </row>
    <row r="175" spans="1:15" ht="15" customHeight="1" x14ac:dyDescent="0.15">
      <c r="B175" s="214" t="s">
        <v>3</v>
      </c>
      <c r="C175" s="65" t="s">
        <v>167</v>
      </c>
      <c r="F175" s="20">
        <f t="shared" ref="F175:F186" si="115">$K$163</f>
        <v>2028</v>
      </c>
      <c r="G175" s="11">
        <f t="shared" ref="G175:J186" si="116">IF($F175=0,0,G163/$F175*100)</f>
        <v>15.187376725838265</v>
      </c>
      <c r="H175" s="11">
        <f t="shared" si="116"/>
        <v>9.3195266272189361</v>
      </c>
      <c r="I175" s="11">
        <f t="shared" si="116"/>
        <v>54.684418145956606</v>
      </c>
      <c r="J175" s="11">
        <f t="shared" si="116"/>
        <v>20.808678500986193</v>
      </c>
      <c r="K175" s="3">
        <f>SUM(G175:J175)</f>
        <v>100</v>
      </c>
      <c r="L175" s="14"/>
      <c r="M175" s="14"/>
      <c r="N175" s="14"/>
      <c r="O175" s="14"/>
    </row>
    <row r="176" spans="1:15" ht="15" customHeight="1" x14ac:dyDescent="0.15">
      <c r="B176" s="215"/>
      <c r="C176" s="78" t="s">
        <v>56</v>
      </c>
      <c r="F176" s="20">
        <f t="shared" si="115"/>
        <v>2028</v>
      </c>
      <c r="G176" s="12">
        <f t="shared" si="116"/>
        <v>23.964497041420117</v>
      </c>
      <c r="H176" s="12">
        <f t="shared" si="116"/>
        <v>8.9743589743589745</v>
      </c>
      <c r="I176" s="12">
        <f t="shared" si="116"/>
        <v>49.556213017751475</v>
      </c>
      <c r="J176" s="12">
        <f t="shared" si="116"/>
        <v>17.504930966469427</v>
      </c>
      <c r="K176" s="4">
        <f t="shared" ref="K176:K186" si="117">SUM(G176:J176)</f>
        <v>100</v>
      </c>
      <c r="L176" s="14"/>
      <c r="M176" s="14"/>
      <c r="N176" s="14"/>
      <c r="O176" s="14"/>
    </row>
    <row r="177" spans="2:15" ht="15" customHeight="1" x14ac:dyDescent="0.15">
      <c r="B177" s="215"/>
      <c r="C177" s="78" t="s">
        <v>175</v>
      </c>
      <c r="F177" s="20">
        <f t="shared" si="115"/>
        <v>2028</v>
      </c>
      <c r="G177" s="12">
        <f t="shared" si="116"/>
        <v>4.7337278106508878</v>
      </c>
      <c r="H177" s="12">
        <f t="shared" si="116"/>
        <v>3.6982248520710059</v>
      </c>
      <c r="I177" s="12">
        <f t="shared" si="116"/>
        <v>63.954635108481263</v>
      </c>
      <c r="J177" s="12">
        <f t="shared" si="116"/>
        <v>27.613412228796847</v>
      </c>
      <c r="K177" s="4">
        <f t="shared" si="117"/>
        <v>100</v>
      </c>
      <c r="L177" s="14"/>
      <c r="M177" s="14"/>
      <c r="N177" s="14"/>
      <c r="O177" s="14"/>
    </row>
    <row r="178" spans="2:15" ht="15" customHeight="1" x14ac:dyDescent="0.15">
      <c r="B178" s="215"/>
      <c r="C178" s="78" t="s">
        <v>57</v>
      </c>
      <c r="F178" s="20">
        <f t="shared" si="115"/>
        <v>2028</v>
      </c>
      <c r="G178" s="12">
        <f t="shared" si="116"/>
        <v>26.134122287968442</v>
      </c>
      <c r="H178" s="12">
        <f t="shared" si="116"/>
        <v>10.650887573964498</v>
      </c>
      <c r="I178" s="12">
        <f t="shared" si="116"/>
        <v>48.471400394477314</v>
      </c>
      <c r="J178" s="12">
        <f t="shared" si="116"/>
        <v>14.743589743589745</v>
      </c>
      <c r="K178" s="4">
        <f t="shared" si="117"/>
        <v>100</v>
      </c>
      <c r="L178" s="14"/>
      <c r="M178" s="14"/>
      <c r="N178" s="14"/>
      <c r="O178" s="14"/>
    </row>
    <row r="179" spans="2:15" ht="15" customHeight="1" x14ac:dyDescent="0.15">
      <c r="B179" s="215"/>
      <c r="C179" s="78" t="s">
        <v>334</v>
      </c>
      <c r="F179" s="20">
        <f t="shared" si="115"/>
        <v>2028</v>
      </c>
      <c r="G179" s="12">
        <f t="shared" si="116"/>
        <v>4.4378698224852071</v>
      </c>
      <c r="H179" s="12">
        <f t="shared" si="116"/>
        <v>2.4654832347140041</v>
      </c>
      <c r="I179" s="12">
        <f t="shared" si="116"/>
        <v>64.842209072978306</v>
      </c>
      <c r="J179" s="12">
        <f t="shared" si="116"/>
        <v>28.254437869822485</v>
      </c>
      <c r="K179" s="4">
        <f t="shared" si="117"/>
        <v>100</v>
      </c>
      <c r="L179" s="14"/>
      <c r="M179" s="14"/>
      <c r="N179" s="14"/>
      <c r="O179" s="14"/>
    </row>
    <row r="180" spans="2:15" ht="15" customHeight="1" x14ac:dyDescent="0.15">
      <c r="B180" s="216"/>
      <c r="C180" s="78" t="s">
        <v>335</v>
      </c>
      <c r="F180" s="20">
        <f t="shared" si="115"/>
        <v>2028</v>
      </c>
      <c r="G180" s="12">
        <f t="shared" si="116"/>
        <v>2.8106508875739644</v>
      </c>
      <c r="H180" s="12">
        <f t="shared" si="116"/>
        <v>1.9230769230769231</v>
      </c>
      <c r="I180" s="12">
        <f t="shared" si="116"/>
        <v>67.554240631163708</v>
      </c>
      <c r="J180" s="12">
        <f t="shared" si="116"/>
        <v>27.712031558185409</v>
      </c>
      <c r="K180" s="4">
        <f t="shared" si="117"/>
        <v>100</v>
      </c>
      <c r="L180" s="14"/>
      <c r="M180" s="14"/>
      <c r="N180" s="14"/>
      <c r="O180" s="14"/>
    </row>
    <row r="181" spans="2:15" ht="15" customHeight="1" x14ac:dyDescent="0.15">
      <c r="B181" s="215"/>
      <c r="C181" s="78" t="s">
        <v>336</v>
      </c>
      <c r="F181" s="20">
        <f t="shared" si="115"/>
        <v>2028</v>
      </c>
      <c r="G181" s="12">
        <f t="shared" si="116"/>
        <v>1.4792899408284024</v>
      </c>
      <c r="H181" s="12">
        <f t="shared" si="116"/>
        <v>0.78895463510848129</v>
      </c>
      <c r="I181" s="12">
        <f t="shared" si="116"/>
        <v>68.688362919132146</v>
      </c>
      <c r="J181" s="12">
        <f t="shared" si="116"/>
        <v>29.043392504930964</v>
      </c>
      <c r="K181" s="4">
        <f t="shared" si="117"/>
        <v>100</v>
      </c>
      <c r="L181" s="14"/>
      <c r="M181" s="14"/>
      <c r="N181" s="14"/>
      <c r="O181" s="14"/>
    </row>
    <row r="182" spans="2:15" ht="15" customHeight="1" x14ac:dyDescent="0.15">
      <c r="B182" s="215"/>
      <c r="C182" s="78" t="s">
        <v>176</v>
      </c>
      <c r="F182" s="20">
        <f t="shared" si="115"/>
        <v>2028</v>
      </c>
      <c r="G182" s="12">
        <f t="shared" si="116"/>
        <v>0.59171597633136097</v>
      </c>
      <c r="H182" s="12">
        <f t="shared" si="116"/>
        <v>2.8106508875739644</v>
      </c>
      <c r="I182" s="12">
        <f t="shared" si="116"/>
        <v>67.652859960552263</v>
      </c>
      <c r="J182" s="12">
        <f t="shared" si="116"/>
        <v>28.944773175542405</v>
      </c>
      <c r="K182" s="4">
        <f t="shared" si="117"/>
        <v>100</v>
      </c>
      <c r="L182" s="14"/>
      <c r="M182" s="14"/>
      <c r="N182" s="14"/>
      <c r="O182" s="14"/>
    </row>
    <row r="183" spans="2:15" ht="15" customHeight="1" x14ac:dyDescent="0.15">
      <c r="B183" s="215"/>
      <c r="C183" s="78" t="s">
        <v>177</v>
      </c>
      <c r="F183" s="20">
        <f t="shared" si="115"/>
        <v>2028</v>
      </c>
      <c r="G183" s="12">
        <f t="shared" si="116"/>
        <v>0.59171597633136097</v>
      </c>
      <c r="H183" s="12">
        <f t="shared" si="116"/>
        <v>0.59171597633136097</v>
      </c>
      <c r="I183" s="12">
        <f t="shared" si="116"/>
        <v>69.378698224852073</v>
      </c>
      <c r="J183" s="12">
        <f t="shared" si="116"/>
        <v>29.437869822485208</v>
      </c>
      <c r="K183" s="4">
        <f t="shared" si="117"/>
        <v>100</v>
      </c>
      <c r="L183" s="14"/>
      <c r="M183" s="14"/>
      <c r="N183" s="14"/>
      <c r="O183" s="14"/>
    </row>
    <row r="184" spans="2:15" ht="15" customHeight="1" x14ac:dyDescent="0.15">
      <c r="B184" s="215"/>
      <c r="C184" s="78" t="s">
        <v>178</v>
      </c>
      <c r="F184" s="20">
        <f t="shared" si="115"/>
        <v>2028</v>
      </c>
      <c r="G184" s="12">
        <f t="shared" si="116"/>
        <v>2.5147928994082842</v>
      </c>
      <c r="H184" s="12">
        <f t="shared" si="116"/>
        <v>2.0710059171597637</v>
      </c>
      <c r="I184" s="12">
        <f t="shared" si="116"/>
        <v>66.96252465483235</v>
      </c>
      <c r="J184" s="12">
        <f t="shared" si="116"/>
        <v>28.451676528599606</v>
      </c>
      <c r="K184" s="4">
        <f t="shared" si="117"/>
        <v>100</v>
      </c>
      <c r="L184" s="14"/>
      <c r="M184" s="14"/>
      <c r="N184" s="14"/>
      <c r="O184" s="14"/>
    </row>
    <row r="185" spans="2:15" ht="15" customHeight="1" x14ac:dyDescent="0.15">
      <c r="B185" s="215"/>
      <c r="C185" s="78" t="s">
        <v>179</v>
      </c>
      <c r="F185" s="20">
        <f t="shared" si="115"/>
        <v>2028</v>
      </c>
      <c r="G185" s="12">
        <f t="shared" si="116"/>
        <v>0.54240631163708086</v>
      </c>
      <c r="H185" s="12">
        <f t="shared" si="116"/>
        <v>0.78895463510848129</v>
      </c>
      <c r="I185" s="12">
        <f t="shared" si="116"/>
        <v>69.082840236686394</v>
      </c>
      <c r="J185" s="12">
        <f t="shared" si="116"/>
        <v>29.585798816568047</v>
      </c>
      <c r="K185" s="4">
        <f t="shared" si="117"/>
        <v>100</v>
      </c>
      <c r="L185" s="14"/>
      <c r="M185" s="14"/>
      <c r="N185" s="14"/>
      <c r="O185" s="14"/>
    </row>
    <row r="186" spans="2:15" ht="15" customHeight="1" x14ac:dyDescent="0.15">
      <c r="B186" s="217"/>
      <c r="C186" s="66" t="s">
        <v>180</v>
      </c>
      <c r="D186" s="36"/>
      <c r="E186" s="36"/>
      <c r="F186" s="21">
        <f t="shared" si="115"/>
        <v>2028</v>
      </c>
      <c r="G186" s="13">
        <f t="shared" si="116"/>
        <v>1.0355029585798818</v>
      </c>
      <c r="H186" s="13">
        <f t="shared" si="116"/>
        <v>2.5641025641025639</v>
      </c>
      <c r="I186" s="13">
        <f t="shared" si="116"/>
        <v>67.061143984220905</v>
      </c>
      <c r="J186" s="13">
        <f t="shared" si="116"/>
        <v>29.339250493096646</v>
      </c>
      <c r="K186" s="5">
        <f t="shared" si="117"/>
        <v>100</v>
      </c>
      <c r="L186" s="14"/>
      <c r="M186" s="14"/>
      <c r="N186" s="14"/>
      <c r="O186" s="14"/>
    </row>
    <row r="187" spans="2:15" ht="15" customHeight="1" x14ac:dyDescent="0.15">
      <c r="H187" s="1"/>
      <c r="J187" s="14"/>
      <c r="K187" s="14"/>
      <c r="L187" s="14"/>
      <c r="M187" s="14"/>
      <c r="N187" s="14"/>
      <c r="O187" s="14"/>
    </row>
    <row r="188" spans="2:15" ht="15" customHeight="1" x14ac:dyDescent="0.15">
      <c r="B188" s="58" t="s">
        <v>231</v>
      </c>
      <c r="C188" s="59"/>
      <c r="D188" s="28"/>
      <c r="E188" s="28"/>
      <c r="F188" s="248"/>
      <c r="G188" s="82" t="s">
        <v>338</v>
      </c>
      <c r="H188" s="124" t="s">
        <v>339</v>
      </c>
      <c r="I188" s="82" t="s">
        <v>340</v>
      </c>
      <c r="J188" s="83" t="s">
        <v>341</v>
      </c>
      <c r="K188" s="82" t="s">
        <v>342</v>
      </c>
    </row>
    <row r="189" spans="2:15" ht="15" customHeight="1" x14ac:dyDescent="0.15">
      <c r="B189" s="214" t="s">
        <v>343</v>
      </c>
      <c r="C189" s="65" t="s">
        <v>167</v>
      </c>
      <c r="F189" s="249"/>
      <c r="G189" s="8">
        <v>49</v>
      </c>
      <c r="H189" s="8">
        <v>38</v>
      </c>
      <c r="I189" s="8">
        <v>560</v>
      </c>
      <c r="J189" s="8">
        <v>79</v>
      </c>
      <c r="K189" s="17">
        <f>SUM(G189:J189)</f>
        <v>726</v>
      </c>
    </row>
    <row r="190" spans="2:15" ht="15" customHeight="1" x14ac:dyDescent="0.15">
      <c r="B190" s="215"/>
      <c r="C190" s="78" t="s">
        <v>56</v>
      </c>
      <c r="F190" s="249"/>
      <c r="G190" s="9">
        <v>26</v>
      </c>
      <c r="H190" s="9">
        <v>25</v>
      </c>
      <c r="I190" s="9">
        <v>563</v>
      </c>
      <c r="J190" s="9">
        <v>112</v>
      </c>
      <c r="K190" s="18">
        <f t="shared" ref="K190:K200" si="118">SUM(G190:J190)</f>
        <v>726</v>
      </c>
    </row>
    <row r="191" spans="2:15" ht="15" customHeight="1" x14ac:dyDescent="0.15">
      <c r="B191" s="215"/>
      <c r="C191" s="78" t="s">
        <v>175</v>
      </c>
      <c r="F191" s="249"/>
      <c r="G191" s="9">
        <v>7</v>
      </c>
      <c r="H191" s="9">
        <v>9</v>
      </c>
      <c r="I191" s="9">
        <v>596</v>
      </c>
      <c r="J191" s="9">
        <v>114</v>
      </c>
      <c r="K191" s="18">
        <f t="shared" si="118"/>
        <v>726</v>
      </c>
    </row>
    <row r="192" spans="2:15" ht="15" customHeight="1" x14ac:dyDescent="0.15">
      <c r="B192" s="215"/>
      <c r="C192" s="78" t="s">
        <v>57</v>
      </c>
      <c r="F192" s="249"/>
      <c r="G192" s="9">
        <v>85</v>
      </c>
      <c r="H192" s="9">
        <v>38</v>
      </c>
      <c r="I192" s="9">
        <v>535</v>
      </c>
      <c r="J192" s="9">
        <v>68</v>
      </c>
      <c r="K192" s="18">
        <f t="shared" si="118"/>
        <v>726</v>
      </c>
    </row>
    <row r="193" spans="2:15" ht="15" customHeight="1" x14ac:dyDescent="0.15">
      <c r="B193" s="215"/>
      <c r="C193" s="78" t="s">
        <v>334</v>
      </c>
      <c r="F193" s="249"/>
      <c r="G193" s="9">
        <v>46</v>
      </c>
      <c r="H193" s="9">
        <v>17</v>
      </c>
      <c r="I193" s="9">
        <v>569</v>
      </c>
      <c r="J193" s="9">
        <v>94</v>
      </c>
      <c r="K193" s="18">
        <f t="shared" si="118"/>
        <v>726</v>
      </c>
    </row>
    <row r="194" spans="2:15" ht="15" customHeight="1" x14ac:dyDescent="0.15">
      <c r="B194" s="216"/>
      <c r="C194" s="78" t="s">
        <v>335</v>
      </c>
      <c r="F194" s="249"/>
      <c r="G194" s="9">
        <v>6</v>
      </c>
      <c r="H194" s="9">
        <v>6</v>
      </c>
      <c r="I194" s="9">
        <v>608</v>
      </c>
      <c r="J194" s="9">
        <v>106</v>
      </c>
      <c r="K194" s="18">
        <f t="shared" si="118"/>
        <v>726</v>
      </c>
    </row>
    <row r="195" spans="2:15" ht="15" customHeight="1" x14ac:dyDescent="0.15">
      <c r="B195" s="215"/>
      <c r="C195" s="78" t="s">
        <v>336</v>
      </c>
      <c r="F195" s="249"/>
      <c r="G195" s="9">
        <v>2</v>
      </c>
      <c r="H195" s="9">
        <v>2</v>
      </c>
      <c r="I195" s="9">
        <v>612</v>
      </c>
      <c r="J195" s="9">
        <v>110</v>
      </c>
      <c r="K195" s="18">
        <f t="shared" si="118"/>
        <v>726</v>
      </c>
    </row>
    <row r="196" spans="2:15" ht="15" customHeight="1" x14ac:dyDescent="0.15">
      <c r="B196" s="215"/>
      <c r="C196" s="78" t="s">
        <v>176</v>
      </c>
      <c r="F196" s="249"/>
      <c r="G196" s="9">
        <v>4</v>
      </c>
      <c r="H196" s="9">
        <v>19</v>
      </c>
      <c r="I196" s="9">
        <v>596</v>
      </c>
      <c r="J196" s="9">
        <v>107</v>
      </c>
      <c r="K196" s="18">
        <f t="shared" si="118"/>
        <v>726</v>
      </c>
    </row>
    <row r="197" spans="2:15" ht="15" customHeight="1" x14ac:dyDescent="0.15">
      <c r="B197" s="215"/>
      <c r="C197" s="78" t="s">
        <v>177</v>
      </c>
      <c r="F197" s="249"/>
      <c r="G197" s="9">
        <v>5</v>
      </c>
      <c r="H197" s="9">
        <v>4</v>
      </c>
      <c r="I197" s="9">
        <v>608</v>
      </c>
      <c r="J197" s="9">
        <v>109</v>
      </c>
      <c r="K197" s="18">
        <f t="shared" si="118"/>
        <v>726</v>
      </c>
      <c r="L197" s="14"/>
      <c r="M197" s="14"/>
      <c r="N197" s="14"/>
      <c r="O197" s="14"/>
    </row>
    <row r="198" spans="2:15" ht="15" customHeight="1" x14ac:dyDescent="0.15">
      <c r="B198" s="215"/>
      <c r="C198" s="78" t="s">
        <v>178</v>
      </c>
      <c r="F198" s="249"/>
      <c r="G198" s="9">
        <v>25</v>
      </c>
      <c r="H198" s="9">
        <v>18</v>
      </c>
      <c r="I198" s="9">
        <v>583</v>
      </c>
      <c r="J198" s="9">
        <v>100</v>
      </c>
      <c r="K198" s="18">
        <f t="shared" si="118"/>
        <v>726</v>
      </c>
      <c r="L198" s="14"/>
      <c r="M198" s="14"/>
      <c r="N198" s="14"/>
      <c r="O198" s="14"/>
    </row>
    <row r="199" spans="2:15" ht="15" customHeight="1" x14ac:dyDescent="0.15">
      <c r="B199" s="215"/>
      <c r="C199" s="78" t="s">
        <v>179</v>
      </c>
      <c r="F199" s="249"/>
      <c r="G199" s="9">
        <v>4</v>
      </c>
      <c r="H199" s="9">
        <v>6</v>
      </c>
      <c r="I199" s="9">
        <v>608</v>
      </c>
      <c r="J199" s="9">
        <v>108</v>
      </c>
      <c r="K199" s="18">
        <f t="shared" si="118"/>
        <v>726</v>
      </c>
      <c r="L199" s="14"/>
      <c r="M199" s="14"/>
      <c r="N199" s="14"/>
      <c r="O199" s="14"/>
    </row>
    <row r="200" spans="2:15" ht="15" customHeight="1" x14ac:dyDescent="0.15">
      <c r="B200" s="217"/>
      <c r="C200" s="66" t="s">
        <v>180</v>
      </c>
      <c r="D200" s="36"/>
      <c r="E200" s="36"/>
      <c r="F200" s="131"/>
      <c r="G200" s="10">
        <v>10</v>
      </c>
      <c r="H200" s="10">
        <v>18</v>
      </c>
      <c r="I200" s="10">
        <v>590</v>
      </c>
      <c r="J200" s="10">
        <v>108</v>
      </c>
      <c r="K200" s="19">
        <f t="shared" si="118"/>
        <v>726</v>
      </c>
      <c r="L200" s="14"/>
      <c r="M200" s="14"/>
      <c r="N200" s="14"/>
      <c r="O200" s="14"/>
    </row>
    <row r="201" spans="2:15" ht="15" customHeight="1" x14ac:dyDescent="0.15">
      <c r="B201" s="214" t="s">
        <v>3</v>
      </c>
      <c r="C201" s="65" t="s">
        <v>167</v>
      </c>
      <c r="F201" s="20">
        <f t="shared" ref="F201:F212" si="119">$K$189</f>
        <v>726</v>
      </c>
      <c r="G201" s="11">
        <f t="shared" ref="G201:J212" si="120">IF($F201=0,0,G189/$F201*100)</f>
        <v>6.7493112947658407</v>
      </c>
      <c r="H201" s="11">
        <f t="shared" si="120"/>
        <v>5.2341597796143251</v>
      </c>
      <c r="I201" s="11">
        <f t="shared" si="120"/>
        <v>77.134986225895318</v>
      </c>
      <c r="J201" s="11">
        <f t="shared" si="120"/>
        <v>10.881542699724518</v>
      </c>
      <c r="K201" s="3">
        <f>SUM(G201:J201)</f>
        <v>100</v>
      </c>
      <c r="L201" s="14"/>
      <c r="M201" s="14"/>
      <c r="N201" s="14"/>
      <c r="O201" s="14"/>
    </row>
    <row r="202" spans="2:15" ht="15" customHeight="1" x14ac:dyDescent="0.15">
      <c r="B202" s="215"/>
      <c r="C202" s="78" t="s">
        <v>56</v>
      </c>
      <c r="F202" s="20">
        <f t="shared" si="119"/>
        <v>726</v>
      </c>
      <c r="G202" s="12">
        <f t="shared" si="120"/>
        <v>3.5812672176308542</v>
      </c>
      <c r="H202" s="12">
        <f t="shared" si="120"/>
        <v>3.443526170798898</v>
      </c>
      <c r="I202" s="12">
        <f t="shared" si="120"/>
        <v>77.548209366391191</v>
      </c>
      <c r="J202" s="12">
        <f t="shared" si="120"/>
        <v>15.426997245179063</v>
      </c>
      <c r="K202" s="4">
        <f t="shared" ref="K202:K212" si="121">SUM(G202:J202)</f>
        <v>100.00000000000001</v>
      </c>
      <c r="L202" s="14"/>
      <c r="M202" s="14"/>
      <c r="N202" s="14"/>
      <c r="O202" s="14"/>
    </row>
    <row r="203" spans="2:15" ht="15" customHeight="1" x14ac:dyDescent="0.15">
      <c r="B203" s="215"/>
      <c r="C203" s="78" t="s">
        <v>175</v>
      </c>
      <c r="F203" s="20">
        <f t="shared" si="119"/>
        <v>726</v>
      </c>
      <c r="G203" s="12">
        <f t="shared" si="120"/>
        <v>0.96418732782369143</v>
      </c>
      <c r="H203" s="12">
        <f t="shared" si="120"/>
        <v>1.2396694214876034</v>
      </c>
      <c r="I203" s="12">
        <f t="shared" si="120"/>
        <v>82.093663911845724</v>
      </c>
      <c r="J203" s="12">
        <f t="shared" si="120"/>
        <v>15.702479338842975</v>
      </c>
      <c r="K203" s="4">
        <f t="shared" si="121"/>
        <v>100</v>
      </c>
      <c r="L203" s="14"/>
      <c r="M203" s="14"/>
      <c r="N203" s="14"/>
      <c r="O203" s="14"/>
    </row>
    <row r="204" spans="2:15" ht="15" customHeight="1" x14ac:dyDescent="0.15">
      <c r="B204" s="215"/>
      <c r="C204" s="78" t="s">
        <v>57</v>
      </c>
      <c r="F204" s="20">
        <f t="shared" si="119"/>
        <v>726</v>
      </c>
      <c r="G204" s="12">
        <f t="shared" si="120"/>
        <v>11.707988980716253</v>
      </c>
      <c r="H204" s="12">
        <f t="shared" si="120"/>
        <v>5.2341597796143251</v>
      </c>
      <c r="I204" s="12">
        <f t="shared" si="120"/>
        <v>73.691460055096414</v>
      </c>
      <c r="J204" s="12">
        <f t="shared" si="120"/>
        <v>9.3663911845730023</v>
      </c>
      <c r="K204" s="4">
        <f t="shared" si="121"/>
        <v>100</v>
      </c>
      <c r="L204" s="14"/>
      <c r="M204" s="14"/>
      <c r="N204" s="14"/>
      <c r="O204" s="14"/>
    </row>
    <row r="205" spans="2:15" ht="15" customHeight="1" x14ac:dyDescent="0.15">
      <c r="B205" s="215"/>
      <c r="C205" s="78" t="s">
        <v>334</v>
      </c>
      <c r="F205" s="20">
        <f t="shared" si="119"/>
        <v>726</v>
      </c>
      <c r="G205" s="12">
        <f t="shared" si="120"/>
        <v>6.336088154269973</v>
      </c>
      <c r="H205" s="12">
        <f t="shared" si="120"/>
        <v>2.3415977961432506</v>
      </c>
      <c r="I205" s="12">
        <f t="shared" si="120"/>
        <v>78.374655647382923</v>
      </c>
      <c r="J205" s="12">
        <f t="shared" si="120"/>
        <v>12.947658402203857</v>
      </c>
      <c r="K205" s="4">
        <f t="shared" si="121"/>
        <v>100</v>
      </c>
      <c r="L205" s="14"/>
      <c r="M205" s="14"/>
      <c r="N205" s="14"/>
      <c r="O205" s="14"/>
    </row>
    <row r="206" spans="2:15" ht="15" customHeight="1" x14ac:dyDescent="0.15">
      <c r="B206" s="216"/>
      <c r="C206" s="78" t="s">
        <v>335</v>
      </c>
      <c r="F206" s="20">
        <f t="shared" si="119"/>
        <v>726</v>
      </c>
      <c r="G206" s="12">
        <f t="shared" si="120"/>
        <v>0.82644628099173556</v>
      </c>
      <c r="H206" s="12">
        <f t="shared" si="120"/>
        <v>0.82644628099173556</v>
      </c>
      <c r="I206" s="12">
        <f t="shared" si="120"/>
        <v>83.746556473829202</v>
      </c>
      <c r="J206" s="12">
        <f t="shared" si="120"/>
        <v>14.600550964187327</v>
      </c>
      <c r="K206" s="4">
        <f t="shared" si="121"/>
        <v>100</v>
      </c>
      <c r="L206" s="14"/>
      <c r="M206" s="14"/>
      <c r="N206" s="14"/>
      <c r="O206" s="14"/>
    </row>
    <row r="207" spans="2:15" ht="15" customHeight="1" x14ac:dyDescent="0.15">
      <c r="B207" s="215"/>
      <c r="C207" s="78" t="s">
        <v>336</v>
      </c>
      <c r="F207" s="20">
        <f t="shared" si="119"/>
        <v>726</v>
      </c>
      <c r="G207" s="12">
        <f t="shared" si="120"/>
        <v>0.27548209366391185</v>
      </c>
      <c r="H207" s="12">
        <f t="shared" si="120"/>
        <v>0.27548209366391185</v>
      </c>
      <c r="I207" s="12">
        <f t="shared" si="120"/>
        <v>84.297520661157023</v>
      </c>
      <c r="J207" s="12">
        <f t="shared" si="120"/>
        <v>15.151515151515152</v>
      </c>
      <c r="K207" s="4">
        <f t="shared" si="121"/>
        <v>100</v>
      </c>
      <c r="L207" s="14"/>
      <c r="M207" s="14"/>
      <c r="N207" s="14"/>
      <c r="O207" s="14"/>
    </row>
    <row r="208" spans="2:15" ht="15" customHeight="1" x14ac:dyDescent="0.15">
      <c r="B208" s="215"/>
      <c r="C208" s="78" t="s">
        <v>176</v>
      </c>
      <c r="F208" s="20">
        <f t="shared" si="119"/>
        <v>726</v>
      </c>
      <c r="G208" s="12">
        <f t="shared" si="120"/>
        <v>0.55096418732782371</v>
      </c>
      <c r="H208" s="12">
        <f t="shared" si="120"/>
        <v>2.6170798898071626</v>
      </c>
      <c r="I208" s="12">
        <f t="shared" si="120"/>
        <v>82.093663911845724</v>
      </c>
      <c r="J208" s="12">
        <f t="shared" si="120"/>
        <v>14.738292011019283</v>
      </c>
      <c r="K208" s="4">
        <f t="shared" si="121"/>
        <v>99.999999999999986</v>
      </c>
      <c r="L208" s="14"/>
      <c r="M208" s="14"/>
      <c r="N208" s="14"/>
      <c r="O208" s="14"/>
    </row>
    <row r="209" spans="2:15" ht="15" customHeight="1" x14ac:dyDescent="0.15">
      <c r="B209" s="215"/>
      <c r="C209" s="78" t="s">
        <v>177</v>
      </c>
      <c r="F209" s="20">
        <f t="shared" si="119"/>
        <v>726</v>
      </c>
      <c r="G209" s="12">
        <f t="shared" si="120"/>
        <v>0.68870523415977969</v>
      </c>
      <c r="H209" s="12">
        <f t="shared" si="120"/>
        <v>0.55096418732782371</v>
      </c>
      <c r="I209" s="12">
        <f t="shared" si="120"/>
        <v>83.746556473829202</v>
      </c>
      <c r="J209" s="12">
        <f t="shared" si="120"/>
        <v>15.013774104683195</v>
      </c>
      <c r="K209" s="4">
        <f t="shared" si="121"/>
        <v>100</v>
      </c>
      <c r="L209" s="14"/>
      <c r="M209" s="14"/>
      <c r="N209" s="14"/>
      <c r="O209" s="14"/>
    </row>
    <row r="210" spans="2:15" ht="15" customHeight="1" x14ac:dyDescent="0.15">
      <c r="B210" s="215"/>
      <c r="C210" s="78" t="s">
        <v>178</v>
      </c>
      <c r="F210" s="20">
        <f t="shared" si="119"/>
        <v>726</v>
      </c>
      <c r="G210" s="12">
        <f t="shared" si="120"/>
        <v>3.443526170798898</v>
      </c>
      <c r="H210" s="12">
        <f t="shared" si="120"/>
        <v>2.4793388429752068</v>
      </c>
      <c r="I210" s="12">
        <f t="shared" si="120"/>
        <v>80.303030303030297</v>
      </c>
      <c r="J210" s="12">
        <f t="shared" si="120"/>
        <v>13.774104683195592</v>
      </c>
      <c r="K210" s="4">
        <f t="shared" si="121"/>
        <v>99.999999999999986</v>
      </c>
      <c r="L210" s="14"/>
      <c r="M210" s="14"/>
      <c r="N210" s="14"/>
      <c r="O210" s="14"/>
    </row>
    <row r="211" spans="2:15" ht="15" customHeight="1" x14ac:dyDescent="0.15">
      <c r="B211" s="215"/>
      <c r="C211" s="78" t="s">
        <v>179</v>
      </c>
      <c r="F211" s="20">
        <f t="shared" si="119"/>
        <v>726</v>
      </c>
      <c r="G211" s="12">
        <f t="shared" si="120"/>
        <v>0.55096418732782371</v>
      </c>
      <c r="H211" s="12">
        <f t="shared" si="120"/>
        <v>0.82644628099173556</v>
      </c>
      <c r="I211" s="12">
        <f t="shared" si="120"/>
        <v>83.746556473829202</v>
      </c>
      <c r="J211" s="12">
        <f t="shared" si="120"/>
        <v>14.87603305785124</v>
      </c>
      <c r="K211" s="4">
        <f t="shared" si="121"/>
        <v>100</v>
      </c>
      <c r="L211" s="14"/>
      <c r="M211" s="14"/>
      <c r="N211" s="14"/>
      <c r="O211" s="14"/>
    </row>
    <row r="212" spans="2:15" ht="15" customHeight="1" x14ac:dyDescent="0.15">
      <c r="B212" s="217"/>
      <c r="C212" s="66" t="s">
        <v>180</v>
      </c>
      <c r="D212" s="36"/>
      <c r="E212" s="36"/>
      <c r="F212" s="21">
        <f t="shared" si="119"/>
        <v>726</v>
      </c>
      <c r="G212" s="13">
        <f t="shared" si="120"/>
        <v>1.3774104683195594</v>
      </c>
      <c r="H212" s="13">
        <f t="shared" si="120"/>
        <v>2.4793388429752068</v>
      </c>
      <c r="I212" s="13">
        <f t="shared" si="120"/>
        <v>81.267217630853992</v>
      </c>
      <c r="J212" s="13">
        <f t="shared" si="120"/>
        <v>14.87603305785124</v>
      </c>
      <c r="K212" s="5">
        <f t="shared" si="121"/>
        <v>100</v>
      </c>
      <c r="L212" s="14"/>
      <c r="M212" s="14"/>
      <c r="N212" s="14"/>
      <c r="O212" s="14"/>
    </row>
    <row r="213" spans="2:15" ht="15" customHeight="1" x14ac:dyDescent="0.15">
      <c r="B213" s="63"/>
      <c r="C213" s="56"/>
      <c r="D213" s="54"/>
      <c r="E213" s="54"/>
      <c r="F213" s="14"/>
      <c r="G213" s="14"/>
      <c r="H213" s="14"/>
      <c r="I213" s="14"/>
      <c r="J213" s="14"/>
      <c r="K213" s="14"/>
      <c r="L213" s="14"/>
      <c r="M213" s="14"/>
      <c r="N213" s="14"/>
      <c r="O213" s="14"/>
    </row>
    <row r="214" spans="2:15" ht="15" customHeight="1" x14ac:dyDescent="0.15">
      <c r="B214" s="58" t="s">
        <v>232</v>
      </c>
      <c r="C214" s="59"/>
      <c r="D214" s="28"/>
      <c r="E214" s="28"/>
      <c r="F214" s="248"/>
      <c r="G214" s="82" t="s">
        <v>338</v>
      </c>
      <c r="H214" s="124" t="s">
        <v>339</v>
      </c>
      <c r="I214" s="82" t="s">
        <v>340</v>
      </c>
      <c r="J214" s="83" t="s">
        <v>341</v>
      </c>
      <c r="K214" s="82" t="s">
        <v>342</v>
      </c>
    </row>
    <row r="215" spans="2:15" ht="15" customHeight="1" x14ac:dyDescent="0.15">
      <c r="B215" s="214" t="s">
        <v>343</v>
      </c>
      <c r="C215" s="65" t="s">
        <v>167</v>
      </c>
      <c r="F215" s="249"/>
      <c r="G215" s="8">
        <v>259</v>
      </c>
      <c r="H215" s="8">
        <v>151</v>
      </c>
      <c r="I215" s="8">
        <v>549</v>
      </c>
      <c r="J215" s="8">
        <v>343</v>
      </c>
      <c r="K215" s="17">
        <f>SUM(G215:J215)</f>
        <v>1302</v>
      </c>
    </row>
    <row r="216" spans="2:15" ht="15" customHeight="1" x14ac:dyDescent="0.15">
      <c r="B216" s="215"/>
      <c r="C216" s="78" t="s">
        <v>56</v>
      </c>
      <c r="F216" s="249"/>
      <c r="G216" s="9">
        <v>460</v>
      </c>
      <c r="H216" s="9">
        <v>157</v>
      </c>
      <c r="I216" s="9">
        <v>442</v>
      </c>
      <c r="J216" s="9">
        <v>243</v>
      </c>
      <c r="K216" s="18">
        <f t="shared" ref="K216:K226" si="122">SUM(G216:J216)</f>
        <v>1302</v>
      </c>
    </row>
    <row r="217" spans="2:15" ht="15" customHeight="1" x14ac:dyDescent="0.15">
      <c r="B217" s="215"/>
      <c r="C217" s="78" t="s">
        <v>175</v>
      </c>
      <c r="F217" s="249"/>
      <c r="G217" s="9">
        <v>89</v>
      </c>
      <c r="H217" s="9">
        <v>66</v>
      </c>
      <c r="I217" s="9">
        <v>701</v>
      </c>
      <c r="J217" s="9">
        <v>446</v>
      </c>
      <c r="K217" s="18">
        <f t="shared" si="122"/>
        <v>1302</v>
      </c>
    </row>
    <row r="218" spans="2:15" ht="15" customHeight="1" x14ac:dyDescent="0.15">
      <c r="B218" s="215"/>
      <c r="C218" s="78" t="s">
        <v>57</v>
      </c>
      <c r="F218" s="249"/>
      <c r="G218" s="9">
        <v>445</v>
      </c>
      <c r="H218" s="9">
        <v>178</v>
      </c>
      <c r="I218" s="9">
        <v>448</v>
      </c>
      <c r="J218" s="9">
        <v>231</v>
      </c>
      <c r="K218" s="18">
        <f t="shared" si="122"/>
        <v>1302</v>
      </c>
    </row>
    <row r="219" spans="2:15" ht="15" customHeight="1" x14ac:dyDescent="0.15">
      <c r="B219" s="215"/>
      <c r="C219" s="78" t="s">
        <v>334</v>
      </c>
      <c r="F219" s="249"/>
      <c r="G219" s="9">
        <v>44</v>
      </c>
      <c r="H219" s="9">
        <v>33</v>
      </c>
      <c r="I219" s="9">
        <v>746</v>
      </c>
      <c r="J219" s="9">
        <v>479</v>
      </c>
      <c r="K219" s="18">
        <f t="shared" si="122"/>
        <v>1302</v>
      </c>
    </row>
    <row r="220" spans="2:15" ht="15" customHeight="1" x14ac:dyDescent="0.15">
      <c r="B220" s="216"/>
      <c r="C220" s="78" t="s">
        <v>335</v>
      </c>
      <c r="F220" s="249"/>
      <c r="G220" s="9">
        <v>51</v>
      </c>
      <c r="H220" s="9">
        <v>33</v>
      </c>
      <c r="I220" s="9">
        <v>762</v>
      </c>
      <c r="J220" s="9">
        <v>456</v>
      </c>
      <c r="K220" s="18">
        <f t="shared" si="122"/>
        <v>1302</v>
      </c>
    </row>
    <row r="221" spans="2:15" ht="15" customHeight="1" x14ac:dyDescent="0.15">
      <c r="B221" s="215"/>
      <c r="C221" s="78" t="s">
        <v>336</v>
      </c>
      <c r="F221" s="249"/>
      <c r="G221" s="9">
        <v>28</v>
      </c>
      <c r="H221" s="9">
        <v>14</v>
      </c>
      <c r="I221" s="9">
        <v>781</v>
      </c>
      <c r="J221" s="9">
        <v>479</v>
      </c>
      <c r="K221" s="18">
        <f t="shared" si="122"/>
        <v>1302</v>
      </c>
    </row>
    <row r="222" spans="2:15" ht="15" customHeight="1" x14ac:dyDescent="0.15">
      <c r="B222" s="215"/>
      <c r="C222" s="78" t="s">
        <v>176</v>
      </c>
      <c r="F222" s="249"/>
      <c r="G222" s="9">
        <v>8</v>
      </c>
      <c r="H222" s="9">
        <v>38</v>
      </c>
      <c r="I222" s="9">
        <v>776</v>
      </c>
      <c r="J222" s="9">
        <v>480</v>
      </c>
      <c r="K222" s="18">
        <f t="shared" si="122"/>
        <v>1302</v>
      </c>
    </row>
    <row r="223" spans="2:15" ht="15" customHeight="1" x14ac:dyDescent="0.15">
      <c r="B223" s="215"/>
      <c r="C223" s="78" t="s">
        <v>177</v>
      </c>
      <c r="F223" s="249"/>
      <c r="G223" s="9">
        <v>7</v>
      </c>
      <c r="H223" s="9">
        <v>8</v>
      </c>
      <c r="I223" s="9">
        <v>799</v>
      </c>
      <c r="J223" s="9">
        <v>488</v>
      </c>
      <c r="K223" s="18">
        <f t="shared" si="122"/>
        <v>1302</v>
      </c>
      <c r="L223" s="14"/>
      <c r="M223" s="14"/>
      <c r="N223" s="14"/>
      <c r="O223" s="14"/>
    </row>
    <row r="224" spans="2:15" ht="15" customHeight="1" x14ac:dyDescent="0.15">
      <c r="B224" s="215"/>
      <c r="C224" s="78" t="s">
        <v>178</v>
      </c>
      <c r="F224" s="249"/>
      <c r="G224" s="9">
        <v>26</v>
      </c>
      <c r="H224" s="9">
        <v>24</v>
      </c>
      <c r="I224" s="9">
        <v>775</v>
      </c>
      <c r="J224" s="9">
        <v>477</v>
      </c>
      <c r="K224" s="18">
        <f t="shared" si="122"/>
        <v>1302</v>
      </c>
      <c r="L224" s="14"/>
      <c r="M224" s="14"/>
      <c r="N224" s="14"/>
      <c r="O224" s="14"/>
    </row>
    <row r="225" spans="1:15" ht="15" customHeight="1" x14ac:dyDescent="0.15">
      <c r="B225" s="215"/>
      <c r="C225" s="78" t="s">
        <v>179</v>
      </c>
      <c r="F225" s="249"/>
      <c r="G225" s="9">
        <v>7</v>
      </c>
      <c r="H225" s="9">
        <v>10</v>
      </c>
      <c r="I225" s="9">
        <v>793</v>
      </c>
      <c r="J225" s="9">
        <v>492</v>
      </c>
      <c r="K225" s="18">
        <f t="shared" si="122"/>
        <v>1302</v>
      </c>
      <c r="L225" s="14"/>
      <c r="M225" s="14"/>
      <c r="N225" s="14"/>
      <c r="O225" s="14"/>
    </row>
    <row r="226" spans="1:15" ht="15" customHeight="1" x14ac:dyDescent="0.15">
      <c r="B226" s="217"/>
      <c r="C226" s="66" t="s">
        <v>180</v>
      </c>
      <c r="D226" s="36"/>
      <c r="E226" s="36"/>
      <c r="F226" s="131"/>
      <c r="G226" s="10">
        <v>11</v>
      </c>
      <c r="H226" s="10">
        <v>34</v>
      </c>
      <c r="I226" s="10">
        <v>770</v>
      </c>
      <c r="J226" s="10">
        <v>487</v>
      </c>
      <c r="K226" s="19">
        <f t="shared" si="122"/>
        <v>1302</v>
      </c>
      <c r="L226" s="14"/>
      <c r="M226" s="14"/>
      <c r="N226" s="14"/>
      <c r="O226" s="14"/>
    </row>
    <row r="227" spans="1:15" ht="15" customHeight="1" x14ac:dyDescent="0.15">
      <c r="B227" s="214" t="s">
        <v>3</v>
      </c>
      <c r="C227" s="65" t="s">
        <v>167</v>
      </c>
      <c r="F227" s="20">
        <f t="shared" ref="F227:F238" si="123">$K$215</f>
        <v>1302</v>
      </c>
      <c r="G227" s="11">
        <f t="shared" ref="G227:J238" si="124">IF($F227=0,0,G215/$F227*100)</f>
        <v>19.892473118279568</v>
      </c>
      <c r="H227" s="11">
        <f t="shared" si="124"/>
        <v>11.597542242703533</v>
      </c>
      <c r="I227" s="11">
        <f t="shared" si="124"/>
        <v>42.165898617511523</v>
      </c>
      <c r="J227" s="11">
        <f t="shared" si="124"/>
        <v>26.344086021505376</v>
      </c>
      <c r="K227" s="3">
        <f>SUM(G227:J227)</f>
        <v>100</v>
      </c>
      <c r="L227" s="14"/>
      <c r="M227" s="14"/>
      <c r="N227" s="14"/>
      <c r="O227" s="14"/>
    </row>
    <row r="228" spans="1:15" ht="15" customHeight="1" x14ac:dyDescent="0.15">
      <c r="B228" s="215"/>
      <c r="C228" s="78" t="s">
        <v>56</v>
      </c>
      <c r="F228" s="20">
        <f t="shared" si="123"/>
        <v>1302</v>
      </c>
      <c r="G228" s="12">
        <f t="shared" si="124"/>
        <v>35.33026113671275</v>
      </c>
      <c r="H228" s="12">
        <f t="shared" si="124"/>
        <v>12.05837173579109</v>
      </c>
      <c r="I228" s="12">
        <f t="shared" si="124"/>
        <v>33.947772657450074</v>
      </c>
      <c r="J228" s="12">
        <f t="shared" si="124"/>
        <v>18.663594470046082</v>
      </c>
      <c r="K228" s="4">
        <f t="shared" ref="K228:K238" si="125">SUM(G228:J228)</f>
        <v>99.999999999999986</v>
      </c>
      <c r="L228" s="14"/>
      <c r="M228" s="14"/>
      <c r="N228" s="14"/>
      <c r="O228" s="14"/>
    </row>
    <row r="229" spans="1:15" ht="15" customHeight="1" x14ac:dyDescent="0.15">
      <c r="B229" s="215"/>
      <c r="C229" s="78" t="s">
        <v>175</v>
      </c>
      <c r="F229" s="20">
        <f t="shared" si="123"/>
        <v>1302</v>
      </c>
      <c r="G229" s="12">
        <f t="shared" si="124"/>
        <v>6.8356374807987716</v>
      </c>
      <c r="H229" s="12">
        <f t="shared" si="124"/>
        <v>5.0691244239631335</v>
      </c>
      <c r="I229" s="12">
        <f t="shared" si="124"/>
        <v>53.840245775729642</v>
      </c>
      <c r="J229" s="12">
        <f t="shared" si="124"/>
        <v>34.254992319508446</v>
      </c>
      <c r="K229" s="4">
        <f t="shared" si="125"/>
        <v>99.999999999999986</v>
      </c>
      <c r="L229" s="14"/>
      <c r="M229" s="14"/>
      <c r="N229" s="14"/>
      <c r="O229" s="14"/>
    </row>
    <row r="230" spans="1:15" ht="15" customHeight="1" x14ac:dyDescent="0.15">
      <c r="B230" s="215"/>
      <c r="C230" s="78" t="s">
        <v>57</v>
      </c>
      <c r="F230" s="20">
        <f t="shared" si="123"/>
        <v>1302</v>
      </c>
      <c r="G230" s="12">
        <f t="shared" si="124"/>
        <v>34.178187403993853</v>
      </c>
      <c r="H230" s="12">
        <f t="shared" si="124"/>
        <v>13.671274961597543</v>
      </c>
      <c r="I230" s="12">
        <f t="shared" si="124"/>
        <v>34.408602150537639</v>
      </c>
      <c r="J230" s="12">
        <f t="shared" si="124"/>
        <v>17.741935483870968</v>
      </c>
      <c r="K230" s="4">
        <f t="shared" si="125"/>
        <v>100</v>
      </c>
      <c r="L230" s="14"/>
      <c r="M230" s="14"/>
      <c r="N230" s="14"/>
      <c r="O230" s="14"/>
    </row>
    <row r="231" spans="1:15" ht="15" customHeight="1" x14ac:dyDescent="0.15">
      <c r="B231" s="215"/>
      <c r="C231" s="78" t="s">
        <v>334</v>
      </c>
      <c r="F231" s="20">
        <f t="shared" si="123"/>
        <v>1302</v>
      </c>
      <c r="G231" s="12">
        <f t="shared" si="124"/>
        <v>3.3794162826420893</v>
      </c>
      <c r="H231" s="12">
        <f t="shared" si="124"/>
        <v>2.5345622119815667</v>
      </c>
      <c r="I231" s="12">
        <f t="shared" si="124"/>
        <v>57.296466973886325</v>
      </c>
      <c r="J231" s="12">
        <f t="shared" si="124"/>
        <v>36.789554531490012</v>
      </c>
      <c r="K231" s="4">
        <f t="shared" si="125"/>
        <v>100</v>
      </c>
      <c r="L231" s="14"/>
      <c r="M231" s="14"/>
      <c r="N231" s="14"/>
      <c r="O231" s="14"/>
    </row>
    <row r="232" spans="1:15" ht="15" customHeight="1" x14ac:dyDescent="0.15">
      <c r="B232" s="216"/>
      <c r="C232" s="78" t="s">
        <v>335</v>
      </c>
      <c r="F232" s="20">
        <f t="shared" si="123"/>
        <v>1302</v>
      </c>
      <c r="G232" s="12">
        <f t="shared" si="124"/>
        <v>3.9170506912442393</v>
      </c>
      <c r="H232" s="12">
        <f t="shared" si="124"/>
        <v>2.5345622119815667</v>
      </c>
      <c r="I232" s="12">
        <f t="shared" si="124"/>
        <v>58.525345622119815</v>
      </c>
      <c r="J232" s="12">
        <f t="shared" si="124"/>
        <v>35.023041474654377</v>
      </c>
      <c r="K232" s="4">
        <f t="shared" si="125"/>
        <v>100</v>
      </c>
      <c r="L232" s="14"/>
      <c r="M232" s="14"/>
      <c r="N232" s="14"/>
      <c r="O232" s="14"/>
    </row>
    <row r="233" spans="1:15" ht="15" customHeight="1" x14ac:dyDescent="0.15">
      <c r="B233" s="215"/>
      <c r="C233" s="78" t="s">
        <v>336</v>
      </c>
      <c r="F233" s="20">
        <f t="shared" si="123"/>
        <v>1302</v>
      </c>
      <c r="G233" s="12">
        <f t="shared" si="124"/>
        <v>2.1505376344086025</v>
      </c>
      <c r="H233" s="12">
        <f t="shared" si="124"/>
        <v>1.0752688172043012</v>
      </c>
      <c r="I233" s="12">
        <f t="shared" si="124"/>
        <v>59.984639016897077</v>
      </c>
      <c r="J233" s="12">
        <f t="shared" si="124"/>
        <v>36.789554531490012</v>
      </c>
      <c r="K233" s="4">
        <f t="shared" si="125"/>
        <v>100</v>
      </c>
      <c r="L233" s="14"/>
      <c r="M233" s="14"/>
      <c r="N233" s="14"/>
      <c r="O233" s="14"/>
    </row>
    <row r="234" spans="1:15" ht="15" customHeight="1" x14ac:dyDescent="0.15">
      <c r="B234" s="215"/>
      <c r="C234" s="78" t="s">
        <v>176</v>
      </c>
      <c r="F234" s="20">
        <f t="shared" si="123"/>
        <v>1302</v>
      </c>
      <c r="G234" s="12">
        <f t="shared" si="124"/>
        <v>0.61443932411674351</v>
      </c>
      <c r="H234" s="12">
        <f t="shared" si="124"/>
        <v>2.9185867895545314</v>
      </c>
      <c r="I234" s="12">
        <f t="shared" si="124"/>
        <v>59.600614439324119</v>
      </c>
      <c r="J234" s="12">
        <f t="shared" si="124"/>
        <v>36.866359447004612</v>
      </c>
      <c r="K234" s="4">
        <f t="shared" si="125"/>
        <v>100</v>
      </c>
      <c r="L234" s="14"/>
      <c r="M234" s="14"/>
      <c r="N234" s="14"/>
      <c r="O234" s="14"/>
    </row>
    <row r="235" spans="1:15" ht="15" customHeight="1" x14ac:dyDescent="0.15">
      <c r="B235" s="215"/>
      <c r="C235" s="78" t="s">
        <v>177</v>
      </c>
      <c r="F235" s="20">
        <f t="shared" si="123"/>
        <v>1302</v>
      </c>
      <c r="G235" s="12">
        <f t="shared" si="124"/>
        <v>0.53763440860215062</v>
      </c>
      <c r="H235" s="12">
        <f t="shared" si="124"/>
        <v>0.61443932411674351</v>
      </c>
      <c r="I235" s="12">
        <f t="shared" si="124"/>
        <v>61.367127496159753</v>
      </c>
      <c r="J235" s="12">
        <f t="shared" si="124"/>
        <v>37.480798771121357</v>
      </c>
      <c r="K235" s="4">
        <f t="shared" si="125"/>
        <v>100</v>
      </c>
      <c r="L235" s="14"/>
      <c r="M235" s="14"/>
      <c r="N235" s="14"/>
      <c r="O235" s="14"/>
    </row>
    <row r="236" spans="1:15" ht="15" customHeight="1" x14ac:dyDescent="0.15">
      <c r="B236" s="215"/>
      <c r="C236" s="78" t="s">
        <v>178</v>
      </c>
      <c r="F236" s="20">
        <f t="shared" si="123"/>
        <v>1302</v>
      </c>
      <c r="G236" s="12">
        <f t="shared" si="124"/>
        <v>1.9969278033794162</v>
      </c>
      <c r="H236" s="12">
        <f t="shared" si="124"/>
        <v>1.8433179723502304</v>
      </c>
      <c r="I236" s="12">
        <f t="shared" si="124"/>
        <v>59.523809523809526</v>
      </c>
      <c r="J236" s="12">
        <f t="shared" si="124"/>
        <v>36.635944700460833</v>
      </c>
      <c r="K236" s="4">
        <f t="shared" si="125"/>
        <v>100</v>
      </c>
      <c r="L236" s="14"/>
      <c r="M236" s="14"/>
      <c r="N236" s="14"/>
      <c r="O236" s="14"/>
    </row>
    <row r="237" spans="1:15" ht="15" customHeight="1" x14ac:dyDescent="0.15">
      <c r="B237" s="215"/>
      <c r="C237" s="78" t="s">
        <v>179</v>
      </c>
      <c r="F237" s="20">
        <f t="shared" si="123"/>
        <v>1302</v>
      </c>
      <c r="G237" s="12">
        <f t="shared" si="124"/>
        <v>0.53763440860215062</v>
      </c>
      <c r="H237" s="12">
        <f t="shared" si="124"/>
        <v>0.76804915514592931</v>
      </c>
      <c r="I237" s="12">
        <f t="shared" si="124"/>
        <v>60.906298003072202</v>
      </c>
      <c r="J237" s="12">
        <f t="shared" si="124"/>
        <v>37.788018433179722</v>
      </c>
      <c r="K237" s="4">
        <f t="shared" si="125"/>
        <v>100</v>
      </c>
      <c r="L237" s="14"/>
      <c r="M237" s="14"/>
      <c r="N237" s="14"/>
      <c r="O237" s="14"/>
    </row>
    <row r="238" spans="1:15" ht="15" customHeight="1" x14ac:dyDescent="0.15">
      <c r="B238" s="217"/>
      <c r="C238" s="66" t="s">
        <v>180</v>
      </c>
      <c r="D238" s="36"/>
      <c r="E238" s="36"/>
      <c r="F238" s="21">
        <f t="shared" si="123"/>
        <v>1302</v>
      </c>
      <c r="G238" s="13">
        <f t="shared" si="124"/>
        <v>0.84485407066052232</v>
      </c>
      <c r="H238" s="13">
        <f t="shared" si="124"/>
        <v>2.6113671274961598</v>
      </c>
      <c r="I238" s="13">
        <f t="shared" si="124"/>
        <v>59.13978494623656</v>
      </c>
      <c r="J238" s="13">
        <f t="shared" si="124"/>
        <v>37.403993855606757</v>
      </c>
      <c r="K238" s="5">
        <f t="shared" si="125"/>
        <v>100</v>
      </c>
      <c r="L238" s="14"/>
      <c r="M238" s="14"/>
      <c r="N238" s="14"/>
      <c r="O238" s="14"/>
    </row>
    <row r="239" spans="1:15" ht="15" customHeight="1" x14ac:dyDescent="0.15">
      <c r="B239" s="63"/>
      <c r="C239" s="56"/>
      <c r="D239" s="54"/>
      <c r="E239" s="14"/>
      <c r="F239" s="14"/>
      <c r="G239" s="14"/>
      <c r="H239" s="14"/>
      <c r="I239" s="14"/>
      <c r="J239" s="14"/>
      <c r="K239" s="14"/>
      <c r="L239" s="14"/>
      <c r="M239" s="14"/>
      <c r="N239" s="14"/>
      <c r="O239" s="14"/>
    </row>
    <row r="240" spans="1:15" ht="15" customHeight="1" x14ac:dyDescent="0.15">
      <c r="A240" s="1" t="s">
        <v>416</v>
      </c>
      <c r="B240" s="63"/>
      <c r="C240" s="45"/>
      <c r="D240" s="92"/>
      <c r="E240" s="92"/>
      <c r="F240" s="93"/>
      <c r="G240" s="92"/>
      <c r="H240" s="46"/>
    </row>
    <row r="241" spans="2:15" ht="15" customHeight="1" x14ac:dyDescent="0.15">
      <c r="B241" s="58" t="s">
        <v>591</v>
      </c>
      <c r="C241" s="59"/>
      <c r="D241" s="28"/>
      <c r="E241" s="28"/>
      <c r="F241" s="248"/>
      <c r="G241" s="82" t="s">
        <v>338</v>
      </c>
      <c r="H241" s="124" t="s">
        <v>339</v>
      </c>
      <c r="I241" s="82" t="s">
        <v>340</v>
      </c>
      <c r="J241" s="83" t="s">
        <v>341</v>
      </c>
      <c r="K241" s="82" t="s">
        <v>342</v>
      </c>
      <c r="M241" s="14"/>
      <c r="N241" s="14"/>
      <c r="O241" s="14"/>
    </row>
    <row r="242" spans="2:15" ht="15" customHeight="1" x14ac:dyDescent="0.15">
      <c r="B242" s="214" t="s">
        <v>343</v>
      </c>
      <c r="C242" s="65" t="s">
        <v>167</v>
      </c>
      <c r="F242" s="249"/>
      <c r="G242" s="8">
        <v>292</v>
      </c>
      <c r="H242" s="8">
        <v>119</v>
      </c>
      <c r="I242" s="8">
        <v>479</v>
      </c>
      <c r="J242" s="8">
        <v>198</v>
      </c>
      <c r="K242" s="17">
        <f>SUM(G242:J242)</f>
        <v>1088</v>
      </c>
      <c r="M242" s="14"/>
      <c r="N242" s="14"/>
      <c r="O242" s="14"/>
    </row>
    <row r="243" spans="2:15" ht="15" customHeight="1" x14ac:dyDescent="0.15">
      <c r="B243" s="215"/>
      <c r="C243" s="78" t="s">
        <v>56</v>
      </c>
      <c r="F243" s="249"/>
      <c r="G243" s="9">
        <v>478</v>
      </c>
      <c r="H243" s="9">
        <v>106</v>
      </c>
      <c r="I243" s="9">
        <v>358</v>
      </c>
      <c r="J243" s="9">
        <v>146</v>
      </c>
      <c r="K243" s="18">
        <f t="shared" ref="K243:K253" si="126">SUM(G243:J243)</f>
        <v>1088</v>
      </c>
      <c r="M243" s="14"/>
      <c r="N243" s="14"/>
      <c r="O243" s="14"/>
    </row>
    <row r="244" spans="2:15" ht="15" customHeight="1" x14ac:dyDescent="0.15">
      <c r="B244" s="215"/>
      <c r="C244" s="78" t="s">
        <v>175</v>
      </c>
      <c r="F244" s="249"/>
      <c r="G244" s="9">
        <v>105</v>
      </c>
      <c r="H244" s="9">
        <v>67</v>
      </c>
      <c r="I244" s="9">
        <v>667</v>
      </c>
      <c r="J244" s="9">
        <v>249</v>
      </c>
      <c r="K244" s="18">
        <f t="shared" si="126"/>
        <v>1088</v>
      </c>
      <c r="M244" s="14"/>
      <c r="N244" s="14"/>
      <c r="O244" s="14"/>
    </row>
    <row r="245" spans="2:15" ht="15" customHeight="1" x14ac:dyDescent="0.15">
      <c r="B245" s="215"/>
      <c r="C245" s="78" t="s">
        <v>57</v>
      </c>
      <c r="F245" s="249"/>
      <c r="G245" s="9">
        <v>411</v>
      </c>
      <c r="H245" s="9">
        <v>142</v>
      </c>
      <c r="I245" s="9">
        <v>386</v>
      </c>
      <c r="J245" s="9">
        <v>149</v>
      </c>
      <c r="K245" s="18">
        <f t="shared" si="126"/>
        <v>1088</v>
      </c>
      <c r="M245" s="14"/>
      <c r="N245" s="14"/>
      <c r="O245" s="14"/>
    </row>
    <row r="246" spans="2:15" ht="15" customHeight="1" x14ac:dyDescent="0.15">
      <c r="B246" s="215"/>
      <c r="C246" s="78" t="s">
        <v>334</v>
      </c>
      <c r="F246" s="249"/>
      <c r="G246" s="9">
        <v>48</v>
      </c>
      <c r="H246" s="9">
        <v>47</v>
      </c>
      <c r="I246" s="9">
        <v>721</v>
      </c>
      <c r="J246" s="9">
        <v>272</v>
      </c>
      <c r="K246" s="18">
        <f t="shared" si="126"/>
        <v>1088</v>
      </c>
      <c r="M246" s="14"/>
      <c r="N246" s="14"/>
      <c r="O246" s="14"/>
    </row>
    <row r="247" spans="2:15" ht="15" customHeight="1" x14ac:dyDescent="0.15">
      <c r="B247" s="216"/>
      <c r="C247" s="78" t="s">
        <v>335</v>
      </c>
      <c r="F247" s="249"/>
      <c r="G247" s="9">
        <v>90</v>
      </c>
      <c r="H247" s="9">
        <v>37</v>
      </c>
      <c r="I247" s="9">
        <v>721</v>
      </c>
      <c r="J247" s="9">
        <v>240</v>
      </c>
      <c r="K247" s="18">
        <f t="shared" si="126"/>
        <v>1088</v>
      </c>
      <c r="M247" s="14"/>
      <c r="N247" s="14"/>
      <c r="O247" s="14"/>
    </row>
    <row r="248" spans="2:15" ht="15" customHeight="1" x14ac:dyDescent="0.15">
      <c r="B248" s="215"/>
      <c r="C248" s="78" t="s">
        <v>336</v>
      </c>
      <c r="F248" s="249"/>
      <c r="G248" s="9">
        <v>62</v>
      </c>
      <c r="H248" s="9">
        <v>17</v>
      </c>
      <c r="I248" s="9">
        <v>730</v>
      </c>
      <c r="J248" s="9">
        <v>279</v>
      </c>
      <c r="K248" s="18">
        <f t="shared" si="126"/>
        <v>1088</v>
      </c>
      <c r="M248" s="14"/>
      <c r="N248" s="14"/>
      <c r="O248" s="14"/>
    </row>
    <row r="249" spans="2:15" ht="15" customHeight="1" x14ac:dyDescent="0.15">
      <c r="B249" s="215"/>
      <c r="C249" s="78" t="s">
        <v>176</v>
      </c>
      <c r="F249" s="249"/>
      <c r="G249" s="9">
        <v>11</v>
      </c>
      <c r="H249" s="9">
        <v>62</v>
      </c>
      <c r="I249" s="9">
        <v>738</v>
      </c>
      <c r="J249" s="9">
        <v>277</v>
      </c>
      <c r="K249" s="18">
        <f t="shared" si="126"/>
        <v>1088</v>
      </c>
      <c r="M249" s="14"/>
      <c r="N249" s="14"/>
      <c r="O249" s="14"/>
    </row>
    <row r="250" spans="2:15" ht="15" customHeight="1" x14ac:dyDescent="0.15">
      <c r="B250" s="215"/>
      <c r="C250" s="78" t="s">
        <v>177</v>
      </c>
      <c r="F250" s="249"/>
      <c r="G250" s="9">
        <v>6</v>
      </c>
      <c r="H250" s="9">
        <v>16</v>
      </c>
      <c r="I250" s="9">
        <v>778</v>
      </c>
      <c r="J250" s="9">
        <v>288</v>
      </c>
      <c r="K250" s="18">
        <f t="shared" si="126"/>
        <v>1088</v>
      </c>
      <c r="L250" s="14"/>
      <c r="M250" s="14"/>
      <c r="N250" s="14"/>
      <c r="O250" s="14"/>
    </row>
    <row r="251" spans="2:15" ht="15" customHeight="1" x14ac:dyDescent="0.15">
      <c r="B251" s="215"/>
      <c r="C251" s="78" t="s">
        <v>178</v>
      </c>
      <c r="F251" s="249"/>
      <c r="G251" s="9">
        <v>44</v>
      </c>
      <c r="H251" s="9">
        <v>31</v>
      </c>
      <c r="I251" s="9">
        <v>739</v>
      </c>
      <c r="J251" s="9">
        <v>274</v>
      </c>
      <c r="K251" s="18">
        <f t="shared" si="126"/>
        <v>1088</v>
      </c>
      <c r="L251" s="14"/>
      <c r="M251" s="14"/>
      <c r="N251" s="14"/>
      <c r="O251" s="14"/>
    </row>
    <row r="252" spans="2:15" ht="15" customHeight="1" x14ac:dyDescent="0.15">
      <c r="B252" s="215"/>
      <c r="C252" s="78" t="s">
        <v>179</v>
      </c>
      <c r="F252" s="249"/>
      <c r="G252" s="9">
        <v>3</v>
      </c>
      <c r="H252" s="9">
        <v>23</v>
      </c>
      <c r="I252" s="9">
        <v>779</v>
      </c>
      <c r="J252" s="9">
        <v>283</v>
      </c>
      <c r="K252" s="18">
        <f t="shared" si="126"/>
        <v>1088</v>
      </c>
      <c r="L252" s="14"/>
      <c r="M252" s="14"/>
      <c r="N252" s="14"/>
      <c r="O252" s="14"/>
    </row>
    <row r="253" spans="2:15" ht="15" customHeight="1" x14ac:dyDescent="0.15">
      <c r="B253" s="217"/>
      <c r="C253" s="66" t="s">
        <v>180</v>
      </c>
      <c r="D253" s="36"/>
      <c r="E253" s="36"/>
      <c r="F253" s="131"/>
      <c r="G253" s="10">
        <v>16</v>
      </c>
      <c r="H253" s="10">
        <v>58</v>
      </c>
      <c r="I253" s="10">
        <v>742</v>
      </c>
      <c r="J253" s="10">
        <v>272</v>
      </c>
      <c r="K253" s="19">
        <f t="shared" si="126"/>
        <v>1088</v>
      </c>
      <c r="L253" s="14"/>
      <c r="M253" s="14"/>
      <c r="N253" s="14"/>
      <c r="O253" s="14"/>
    </row>
    <row r="254" spans="2:15" ht="15" customHeight="1" x14ac:dyDescent="0.15">
      <c r="B254" s="214" t="s">
        <v>3</v>
      </c>
      <c r="C254" s="65" t="s">
        <v>167</v>
      </c>
      <c r="F254" s="20">
        <f t="shared" ref="F254:F265" si="127">$K$242</f>
        <v>1088</v>
      </c>
      <c r="G254" s="11">
        <f t="shared" ref="G254:J265" si="128">IF($F254=0,0,G242/$F254*100)</f>
        <v>26.838235294117645</v>
      </c>
      <c r="H254" s="11">
        <f t="shared" si="128"/>
        <v>10.9375</v>
      </c>
      <c r="I254" s="11">
        <f t="shared" si="128"/>
        <v>44.025735294117645</v>
      </c>
      <c r="J254" s="11">
        <f t="shared" si="128"/>
        <v>18.198529411764707</v>
      </c>
      <c r="K254" s="3">
        <f>SUM(G254:J254)</f>
        <v>100</v>
      </c>
      <c r="L254" s="14"/>
      <c r="M254" s="14"/>
      <c r="N254" s="14"/>
      <c r="O254" s="14"/>
    </row>
    <row r="255" spans="2:15" ht="15" customHeight="1" x14ac:dyDescent="0.15">
      <c r="B255" s="215"/>
      <c r="C255" s="78" t="s">
        <v>56</v>
      </c>
      <c r="F255" s="20">
        <f t="shared" si="127"/>
        <v>1088</v>
      </c>
      <c r="G255" s="12">
        <f t="shared" si="128"/>
        <v>43.933823529411761</v>
      </c>
      <c r="H255" s="12">
        <f t="shared" si="128"/>
        <v>9.742647058823529</v>
      </c>
      <c r="I255" s="12">
        <f t="shared" si="128"/>
        <v>32.904411764705884</v>
      </c>
      <c r="J255" s="12">
        <f t="shared" si="128"/>
        <v>13.419117647058822</v>
      </c>
      <c r="K255" s="4">
        <f t="shared" ref="K255:K265" si="129">SUM(G255:J255)</f>
        <v>100</v>
      </c>
      <c r="L255" s="14"/>
      <c r="M255" s="14"/>
      <c r="N255" s="14"/>
      <c r="O255" s="14"/>
    </row>
    <row r="256" spans="2:15" ht="15" customHeight="1" x14ac:dyDescent="0.15">
      <c r="B256" s="215"/>
      <c r="C256" s="78" t="s">
        <v>175</v>
      </c>
      <c r="F256" s="20">
        <f t="shared" si="127"/>
        <v>1088</v>
      </c>
      <c r="G256" s="12">
        <f t="shared" si="128"/>
        <v>9.6507352941176467</v>
      </c>
      <c r="H256" s="12">
        <f t="shared" si="128"/>
        <v>6.1580882352941178</v>
      </c>
      <c r="I256" s="12">
        <f t="shared" si="128"/>
        <v>61.305147058823529</v>
      </c>
      <c r="J256" s="12">
        <f t="shared" si="128"/>
        <v>22.886029411764707</v>
      </c>
      <c r="K256" s="4">
        <f t="shared" si="129"/>
        <v>100</v>
      </c>
      <c r="L256" s="14"/>
      <c r="M256" s="14"/>
      <c r="N256" s="14"/>
      <c r="O256" s="14"/>
    </row>
    <row r="257" spans="2:15" ht="15" customHeight="1" x14ac:dyDescent="0.15">
      <c r="B257" s="215"/>
      <c r="C257" s="78" t="s">
        <v>57</v>
      </c>
      <c r="F257" s="20">
        <f t="shared" si="127"/>
        <v>1088</v>
      </c>
      <c r="G257" s="12">
        <f t="shared" si="128"/>
        <v>37.775735294117645</v>
      </c>
      <c r="H257" s="12">
        <f t="shared" si="128"/>
        <v>13.051470588235295</v>
      </c>
      <c r="I257" s="12">
        <f t="shared" si="128"/>
        <v>35.477941176470587</v>
      </c>
      <c r="J257" s="12">
        <f t="shared" si="128"/>
        <v>13.694852941176471</v>
      </c>
      <c r="K257" s="4">
        <f t="shared" si="129"/>
        <v>100</v>
      </c>
      <c r="L257" s="14"/>
      <c r="M257" s="14"/>
      <c r="N257" s="14"/>
      <c r="O257" s="14"/>
    </row>
    <row r="258" spans="2:15" ht="15" customHeight="1" x14ac:dyDescent="0.15">
      <c r="B258" s="215"/>
      <c r="C258" s="78" t="s">
        <v>334</v>
      </c>
      <c r="F258" s="20">
        <f t="shared" si="127"/>
        <v>1088</v>
      </c>
      <c r="G258" s="12">
        <f t="shared" si="128"/>
        <v>4.4117647058823533</v>
      </c>
      <c r="H258" s="12">
        <f t="shared" si="128"/>
        <v>4.3198529411764701</v>
      </c>
      <c r="I258" s="12">
        <f t="shared" si="128"/>
        <v>66.268382352941174</v>
      </c>
      <c r="J258" s="12">
        <f t="shared" si="128"/>
        <v>25</v>
      </c>
      <c r="K258" s="4">
        <f t="shared" si="129"/>
        <v>100</v>
      </c>
      <c r="L258" s="14"/>
      <c r="M258" s="14"/>
      <c r="N258" s="14"/>
      <c r="O258" s="14"/>
    </row>
    <row r="259" spans="2:15" ht="15" customHeight="1" x14ac:dyDescent="0.15">
      <c r="B259" s="216"/>
      <c r="C259" s="78" t="s">
        <v>335</v>
      </c>
      <c r="F259" s="20">
        <f t="shared" si="127"/>
        <v>1088</v>
      </c>
      <c r="G259" s="12">
        <f t="shared" si="128"/>
        <v>8.2720588235294112</v>
      </c>
      <c r="H259" s="12">
        <f t="shared" si="128"/>
        <v>3.4007352941176467</v>
      </c>
      <c r="I259" s="12">
        <f t="shared" si="128"/>
        <v>66.268382352941174</v>
      </c>
      <c r="J259" s="12">
        <f t="shared" si="128"/>
        <v>22.058823529411764</v>
      </c>
      <c r="K259" s="4">
        <f t="shared" si="129"/>
        <v>100</v>
      </c>
      <c r="L259" s="14"/>
      <c r="M259" s="14"/>
      <c r="N259" s="14"/>
      <c r="O259" s="14"/>
    </row>
    <row r="260" spans="2:15" ht="15" customHeight="1" x14ac:dyDescent="0.15">
      <c r="B260" s="215"/>
      <c r="C260" s="78" t="s">
        <v>336</v>
      </c>
      <c r="F260" s="20">
        <f t="shared" si="127"/>
        <v>1088</v>
      </c>
      <c r="G260" s="12">
        <f t="shared" si="128"/>
        <v>5.6985294117647056</v>
      </c>
      <c r="H260" s="12">
        <f t="shared" si="128"/>
        <v>1.5625</v>
      </c>
      <c r="I260" s="12">
        <f t="shared" si="128"/>
        <v>67.095588235294116</v>
      </c>
      <c r="J260" s="12">
        <f t="shared" si="128"/>
        <v>25.643382352941174</v>
      </c>
      <c r="K260" s="4">
        <f t="shared" si="129"/>
        <v>100</v>
      </c>
      <c r="L260" s="14"/>
      <c r="M260" s="14"/>
      <c r="N260" s="14"/>
      <c r="O260" s="14"/>
    </row>
    <row r="261" spans="2:15" ht="15" customHeight="1" x14ac:dyDescent="0.15">
      <c r="B261" s="215"/>
      <c r="C261" s="78" t="s">
        <v>176</v>
      </c>
      <c r="F261" s="20">
        <f t="shared" si="127"/>
        <v>1088</v>
      </c>
      <c r="G261" s="12">
        <f t="shared" si="128"/>
        <v>1.0110294117647058</v>
      </c>
      <c r="H261" s="12">
        <f t="shared" si="128"/>
        <v>5.6985294117647056</v>
      </c>
      <c r="I261" s="12">
        <f t="shared" si="128"/>
        <v>67.830882352941174</v>
      </c>
      <c r="J261" s="12">
        <f t="shared" si="128"/>
        <v>25.459558823529409</v>
      </c>
      <c r="K261" s="4">
        <f t="shared" si="129"/>
        <v>99.999999999999986</v>
      </c>
      <c r="L261" s="14"/>
      <c r="M261" s="14"/>
      <c r="N261" s="14"/>
      <c r="O261" s="14"/>
    </row>
    <row r="262" spans="2:15" ht="15" customHeight="1" x14ac:dyDescent="0.15">
      <c r="B262" s="215"/>
      <c r="C262" s="78" t="s">
        <v>177</v>
      </c>
      <c r="F262" s="20">
        <f t="shared" si="127"/>
        <v>1088</v>
      </c>
      <c r="G262" s="12">
        <f t="shared" si="128"/>
        <v>0.55147058823529416</v>
      </c>
      <c r="H262" s="12">
        <f t="shared" si="128"/>
        <v>1.4705882352941175</v>
      </c>
      <c r="I262" s="12">
        <f t="shared" si="128"/>
        <v>71.507352941176478</v>
      </c>
      <c r="J262" s="12">
        <f t="shared" si="128"/>
        <v>26.47058823529412</v>
      </c>
      <c r="K262" s="4">
        <f t="shared" si="129"/>
        <v>100</v>
      </c>
      <c r="L262" s="14"/>
      <c r="M262" s="14"/>
      <c r="N262" s="14"/>
      <c r="O262" s="14"/>
    </row>
    <row r="263" spans="2:15" ht="15" customHeight="1" x14ac:dyDescent="0.15">
      <c r="B263" s="215"/>
      <c r="C263" s="78" t="s">
        <v>178</v>
      </c>
      <c r="F263" s="20">
        <f t="shared" si="127"/>
        <v>1088</v>
      </c>
      <c r="G263" s="12">
        <f t="shared" si="128"/>
        <v>4.0441176470588234</v>
      </c>
      <c r="H263" s="12">
        <f t="shared" si="128"/>
        <v>2.8492647058823528</v>
      </c>
      <c r="I263" s="12">
        <f t="shared" si="128"/>
        <v>67.922794117647058</v>
      </c>
      <c r="J263" s="12">
        <f t="shared" si="128"/>
        <v>25.183823529411764</v>
      </c>
      <c r="K263" s="4">
        <f t="shared" si="129"/>
        <v>100</v>
      </c>
      <c r="L263" s="14"/>
      <c r="M263" s="14"/>
      <c r="N263" s="14"/>
      <c r="O263" s="14"/>
    </row>
    <row r="264" spans="2:15" ht="15" customHeight="1" x14ac:dyDescent="0.15">
      <c r="B264" s="215"/>
      <c r="C264" s="78" t="s">
        <v>179</v>
      </c>
      <c r="F264" s="20">
        <f t="shared" si="127"/>
        <v>1088</v>
      </c>
      <c r="G264" s="12">
        <f t="shared" si="128"/>
        <v>0.27573529411764708</v>
      </c>
      <c r="H264" s="12">
        <f t="shared" si="128"/>
        <v>2.1139705882352944</v>
      </c>
      <c r="I264" s="12">
        <f t="shared" si="128"/>
        <v>71.599264705882348</v>
      </c>
      <c r="J264" s="12">
        <f t="shared" si="128"/>
        <v>26.011029411764707</v>
      </c>
      <c r="K264" s="4">
        <f t="shared" si="129"/>
        <v>100</v>
      </c>
      <c r="L264" s="14"/>
      <c r="M264" s="14"/>
      <c r="N264" s="14"/>
      <c r="O264" s="14"/>
    </row>
    <row r="265" spans="2:15" ht="15" customHeight="1" x14ac:dyDescent="0.15">
      <c r="B265" s="217"/>
      <c r="C265" s="66" t="s">
        <v>180</v>
      </c>
      <c r="D265" s="36"/>
      <c r="E265" s="36"/>
      <c r="F265" s="21">
        <f t="shared" si="127"/>
        <v>1088</v>
      </c>
      <c r="G265" s="13">
        <f t="shared" si="128"/>
        <v>1.4705882352941175</v>
      </c>
      <c r="H265" s="13">
        <f t="shared" si="128"/>
        <v>5.3308823529411766</v>
      </c>
      <c r="I265" s="13">
        <f t="shared" si="128"/>
        <v>68.19852941176471</v>
      </c>
      <c r="J265" s="13">
        <f t="shared" si="128"/>
        <v>25</v>
      </c>
      <c r="K265" s="5">
        <f t="shared" si="129"/>
        <v>100</v>
      </c>
      <c r="L265" s="14"/>
      <c r="M265" s="14"/>
      <c r="N265" s="14"/>
      <c r="O265" s="14"/>
    </row>
    <row r="266" spans="2:15" ht="15" customHeight="1" x14ac:dyDescent="0.15">
      <c r="B266" s="63"/>
      <c r="C266" s="56"/>
      <c r="D266" s="54"/>
      <c r="E266" s="54"/>
      <c r="F266" s="14"/>
      <c r="G266" s="14"/>
      <c r="H266" s="14"/>
      <c r="I266" s="14"/>
      <c r="J266" s="14"/>
      <c r="K266" s="14"/>
      <c r="L266" s="14"/>
      <c r="M266" s="14"/>
      <c r="N266" s="14"/>
      <c r="O266" s="14"/>
    </row>
    <row r="267" spans="2:15" ht="15" customHeight="1" x14ac:dyDescent="0.15">
      <c r="B267" s="58" t="s">
        <v>234</v>
      </c>
      <c r="C267" s="59"/>
      <c r="D267" s="28"/>
      <c r="E267" s="28"/>
      <c r="F267" s="248"/>
      <c r="G267" s="82" t="s">
        <v>338</v>
      </c>
      <c r="H267" s="124" t="s">
        <v>339</v>
      </c>
      <c r="I267" s="82" t="s">
        <v>340</v>
      </c>
      <c r="J267" s="83" t="s">
        <v>341</v>
      </c>
      <c r="K267" s="82" t="s">
        <v>342</v>
      </c>
    </row>
    <row r="268" spans="2:15" ht="15" customHeight="1" x14ac:dyDescent="0.15">
      <c r="B268" s="214" t="s">
        <v>343</v>
      </c>
      <c r="C268" s="65" t="s">
        <v>167</v>
      </c>
      <c r="F268" s="249"/>
      <c r="G268" s="8">
        <v>285</v>
      </c>
      <c r="H268" s="8">
        <v>110</v>
      </c>
      <c r="I268" s="8">
        <v>428</v>
      </c>
      <c r="J268" s="8">
        <v>188</v>
      </c>
      <c r="K268" s="17">
        <f>SUM(G268:J268)</f>
        <v>1011</v>
      </c>
    </row>
    <row r="269" spans="2:15" ht="15" customHeight="1" x14ac:dyDescent="0.15">
      <c r="B269" s="215"/>
      <c r="C269" s="78" t="s">
        <v>56</v>
      </c>
      <c r="F269" s="249"/>
      <c r="G269" s="9">
        <v>473</v>
      </c>
      <c r="H269" s="9">
        <v>104</v>
      </c>
      <c r="I269" s="9">
        <v>305</v>
      </c>
      <c r="J269" s="9">
        <v>129</v>
      </c>
      <c r="K269" s="18">
        <f t="shared" ref="K269:K279" si="130">SUM(G269:J269)</f>
        <v>1011</v>
      </c>
    </row>
    <row r="270" spans="2:15" ht="15" customHeight="1" x14ac:dyDescent="0.15">
      <c r="B270" s="215"/>
      <c r="C270" s="78" t="s">
        <v>175</v>
      </c>
      <c r="F270" s="249"/>
      <c r="G270" s="9">
        <v>103</v>
      </c>
      <c r="H270" s="9">
        <v>66</v>
      </c>
      <c r="I270" s="9">
        <v>609</v>
      </c>
      <c r="J270" s="9">
        <v>233</v>
      </c>
      <c r="K270" s="18">
        <f t="shared" si="130"/>
        <v>1011</v>
      </c>
    </row>
    <row r="271" spans="2:15" ht="15" customHeight="1" x14ac:dyDescent="0.15">
      <c r="B271" s="215"/>
      <c r="C271" s="78" t="s">
        <v>57</v>
      </c>
      <c r="F271" s="249"/>
      <c r="G271" s="9">
        <v>394</v>
      </c>
      <c r="H271" s="9">
        <v>132</v>
      </c>
      <c r="I271" s="9">
        <v>343</v>
      </c>
      <c r="J271" s="9">
        <v>142</v>
      </c>
      <c r="K271" s="18">
        <f t="shared" si="130"/>
        <v>1011</v>
      </c>
    </row>
    <row r="272" spans="2:15" ht="15" customHeight="1" x14ac:dyDescent="0.15">
      <c r="B272" s="215"/>
      <c r="C272" s="78" t="s">
        <v>334</v>
      </c>
      <c r="F272" s="249"/>
      <c r="G272" s="9">
        <v>44</v>
      </c>
      <c r="H272" s="9">
        <v>42</v>
      </c>
      <c r="I272" s="9">
        <v>666</v>
      </c>
      <c r="J272" s="9">
        <v>259</v>
      </c>
      <c r="K272" s="18">
        <f t="shared" si="130"/>
        <v>1011</v>
      </c>
    </row>
    <row r="273" spans="2:15" ht="15" customHeight="1" x14ac:dyDescent="0.15">
      <c r="B273" s="216"/>
      <c r="C273" s="78" t="s">
        <v>335</v>
      </c>
      <c r="F273" s="249"/>
      <c r="G273" s="9">
        <v>88</v>
      </c>
      <c r="H273" s="9">
        <v>35</v>
      </c>
      <c r="I273" s="9">
        <v>664</v>
      </c>
      <c r="J273" s="9">
        <v>224</v>
      </c>
      <c r="K273" s="18">
        <f t="shared" si="130"/>
        <v>1011</v>
      </c>
    </row>
    <row r="274" spans="2:15" ht="15" customHeight="1" x14ac:dyDescent="0.15">
      <c r="B274" s="215"/>
      <c r="C274" s="78" t="s">
        <v>336</v>
      </c>
      <c r="F274" s="249"/>
      <c r="G274" s="9">
        <v>60</v>
      </c>
      <c r="H274" s="9">
        <v>17</v>
      </c>
      <c r="I274" s="9">
        <v>672</v>
      </c>
      <c r="J274" s="9">
        <v>262</v>
      </c>
      <c r="K274" s="18">
        <f t="shared" si="130"/>
        <v>1011</v>
      </c>
    </row>
    <row r="275" spans="2:15" ht="15" customHeight="1" x14ac:dyDescent="0.15">
      <c r="B275" s="215"/>
      <c r="C275" s="78" t="s">
        <v>176</v>
      </c>
      <c r="F275" s="249"/>
      <c r="G275" s="9">
        <v>11</v>
      </c>
      <c r="H275" s="9">
        <v>59</v>
      </c>
      <c r="I275" s="9">
        <v>681</v>
      </c>
      <c r="J275" s="9">
        <v>260</v>
      </c>
      <c r="K275" s="18">
        <f t="shared" si="130"/>
        <v>1011</v>
      </c>
    </row>
    <row r="276" spans="2:15" ht="15" customHeight="1" x14ac:dyDescent="0.15">
      <c r="B276" s="215"/>
      <c r="C276" s="78" t="s">
        <v>177</v>
      </c>
      <c r="F276" s="249"/>
      <c r="G276" s="9">
        <v>6</v>
      </c>
      <c r="H276" s="9">
        <v>15</v>
      </c>
      <c r="I276" s="9">
        <v>719</v>
      </c>
      <c r="J276" s="9">
        <v>271</v>
      </c>
      <c r="K276" s="18">
        <f t="shared" si="130"/>
        <v>1011</v>
      </c>
      <c r="L276" s="14"/>
      <c r="M276" s="14"/>
      <c r="N276" s="14"/>
      <c r="O276" s="14"/>
    </row>
    <row r="277" spans="2:15" ht="15" customHeight="1" x14ac:dyDescent="0.15">
      <c r="B277" s="215"/>
      <c r="C277" s="78" t="s">
        <v>178</v>
      </c>
      <c r="F277" s="249"/>
      <c r="G277" s="9">
        <v>40</v>
      </c>
      <c r="H277" s="9">
        <v>30</v>
      </c>
      <c r="I277" s="9">
        <v>681</v>
      </c>
      <c r="J277" s="9">
        <v>260</v>
      </c>
      <c r="K277" s="18">
        <f t="shared" si="130"/>
        <v>1011</v>
      </c>
      <c r="L277" s="14"/>
      <c r="M277" s="14"/>
      <c r="N277" s="14"/>
      <c r="O277" s="14"/>
    </row>
    <row r="278" spans="2:15" ht="15" customHeight="1" x14ac:dyDescent="0.15">
      <c r="B278" s="215"/>
      <c r="C278" s="78" t="s">
        <v>179</v>
      </c>
      <c r="F278" s="249"/>
      <c r="G278" s="9">
        <v>3</v>
      </c>
      <c r="H278" s="9">
        <v>20</v>
      </c>
      <c r="I278" s="9">
        <v>721</v>
      </c>
      <c r="J278" s="9">
        <v>267</v>
      </c>
      <c r="K278" s="18">
        <f t="shared" si="130"/>
        <v>1011</v>
      </c>
      <c r="L278" s="14"/>
      <c r="M278" s="14"/>
      <c r="N278" s="14"/>
      <c r="O278" s="14"/>
    </row>
    <row r="279" spans="2:15" ht="15" customHeight="1" x14ac:dyDescent="0.15">
      <c r="B279" s="217"/>
      <c r="C279" s="66" t="s">
        <v>180</v>
      </c>
      <c r="D279" s="36"/>
      <c r="E279" s="36"/>
      <c r="F279" s="131"/>
      <c r="G279" s="10">
        <v>16</v>
      </c>
      <c r="H279" s="10">
        <v>53</v>
      </c>
      <c r="I279" s="10">
        <v>685</v>
      </c>
      <c r="J279" s="10">
        <v>257</v>
      </c>
      <c r="K279" s="19">
        <f t="shared" si="130"/>
        <v>1011</v>
      </c>
      <c r="L279" s="14"/>
      <c r="M279" s="14"/>
      <c r="N279" s="14"/>
      <c r="O279" s="14"/>
    </row>
    <row r="280" spans="2:15" ht="15" customHeight="1" x14ac:dyDescent="0.15">
      <c r="B280" s="214" t="s">
        <v>3</v>
      </c>
      <c r="C280" s="65" t="s">
        <v>167</v>
      </c>
      <c r="F280" s="20">
        <f t="shared" ref="F280:F291" si="131">$K$268</f>
        <v>1011</v>
      </c>
      <c r="G280" s="11">
        <f t="shared" ref="G280:J291" si="132">IF($F280=0,0,G268/$F280*100)</f>
        <v>28.18991097922849</v>
      </c>
      <c r="H280" s="11">
        <f t="shared" si="132"/>
        <v>10.880316518298715</v>
      </c>
      <c r="I280" s="11">
        <f t="shared" si="132"/>
        <v>42.334322453016817</v>
      </c>
      <c r="J280" s="11">
        <f t="shared" si="132"/>
        <v>18.595450049455984</v>
      </c>
      <c r="K280" s="3">
        <f>SUM(G280:J280)</f>
        <v>100</v>
      </c>
      <c r="L280" s="14"/>
      <c r="M280" s="14"/>
      <c r="N280" s="14"/>
      <c r="O280" s="14"/>
    </row>
    <row r="281" spans="2:15" ht="15" customHeight="1" x14ac:dyDescent="0.15">
      <c r="B281" s="215"/>
      <c r="C281" s="78" t="s">
        <v>56</v>
      </c>
      <c r="F281" s="20">
        <f t="shared" si="131"/>
        <v>1011</v>
      </c>
      <c r="G281" s="12">
        <f t="shared" si="132"/>
        <v>46.78536102868447</v>
      </c>
      <c r="H281" s="12">
        <f t="shared" si="132"/>
        <v>10.286844708209692</v>
      </c>
      <c r="I281" s="12">
        <f t="shared" si="132"/>
        <v>30.16815034619189</v>
      </c>
      <c r="J281" s="12">
        <f t="shared" si="132"/>
        <v>12.759643916913946</v>
      </c>
      <c r="K281" s="4">
        <f t="shared" ref="K281:K291" si="133">SUM(G281:J281)</f>
        <v>100</v>
      </c>
      <c r="L281" s="14"/>
      <c r="M281" s="14"/>
      <c r="N281" s="14"/>
      <c r="O281" s="14"/>
    </row>
    <row r="282" spans="2:15" ht="15" customHeight="1" x14ac:dyDescent="0.15">
      <c r="B282" s="215"/>
      <c r="C282" s="78" t="s">
        <v>175</v>
      </c>
      <c r="F282" s="20">
        <f t="shared" si="131"/>
        <v>1011</v>
      </c>
      <c r="G282" s="12">
        <f t="shared" si="132"/>
        <v>10.187932739861523</v>
      </c>
      <c r="H282" s="12">
        <f t="shared" si="132"/>
        <v>6.5281899109792292</v>
      </c>
      <c r="I282" s="12">
        <f t="shared" si="132"/>
        <v>60.237388724035611</v>
      </c>
      <c r="J282" s="12">
        <f t="shared" si="132"/>
        <v>23.04648862512364</v>
      </c>
      <c r="K282" s="4">
        <f t="shared" si="133"/>
        <v>100.00000000000001</v>
      </c>
      <c r="L282" s="14"/>
      <c r="M282" s="14"/>
      <c r="N282" s="14"/>
      <c r="O282" s="14"/>
    </row>
    <row r="283" spans="2:15" ht="15" customHeight="1" x14ac:dyDescent="0.15">
      <c r="B283" s="215"/>
      <c r="C283" s="78" t="s">
        <v>57</v>
      </c>
      <c r="F283" s="20">
        <f t="shared" si="131"/>
        <v>1011</v>
      </c>
      <c r="G283" s="12">
        <f t="shared" si="132"/>
        <v>38.97131552917903</v>
      </c>
      <c r="H283" s="12">
        <f t="shared" si="132"/>
        <v>13.056379821958458</v>
      </c>
      <c r="I283" s="12">
        <f t="shared" si="132"/>
        <v>33.926805143422357</v>
      </c>
      <c r="J283" s="12">
        <f t="shared" si="132"/>
        <v>14.045499505440159</v>
      </c>
      <c r="K283" s="4">
        <f t="shared" si="133"/>
        <v>100.00000000000001</v>
      </c>
      <c r="L283" s="14"/>
      <c r="M283" s="14"/>
      <c r="N283" s="14"/>
      <c r="O283" s="14"/>
    </row>
    <row r="284" spans="2:15" ht="15" customHeight="1" x14ac:dyDescent="0.15">
      <c r="B284" s="215"/>
      <c r="C284" s="78" t="s">
        <v>334</v>
      </c>
      <c r="F284" s="20">
        <f t="shared" si="131"/>
        <v>1011</v>
      </c>
      <c r="G284" s="12">
        <f t="shared" si="132"/>
        <v>4.3521266073194855</v>
      </c>
      <c r="H284" s="12">
        <f t="shared" si="132"/>
        <v>4.154302670623145</v>
      </c>
      <c r="I284" s="12">
        <f t="shared" si="132"/>
        <v>65.875370919881306</v>
      </c>
      <c r="J284" s="12">
        <f t="shared" si="132"/>
        <v>25.618199802176061</v>
      </c>
      <c r="K284" s="4">
        <f t="shared" si="133"/>
        <v>100</v>
      </c>
      <c r="L284" s="14"/>
      <c r="M284" s="14"/>
      <c r="N284" s="14"/>
      <c r="O284" s="14"/>
    </row>
    <row r="285" spans="2:15" ht="15" customHeight="1" x14ac:dyDescent="0.15">
      <c r="B285" s="216"/>
      <c r="C285" s="78" t="s">
        <v>335</v>
      </c>
      <c r="F285" s="20">
        <f t="shared" si="131"/>
        <v>1011</v>
      </c>
      <c r="G285" s="12">
        <f t="shared" si="132"/>
        <v>8.7042532146389711</v>
      </c>
      <c r="H285" s="12">
        <f t="shared" si="132"/>
        <v>3.4619188921859543</v>
      </c>
      <c r="I285" s="12">
        <f t="shared" si="132"/>
        <v>65.677546983184968</v>
      </c>
      <c r="J285" s="12">
        <f t="shared" si="132"/>
        <v>22.156280909990109</v>
      </c>
      <c r="K285" s="4">
        <f t="shared" si="133"/>
        <v>100</v>
      </c>
      <c r="L285" s="14"/>
      <c r="M285" s="14"/>
      <c r="N285" s="14"/>
      <c r="O285" s="14"/>
    </row>
    <row r="286" spans="2:15" ht="15" customHeight="1" x14ac:dyDescent="0.15">
      <c r="B286" s="215"/>
      <c r="C286" s="78" t="s">
        <v>336</v>
      </c>
      <c r="F286" s="20">
        <f t="shared" si="131"/>
        <v>1011</v>
      </c>
      <c r="G286" s="12">
        <f t="shared" si="132"/>
        <v>5.9347181008902083</v>
      </c>
      <c r="H286" s="12">
        <f t="shared" si="132"/>
        <v>1.6815034619188922</v>
      </c>
      <c r="I286" s="12">
        <f t="shared" si="132"/>
        <v>66.468842729970319</v>
      </c>
      <c r="J286" s="12">
        <f t="shared" si="132"/>
        <v>25.914935707220572</v>
      </c>
      <c r="K286" s="4">
        <f t="shared" si="133"/>
        <v>100</v>
      </c>
      <c r="L286" s="14"/>
      <c r="M286" s="14"/>
      <c r="N286" s="14"/>
      <c r="O286" s="14"/>
    </row>
    <row r="287" spans="2:15" ht="15" customHeight="1" x14ac:dyDescent="0.15">
      <c r="B287" s="215"/>
      <c r="C287" s="78" t="s">
        <v>176</v>
      </c>
      <c r="F287" s="20">
        <f t="shared" si="131"/>
        <v>1011</v>
      </c>
      <c r="G287" s="12">
        <f t="shared" si="132"/>
        <v>1.0880316518298714</v>
      </c>
      <c r="H287" s="12">
        <f t="shared" si="132"/>
        <v>5.8358061325420376</v>
      </c>
      <c r="I287" s="12">
        <f t="shared" si="132"/>
        <v>67.359050445103861</v>
      </c>
      <c r="J287" s="12">
        <f t="shared" si="132"/>
        <v>25.71711177052423</v>
      </c>
      <c r="K287" s="4">
        <f t="shared" si="133"/>
        <v>100</v>
      </c>
      <c r="L287" s="14"/>
      <c r="M287" s="14"/>
      <c r="N287" s="14"/>
      <c r="O287" s="14"/>
    </row>
    <row r="288" spans="2:15" ht="15" customHeight="1" x14ac:dyDescent="0.15">
      <c r="B288" s="215"/>
      <c r="C288" s="78" t="s">
        <v>177</v>
      </c>
      <c r="F288" s="20">
        <f t="shared" si="131"/>
        <v>1011</v>
      </c>
      <c r="G288" s="12">
        <f t="shared" si="132"/>
        <v>0.59347181008902083</v>
      </c>
      <c r="H288" s="12">
        <f t="shared" si="132"/>
        <v>1.4836795252225521</v>
      </c>
      <c r="I288" s="12">
        <f t="shared" si="132"/>
        <v>71.117705242334324</v>
      </c>
      <c r="J288" s="12">
        <f t="shared" si="132"/>
        <v>26.805143422354107</v>
      </c>
      <c r="K288" s="4">
        <f t="shared" si="133"/>
        <v>100</v>
      </c>
      <c r="L288" s="14"/>
      <c r="M288" s="14"/>
      <c r="N288" s="14"/>
      <c r="O288" s="14"/>
    </row>
    <row r="289" spans="1:15" ht="15" customHeight="1" x14ac:dyDescent="0.15">
      <c r="B289" s="215"/>
      <c r="C289" s="78" t="s">
        <v>178</v>
      </c>
      <c r="F289" s="20">
        <f t="shared" si="131"/>
        <v>1011</v>
      </c>
      <c r="G289" s="12">
        <f t="shared" si="132"/>
        <v>3.9564787339268048</v>
      </c>
      <c r="H289" s="12">
        <f t="shared" si="132"/>
        <v>2.9673590504451042</v>
      </c>
      <c r="I289" s="12">
        <f t="shared" si="132"/>
        <v>67.359050445103861</v>
      </c>
      <c r="J289" s="12">
        <f t="shared" si="132"/>
        <v>25.71711177052423</v>
      </c>
      <c r="K289" s="4">
        <f t="shared" si="133"/>
        <v>100</v>
      </c>
      <c r="L289" s="14"/>
      <c r="M289" s="14"/>
      <c r="N289" s="14"/>
      <c r="O289" s="14"/>
    </row>
    <row r="290" spans="1:15" ht="15" customHeight="1" x14ac:dyDescent="0.15">
      <c r="B290" s="215"/>
      <c r="C290" s="78" t="s">
        <v>179</v>
      </c>
      <c r="F290" s="20">
        <f t="shared" si="131"/>
        <v>1011</v>
      </c>
      <c r="G290" s="12">
        <f t="shared" si="132"/>
        <v>0.29673590504451042</v>
      </c>
      <c r="H290" s="12">
        <f t="shared" si="132"/>
        <v>1.9782393669634024</v>
      </c>
      <c r="I290" s="12">
        <f t="shared" si="132"/>
        <v>71.315529179030662</v>
      </c>
      <c r="J290" s="12">
        <f t="shared" si="132"/>
        <v>26.409495548961427</v>
      </c>
      <c r="K290" s="4">
        <f t="shared" si="133"/>
        <v>100</v>
      </c>
      <c r="L290" s="14"/>
      <c r="M290" s="14"/>
      <c r="N290" s="14"/>
      <c r="O290" s="14"/>
    </row>
    <row r="291" spans="1:15" ht="15" customHeight="1" x14ac:dyDescent="0.15">
      <c r="B291" s="217"/>
      <c r="C291" s="66" t="s">
        <v>180</v>
      </c>
      <c r="D291" s="36"/>
      <c r="E291" s="36"/>
      <c r="F291" s="21">
        <f t="shared" si="131"/>
        <v>1011</v>
      </c>
      <c r="G291" s="13">
        <f t="shared" si="132"/>
        <v>1.5825914935707219</v>
      </c>
      <c r="H291" s="13">
        <f t="shared" si="132"/>
        <v>5.2423343224530168</v>
      </c>
      <c r="I291" s="13">
        <f t="shared" si="132"/>
        <v>67.754698318496537</v>
      </c>
      <c r="J291" s="13">
        <f t="shared" si="132"/>
        <v>25.420375865479723</v>
      </c>
      <c r="K291" s="5">
        <f t="shared" si="133"/>
        <v>100</v>
      </c>
      <c r="L291" s="14"/>
      <c r="M291" s="14"/>
      <c r="N291" s="14"/>
      <c r="O291" s="14"/>
    </row>
    <row r="292" spans="1:15" ht="15" customHeight="1" x14ac:dyDescent="0.15">
      <c r="B292" s="63"/>
      <c r="C292" s="56"/>
      <c r="D292" s="54"/>
      <c r="E292" s="14"/>
      <c r="F292" s="14"/>
      <c r="G292" s="14"/>
      <c r="H292" s="14"/>
      <c r="I292" s="14"/>
      <c r="J292" s="14"/>
      <c r="K292" s="14"/>
      <c r="L292" s="14"/>
      <c r="M292" s="14"/>
      <c r="N292" s="14"/>
      <c r="O292" s="14"/>
    </row>
    <row r="293" spans="1:15" ht="15" customHeight="1" x14ac:dyDescent="0.15">
      <c r="A293" s="1" t="s">
        <v>630</v>
      </c>
      <c r="B293" s="63"/>
      <c r="C293" s="45"/>
      <c r="D293" s="92"/>
      <c r="E293" s="92"/>
      <c r="F293" s="93"/>
      <c r="G293" s="92"/>
      <c r="H293" s="46"/>
    </row>
    <row r="294" spans="1:15" ht="13.65" customHeight="1" x14ac:dyDescent="0.15">
      <c r="B294" s="32"/>
      <c r="C294" s="33"/>
      <c r="D294" s="33"/>
      <c r="E294" s="80"/>
      <c r="F294" s="87"/>
      <c r="G294" s="84" t="s">
        <v>2</v>
      </c>
      <c r="H294" s="87"/>
      <c r="I294" s="87"/>
      <c r="J294" s="110"/>
      <c r="K294" s="87"/>
      <c r="L294" s="84" t="s">
        <v>3</v>
      </c>
      <c r="M294" s="87"/>
      <c r="N294" s="85"/>
    </row>
    <row r="295" spans="1:15" ht="22.65" customHeight="1" x14ac:dyDescent="0.15">
      <c r="B295" s="34"/>
      <c r="E295" s="98" t="s">
        <v>589</v>
      </c>
      <c r="F295" s="98" t="s">
        <v>231</v>
      </c>
      <c r="G295" s="98" t="s">
        <v>232</v>
      </c>
      <c r="H295" s="98" t="s">
        <v>591</v>
      </c>
      <c r="I295" s="104" t="s">
        <v>234</v>
      </c>
      <c r="J295" s="107" t="s">
        <v>589</v>
      </c>
      <c r="K295" s="98" t="s">
        <v>231</v>
      </c>
      <c r="L295" s="98" t="s">
        <v>232</v>
      </c>
      <c r="M295" s="98" t="s">
        <v>591</v>
      </c>
      <c r="N295" s="98" t="s">
        <v>234</v>
      </c>
    </row>
    <row r="296" spans="1:15" ht="12" customHeight="1" x14ac:dyDescent="0.15">
      <c r="B296" s="35"/>
      <c r="C296" s="36"/>
      <c r="D296" s="36"/>
      <c r="E296" s="37"/>
      <c r="F296" s="37"/>
      <c r="G296" s="37"/>
      <c r="H296" s="37"/>
      <c r="I296" s="67"/>
      <c r="J296" s="111">
        <f>E$13</f>
        <v>2028</v>
      </c>
      <c r="K296" s="2">
        <f t="shared" ref="K296" si="134">F$13</f>
        <v>726</v>
      </c>
      <c r="L296" s="2">
        <f t="shared" ref="L296" si="135">G$13</f>
        <v>1302</v>
      </c>
      <c r="M296" s="2">
        <f t="shared" ref="M296" si="136">H$13</f>
        <v>1088</v>
      </c>
      <c r="N296" s="2">
        <f t="shared" ref="N296" si="137">I$13</f>
        <v>1011</v>
      </c>
    </row>
    <row r="297" spans="1:15" ht="15" customHeight="1" x14ac:dyDescent="0.15">
      <c r="B297" s="34" t="s">
        <v>628</v>
      </c>
      <c r="E297" s="17">
        <v>968</v>
      </c>
      <c r="F297" s="17">
        <v>138</v>
      </c>
      <c r="G297" s="17">
        <v>830</v>
      </c>
      <c r="H297" s="17">
        <v>783</v>
      </c>
      <c r="I297" s="105">
        <v>760</v>
      </c>
      <c r="J297" s="112">
        <f t="shared" ref="J297:J300" si="138">E297/J$5*100</f>
        <v>47.731755424063117</v>
      </c>
      <c r="K297" s="3">
        <f t="shared" ref="K297:K300" si="139">F297/K$5*100</f>
        <v>19.008264462809919</v>
      </c>
      <c r="L297" s="3">
        <f t="shared" ref="L297:L300" si="140">G297/L$5*100</f>
        <v>63.74807987711214</v>
      </c>
      <c r="M297" s="3">
        <f t="shared" ref="M297:M300" si="141">H297/M$5*100</f>
        <v>71.966911764705884</v>
      </c>
      <c r="N297" s="3">
        <f t="shared" ref="N297:N300" si="142">I297/N$5*100</f>
        <v>75.173095944609301</v>
      </c>
    </row>
    <row r="298" spans="1:15" ht="15" customHeight="1" x14ac:dyDescent="0.15">
      <c r="B298" s="34" t="s">
        <v>631</v>
      </c>
      <c r="E298" s="18">
        <v>236</v>
      </c>
      <c r="F298" s="18">
        <v>38</v>
      </c>
      <c r="G298" s="18">
        <v>198</v>
      </c>
      <c r="H298" s="18">
        <v>120</v>
      </c>
      <c r="I298" s="68">
        <v>110</v>
      </c>
      <c r="J298" s="113">
        <f t="shared" ref="J298" si="143">E298/J$5*100</f>
        <v>11.637080867850099</v>
      </c>
      <c r="K298" s="4">
        <f t="shared" ref="K298" si="144">F298/K$5*100</f>
        <v>5.2341597796143251</v>
      </c>
      <c r="L298" s="4">
        <f t="shared" ref="L298" si="145">G298/L$5*100</f>
        <v>15.207373271889402</v>
      </c>
      <c r="M298" s="4">
        <f t="shared" ref="M298" si="146">H298/M$5*100</f>
        <v>11.029411764705882</v>
      </c>
      <c r="N298" s="4">
        <f t="shared" ref="N298" si="147">I298/N$5*100</f>
        <v>10.880316518298715</v>
      </c>
    </row>
    <row r="299" spans="1:15" ht="15" customHeight="1" x14ac:dyDescent="0.15">
      <c r="B299" s="34" t="s">
        <v>632</v>
      </c>
      <c r="E299" s="18">
        <v>742</v>
      </c>
      <c r="F299" s="18">
        <v>505</v>
      </c>
      <c r="G299" s="18">
        <v>237</v>
      </c>
      <c r="H299" s="18">
        <v>165</v>
      </c>
      <c r="I299" s="68">
        <v>124</v>
      </c>
      <c r="J299" s="113">
        <f t="shared" si="138"/>
        <v>36.587771203155818</v>
      </c>
      <c r="K299" s="4">
        <f t="shared" si="139"/>
        <v>69.55922865013774</v>
      </c>
      <c r="L299" s="4">
        <f t="shared" si="140"/>
        <v>18.202764976958523</v>
      </c>
      <c r="M299" s="4">
        <f t="shared" si="141"/>
        <v>15.165441176470587</v>
      </c>
      <c r="N299" s="4">
        <f t="shared" si="142"/>
        <v>12.265084075173096</v>
      </c>
    </row>
    <row r="300" spans="1:15" ht="15" customHeight="1" x14ac:dyDescent="0.15">
      <c r="B300" s="35" t="s">
        <v>629</v>
      </c>
      <c r="C300" s="36"/>
      <c r="D300" s="36"/>
      <c r="E300" s="19">
        <v>82</v>
      </c>
      <c r="F300" s="19">
        <v>45</v>
      </c>
      <c r="G300" s="19">
        <v>37</v>
      </c>
      <c r="H300" s="19">
        <v>20</v>
      </c>
      <c r="I300" s="73">
        <v>17</v>
      </c>
      <c r="J300" s="117">
        <f t="shared" si="138"/>
        <v>4.0433925049309662</v>
      </c>
      <c r="K300" s="26">
        <f t="shared" si="139"/>
        <v>6.1983471074380168</v>
      </c>
      <c r="L300" s="26">
        <f t="shared" si="140"/>
        <v>2.8417818740399383</v>
      </c>
      <c r="M300" s="26">
        <f t="shared" si="141"/>
        <v>1.8382352941176472</v>
      </c>
      <c r="N300" s="26">
        <f t="shared" si="142"/>
        <v>1.6815034619188922</v>
      </c>
    </row>
    <row r="301" spans="1:15" ht="15" customHeight="1" x14ac:dyDescent="0.15">
      <c r="B301" s="38" t="s">
        <v>1</v>
      </c>
      <c r="C301" s="28"/>
      <c r="D301" s="28"/>
      <c r="E301" s="39">
        <f t="shared" ref="E301:N301" si="148">SUM(E297:E300)</f>
        <v>2028</v>
      </c>
      <c r="F301" s="39">
        <f t="shared" si="148"/>
        <v>726</v>
      </c>
      <c r="G301" s="39">
        <f t="shared" si="148"/>
        <v>1302</v>
      </c>
      <c r="H301" s="39">
        <f t="shared" si="148"/>
        <v>1088</v>
      </c>
      <c r="I301" s="69">
        <f t="shared" si="148"/>
        <v>1011</v>
      </c>
      <c r="J301" s="114">
        <f t="shared" si="148"/>
        <v>99.999999999999986</v>
      </c>
      <c r="K301" s="6">
        <f t="shared" si="148"/>
        <v>99.999999999999986</v>
      </c>
      <c r="L301" s="6">
        <f t="shared" si="148"/>
        <v>100</v>
      </c>
      <c r="M301" s="6">
        <f t="shared" si="148"/>
        <v>100</v>
      </c>
      <c r="N301" s="6">
        <f t="shared" si="148"/>
        <v>100</v>
      </c>
    </row>
    <row r="302" spans="1:15" ht="13.65" customHeight="1" x14ac:dyDescent="0.15">
      <c r="B302" s="22"/>
      <c r="C302" s="1"/>
      <c r="E302" s="1"/>
      <c r="F302" s="1"/>
      <c r="G302" s="1"/>
      <c r="H302" s="1"/>
    </row>
    <row r="303" spans="1:15" ht="15" customHeight="1" x14ac:dyDescent="0.15">
      <c r="A303" s="74" t="s">
        <v>417</v>
      </c>
      <c r="B303" s="63"/>
      <c r="C303" s="56"/>
      <c r="D303" s="54"/>
      <c r="E303" s="14"/>
      <c r="F303" s="14"/>
      <c r="G303" s="14"/>
      <c r="H303" s="14"/>
      <c r="I303" s="14"/>
      <c r="J303" s="14"/>
      <c r="K303" s="14"/>
      <c r="L303" s="14"/>
      <c r="M303" s="14"/>
      <c r="N303" s="14"/>
      <c r="O303" s="14"/>
    </row>
    <row r="304" spans="1:15" ht="14.1" customHeight="1" x14ac:dyDescent="0.15">
      <c r="A304" s="1" t="s">
        <v>418</v>
      </c>
      <c r="B304" s="63"/>
      <c r="C304" s="45"/>
      <c r="D304" s="92"/>
      <c r="E304" s="92"/>
      <c r="F304" s="93"/>
      <c r="G304" s="92"/>
      <c r="H304" s="1"/>
    </row>
    <row r="305" spans="2:15" ht="15" customHeight="1" x14ac:dyDescent="0.15">
      <c r="B305" s="58" t="s">
        <v>589</v>
      </c>
      <c r="C305" s="59"/>
      <c r="D305" s="28"/>
      <c r="E305" s="28"/>
      <c r="F305" s="248"/>
      <c r="G305" s="125" t="s">
        <v>476</v>
      </c>
      <c r="H305" s="124" t="s">
        <v>477</v>
      </c>
      <c r="I305" s="83" t="s">
        <v>341</v>
      </c>
      <c r="J305" s="82" t="s">
        <v>342</v>
      </c>
    </row>
    <row r="306" spans="2:15" ht="15" customHeight="1" x14ac:dyDescent="0.15">
      <c r="B306" s="214" t="s">
        <v>343</v>
      </c>
      <c r="C306" s="65" t="s">
        <v>167</v>
      </c>
      <c r="F306" s="249"/>
      <c r="G306" s="8">
        <f>SUM(G332,G358)</f>
        <v>423</v>
      </c>
      <c r="H306" s="8">
        <f t="shared" ref="H306:I306" si="149">SUM(H332,H358)</f>
        <v>18</v>
      </c>
      <c r="I306" s="8">
        <f t="shared" si="149"/>
        <v>56</v>
      </c>
      <c r="J306" s="17">
        <f t="shared" ref="J306:J329" si="150">SUM(G306:I306)</f>
        <v>497</v>
      </c>
    </row>
    <row r="307" spans="2:15" ht="15" customHeight="1" x14ac:dyDescent="0.15">
      <c r="B307" s="215"/>
      <c r="C307" s="78" t="s">
        <v>56</v>
      </c>
      <c r="F307" s="249"/>
      <c r="G307" s="9">
        <f t="shared" ref="G307:I307" si="151">SUM(G333,G359)</f>
        <v>583</v>
      </c>
      <c r="H307" s="9">
        <f t="shared" si="151"/>
        <v>15</v>
      </c>
      <c r="I307" s="9">
        <f t="shared" si="151"/>
        <v>70</v>
      </c>
      <c r="J307" s="18">
        <f t="shared" si="150"/>
        <v>668</v>
      </c>
    </row>
    <row r="308" spans="2:15" ht="15" customHeight="1" x14ac:dyDescent="0.15">
      <c r="B308" s="215"/>
      <c r="C308" s="78" t="s">
        <v>175</v>
      </c>
      <c r="F308" s="249"/>
      <c r="G308" s="9">
        <f t="shared" ref="G308:I308" si="152">SUM(G334,G360)</f>
        <v>144</v>
      </c>
      <c r="H308" s="9">
        <f t="shared" si="152"/>
        <v>8</v>
      </c>
      <c r="I308" s="9">
        <f t="shared" si="152"/>
        <v>19</v>
      </c>
      <c r="J308" s="18">
        <f t="shared" si="150"/>
        <v>171</v>
      </c>
    </row>
    <row r="309" spans="2:15" ht="15" customHeight="1" x14ac:dyDescent="0.15">
      <c r="B309" s="215"/>
      <c r="C309" s="78" t="s">
        <v>57</v>
      </c>
      <c r="F309" s="249"/>
      <c r="G309" s="9">
        <f t="shared" ref="G309:I309" si="153">SUM(G335,G361)</f>
        <v>651</v>
      </c>
      <c r="H309" s="9">
        <f t="shared" si="153"/>
        <v>16</v>
      </c>
      <c r="I309" s="9">
        <f t="shared" si="153"/>
        <v>79</v>
      </c>
      <c r="J309" s="18">
        <f t="shared" si="150"/>
        <v>746</v>
      </c>
    </row>
    <row r="310" spans="2:15" ht="15" customHeight="1" x14ac:dyDescent="0.15">
      <c r="B310" s="215"/>
      <c r="C310" s="78" t="s">
        <v>334</v>
      </c>
      <c r="F310" s="249"/>
      <c r="G310" s="9">
        <f t="shared" ref="G310:I310" si="154">SUM(G336,G362)</f>
        <v>122</v>
      </c>
      <c r="H310" s="9">
        <f t="shared" si="154"/>
        <v>5</v>
      </c>
      <c r="I310" s="9">
        <f t="shared" si="154"/>
        <v>13</v>
      </c>
      <c r="J310" s="18">
        <f t="shared" si="150"/>
        <v>140</v>
      </c>
    </row>
    <row r="311" spans="2:15" ht="15" customHeight="1" x14ac:dyDescent="0.15">
      <c r="B311" s="216"/>
      <c r="C311" s="78" t="s">
        <v>335</v>
      </c>
      <c r="F311" s="249"/>
      <c r="G311" s="9">
        <f t="shared" ref="G311:I311" si="155">SUM(G337,G363)</f>
        <v>83</v>
      </c>
      <c r="H311" s="9">
        <f t="shared" si="155"/>
        <v>1</v>
      </c>
      <c r="I311" s="9">
        <f t="shared" si="155"/>
        <v>12</v>
      </c>
      <c r="J311" s="18">
        <f t="shared" si="150"/>
        <v>96</v>
      </c>
    </row>
    <row r="312" spans="2:15" ht="15" customHeight="1" x14ac:dyDescent="0.15">
      <c r="B312" s="215"/>
      <c r="C312" s="78" t="s">
        <v>336</v>
      </c>
      <c r="F312" s="249"/>
      <c r="G312" s="9">
        <f t="shared" ref="G312:I312" si="156">SUM(G338,G364)</f>
        <v>38</v>
      </c>
      <c r="H312" s="9">
        <f t="shared" si="156"/>
        <v>4</v>
      </c>
      <c r="I312" s="9">
        <f t="shared" si="156"/>
        <v>4</v>
      </c>
      <c r="J312" s="18">
        <f t="shared" si="150"/>
        <v>46</v>
      </c>
    </row>
    <row r="313" spans="2:15" ht="15" customHeight="1" x14ac:dyDescent="0.15">
      <c r="B313" s="215"/>
      <c r="C313" s="78" t="s">
        <v>176</v>
      </c>
      <c r="F313" s="249"/>
      <c r="G313" s="9">
        <f t="shared" ref="G313:I313" si="157">SUM(G339,G365)</f>
        <v>48</v>
      </c>
      <c r="H313" s="9">
        <f t="shared" si="157"/>
        <v>13</v>
      </c>
      <c r="I313" s="9">
        <f t="shared" si="157"/>
        <v>8</v>
      </c>
      <c r="J313" s="18">
        <f t="shared" si="150"/>
        <v>69</v>
      </c>
    </row>
    <row r="314" spans="2:15" ht="15" customHeight="1" x14ac:dyDescent="0.15">
      <c r="B314" s="215"/>
      <c r="C314" s="78" t="s">
        <v>177</v>
      </c>
      <c r="F314" s="249"/>
      <c r="G314" s="9">
        <f t="shared" ref="G314:I314" si="158">SUM(G340,G366)</f>
        <v>19</v>
      </c>
      <c r="H314" s="9">
        <f t="shared" si="158"/>
        <v>4</v>
      </c>
      <c r="I314" s="9">
        <f t="shared" si="158"/>
        <v>1</v>
      </c>
      <c r="J314" s="18">
        <f t="shared" si="150"/>
        <v>24</v>
      </c>
      <c r="K314" s="14"/>
      <c r="L314" s="14"/>
      <c r="M314" s="14"/>
      <c r="N314" s="14"/>
      <c r="O314" s="14"/>
    </row>
    <row r="315" spans="2:15" ht="15" customHeight="1" x14ac:dyDescent="0.15">
      <c r="B315" s="215"/>
      <c r="C315" s="78" t="s">
        <v>178</v>
      </c>
      <c r="F315" s="249"/>
      <c r="G315" s="9">
        <f t="shared" ref="G315:I315" si="159">SUM(G341,G367)</f>
        <v>48</v>
      </c>
      <c r="H315" s="9">
        <f t="shared" si="159"/>
        <v>39</v>
      </c>
      <c r="I315" s="9">
        <f t="shared" si="159"/>
        <v>6</v>
      </c>
      <c r="J315" s="18">
        <f t="shared" si="150"/>
        <v>93</v>
      </c>
      <c r="K315" s="14"/>
      <c r="L315" s="14"/>
      <c r="M315" s="14"/>
      <c r="N315" s="14"/>
      <c r="O315" s="14"/>
    </row>
    <row r="316" spans="2:15" ht="15" customHeight="1" x14ac:dyDescent="0.15">
      <c r="B316" s="215"/>
      <c r="C316" s="78" t="s">
        <v>179</v>
      </c>
      <c r="F316" s="249"/>
      <c r="G316" s="9">
        <f t="shared" ref="G316:I316" si="160">SUM(G342,G368)</f>
        <v>6</v>
      </c>
      <c r="H316" s="9">
        <f t="shared" si="160"/>
        <v>18</v>
      </c>
      <c r="I316" s="9">
        <f t="shared" si="160"/>
        <v>3</v>
      </c>
      <c r="J316" s="18">
        <f t="shared" si="150"/>
        <v>27</v>
      </c>
      <c r="K316" s="14"/>
      <c r="L316" s="14"/>
      <c r="M316" s="14"/>
      <c r="N316" s="14"/>
      <c r="O316" s="14"/>
    </row>
    <row r="317" spans="2:15" ht="15" customHeight="1" x14ac:dyDescent="0.15">
      <c r="B317" s="217"/>
      <c r="C317" s="66" t="s">
        <v>180</v>
      </c>
      <c r="D317" s="36"/>
      <c r="E317" s="36"/>
      <c r="F317" s="131"/>
      <c r="G317" s="10">
        <f t="shared" ref="G317:I317" si="161">SUM(G343,G369)</f>
        <v>13</v>
      </c>
      <c r="H317" s="10">
        <f t="shared" si="161"/>
        <v>52</v>
      </c>
      <c r="I317" s="10">
        <f t="shared" si="161"/>
        <v>8</v>
      </c>
      <c r="J317" s="19">
        <f t="shared" si="150"/>
        <v>73</v>
      </c>
      <c r="K317" s="14"/>
      <c r="L317" s="14"/>
      <c r="M317" s="14"/>
      <c r="N317" s="14"/>
      <c r="O317" s="14"/>
    </row>
    <row r="318" spans="2:15" ht="15" customHeight="1" x14ac:dyDescent="0.15">
      <c r="B318" s="323" t="s">
        <v>3</v>
      </c>
      <c r="C318" s="65" t="s">
        <v>167</v>
      </c>
      <c r="F318" s="20">
        <f>SUM(G$163:H$163)</f>
        <v>497</v>
      </c>
      <c r="G318" s="11">
        <f t="shared" ref="G318:I329" si="162">IF($F318=0,0,G306/$F318*100)</f>
        <v>85.110663983903422</v>
      </c>
      <c r="H318" s="11">
        <f t="shared" si="162"/>
        <v>3.6217303822937628</v>
      </c>
      <c r="I318" s="11">
        <f t="shared" si="162"/>
        <v>11.267605633802818</v>
      </c>
      <c r="J318" s="3">
        <f t="shared" si="150"/>
        <v>100</v>
      </c>
      <c r="K318" s="14"/>
      <c r="L318" s="14"/>
      <c r="M318" s="14"/>
      <c r="N318" s="14"/>
      <c r="O318" s="14"/>
    </row>
    <row r="319" spans="2:15" ht="15" customHeight="1" x14ac:dyDescent="0.15">
      <c r="B319" s="324"/>
      <c r="C319" s="78" t="s">
        <v>56</v>
      </c>
      <c r="F319" s="20">
        <f>SUM(G$164:H$164)</f>
        <v>668</v>
      </c>
      <c r="G319" s="12">
        <f t="shared" si="162"/>
        <v>87.275449101796411</v>
      </c>
      <c r="H319" s="12">
        <f t="shared" si="162"/>
        <v>2.2455089820359282</v>
      </c>
      <c r="I319" s="12">
        <f t="shared" si="162"/>
        <v>10.479041916167663</v>
      </c>
      <c r="J319" s="4">
        <f t="shared" si="150"/>
        <v>100</v>
      </c>
      <c r="K319" s="14"/>
      <c r="L319" s="14"/>
      <c r="M319" s="14"/>
      <c r="N319" s="14"/>
      <c r="O319" s="14"/>
    </row>
    <row r="320" spans="2:15" ht="15" customHeight="1" x14ac:dyDescent="0.15">
      <c r="B320" s="324"/>
      <c r="C320" s="78" t="s">
        <v>175</v>
      </c>
      <c r="F320" s="20">
        <f>SUM(G$165:H$165)</f>
        <v>171</v>
      </c>
      <c r="G320" s="12">
        <f t="shared" si="162"/>
        <v>84.210526315789465</v>
      </c>
      <c r="H320" s="12">
        <f t="shared" si="162"/>
        <v>4.6783625730994149</v>
      </c>
      <c r="I320" s="12">
        <f t="shared" si="162"/>
        <v>11.111111111111111</v>
      </c>
      <c r="J320" s="4">
        <f t="shared" si="150"/>
        <v>100</v>
      </c>
      <c r="K320" s="14"/>
      <c r="L320" s="14"/>
      <c r="M320" s="14"/>
      <c r="N320" s="14"/>
      <c r="O320" s="14"/>
    </row>
    <row r="321" spans="2:15" ht="15" customHeight="1" x14ac:dyDescent="0.15">
      <c r="B321" s="324"/>
      <c r="C321" s="78" t="s">
        <v>57</v>
      </c>
      <c r="F321" s="20">
        <f>SUM(G$166:H$166)</f>
        <v>746</v>
      </c>
      <c r="G321" s="12">
        <f t="shared" si="162"/>
        <v>87.265415549597861</v>
      </c>
      <c r="H321" s="12">
        <f t="shared" si="162"/>
        <v>2.1447721179624666</v>
      </c>
      <c r="I321" s="12">
        <f t="shared" si="162"/>
        <v>10.589812332439678</v>
      </c>
      <c r="J321" s="4">
        <f t="shared" si="150"/>
        <v>100</v>
      </c>
      <c r="K321" s="14"/>
      <c r="L321" s="14"/>
      <c r="M321" s="14"/>
      <c r="N321" s="14"/>
      <c r="O321" s="14"/>
    </row>
    <row r="322" spans="2:15" ht="15" customHeight="1" x14ac:dyDescent="0.15">
      <c r="B322" s="324"/>
      <c r="C322" s="78" t="s">
        <v>334</v>
      </c>
      <c r="F322" s="20">
        <f>SUM(G$167:H$167)</f>
        <v>140</v>
      </c>
      <c r="G322" s="12">
        <f t="shared" si="162"/>
        <v>87.142857142857139</v>
      </c>
      <c r="H322" s="12">
        <f t="shared" si="162"/>
        <v>3.5714285714285712</v>
      </c>
      <c r="I322" s="12">
        <f t="shared" si="162"/>
        <v>9.2857142857142865</v>
      </c>
      <c r="J322" s="4">
        <f t="shared" si="150"/>
        <v>100</v>
      </c>
      <c r="K322" s="14"/>
      <c r="L322" s="14"/>
      <c r="M322" s="14"/>
      <c r="N322" s="14"/>
      <c r="O322" s="14"/>
    </row>
    <row r="323" spans="2:15" ht="15" customHeight="1" x14ac:dyDescent="0.15">
      <c r="B323" s="325"/>
      <c r="C323" s="78" t="s">
        <v>335</v>
      </c>
      <c r="F323" s="20">
        <f>SUM(G$168:H$168)</f>
        <v>96</v>
      </c>
      <c r="G323" s="12">
        <f t="shared" si="162"/>
        <v>86.458333333333343</v>
      </c>
      <c r="H323" s="12">
        <f t="shared" si="162"/>
        <v>1.0416666666666665</v>
      </c>
      <c r="I323" s="12">
        <f t="shared" si="162"/>
        <v>12.5</v>
      </c>
      <c r="J323" s="4">
        <f t="shared" si="150"/>
        <v>100.00000000000001</v>
      </c>
      <c r="K323" s="14"/>
      <c r="L323" s="14"/>
      <c r="M323" s="14"/>
      <c r="N323" s="14"/>
      <c r="O323" s="14"/>
    </row>
    <row r="324" spans="2:15" ht="15" customHeight="1" x14ac:dyDescent="0.15">
      <c r="B324" s="324"/>
      <c r="C324" s="78" t="s">
        <v>336</v>
      </c>
      <c r="F324" s="20">
        <f>SUM(G$169:H$169)</f>
        <v>46</v>
      </c>
      <c r="G324" s="12">
        <f t="shared" si="162"/>
        <v>82.608695652173907</v>
      </c>
      <c r="H324" s="12">
        <f t="shared" si="162"/>
        <v>8.695652173913043</v>
      </c>
      <c r="I324" s="12">
        <f t="shared" si="162"/>
        <v>8.695652173913043</v>
      </c>
      <c r="J324" s="4">
        <f t="shared" si="150"/>
        <v>100</v>
      </c>
      <c r="K324" s="14"/>
      <c r="L324" s="14"/>
      <c r="M324" s="14"/>
      <c r="N324" s="14"/>
      <c r="O324" s="14"/>
    </row>
    <row r="325" spans="2:15" ht="15" customHeight="1" x14ac:dyDescent="0.15">
      <c r="B325" s="324"/>
      <c r="C325" s="78" t="s">
        <v>176</v>
      </c>
      <c r="F325" s="20">
        <f>SUM(G$170:H$170)</f>
        <v>69</v>
      </c>
      <c r="G325" s="12">
        <f t="shared" si="162"/>
        <v>69.565217391304344</v>
      </c>
      <c r="H325" s="12">
        <f t="shared" si="162"/>
        <v>18.840579710144929</v>
      </c>
      <c r="I325" s="12">
        <f t="shared" si="162"/>
        <v>11.594202898550725</v>
      </c>
      <c r="J325" s="4">
        <f t="shared" si="150"/>
        <v>100</v>
      </c>
      <c r="K325" s="14"/>
      <c r="L325" s="14"/>
      <c r="M325" s="14"/>
      <c r="N325" s="14"/>
      <c r="O325" s="14"/>
    </row>
    <row r="326" spans="2:15" ht="15" customHeight="1" x14ac:dyDescent="0.15">
      <c r="B326" s="324"/>
      <c r="C326" s="78" t="s">
        <v>177</v>
      </c>
      <c r="F326" s="20">
        <f>SUM(G$171:H$171)</f>
        <v>24</v>
      </c>
      <c r="G326" s="12">
        <f t="shared" si="162"/>
        <v>79.166666666666657</v>
      </c>
      <c r="H326" s="12">
        <f t="shared" si="162"/>
        <v>16.666666666666664</v>
      </c>
      <c r="I326" s="12">
        <f t="shared" si="162"/>
        <v>4.1666666666666661</v>
      </c>
      <c r="J326" s="4">
        <f t="shared" si="150"/>
        <v>99.999999999999986</v>
      </c>
      <c r="K326" s="14"/>
      <c r="L326" s="14"/>
      <c r="M326" s="14"/>
      <c r="N326" s="14"/>
      <c r="O326" s="14"/>
    </row>
    <row r="327" spans="2:15" ht="15" customHeight="1" x14ac:dyDescent="0.15">
      <c r="B327" s="324"/>
      <c r="C327" s="78" t="s">
        <v>178</v>
      </c>
      <c r="F327" s="20">
        <f>SUM(G$172:H$172)</f>
        <v>93</v>
      </c>
      <c r="G327" s="12">
        <f t="shared" si="162"/>
        <v>51.612903225806448</v>
      </c>
      <c r="H327" s="12">
        <f t="shared" si="162"/>
        <v>41.935483870967744</v>
      </c>
      <c r="I327" s="12">
        <f t="shared" si="162"/>
        <v>6.4516129032258061</v>
      </c>
      <c r="J327" s="4">
        <f t="shared" si="150"/>
        <v>100</v>
      </c>
      <c r="K327" s="14"/>
      <c r="L327" s="14"/>
      <c r="M327" s="14"/>
      <c r="N327" s="14"/>
      <c r="O327" s="14"/>
    </row>
    <row r="328" spans="2:15" ht="15" customHeight="1" x14ac:dyDescent="0.15">
      <c r="B328" s="324"/>
      <c r="C328" s="78" t="s">
        <v>179</v>
      </c>
      <c r="F328" s="20">
        <f>SUM(G$173:H$173)</f>
        <v>27</v>
      </c>
      <c r="G328" s="12">
        <f t="shared" si="162"/>
        <v>22.222222222222221</v>
      </c>
      <c r="H328" s="12">
        <f t="shared" si="162"/>
        <v>66.666666666666657</v>
      </c>
      <c r="I328" s="12">
        <f t="shared" si="162"/>
        <v>11.111111111111111</v>
      </c>
      <c r="J328" s="4">
        <f t="shared" si="150"/>
        <v>100</v>
      </c>
      <c r="K328" s="14"/>
      <c r="L328" s="14"/>
      <c r="M328" s="14"/>
      <c r="N328" s="14"/>
      <c r="O328" s="14"/>
    </row>
    <row r="329" spans="2:15" ht="15" customHeight="1" x14ac:dyDescent="0.15">
      <c r="B329" s="326"/>
      <c r="C329" s="66" t="s">
        <v>180</v>
      </c>
      <c r="D329" s="36"/>
      <c r="E329" s="36"/>
      <c r="F329" s="21">
        <f>SUM(G$174:H$174)</f>
        <v>73</v>
      </c>
      <c r="G329" s="13">
        <f t="shared" si="162"/>
        <v>17.80821917808219</v>
      </c>
      <c r="H329" s="13">
        <f t="shared" si="162"/>
        <v>71.232876712328761</v>
      </c>
      <c r="I329" s="13">
        <f t="shared" si="162"/>
        <v>10.95890410958904</v>
      </c>
      <c r="J329" s="5">
        <f t="shared" si="150"/>
        <v>100</v>
      </c>
      <c r="K329" s="14"/>
      <c r="L329" s="14"/>
      <c r="M329" s="14"/>
      <c r="N329" s="14"/>
      <c r="O329" s="14"/>
    </row>
    <row r="330" spans="2:15" ht="9.9" customHeight="1" x14ac:dyDescent="0.15">
      <c r="B330" s="327"/>
      <c r="J330" s="14"/>
      <c r="K330" s="14"/>
      <c r="L330" s="14"/>
      <c r="M330" s="14"/>
      <c r="N330" s="14"/>
      <c r="O330" s="14"/>
    </row>
    <row r="331" spans="2:15" ht="15" customHeight="1" x14ac:dyDescent="0.15">
      <c r="B331" s="328" t="s">
        <v>231</v>
      </c>
      <c r="C331" s="59"/>
      <c r="D331" s="28"/>
      <c r="E331" s="28"/>
      <c r="F331" s="248"/>
      <c r="G331" s="125" t="s">
        <v>476</v>
      </c>
      <c r="H331" s="124" t="s">
        <v>477</v>
      </c>
      <c r="I331" s="126" t="s">
        <v>0</v>
      </c>
      <c r="J331" s="127" t="s">
        <v>4</v>
      </c>
    </row>
    <row r="332" spans="2:15" ht="15" customHeight="1" x14ac:dyDescent="0.15">
      <c r="B332" s="323" t="s">
        <v>343</v>
      </c>
      <c r="C332" s="65" t="s">
        <v>167</v>
      </c>
      <c r="F332" s="249"/>
      <c r="G332" s="8">
        <v>68</v>
      </c>
      <c r="H332" s="8">
        <v>8</v>
      </c>
      <c r="I332" s="8">
        <v>11</v>
      </c>
      <c r="J332" s="17">
        <f t="shared" ref="J332:J355" si="163">SUM(G332:I332)</f>
        <v>87</v>
      </c>
    </row>
    <row r="333" spans="2:15" ht="15" customHeight="1" x14ac:dyDescent="0.15">
      <c r="B333" s="324"/>
      <c r="C333" s="78" t="s">
        <v>56</v>
      </c>
      <c r="F333" s="249"/>
      <c r="G333" s="9">
        <v>45</v>
      </c>
      <c r="H333" s="9">
        <v>3</v>
      </c>
      <c r="I333" s="9">
        <v>3</v>
      </c>
      <c r="J333" s="18">
        <f t="shared" si="163"/>
        <v>51</v>
      </c>
    </row>
    <row r="334" spans="2:15" ht="15" customHeight="1" x14ac:dyDescent="0.15">
      <c r="B334" s="324"/>
      <c r="C334" s="78" t="s">
        <v>175</v>
      </c>
      <c r="F334" s="249"/>
      <c r="G334" s="9">
        <v>15</v>
      </c>
      <c r="H334" s="9">
        <v>0</v>
      </c>
      <c r="I334" s="9">
        <v>1</v>
      </c>
      <c r="J334" s="18">
        <f t="shared" si="163"/>
        <v>16</v>
      </c>
    </row>
    <row r="335" spans="2:15" ht="15" customHeight="1" x14ac:dyDescent="0.15">
      <c r="B335" s="324"/>
      <c r="C335" s="78" t="s">
        <v>57</v>
      </c>
      <c r="F335" s="249"/>
      <c r="G335" s="9">
        <v>108</v>
      </c>
      <c r="H335" s="9">
        <v>6</v>
      </c>
      <c r="I335" s="9">
        <v>9</v>
      </c>
      <c r="J335" s="18">
        <f t="shared" si="163"/>
        <v>123</v>
      </c>
    </row>
    <row r="336" spans="2:15" ht="15" customHeight="1" x14ac:dyDescent="0.15">
      <c r="B336" s="324"/>
      <c r="C336" s="78" t="s">
        <v>334</v>
      </c>
      <c r="F336" s="249"/>
      <c r="G336" s="9">
        <v>56</v>
      </c>
      <c r="H336" s="9">
        <v>2</v>
      </c>
      <c r="I336" s="9">
        <v>5</v>
      </c>
      <c r="J336" s="18">
        <f t="shared" si="163"/>
        <v>63</v>
      </c>
    </row>
    <row r="337" spans="2:15" ht="15" customHeight="1" x14ac:dyDescent="0.15">
      <c r="B337" s="325"/>
      <c r="C337" s="78" t="s">
        <v>335</v>
      </c>
      <c r="F337" s="249"/>
      <c r="G337" s="9">
        <v>12</v>
      </c>
      <c r="H337" s="9">
        <v>0</v>
      </c>
      <c r="I337" s="9">
        <v>0</v>
      </c>
      <c r="J337" s="18">
        <f t="shared" si="163"/>
        <v>12</v>
      </c>
    </row>
    <row r="338" spans="2:15" ht="15" customHeight="1" x14ac:dyDescent="0.15">
      <c r="B338" s="324"/>
      <c r="C338" s="78" t="s">
        <v>336</v>
      </c>
      <c r="F338" s="249"/>
      <c r="G338" s="9">
        <v>2</v>
      </c>
      <c r="H338" s="9">
        <v>2</v>
      </c>
      <c r="I338" s="9">
        <v>0</v>
      </c>
      <c r="J338" s="18">
        <f t="shared" si="163"/>
        <v>4</v>
      </c>
    </row>
    <row r="339" spans="2:15" ht="15" customHeight="1" x14ac:dyDescent="0.15">
      <c r="B339" s="324"/>
      <c r="C339" s="78" t="s">
        <v>176</v>
      </c>
      <c r="F339" s="249"/>
      <c r="G339" s="9">
        <v>15</v>
      </c>
      <c r="H339" s="9">
        <v>5</v>
      </c>
      <c r="I339" s="9">
        <v>3</v>
      </c>
      <c r="J339" s="18">
        <f t="shared" si="163"/>
        <v>23</v>
      </c>
    </row>
    <row r="340" spans="2:15" ht="15" customHeight="1" x14ac:dyDescent="0.15">
      <c r="B340" s="324"/>
      <c r="C340" s="78" t="s">
        <v>177</v>
      </c>
      <c r="F340" s="249"/>
      <c r="G340" s="9">
        <v>5</v>
      </c>
      <c r="H340" s="9">
        <v>3</v>
      </c>
      <c r="I340" s="9">
        <v>1</v>
      </c>
      <c r="J340" s="18">
        <f t="shared" si="163"/>
        <v>9</v>
      </c>
      <c r="K340" s="14"/>
      <c r="L340" s="14"/>
      <c r="M340" s="14"/>
      <c r="N340" s="14"/>
      <c r="O340" s="14"/>
    </row>
    <row r="341" spans="2:15" ht="15" customHeight="1" x14ac:dyDescent="0.15">
      <c r="B341" s="324"/>
      <c r="C341" s="78" t="s">
        <v>178</v>
      </c>
      <c r="F341" s="249"/>
      <c r="G341" s="9">
        <v>16</v>
      </c>
      <c r="H341" s="9">
        <v>24</v>
      </c>
      <c r="I341" s="9">
        <v>3</v>
      </c>
      <c r="J341" s="18">
        <f t="shared" si="163"/>
        <v>43</v>
      </c>
      <c r="K341" s="14"/>
      <c r="L341" s="14"/>
      <c r="M341" s="14"/>
      <c r="N341" s="14"/>
      <c r="O341" s="14"/>
    </row>
    <row r="342" spans="2:15" ht="15" customHeight="1" x14ac:dyDescent="0.15">
      <c r="B342" s="324"/>
      <c r="C342" s="78" t="s">
        <v>179</v>
      </c>
      <c r="F342" s="249"/>
      <c r="G342" s="9">
        <v>1</v>
      </c>
      <c r="H342" s="9">
        <v>8</v>
      </c>
      <c r="I342" s="9">
        <v>1</v>
      </c>
      <c r="J342" s="18">
        <f t="shared" si="163"/>
        <v>10</v>
      </c>
      <c r="K342" s="14"/>
      <c r="L342" s="14"/>
      <c r="M342" s="14"/>
      <c r="N342" s="14"/>
      <c r="O342" s="14"/>
    </row>
    <row r="343" spans="2:15" ht="15" customHeight="1" x14ac:dyDescent="0.15">
      <c r="B343" s="326"/>
      <c r="C343" s="66" t="s">
        <v>180</v>
      </c>
      <c r="D343" s="36"/>
      <c r="E343" s="36"/>
      <c r="F343" s="131"/>
      <c r="G343" s="10">
        <v>3</v>
      </c>
      <c r="H343" s="10">
        <v>23</v>
      </c>
      <c r="I343" s="10">
        <v>2</v>
      </c>
      <c r="J343" s="19">
        <f t="shared" si="163"/>
        <v>28</v>
      </c>
      <c r="K343" s="14"/>
      <c r="L343" s="14"/>
      <c r="M343" s="14"/>
      <c r="N343" s="14"/>
      <c r="O343" s="14"/>
    </row>
    <row r="344" spans="2:15" ht="15" customHeight="1" x14ac:dyDescent="0.15">
      <c r="B344" s="323" t="s">
        <v>3</v>
      </c>
      <c r="C344" s="65" t="s">
        <v>167</v>
      </c>
      <c r="F344" s="20">
        <f>SUM(G$189:H$189)</f>
        <v>87</v>
      </c>
      <c r="G344" s="11">
        <f t="shared" ref="G344:I355" si="164">IF($F344=0,0,G332/$F344*100)</f>
        <v>78.160919540229884</v>
      </c>
      <c r="H344" s="11">
        <f t="shared" si="164"/>
        <v>9.1954022988505741</v>
      </c>
      <c r="I344" s="11">
        <f t="shared" si="164"/>
        <v>12.643678160919542</v>
      </c>
      <c r="J344" s="3">
        <f t="shared" si="163"/>
        <v>100</v>
      </c>
      <c r="K344" s="14"/>
      <c r="L344" s="14"/>
      <c r="M344" s="14"/>
      <c r="N344" s="14"/>
      <c r="O344" s="14"/>
    </row>
    <row r="345" spans="2:15" ht="15" customHeight="1" x14ac:dyDescent="0.15">
      <c r="B345" s="324"/>
      <c r="C345" s="78" t="s">
        <v>56</v>
      </c>
      <c r="F345" s="20">
        <f>SUM(G$190:H$190)</f>
        <v>51</v>
      </c>
      <c r="G345" s="12">
        <f t="shared" si="164"/>
        <v>88.235294117647058</v>
      </c>
      <c r="H345" s="12">
        <f t="shared" si="164"/>
        <v>5.8823529411764701</v>
      </c>
      <c r="I345" s="12">
        <f t="shared" si="164"/>
        <v>5.8823529411764701</v>
      </c>
      <c r="J345" s="4">
        <f t="shared" si="163"/>
        <v>99.999999999999986</v>
      </c>
      <c r="K345" s="14"/>
      <c r="L345" s="14"/>
      <c r="M345" s="14"/>
      <c r="N345" s="14"/>
      <c r="O345" s="14"/>
    </row>
    <row r="346" spans="2:15" ht="15" customHeight="1" x14ac:dyDescent="0.15">
      <c r="B346" s="324"/>
      <c r="C346" s="78" t="s">
        <v>175</v>
      </c>
      <c r="F346" s="20">
        <f>SUM(G$191:H$191)</f>
        <v>16</v>
      </c>
      <c r="G346" s="12">
        <f t="shared" si="164"/>
        <v>93.75</v>
      </c>
      <c r="H346" s="12">
        <f t="shared" si="164"/>
        <v>0</v>
      </c>
      <c r="I346" s="12">
        <f t="shared" si="164"/>
        <v>6.25</v>
      </c>
      <c r="J346" s="4">
        <f t="shared" si="163"/>
        <v>100</v>
      </c>
      <c r="K346" s="14"/>
      <c r="L346" s="14"/>
      <c r="M346" s="14"/>
      <c r="N346" s="14"/>
      <c r="O346" s="14"/>
    </row>
    <row r="347" spans="2:15" ht="15" customHeight="1" x14ac:dyDescent="0.15">
      <c r="B347" s="324"/>
      <c r="C347" s="78" t="s">
        <v>57</v>
      </c>
      <c r="F347" s="20">
        <f>SUM(G$192:H$192)</f>
        <v>123</v>
      </c>
      <c r="G347" s="12">
        <f t="shared" si="164"/>
        <v>87.804878048780495</v>
      </c>
      <c r="H347" s="12">
        <f t="shared" si="164"/>
        <v>4.8780487804878048</v>
      </c>
      <c r="I347" s="12">
        <f t="shared" si="164"/>
        <v>7.3170731707317067</v>
      </c>
      <c r="J347" s="4">
        <f t="shared" si="163"/>
        <v>100</v>
      </c>
      <c r="K347" s="14"/>
      <c r="L347" s="14"/>
      <c r="M347" s="14"/>
      <c r="N347" s="14"/>
      <c r="O347" s="14"/>
    </row>
    <row r="348" spans="2:15" ht="15" customHeight="1" x14ac:dyDescent="0.15">
      <c r="B348" s="324"/>
      <c r="C348" s="78" t="s">
        <v>334</v>
      </c>
      <c r="F348" s="20">
        <f>SUM(G$193:H$193)</f>
        <v>63</v>
      </c>
      <c r="G348" s="12">
        <f t="shared" si="164"/>
        <v>88.888888888888886</v>
      </c>
      <c r="H348" s="12">
        <f t="shared" si="164"/>
        <v>3.1746031746031744</v>
      </c>
      <c r="I348" s="12">
        <f t="shared" si="164"/>
        <v>7.9365079365079358</v>
      </c>
      <c r="J348" s="4">
        <f t="shared" si="163"/>
        <v>100</v>
      </c>
      <c r="K348" s="14"/>
      <c r="L348" s="14"/>
      <c r="M348" s="14"/>
      <c r="N348" s="14"/>
      <c r="O348" s="14"/>
    </row>
    <row r="349" spans="2:15" ht="15" customHeight="1" x14ac:dyDescent="0.15">
      <c r="B349" s="325"/>
      <c r="C349" s="78" t="s">
        <v>335</v>
      </c>
      <c r="F349" s="20">
        <f>SUM(G$194:H$194)</f>
        <v>12</v>
      </c>
      <c r="G349" s="12">
        <f t="shared" si="164"/>
        <v>100</v>
      </c>
      <c r="H349" s="12">
        <f t="shared" si="164"/>
        <v>0</v>
      </c>
      <c r="I349" s="12">
        <f t="shared" si="164"/>
        <v>0</v>
      </c>
      <c r="J349" s="4">
        <f t="shared" si="163"/>
        <v>100</v>
      </c>
      <c r="K349" s="14"/>
      <c r="L349" s="14"/>
      <c r="M349" s="14"/>
      <c r="N349" s="14"/>
      <c r="O349" s="14"/>
    </row>
    <row r="350" spans="2:15" ht="15" customHeight="1" x14ac:dyDescent="0.15">
      <c r="B350" s="324"/>
      <c r="C350" s="78" t="s">
        <v>336</v>
      </c>
      <c r="F350" s="20">
        <f>SUM(G$195:H$195)</f>
        <v>4</v>
      </c>
      <c r="G350" s="12">
        <f t="shared" si="164"/>
        <v>50</v>
      </c>
      <c r="H350" s="12">
        <f t="shared" si="164"/>
        <v>50</v>
      </c>
      <c r="I350" s="12">
        <f t="shared" si="164"/>
        <v>0</v>
      </c>
      <c r="J350" s="4">
        <f t="shared" si="163"/>
        <v>100</v>
      </c>
      <c r="K350" s="14"/>
      <c r="L350" s="14"/>
      <c r="M350" s="14"/>
      <c r="N350" s="14"/>
      <c r="O350" s="14"/>
    </row>
    <row r="351" spans="2:15" ht="15" customHeight="1" x14ac:dyDescent="0.15">
      <c r="B351" s="324"/>
      <c r="C351" s="78" t="s">
        <v>176</v>
      </c>
      <c r="F351" s="20">
        <f>SUM(G$196:H$196)</f>
        <v>23</v>
      </c>
      <c r="G351" s="12">
        <f t="shared" si="164"/>
        <v>65.217391304347828</v>
      </c>
      <c r="H351" s="12">
        <f t="shared" si="164"/>
        <v>21.739130434782609</v>
      </c>
      <c r="I351" s="12">
        <f t="shared" si="164"/>
        <v>13.043478260869565</v>
      </c>
      <c r="J351" s="4">
        <f t="shared" si="163"/>
        <v>100</v>
      </c>
      <c r="K351" s="14"/>
      <c r="L351" s="14"/>
      <c r="M351" s="14"/>
      <c r="N351" s="14"/>
      <c r="O351" s="14"/>
    </row>
    <row r="352" spans="2:15" ht="15" customHeight="1" x14ac:dyDescent="0.15">
      <c r="B352" s="324"/>
      <c r="C352" s="78" t="s">
        <v>177</v>
      </c>
      <c r="F352" s="20">
        <f>SUM(G$197:H$197)</f>
        <v>9</v>
      </c>
      <c r="G352" s="12">
        <f t="shared" si="164"/>
        <v>55.555555555555557</v>
      </c>
      <c r="H352" s="12">
        <f t="shared" si="164"/>
        <v>33.333333333333329</v>
      </c>
      <c r="I352" s="12">
        <f t="shared" si="164"/>
        <v>11.111111111111111</v>
      </c>
      <c r="J352" s="4">
        <f t="shared" si="163"/>
        <v>100</v>
      </c>
      <c r="K352" s="14"/>
      <c r="L352" s="14"/>
      <c r="M352" s="14"/>
      <c r="N352" s="14"/>
      <c r="O352" s="14"/>
    </row>
    <row r="353" spans="2:15" ht="15" customHeight="1" x14ac:dyDescent="0.15">
      <c r="B353" s="324"/>
      <c r="C353" s="78" t="s">
        <v>178</v>
      </c>
      <c r="F353" s="20">
        <f>SUM(G$198:H$198)</f>
        <v>43</v>
      </c>
      <c r="G353" s="12">
        <f t="shared" si="164"/>
        <v>37.209302325581397</v>
      </c>
      <c r="H353" s="12">
        <f t="shared" si="164"/>
        <v>55.813953488372093</v>
      </c>
      <c r="I353" s="12">
        <f t="shared" si="164"/>
        <v>6.9767441860465116</v>
      </c>
      <c r="J353" s="4">
        <f t="shared" si="163"/>
        <v>100</v>
      </c>
      <c r="K353" s="14"/>
      <c r="L353" s="14"/>
      <c r="M353" s="14"/>
      <c r="N353" s="14"/>
      <c r="O353" s="14"/>
    </row>
    <row r="354" spans="2:15" ht="15" customHeight="1" x14ac:dyDescent="0.15">
      <c r="B354" s="324"/>
      <c r="C354" s="78" t="s">
        <v>179</v>
      </c>
      <c r="F354" s="20">
        <f>SUM(G$199:H$199)</f>
        <v>10</v>
      </c>
      <c r="G354" s="12">
        <f t="shared" si="164"/>
        <v>10</v>
      </c>
      <c r="H354" s="12">
        <f t="shared" si="164"/>
        <v>80</v>
      </c>
      <c r="I354" s="12">
        <f t="shared" si="164"/>
        <v>10</v>
      </c>
      <c r="J354" s="4">
        <f t="shared" si="163"/>
        <v>100</v>
      </c>
      <c r="K354" s="14"/>
      <c r="L354" s="14"/>
      <c r="M354" s="14"/>
      <c r="N354" s="14"/>
      <c r="O354" s="14"/>
    </row>
    <row r="355" spans="2:15" ht="15" customHeight="1" x14ac:dyDescent="0.15">
      <c r="B355" s="326"/>
      <c r="C355" s="66" t="s">
        <v>180</v>
      </c>
      <c r="D355" s="36"/>
      <c r="E355" s="36"/>
      <c r="F355" s="21">
        <f>SUM(G$200:H$200)</f>
        <v>28</v>
      </c>
      <c r="G355" s="13">
        <f t="shared" si="164"/>
        <v>10.714285714285714</v>
      </c>
      <c r="H355" s="13">
        <f t="shared" si="164"/>
        <v>82.142857142857139</v>
      </c>
      <c r="I355" s="13">
        <f t="shared" si="164"/>
        <v>7.1428571428571423</v>
      </c>
      <c r="J355" s="5">
        <f t="shared" si="163"/>
        <v>99.999999999999986</v>
      </c>
      <c r="K355" s="14"/>
      <c r="L355" s="14"/>
      <c r="M355" s="14"/>
      <c r="N355" s="14"/>
      <c r="O355" s="14"/>
    </row>
    <row r="356" spans="2:15" ht="9.9" customHeight="1" x14ac:dyDescent="0.15">
      <c r="B356" s="329"/>
      <c r="C356" s="56"/>
      <c r="D356" s="54"/>
      <c r="E356" s="54"/>
      <c r="F356" s="14"/>
      <c r="G356" s="14"/>
      <c r="H356" s="14"/>
      <c r="I356" s="14"/>
      <c r="J356" s="14"/>
      <c r="K356" s="14"/>
      <c r="L356" s="14"/>
      <c r="M356" s="14"/>
      <c r="N356" s="14"/>
      <c r="O356" s="14"/>
    </row>
    <row r="357" spans="2:15" ht="15" customHeight="1" x14ac:dyDescent="0.15">
      <c r="B357" s="328" t="s">
        <v>232</v>
      </c>
      <c r="C357" s="59"/>
      <c r="D357" s="28"/>
      <c r="E357" s="28"/>
      <c r="F357" s="248"/>
      <c r="G357" s="125" t="s">
        <v>476</v>
      </c>
      <c r="H357" s="124" t="s">
        <v>477</v>
      </c>
      <c r="I357" s="126" t="s">
        <v>0</v>
      </c>
      <c r="J357" s="127" t="s">
        <v>4</v>
      </c>
    </row>
    <row r="358" spans="2:15" ht="15" customHeight="1" x14ac:dyDescent="0.15">
      <c r="B358" s="323" t="s">
        <v>343</v>
      </c>
      <c r="C358" s="65" t="s">
        <v>167</v>
      </c>
      <c r="F358" s="249"/>
      <c r="G358" s="8">
        <v>355</v>
      </c>
      <c r="H358" s="8">
        <v>10</v>
      </c>
      <c r="I358" s="8">
        <v>45</v>
      </c>
      <c r="J358" s="17">
        <f t="shared" ref="J358:J381" si="165">SUM(G358:I358)</f>
        <v>410</v>
      </c>
    </row>
    <row r="359" spans="2:15" ht="15" customHeight="1" x14ac:dyDescent="0.15">
      <c r="B359" s="324"/>
      <c r="C359" s="78" t="s">
        <v>56</v>
      </c>
      <c r="F359" s="249"/>
      <c r="G359" s="9">
        <v>538</v>
      </c>
      <c r="H359" s="9">
        <v>12</v>
      </c>
      <c r="I359" s="9">
        <v>67</v>
      </c>
      <c r="J359" s="18">
        <f t="shared" si="165"/>
        <v>617</v>
      </c>
    </row>
    <row r="360" spans="2:15" ht="15" customHeight="1" x14ac:dyDescent="0.15">
      <c r="B360" s="324"/>
      <c r="C360" s="78" t="s">
        <v>175</v>
      </c>
      <c r="F360" s="249"/>
      <c r="G360" s="9">
        <v>129</v>
      </c>
      <c r="H360" s="9">
        <v>8</v>
      </c>
      <c r="I360" s="9">
        <v>18</v>
      </c>
      <c r="J360" s="18">
        <f t="shared" si="165"/>
        <v>155</v>
      </c>
    </row>
    <row r="361" spans="2:15" ht="15" customHeight="1" x14ac:dyDescent="0.15">
      <c r="B361" s="324"/>
      <c r="C361" s="78" t="s">
        <v>57</v>
      </c>
      <c r="F361" s="249"/>
      <c r="G361" s="9">
        <v>543</v>
      </c>
      <c r="H361" s="9">
        <v>10</v>
      </c>
      <c r="I361" s="9">
        <v>70</v>
      </c>
      <c r="J361" s="18">
        <f t="shared" si="165"/>
        <v>623</v>
      </c>
    </row>
    <row r="362" spans="2:15" ht="15" customHeight="1" x14ac:dyDescent="0.15">
      <c r="B362" s="324"/>
      <c r="C362" s="78" t="s">
        <v>334</v>
      </c>
      <c r="F362" s="249"/>
      <c r="G362" s="9">
        <v>66</v>
      </c>
      <c r="H362" s="9">
        <v>3</v>
      </c>
      <c r="I362" s="9">
        <v>8</v>
      </c>
      <c r="J362" s="18">
        <f t="shared" si="165"/>
        <v>77</v>
      </c>
    </row>
    <row r="363" spans="2:15" ht="15" customHeight="1" x14ac:dyDescent="0.15">
      <c r="B363" s="325"/>
      <c r="C363" s="78" t="s">
        <v>335</v>
      </c>
      <c r="F363" s="249"/>
      <c r="G363" s="9">
        <v>71</v>
      </c>
      <c r="H363" s="9">
        <v>1</v>
      </c>
      <c r="I363" s="9">
        <v>12</v>
      </c>
      <c r="J363" s="18">
        <f t="shared" si="165"/>
        <v>84</v>
      </c>
    </row>
    <row r="364" spans="2:15" ht="15" customHeight="1" x14ac:dyDescent="0.15">
      <c r="B364" s="324"/>
      <c r="C364" s="78" t="s">
        <v>336</v>
      </c>
      <c r="F364" s="249"/>
      <c r="G364" s="9">
        <v>36</v>
      </c>
      <c r="H364" s="9">
        <v>2</v>
      </c>
      <c r="I364" s="9">
        <v>4</v>
      </c>
      <c r="J364" s="18">
        <f t="shared" si="165"/>
        <v>42</v>
      </c>
    </row>
    <row r="365" spans="2:15" ht="15" customHeight="1" x14ac:dyDescent="0.15">
      <c r="B365" s="324"/>
      <c r="C365" s="78" t="s">
        <v>176</v>
      </c>
      <c r="F365" s="249"/>
      <c r="G365" s="9">
        <v>33</v>
      </c>
      <c r="H365" s="9">
        <v>8</v>
      </c>
      <c r="I365" s="9">
        <v>5</v>
      </c>
      <c r="J365" s="18">
        <f t="shared" si="165"/>
        <v>46</v>
      </c>
    </row>
    <row r="366" spans="2:15" ht="15" customHeight="1" x14ac:dyDescent="0.15">
      <c r="B366" s="324"/>
      <c r="C366" s="78" t="s">
        <v>177</v>
      </c>
      <c r="F366" s="249"/>
      <c r="G366" s="9">
        <v>14</v>
      </c>
      <c r="H366" s="9">
        <v>1</v>
      </c>
      <c r="I366" s="9">
        <v>0</v>
      </c>
      <c r="J366" s="18">
        <f t="shared" si="165"/>
        <v>15</v>
      </c>
      <c r="K366" s="14"/>
      <c r="L366" s="14"/>
      <c r="M366" s="14"/>
      <c r="N366" s="14"/>
      <c r="O366" s="14"/>
    </row>
    <row r="367" spans="2:15" ht="15" customHeight="1" x14ac:dyDescent="0.15">
      <c r="B367" s="324"/>
      <c r="C367" s="78" t="s">
        <v>178</v>
      </c>
      <c r="F367" s="249"/>
      <c r="G367" s="9">
        <v>32</v>
      </c>
      <c r="H367" s="9">
        <v>15</v>
      </c>
      <c r="I367" s="9">
        <v>3</v>
      </c>
      <c r="J367" s="18">
        <f t="shared" si="165"/>
        <v>50</v>
      </c>
      <c r="K367" s="14"/>
      <c r="L367" s="14"/>
      <c r="M367" s="14"/>
      <c r="N367" s="14"/>
      <c r="O367" s="14"/>
    </row>
    <row r="368" spans="2:15" ht="15" customHeight="1" x14ac:dyDescent="0.15">
      <c r="B368" s="324"/>
      <c r="C368" s="78" t="s">
        <v>179</v>
      </c>
      <c r="F368" s="249"/>
      <c r="G368" s="9">
        <v>5</v>
      </c>
      <c r="H368" s="9">
        <v>10</v>
      </c>
      <c r="I368" s="9">
        <v>2</v>
      </c>
      <c r="J368" s="18">
        <f t="shared" si="165"/>
        <v>17</v>
      </c>
      <c r="K368" s="14"/>
      <c r="L368" s="14"/>
      <c r="M368" s="14"/>
      <c r="N368" s="14"/>
      <c r="O368" s="14"/>
    </row>
    <row r="369" spans="1:15" ht="15" customHeight="1" x14ac:dyDescent="0.15">
      <c r="B369" s="326"/>
      <c r="C369" s="66" t="s">
        <v>180</v>
      </c>
      <c r="D369" s="36"/>
      <c r="E369" s="36"/>
      <c r="F369" s="131"/>
      <c r="G369" s="10">
        <v>10</v>
      </c>
      <c r="H369" s="10">
        <v>29</v>
      </c>
      <c r="I369" s="10">
        <v>6</v>
      </c>
      <c r="J369" s="19">
        <f t="shared" si="165"/>
        <v>45</v>
      </c>
      <c r="K369" s="14"/>
      <c r="L369" s="14"/>
      <c r="M369" s="14"/>
      <c r="N369" s="14"/>
      <c r="O369" s="14"/>
    </row>
    <row r="370" spans="1:15" ht="15" customHeight="1" x14ac:dyDescent="0.15">
      <c r="B370" s="323" t="s">
        <v>3</v>
      </c>
      <c r="C370" s="65" t="s">
        <v>167</v>
      </c>
      <c r="F370" s="20">
        <f>SUM(G$215:H$215)</f>
        <v>410</v>
      </c>
      <c r="G370" s="11">
        <f t="shared" ref="G370:I381" si="166">IF($F370=0,0,G358/$F370*100)</f>
        <v>86.58536585365853</v>
      </c>
      <c r="H370" s="11">
        <f t="shared" si="166"/>
        <v>2.4390243902439024</v>
      </c>
      <c r="I370" s="11">
        <f t="shared" si="166"/>
        <v>10.975609756097562</v>
      </c>
      <c r="J370" s="3">
        <f t="shared" si="165"/>
        <v>100</v>
      </c>
      <c r="K370" s="14"/>
      <c r="L370" s="14"/>
      <c r="M370" s="14"/>
      <c r="N370" s="14"/>
      <c r="O370" s="14"/>
    </row>
    <row r="371" spans="1:15" ht="15" customHeight="1" x14ac:dyDescent="0.15">
      <c r="B371" s="324"/>
      <c r="C371" s="78" t="s">
        <v>56</v>
      </c>
      <c r="F371" s="20">
        <f>SUM(G$216:H$216)</f>
        <v>617</v>
      </c>
      <c r="G371" s="12">
        <f t="shared" si="166"/>
        <v>87.196110210696915</v>
      </c>
      <c r="H371" s="12">
        <f t="shared" si="166"/>
        <v>1.9448946515397085</v>
      </c>
      <c r="I371" s="12">
        <f t="shared" si="166"/>
        <v>10.858995137763371</v>
      </c>
      <c r="J371" s="4">
        <f t="shared" si="165"/>
        <v>100</v>
      </c>
      <c r="K371" s="14"/>
      <c r="L371" s="14"/>
      <c r="M371" s="14"/>
      <c r="N371" s="14"/>
      <c r="O371" s="14"/>
    </row>
    <row r="372" spans="1:15" ht="15" customHeight="1" x14ac:dyDescent="0.15">
      <c r="B372" s="324"/>
      <c r="C372" s="78" t="s">
        <v>175</v>
      </c>
      <c r="F372" s="20">
        <f>SUM(G$217:H$217)</f>
        <v>155</v>
      </c>
      <c r="G372" s="12">
        <f t="shared" si="166"/>
        <v>83.225806451612911</v>
      </c>
      <c r="H372" s="12">
        <f t="shared" si="166"/>
        <v>5.161290322580645</v>
      </c>
      <c r="I372" s="12">
        <f t="shared" si="166"/>
        <v>11.612903225806452</v>
      </c>
      <c r="J372" s="4">
        <f t="shared" si="165"/>
        <v>100</v>
      </c>
      <c r="K372" s="14"/>
      <c r="L372" s="14"/>
      <c r="M372" s="14"/>
      <c r="N372" s="14"/>
      <c r="O372" s="14"/>
    </row>
    <row r="373" spans="1:15" ht="15" customHeight="1" x14ac:dyDescent="0.15">
      <c r="B373" s="324"/>
      <c r="C373" s="78" t="s">
        <v>57</v>
      </c>
      <c r="F373" s="20">
        <f>SUM(G$218:H$218)</f>
        <v>623</v>
      </c>
      <c r="G373" s="12">
        <f t="shared" si="166"/>
        <v>87.158908507223103</v>
      </c>
      <c r="H373" s="12">
        <f t="shared" si="166"/>
        <v>1.6051364365971106</v>
      </c>
      <c r="I373" s="12">
        <f t="shared" si="166"/>
        <v>11.235955056179774</v>
      </c>
      <c r="J373" s="4">
        <f t="shared" si="165"/>
        <v>99.999999999999986</v>
      </c>
      <c r="K373" s="14"/>
      <c r="L373" s="14"/>
      <c r="M373" s="14"/>
      <c r="N373" s="14"/>
      <c r="O373" s="14"/>
    </row>
    <row r="374" spans="1:15" ht="15" customHeight="1" x14ac:dyDescent="0.15">
      <c r="B374" s="324"/>
      <c r="C374" s="78" t="s">
        <v>334</v>
      </c>
      <c r="F374" s="20">
        <f>SUM(G$219:H$219)</f>
        <v>77</v>
      </c>
      <c r="G374" s="12">
        <f t="shared" si="166"/>
        <v>85.714285714285708</v>
      </c>
      <c r="H374" s="12">
        <f t="shared" si="166"/>
        <v>3.8961038961038961</v>
      </c>
      <c r="I374" s="12">
        <f t="shared" si="166"/>
        <v>10.38961038961039</v>
      </c>
      <c r="J374" s="4">
        <f t="shared" si="165"/>
        <v>100</v>
      </c>
      <c r="K374" s="14"/>
      <c r="L374" s="14"/>
      <c r="M374" s="14"/>
      <c r="N374" s="14"/>
      <c r="O374" s="14"/>
    </row>
    <row r="375" spans="1:15" ht="15" customHeight="1" x14ac:dyDescent="0.15">
      <c r="B375" s="325"/>
      <c r="C375" s="78" t="s">
        <v>335</v>
      </c>
      <c r="F375" s="20">
        <f>SUM(G$220:H$220)</f>
        <v>84</v>
      </c>
      <c r="G375" s="12">
        <f t="shared" si="166"/>
        <v>84.523809523809518</v>
      </c>
      <c r="H375" s="12">
        <f t="shared" si="166"/>
        <v>1.1904761904761905</v>
      </c>
      <c r="I375" s="12">
        <f t="shared" si="166"/>
        <v>14.285714285714285</v>
      </c>
      <c r="J375" s="4">
        <f t="shared" si="165"/>
        <v>100</v>
      </c>
      <c r="K375" s="14"/>
      <c r="L375" s="14"/>
      <c r="M375" s="14"/>
      <c r="N375" s="14"/>
      <c r="O375" s="14"/>
    </row>
    <row r="376" spans="1:15" ht="15" customHeight="1" x14ac:dyDescent="0.15">
      <c r="B376" s="324"/>
      <c r="C376" s="78" t="s">
        <v>336</v>
      </c>
      <c r="F376" s="20">
        <f>SUM(G$221:H$221)</f>
        <v>42</v>
      </c>
      <c r="G376" s="12">
        <f t="shared" si="166"/>
        <v>85.714285714285708</v>
      </c>
      <c r="H376" s="12">
        <f t="shared" si="166"/>
        <v>4.7619047619047619</v>
      </c>
      <c r="I376" s="12">
        <f t="shared" si="166"/>
        <v>9.5238095238095237</v>
      </c>
      <c r="J376" s="4">
        <f t="shared" si="165"/>
        <v>99.999999999999986</v>
      </c>
      <c r="K376" s="14"/>
      <c r="L376" s="14"/>
      <c r="M376" s="14"/>
      <c r="N376" s="14"/>
      <c r="O376" s="14"/>
    </row>
    <row r="377" spans="1:15" ht="15" customHeight="1" x14ac:dyDescent="0.15">
      <c r="B377" s="324"/>
      <c r="C377" s="78" t="s">
        <v>176</v>
      </c>
      <c r="F377" s="20">
        <f>SUM(G$222:H$222)</f>
        <v>46</v>
      </c>
      <c r="G377" s="12">
        <f t="shared" si="166"/>
        <v>71.739130434782609</v>
      </c>
      <c r="H377" s="12">
        <f t="shared" si="166"/>
        <v>17.391304347826086</v>
      </c>
      <c r="I377" s="12">
        <f t="shared" si="166"/>
        <v>10.869565217391305</v>
      </c>
      <c r="J377" s="4">
        <f t="shared" si="165"/>
        <v>100</v>
      </c>
      <c r="K377" s="14"/>
      <c r="L377" s="14"/>
      <c r="M377" s="14"/>
      <c r="N377" s="14"/>
      <c r="O377" s="14"/>
    </row>
    <row r="378" spans="1:15" ht="15" customHeight="1" x14ac:dyDescent="0.15">
      <c r="B378" s="324"/>
      <c r="C378" s="78" t="s">
        <v>177</v>
      </c>
      <c r="F378" s="20">
        <f>SUM(G$223:H$223)</f>
        <v>15</v>
      </c>
      <c r="G378" s="12">
        <f t="shared" si="166"/>
        <v>93.333333333333329</v>
      </c>
      <c r="H378" s="12">
        <f t="shared" si="166"/>
        <v>6.666666666666667</v>
      </c>
      <c r="I378" s="12">
        <f t="shared" si="166"/>
        <v>0</v>
      </c>
      <c r="J378" s="4">
        <f t="shared" si="165"/>
        <v>100</v>
      </c>
      <c r="K378" s="14"/>
      <c r="L378" s="14"/>
      <c r="M378" s="14"/>
      <c r="N378" s="14"/>
      <c r="O378" s="14"/>
    </row>
    <row r="379" spans="1:15" ht="15" customHeight="1" x14ac:dyDescent="0.15">
      <c r="B379" s="324"/>
      <c r="C379" s="78" t="s">
        <v>178</v>
      </c>
      <c r="F379" s="20">
        <f>SUM(G$224:H$224)</f>
        <v>50</v>
      </c>
      <c r="G379" s="12">
        <f t="shared" si="166"/>
        <v>64</v>
      </c>
      <c r="H379" s="12">
        <f t="shared" si="166"/>
        <v>30</v>
      </c>
      <c r="I379" s="12">
        <f t="shared" si="166"/>
        <v>6</v>
      </c>
      <c r="J379" s="4">
        <f t="shared" si="165"/>
        <v>100</v>
      </c>
      <c r="K379" s="14"/>
      <c r="L379" s="14"/>
      <c r="M379" s="14"/>
      <c r="N379" s="14"/>
      <c r="O379" s="14"/>
    </row>
    <row r="380" spans="1:15" ht="15" customHeight="1" x14ac:dyDescent="0.15">
      <c r="B380" s="324"/>
      <c r="C380" s="78" t="s">
        <v>179</v>
      </c>
      <c r="F380" s="20">
        <f>SUM(G$225:H$225)</f>
        <v>17</v>
      </c>
      <c r="G380" s="12">
        <f t="shared" si="166"/>
        <v>29.411764705882355</v>
      </c>
      <c r="H380" s="12">
        <f t="shared" si="166"/>
        <v>58.82352941176471</v>
      </c>
      <c r="I380" s="12">
        <f t="shared" si="166"/>
        <v>11.76470588235294</v>
      </c>
      <c r="J380" s="4">
        <f t="shared" si="165"/>
        <v>100.00000000000001</v>
      </c>
      <c r="K380" s="14"/>
      <c r="L380" s="14"/>
      <c r="M380" s="14"/>
      <c r="N380" s="14"/>
      <c r="O380" s="14"/>
    </row>
    <row r="381" spans="1:15" ht="15" customHeight="1" x14ac:dyDescent="0.15">
      <c r="B381" s="326"/>
      <c r="C381" s="66" t="s">
        <v>180</v>
      </c>
      <c r="D381" s="36"/>
      <c r="E381" s="36"/>
      <c r="F381" s="21">
        <f>SUM(G$226:H$226)</f>
        <v>45</v>
      </c>
      <c r="G381" s="13">
        <f t="shared" si="166"/>
        <v>22.222222222222221</v>
      </c>
      <c r="H381" s="13">
        <f t="shared" si="166"/>
        <v>64.444444444444443</v>
      </c>
      <c r="I381" s="13">
        <f t="shared" si="166"/>
        <v>13.333333333333334</v>
      </c>
      <c r="J381" s="5">
        <f t="shared" si="165"/>
        <v>99.999999999999986</v>
      </c>
      <c r="K381" s="14"/>
      <c r="L381" s="14"/>
      <c r="M381" s="14"/>
      <c r="N381" s="14"/>
      <c r="O381" s="14"/>
    </row>
    <row r="382" spans="1:15" ht="9.9" customHeight="1" x14ac:dyDescent="0.15">
      <c r="B382" s="329"/>
      <c r="C382" s="56"/>
      <c r="D382" s="54"/>
      <c r="E382" s="54"/>
      <c r="F382" s="14"/>
      <c r="G382" s="14"/>
      <c r="H382" s="14"/>
      <c r="I382" s="14"/>
      <c r="J382" s="14"/>
      <c r="K382" s="14"/>
      <c r="L382" s="14"/>
      <c r="M382" s="14"/>
      <c r="N382" s="14"/>
      <c r="O382" s="14"/>
    </row>
    <row r="383" spans="1:15" ht="15" customHeight="1" x14ac:dyDescent="0.15">
      <c r="A383" s="74" t="s">
        <v>417</v>
      </c>
      <c r="B383" s="329"/>
      <c r="C383" s="56"/>
      <c r="D383" s="54"/>
      <c r="E383" s="54"/>
      <c r="F383" s="14"/>
      <c r="G383" s="14"/>
      <c r="H383" s="14"/>
      <c r="I383" s="14"/>
      <c r="J383" s="14"/>
      <c r="K383" s="14"/>
      <c r="L383" s="14"/>
      <c r="M383" s="14"/>
      <c r="N383" s="14"/>
      <c r="O383" s="14"/>
    </row>
    <row r="384" spans="1:15" ht="15" customHeight="1" x14ac:dyDescent="0.15">
      <c r="A384" s="1" t="s">
        <v>418</v>
      </c>
      <c r="B384" s="329"/>
      <c r="C384" s="45"/>
      <c r="D384" s="92"/>
      <c r="E384" s="92"/>
      <c r="F384" s="92"/>
      <c r="G384" s="93"/>
      <c r="H384" s="92"/>
    </row>
    <row r="385" spans="2:15" ht="15" customHeight="1" x14ac:dyDescent="0.15">
      <c r="B385" s="328" t="s">
        <v>591</v>
      </c>
      <c r="C385" s="59"/>
      <c r="D385" s="28"/>
      <c r="E385" s="28"/>
      <c r="F385" s="248"/>
      <c r="G385" s="125" t="s">
        <v>476</v>
      </c>
      <c r="H385" s="124" t="s">
        <v>477</v>
      </c>
      <c r="I385" s="126" t="s">
        <v>0</v>
      </c>
      <c r="J385" s="127" t="s">
        <v>4</v>
      </c>
    </row>
    <row r="386" spans="2:15" ht="15" customHeight="1" x14ac:dyDescent="0.15">
      <c r="B386" s="323" t="s">
        <v>343</v>
      </c>
      <c r="C386" s="65" t="s">
        <v>167</v>
      </c>
      <c r="F386" s="249"/>
      <c r="G386" s="8">
        <v>368</v>
      </c>
      <c r="H386" s="8">
        <v>11</v>
      </c>
      <c r="I386" s="8">
        <v>32</v>
      </c>
      <c r="J386" s="17">
        <f t="shared" ref="J386:J409" si="167">SUM(G386:I386)</f>
        <v>411</v>
      </c>
    </row>
    <row r="387" spans="2:15" ht="15" customHeight="1" x14ac:dyDescent="0.15">
      <c r="B387" s="324"/>
      <c r="C387" s="78" t="s">
        <v>56</v>
      </c>
      <c r="F387" s="249"/>
      <c r="G387" s="9">
        <v>510</v>
      </c>
      <c r="H387" s="9">
        <v>14</v>
      </c>
      <c r="I387" s="9">
        <v>60</v>
      </c>
      <c r="J387" s="18">
        <f t="shared" si="167"/>
        <v>584</v>
      </c>
    </row>
    <row r="388" spans="2:15" ht="15" customHeight="1" x14ac:dyDescent="0.15">
      <c r="B388" s="324"/>
      <c r="C388" s="78" t="s">
        <v>175</v>
      </c>
      <c r="F388" s="249"/>
      <c r="G388" s="9">
        <v>150</v>
      </c>
      <c r="H388" s="9">
        <v>13</v>
      </c>
      <c r="I388" s="9">
        <v>9</v>
      </c>
      <c r="J388" s="18">
        <f t="shared" si="167"/>
        <v>172</v>
      </c>
    </row>
    <row r="389" spans="2:15" ht="15" customHeight="1" x14ac:dyDescent="0.15">
      <c r="B389" s="324"/>
      <c r="C389" s="78" t="s">
        <v>57</v>
      </c>
      <c r="F389" s="249"/>
      <c r="G389" s="9">
        <v>489</v>
      </c>
      <c r="H389" s="9">
        <v>9</v>
      </c>
      <c r="I389" s="9">
        <v>55</v>
      </c>
      <c r="J389" s="18">
        <f t="shared" si="167"/>
        <v>553</v>
      </c>
    </row>
    <row r="390" spans="2:15" ht="15" customHeight="1" x14ac:dyDescent="0.15">
      <c r="B390" s="324"/>
      <c r="C390" s="78" t="s">
        <v>334</v>
      </c>
      <c r="F390" s="249"/>
      <c r="G390" s="9">
        <v>87</v>
      </c>
      <c r="H390" s="9">
        <v>1</v>
      </c>
      <c r="I390" s="9">
        <v>7</v>
      </c>
      <c r="J390" s="18">
        <f t="shared" si="167"/>
        <v>95</v>
      </c>
    </row>
    <row r="391" spans="2:15" ht="15" customHeight="1" x14ac:dyDescent="0.15">
      <c r="B391" s="325"/>
      <c r="C391" s="78" t="s">
        <v>335</v>
      </c>
      <c r="F391" s="249"/>
      <c r="G391" s="9">
        <v>112</v>
      </c>
      <c r="H391" s="9">
        <v>5</v>
      </c>
      <c r="I391" s="9">
        <v>10</v>
      </c>
      <c r="J391" s="18">
        <f t="shared" si="167"/>
        <v>127</v>
      </c>
    </row>
    <row r="392" spans="2:15" ht="15" customHeight="1" x14ac:dyDescent="0.15">
      <c r="B392" s="324"/>
      <c r="C392" s="78" t="s">
        <v>336</v>
      </c>
      <c r="F392" s="249"/>
      <c r="G392" s="9">
        <v>75</v>
      </c>
      <c r="H392" s="9">
        <v>3</v>
      </c>
      <c r="I392" s="9">
        <v>1</v>
      </c>
      <c r="J392" s="18">
        <f t="shared" si="167"/>
        <v>79</v>
      </c>
    </row>
    <row r="393" spans="2:15" ht="15" customHeight="1" x14ac:dyDescent="0.15">
      <c r="B393" s="324"/>
      <c r="C393" s="78" t="s">
        <v>176</v>
      </c>
      <c r="F393" s="249"/>
      <c r="G393" s="9">
        <v>57</v>
      </c>
      <c r="H393" s="9">
        <v>11</v>
      </c>
      <c r="I393" s="9">
        <v>5</v>
      </c>
      <c r="J393" s="18">
        <f t="shared" si="167"/>
        <v>73</v>
      </c>
    </row>
    <row r="394" spans="2:15" ht="15" customHeight="1" x14ac:dyDescent="0.15">
      <c r="B394" s="324"/>
      <c r="C394" s="78" t="s">
        <v>177</v>
      </c>
      <c r="F394" s="249"/>
      <c r="G394" s="9">
        <v>22</v>
      </c>
      <c r="H394" s="9">
        <v>0</v>
      </c>
      <c r="I394" s="9">
        <v>0</v>
      </c>
      <c r="J394" s="18">
        <f t="shared" si="167"/>
        <v>22</v>
      </c>
      <c r="K394" s="14"/>
      <c r="O394" s="14"/>
    </row>
    <row r="395" spans="2:15" ht="15" customHeight="1" x14ac:dyDescent="0.15">
      <c r="B395" s="324"/>
      <c r="C395" s="78" t="s">
        <v>178</v>
      </c>
      <c r="F395" s="249"/>
      <c r="G395" s="9">
        <v>53</v>
      </c>
      <c r="H395" s="9">
        <v>18</v>
      </c>
      <c r="I395" s="9">
        <v>4</v>
      </c>
      <c r="J395" s="18">
        <f t="shared" si="167"/>
        <v>75</v>
      </c>
      <c r="K395" s="14"/>
      <c r="O395" s="14"/>
    </row>
    <row r="396" spans="2:15" ht="15" customHeight="1" x14ac:dyDescent="0.15">
      <c r="B396" s="324"/>
      <c r="C396" s="78" t="s">
        <v>179</v>
      </c>
      <c r="F396" s="249"/>
      <c r="G396" s="9">
        <v>9</v>
      </c>
      <c r="H396" s="9">
        <v>16</v>
      </c>
      <c r="I396" s="9">
        <v>1</v>
      </c>
      <c r="J396" s="18">
        <f t="shared" si="167"/>
        <v>26</v>
      </c>
      <c r="K396" s="14"/>
      <c r="O396" s="14"/>
    </row>
    <row r="397" spans="2:15" ht="15" customHeight="1" x14ac:dyDescent="0.15">
      <c r="B397" s="326"/>
      <c r="C397" s="66" t="s">
        <v>180</v>
      </c>
      <c r="D397" s="36"/>
      <c r="E397" s="36"/>
      <c r="F397" s="131"/>
      <c r="G397" s="10">
        <v>12</v>
      </c>
      <c r="H397" s="10">
        <v>58</v>
      </c>
      <c r="I397" s="10">
        <v>4</v>
      </c>
      <c r="J397" s="19">
        <f t="shared" si="167"/>
        <v>74</v>
      </c>
      <c r="K397" s="14"/>
      <c r="O397" s="14"/>
    </row>
    <row r="398" spans="2:15" ht="15" customHeight="1" x14ac:dyDescent="0.15">
      <c r="B398" s="323" t="s">
        <v>3</v>
      </c>
      <c r="C398" s="65" t="s">
        <v>167</v>
      </c>
      <c r="F398" s="20">
        <f>SUM(G$242:H$242)</f>
        <v>411</v>
      </c>
      <c r="G398" s="11">
        <f t="shared" ref="G398:I409" si="168">IF($F398=0,0,G386/$F398*100)</f>
        <v>89.537712895377126</v>
      </c>
      <c r="H398" s="11">
        <f t="shared" si="168"/>
        <v>2.6763990267639901</v>
      </c>
      <c r="I398" s="11">
        <f t="shared" si="168"/>
        <v>7.785888077858881</v>
      </c>
      <c r="J398" s="3">
        <f t="shared" si="167"/>
        <v>100</v>
      </c>
      <c r="K398" s="14"/>
      <c r="O398" s="14"/>
    </row>
    <row r="399" spans="2:15" ht="15" customHeight="1" x14ac:dyDescent="0.15">
      <c r="B399" s="324"/>
      <c r="C399" s="78" t="s">
        <v>56</v>
      </c>
      <c r="F399" s="20">
        <f>SUM(G$243:H$243)</f>
        <v>584</v>
      </c>
      <c r="G399" s="12">
        <f t="shared" si="168"/>
        <v>87.328767123287676</v>
      </c>
      <c r="H399" s="12">
        <f t="shared" si="168"/>
        <v>2.3972602739726026</v>
      </c>
      <c r="I399" s="12">
        <f t="shared" si="168"/>
        <v>10.273972602739725</v>
      </c>
      <c r="J399" s="4">
        <f t="shared" si="167"/>
        <v>100</v>
      </c>
      <c r="K399" s="14"/>
      <c r="O399" s="14"/>
    </row>
    <row r="400" spans="2:15" ht="15" customHeight="1" x14ac:dyDescent="0.15">
      <c r="B400" s="324"/>
      <c r="C400" s="78" t="s">
        <v>175</v>
      </c>
      <c r="F400" s="20">
        <f>SUM(G$244:H$244)</f>
        <v>172</v>
      </c>
      <c r="G400" s="12">
        <f t="shared" si="168"/>
        <v>87.20930232558139</v>
      </c>
      <c r="H400" s="12">
        <f t="shared" si="168"/>
        <v>7.5581395348837201</v>
      </c>
      <c r="I400" s="12">
        <f t="shared" si="168"/>
        <v>5.2325581395348841</v>
      </c>
      <c r="J400" s="4">
        <f t="shared" si="167"/>
        <v>100</v>
      </c>
      <c r="K400" s="14"/>
      <c r="L400" s="14"/>
      <c r="M400" s="14"/>
      <c r="N400" s="14"/>
      <c r="O400" s="14"/>
    </row>
    <row r="401" spans="2:15" ht="15" customHeight="1" x14ac:dyDescent="0.15">
      <c r="B401" s="324"/>
      <c r="C401" s="78" t="s">
        <v>57</v>
      </c>
      <c r="F401" s="20">
        <f>SUM(G$245:H$245)</f>
        <v>553</v>
      </c>
      <c r="G401" s="12">
        <f t="shared" si="168"/>
        <v>88.426763110307419</v>
      </c>
      <c r="H401" s="12">
        <f t="shared" si="168"/>
        <v>1.62748643761302</v>
      </c>
      <c r="I401" s="12">
        <f t="shared" si="168"/>
        <v>9.9457504520795652</v>
      </c>
      <c r="J401" s="4">
        <f t="shared" si="167"/>
        <v>100</v>
      </c>
      <c r="K401" s="14"/>
      <c r="L401" s="14"/>
      <c r="M401" s="14"/>
      <c r="N401" s="14"/>
      <c r="O401" s="14"/>
    </row>
    <row r="402" spans="2:15" ht="15" customHeight="1" x14ac:dyDescent="0.15">
      <c r="B402" s="324"/>
      <c r="C402" s="78" t="s">
        <v>334</v>
      </c>
      <c r="F402" s="20">
        <f>SUM(G$246:H$246)</f>
        <v>95</v>
      </c>
      <c r="G402" s="12">
        <f t="shared" si="168"/>
        <v>91.578947368421055</v>
      </c>
      <c r="H402" s="12">
        <f t="shared" si="168"/>
        <v>1.0526315789473684</v>
      </c>
      <c r="I402" s="12">
        <f t="shared" si="168"/>
        <v>7.3684210526315779</v>
      </c>
      <c r="J402" s="4">
        <f t="shared" si="167"/>
        <v>100</v>
      </c>
      <c r="K402" s="14"/>
      <c r="L402" s="14"/>
      <c r="M402" s="14"/>
      <c r="N402" s="14"/>
      <c r="O402" s="14"/>
    </row>
    <row r="403" spans="2:15" ht="15" customHeight="1" x14ac:dyDescent="0.15">
      <c r="B403" s="325"/>
      <c r="C403" s="78" t="s">
        <v>335</v>
      </c>
      <c r="F403" s="20">
        <f>SUM(G$247:H$247)</f>
        <v>127</v>
      </c>
      <c r="G403" s="12">
        <f t="shared" si="168"/>
        <v>88.188976377952756</v>
      </c>
      <c r="H403" s="12">
        <f t="shared" si="168"/>
        <v>3.9370078740157481</v>
      </c>
      <c r="I403" s="12">
        <f t="shared" si="168"/>
        <v>7.8740157480314963</v>
      </c>
      <c r="J403" s="4">
        <f t="shared" si="167"/>
        <v>100</v>
      </c>
      <c r="K403" s="14"/>
      <c r="L403" s="14"/>
      <c r="M403" s="14"/>
      <c r="N403" s="14"/>
      <c r="O403" s="14"/>
    </row>
    <row r="404" spans="2:15" ht="15" customHeight="1" x14ac:dyDescent="0.15">
      <c r="B404" s="324"/>
      <c r="C404" s="78" t="s">
        <v>336</v>
      </c>
      <c r="F404" s="20">
        <f>SUM(G$248:H$248)</f>
        <v>79</v>
      </c>
      <c r="G404" s="12">
        <f t="shared" si="168"/>
        <v>94.936708860759495</v>
      </c>
      <c r="H404" s="12">
        <f t="shared" si="168"/>
        <v>3.79746835443038</v>
      </c>
      <c r="I404" s="12">
        <f t="shared" si="168"/>
        <v>1.2658227848101267</v>
      </c>
      <c r="J404" s="4">
        <f t="shared" si="167"/>
        <v>100</v>
      </c>
      <c r="K404" s="14"/>
      <c r="L404" s="14"/>
      <c r="M404" s="14"/>
      <c r="N404" s="14"/>
      <c r="O404" s="14"/>
    </row>
    <row r="405" spans="2:15" ht="15" customHeight="1" x14ac:dyDescent="0.15">
      <c r="B405" s="324"/>
      <c r="C405" s="78" t="s">
        <v>176</v>
      </c>
      <c r="F405" s="20">
        <f>SUM(G$249:H$249)</f>
        <v>73</v>
      </c>
      <c r="G405" s="12">
        <f t="shared" si="168"/>
        <v>78.082191780821915</v>
      </c>
      <c r="H405" s="12">
        <f t="shared" si="168"/>
        <v>15.068493150684931</v>
      </c>
      <c r="I405" s="12">
        <f t="shared" si="168"/>
        <v>6.8493150684931505</v>
      </c>
      <c r="J405" s="4">
        <f t="shared" si="167"/>
        <v>100</v>
      </c>
      <c r="K405" s="14"/>
      <c r="L405" s="14"/>
      <c r="M405" s="14"/>
      <c r="N405" s="14"/>
      <c r="O405" s="14"/>
    </row>
    <row r="406" spans="2:15" ht="15" customHeight="1" x14ac:dyDescent="0.15">
      <c r="B406" s="324"/>
      <c r="C406" s="78" t="s">
        <v>177</v>
      </c>
      <c r="F406" s="20">
        <f>SUM(G$250:H$250)</f>
        <v>22</v>
      </c>
      <c r="G406" s="12">
        <f t="shared" si="168"/>
        <v>100</v>
      </c>
      <c r="H406" s="12">
        <f t="shared" si="168"/>
        <v>0</v>
      </c>
      <c r="I406" s="12">
        <f t="shared" si="168"/>
        <v>0</v>
      </c>
      <c r="J406" s="4">
        <f t="shared" si="167"/>
        <v>100</v>
      </c>
      <c r="K406" s="14"/>
      <c r="L406" s="14"/>
      <c r="M406" s="14"/>
      <c r="N406" s="14"/>
      <c r="O406" s="14"/>
    </row>
    <row r="407" spans="2:15" ht="15" customHeight="1" x14ac:dyDescent="0.15">
      <c r="B407" s="324"/>
      <c r="C407" s="78" t="s">
        <v>178</v>
      </c>
      <c r="F407" s="20">
        <f>SUM(G$251:H$251)</f>
        <v>75</v>
      </c>
      <c r="G407" s="12">
        <f t="shared" si="168"/>
        <v>70.666666666666671</v>
      </c>
      <c r="H407" s="12">
        <f t="shared" si="168"/>
        <v>24</v>
      </c>
      <c r="I407" s="12">
        <f t="shared" si="168"/>
        <v>5.3333333333333339</v>
      </c>
      <c r="J407" s="4">
        <f t="shared" si="167"/>
        <v>100</v>
      </c>
      <c r="K407" s="14"/>
      <c r="L407" s="14"/>
      <c r="M407" s="14"/>
      <c r="N407" s="14"/>
      <c r="O407" s="14"/>
    </row>
    <row r="408" spans="2:15" ht="15" customHeight="1" x14ac:dyDescent="0.15">
      <c r="B408" s="324"/>
      <c r="C408" s="78" t="s">
        <v>179</v>
      </c>
      <c r="F408" s="20">
        <f>SUM(G$252:H$252)</f>
        <v>26</v>
      </c>
      <c r="G408" s="12">
        <f t="shared" si="168"/>
        <v>34.615384615384613</v>
      </c>
      <c r="H408" s="12">
        <f t="shared" si="168"/>
        <v>61.53846153846154</v>
      </c>
      <c r="I408" s="12">
        <f t="shared" si="168"/>
        <v>3.8461538461538463</v>
      </c>
      <c r="J408" s="4">
        <f t="shared" si="167"/>
        <v>100</v>
      </c>
      <c r="K408" s="14"/>
      <c r="L408" s="14"/>
      <c r="M408" s="14"/>
      <c r="N408" s="14"/>
      <c r="O408" s="14"/>
    </row>
    <row r="409" spans="2:15" ht="15" customHeight="1" x14ac:dyDescent="0.15">
      <c r="B409" s="326"/>
      <c r="C409" s="66" t="s">
        <v>180</v>
      </c>
      <c r="D409" s="36"/>
      <c r="E409" s="36"/>
      <c r="F409" s="21">
        <f>SUM(G$253:H$253)</f>
        <v>74</v>
      </c>
      <c r="G409" s="13">
        <f t="shared" si="168"/>
        <v>16.216216216216218</v>
      </c>
      <c r="H409" s="13">
        <f t="shared" si="168"/>
        <v>78.378378378378372</v>
      </c>
      <c r="I409" s="13">
        <f t="shared" si="168"/>
        <v>5.4054054054054053</v>
      </c>
      <c r="J409" s="5">
        <f t="shared" si="167"/>
        <v>99.999999999999986</v>
      </c>
      <c r="K409" s="14"/>
      <c r="L409" s="14"/>
      <c r="M409" s="14"/>
      <c r="N409" s="14"/>
      <c r="O409" s="14"/>
    </row>
    <row r="410" spans="2:15" ht="15" customHeight="1" x14ac:dyDescent="0.15">
      <c r="B410" s="329"/>
      <c r="C410" s="56"/>
      <c r="D410" s="54"/>
      <c r="E410" s="54"/>
      <c r="F410" s="14"/>
      <c r="G410" s="14"/>
      <c r="H410" s="14"/>
      <c r="I410" s="14"/>
      <c r="J410" s="14"/>
      <c r="K410" s="14"/>
      <c r="L410" s="14"/>
      <c r="M410" s="14"/>
      <c r="N410" s="14"/>
      <c r="O410" s="14"/>
    </row>
    <row r="411" spans="2:15" ht="15" customHeight="1" x14ac:dyDescent="0.15">
      <c r="B411" s="328" t="s">
        <v>234</v>
      </c>
      <c r="C411" s="59"/>
      <c r="D411" s="28"/>
      <c r="E411" s="28"/>
      <c r="F411" s="248"/>
      <c r="G411" s="125" t="s">
        <v>476</v>
      </c>
      <c r="H411" s="124" t="s">
        <v>477</v>
      </c>
      <c r="I411" s="126" t="s">
        <v>341</v>
      </c>
      <c r="J411" s="127" t="s">
        <v>342</v>
      </c>
    </row>
    <row r="412" spans="2:15" ht="15" customHeight="1" x14ac:dyDescent="0.15">
      <c r="B412" s="323" t="s">
        <v>343</v>
      </c>
      <c r="C412" s="65" t="s">
        <v>167</v>
      </c>
      <c r="F412" s="249"/>
      <c r="G412" s="8">
        <v>354</v>
      </c>
      <c r="H412" s="8">
        <v>11</v>
      </c>
      <c r="I412" s="8">
        <v>30</v>
      </c>
      <c r="J412" s="17">
        <f t="shared" ref="J412:J435" si="169">SUM(G412:I412)</f>
        <v>395</v>
      </c>
    </row>
    <row r="413" spans="2:15" ht="15" customHeight="1" x14ac:dyDescent="0.15">
      <c r="B413" s="324"/>
      <c r="C413" s="78" t="s">
        <v>56</v>
      </c>
      <c r="F413" s="249"/>
      <c r="G413" s="9">
        <v>503</v>
      </c>
      <c r="H413" s="9">
        <v>14</v>
      </c>
      <c r="I413" s="9">
        <v>60</v>
      </c>
      <c r="J413" s="18">
        <f t="shared" si="169"/>
        <v>577</v>
      </c>
    </row>
    <row r="414" spans="2:15" ht="15" customHeight="1" x14ac:dyDescent="0.15">
      <c r="B414" s="324"/>
      <c r="C414" s="78" t="s">
        <v>175</v>
      </c>
      <c r="F414" s="249"/>
      <c r="G414" s="9">
        <v>147</v>
      </c>
      <c r="H414" s="9">
        <v>13</v>
      </c>
      <c r="I414" s="9">
        <v>9</v>
      </c>
      <c r="J414" s="18">
        <f t="shared" si="169"/>
        <v>169</v>
      </c>
    </row>
    <row r="415" spans="2:15" ht="15" customHeight="1" x14ac:dyDescent="0.15">
      <c r="B415" s="324"/>
      <c r="C415" s="78" t="s">
        <v>57</v>
      </c>
      <c r="F415" s="249"/>
      <c r="G415" s="9">
        <v>465</v>
      </c>
      <c r="H415" s="9">
        <v>9</v>
      </c>
      <c r="I415" s="9">
        <v>52</v>
      </c>
      <c r="J415" s="18">
        <f t="shared" si="169"/>
        <v>526</v>
      </c>
    </row>
    <row r="416" spans="2:15" ht="15" customHeight="1" x14ac:dyDescent="0.15">
      <c r="B416" s="324"/>
      <c r="C416" s="78" t="s">
        <v>334</v>
      </c>
      <c r="F416" s="249"/>
      <c r="G416" s="9">
        <v>79</v>
      </c>
      <c r="H416" s="9">
        <v>1</v>
      </c>
      <c r="I416" s="9">
        <v>6</v>
      </c>
      <c r="J416" s="18">
        <f t="shared" si="169"/>
        <v>86</v>
      </c>
    </row>
    <row r="417" spans="2:15" ht="15" customHeight="1" x14ac:dyDescent="0.15">
      <c r="B417" s="325"/>
      <c r="C417" s="78" t="s">
        <v>335</v>
      </c>
      <c r="F417" s="249"/>
      <c r="G417" s="9">
        <v>109</v>
      </c>
      <c r="H417" s="9">
        <v>4</v>
      </c>
      <c r="I417" s="9">
        <v>10</v>
      </c>
      <c r="J417" s="18">
        <f t="shared" si="169"/>
        <v>123</v>
      </c>
    </row>
    <row r="418" spans="2:15" ht="15" customHeight="1" x14ac:dyDescent="0.15">
      <c r="B418" s="324"/>
      <c r="C418" s="78" t="s">
        <v>336</v>
      </c>
      <c r="F418" s="249"/>
      <c r="G418" s="9">
        <v>73</v>
      </c>
      <c r="H418" s="9">
        <v>3</v>
      </c>
      <c r="I418" s="9">
        <v>1</v>
      </c>
      <c r="J418" s="18">
        <f t="shared" si="169"/>
        <v>77</v>
      </c>
    </row>
    <row r="419" spans="2:15" ht="15" customHeight="1" x14ac:dyDescent="0.15">
      <c r="B419" s="324"/>
      <c r="C419" s="78" t="s">
        <v>176</v>
      </c>
      <c r="F419" s="249"/>
      <c r="G419" s="9">
        <v>54</v>
      </c>
      <c r="H419" s="9">
        <v>11</v>
      </c>
      <c r="I419" s="9">
        <v>5</v>
      </c>
      <c r="J419" s="18">
        <f t="shared" si="169"/>
        <v>70</v>
      </c>
    </row>
    <row r="420" spans="2:15" ht="15" customHeight="1" x14ac:dyDescent="0.15">
      <c r="B420" s="324"/>
      <c r="C420" s="78" t="s">
        <v>177</v>
      </c>
      <c r="F420" s="249"/>
      <c r="G420" s="9">
        <v>21</v>
      </c>
      <c r="H420" s="9">
        <v>0</v>
      </c>
      <c r="I420" s="9">
        <v>0</v>
      </c>
      <c r="J420" s="18">
        <f t="shared" si="169"/>
        <v>21</v>
      </c>
      <c r="K420" s="14"/>
      <c r="L420" s="14"/>
      <c r="M420" s="14"/>
      <c r="N420" s="14"/>
      <c r="O420" s="14"/>
    </row>
    <row r="421" spans="2:15" ht="15" customHeight="1" x14ac:dyDescent="0.15">
      <c r="B421" s="324"/>
      <c r="C421" s="78" t="s">
        <v>178</v>
      </c>
      <c r="F421" s="249"/>
      <c r="G421" s="9">
        <v>51</v>
      </c>
      <c r="H421" s="9">
        <v>16</v>
      </c>
      <c r="I421" s="9">
        <v>3</v>
      </c>
      <c r="J421" s="18">
        <f t="shared" si="169"/>
        <v>70</v>
      </c>
      <c r="K421" s="14"/>
      <c r="L421" s="14"/>
      <c r="M421" s="14"/>
      <c r="N421" s="14"/>
      <c r="O421" s="14"/>
    </row>
    <row r="422" spans="2:15" ht="15" customHeight="1" x14ac:dyDescent="0.15">
      <c r="B422" s="324"/>
      <c r="C422" s="78" t="s">
        <v>179</v>
      </c>
      <c r="F422" s="249"/>
      <c r="G422" s="9">
        <v>7</v>
      </c>
      <c r="H422" s="9">
        <v>15</v>
      </c>
      <c r="I422" s="9">
        <v>1</v>
      </c>
      <c r="J422" s="18">
        <f t="shared" si="169"/>
        <v>23</v>
      </c>
      <c r="K422" s="14"/>
      <c r="L422" s="14"/>
      <c r="M422" s="14"/>
      <c r="N422" s="14"/>
      <c r="O422" s="14"/>
    </row>
    <row r="423" spans="2:15" ht="15" customHeight="1" x14ac:dyDescent="0.15">
      <c r="B423" s="326"/>
      <c r="C423" s="66" t="s">
        <v>180</v>
      </c>
      <c r="D423" s="36"/>
      <c r="E423" s="36"/>
      <c r="F423" s="131"/>
      <c r="G423" s="10">
        <v>11</v>
      </c>
      <c r="H423" s="10">
        <v>54</v>
      </c>
      <c r="I423" s="10">
        <v>4</v>
      </c>
      <c r="J423" s="19">
        <f t="shared" si="169"/>
        <v>69</v>
      </c>
      <c r="K423" s="14"/>
      <c r="L423" s="14"/>
      <c r="M423" s="14"/>
      <c r="N423" s="14"/>
      <c r="O423" s="14"/>
    </row>
    <row r="424" spans="2:15" ht="15" customHeight="1" x14ac:dyDescent="0.15">
      <c r="B424" s="323" t="s">
        <v>3</v>
      </c>
      <c r="C424" s="65" t="s">
        <v>167</v>
      </c>
      <c r="F424" s="20">
        <f>SUM(G$268:H$268)</f>
        <v>395</v>
      </c>
      <c r="G424" s="11">
        <f t="shared" ref="G424:I435" si="170">IF($F424=0,0,G412/$F424*100)</f>
        <v>89.620253164556956</v>
      </c>
      <c r="H424" s="11">
        <f t="shared" si="170"/>
        <v>2.7848101265822782</v>
      </c>
      <c r="I424" s="11">
        <f t="shared" si="170"/>
        <v>7.59493670886076</v>
      </c>
      <c r="J424" s="3">
        <f t="shared" si="169"/>
        <v>99.999999999999986</v>
      </c>
      <c r="K424" s="14"/>
      <c r="L424" s="14"/>
      <c r="M424" s="14"/>
      <c r="N424" s="14"/>
      <c r="O424" s="14"/>
    </row>
    <row r="425" spans="2:15" ht="15" customHeight="1" x14ac:dyDescent="0.15">
      <c r="B425" s="324"/>
      <c r="C425" s="78" t="s">
        <v>56</v>
      </c>
      <c r="F425" s="20">
        <f>SUM(G$269:H$269)</f>
        <v>577</v>
      </c>
      <c r="G425" s="12">
        <f t="shared" si="170"/>
        <v>87.175043327556324</v>
      </c>
      <c r="H425" s="12">
        <f t="shared" si="170"/>
        <v>2.4263431542461005</v>
      </c>
      <c r="I425" s="12">
        <f t="shared" si="170"/>
        <v>10.398613518197573</v>
      </c>
      <c r="J425" s="4">
        <f t="shared" si="169"/>
        <v>100</v>
      </c>
      <c r="K425" s="14"/>
      <c r="L425" s="14"/>
      <c r="M425" s="14"/>
      <c r="N425" s="14"/>
      <c r="O425" s="14"/>
    </row>
    <row r="426" spans="2:15" ht="15" customHeight="1" x14ac:dyDescent="0.15">
      <c r="B426" s="324"/>
      <c r="C426" s="78" t="s">
        <v>175</v>
      </c>
      <c r="F426" s="20">
        <f>SUM(G$270:H$270)</f>
        <v>169</v>
      </c>
      <c r="G426" s="12">
        <f t="shared" si="170"/>
        <v>86.982248520710058</v>
      </c>
      <c r="H426" s="12">
        <f t="shared" si="170"/>
        <v>7.6923076923076925</v>
      </c>
      <c r="I426" s="12">
        <f t="shared" si="170"/>
        <v>5.3254437869822491</v>
      </c>
      <c r="J426" s="4">
        <f t="shared" si="169"/>
        <v>100</v>
      </c>
      <c r="K426" s="14"/>
      <c r="L426" s="14"/>
      <c r="M426" s="14"/>
      <c r="N426" s="14"/>
      <c r="O426" s="14"/>
    </row>
    <row r="427" spans="2:15" ht="15" customHeight="1" x14ac:dyDescent="0.15">
      <c r="B427" s="324"/>
      <c r="C427" s="78" t="s">
        <v>57</v>
      </c>
      <c r="F427" s="20">
        <f>SUM(G$271:H$271)</f>
        <v>526</v>
      </c>
      <c r="G427" s="12">
        <f t="shared" si="170"/>
        <v>88.403041825095059</v>
      </c>
      <c r="H427" s="12">
        <f t="shared" si="170"/>
        <v>1.7110266159695817</v>
      </c>
      <c r="I427" s="12">
        <f t="shared" si="170"/>
        <v>9.8859315589353614</v>
      </c>
      <c r="J427" s="4">
        <f t="shared" si="169"/>
        <v>100</v>
      </c>
      <c r="K427" s="14"/>
      <c r="L427" s="14"/>
      <c r="M427" s="14"/>
      <c r="N427" s="14"/>
      <c r="O427" s="14"/>
    </row>
    <row r="428" spans="2:15" ht="15" customHeight="1" x14ac:dyDescent="0.15">
      <c r="B428" s="324"/>
      <c r="C428" s="78" t="s">
        <v>334</v>
      </c>
      <c r="F428" s="20">
        <f>SUM(G$272:H$272)</f>
        <v>86</v>
      </c>
      <c r="G428" s="12">
        <f t="shared" si="170"/>
        <v>91.860465116279073</v>
      </c>
      <c r="H428" s="12">
        <f t="shared" si="170"/>
        <v>1.1627906976744187</v>
      </c>
      <c r="I428" s="12">
        <f t="shared" si="170"/>
        <v>6.9767441860465116</v>
      </c>
      <c r="J428" s="4">
        <f t="shared" si="169"/>
        <v>100.00000000000001</v>
      </c>
      <c r="K428" s="14"/>
      <c r="L428" s="14"/>
      <c r="M428" s="14"/>
      <c r="N428" s="14"/>
      <c r="O428" s="14"/>
    </row>
    <row r="429" spans="2:15" ht="15" customHeight="1" x14ac:dyDescent="0.15">
      <c r="B429" s="325"/>
      <c r="C429" s="78" t="s">
        <v>335</v>
      </c>
      <c r="F429" s="20">
        <f>SUM(G$273:H$273)</f>
        <v>123</v>
      </c>
      <c r="G429" s="12">
        <f t="shared" si="170"/>
        <v>88.617886178861795</v>
      </c>
      <c r="H429" s="12">
        <f t="shared" si="170"/>
        <v>3.2520325203252036</v>
      </c>
      <c r="I429" s="12">
        <f t="shared" si="170"/>
        <v>8.1300813008130071</v>
      </c>
      <c r="J429" s="4">
        <f t="shared" si="169"/>
        <v>100</v>
      </c>
      <c r="K429" s="14"/>
      <c r="L429" s="14"/>
      <c r="M429" s="14"/>
      <c r="N429" s="14"/>
      <c r="O429" s="14"/>
    </row>
    <row r="430" spans="2:15" ht="15" customHeight="1" x14ac:dyDescent="0.15">
      <c r="B430" s="324"/>
      <c r="C430" s="78" t="s">
        <v>336</v>
      </c>
      <c r="F430" s="20">
        <f>SUM(G$274:H$274)</f>
        <v>77</v>
      </c>
      <c r="G430" s="12">
        <f t="shared" si="170"/>
        <v>94.805194805194802</v>
      </c>
      <c r="H430" s="12">
        <f t="shared" si="170"/>
        <v>3.8961038961038961</v>
      </c>
      <c r="I430" s="12">
        <f t="shared" si="170"/>
        <v>1.2987012987012987</v>
      </c>
      <c r="J430" s="4">
        <f t="shared" si="169"/>
        <v>100</v>
      </c>
      <c r="K430" s="14"/>
      <c r="L430" s="14"/>
      <c r="M430" s="14"/>
      <c r="N430" s="14"/>
      <c r="O430" s="14"/>
    </row>
    <row r="431" spans="2:15" ht="15" customHeight="1" x14ac:dyDescent="0.15">
      <c r="B431" s="324"/>
      <c r="C431" s="78" t="s">
        <v>176</v>
      </c>
      <c r="F431" s="20">
        <f>SUM(G$275:H$275)</f>
        <v>70</v>
      </c>
      <c r="G431" s="12">
        <f t="shared" si="170"/>
        <v>77.142857142857153</v>
      </c>
      <c r="H431" s="12">
        <f t="shared" si="170"/>
        <v>15.714285714285714</v>
      </c>
      <c r="I431" s="12">
        <f t="shared" si="170"/>
        <v>7.1428571428571423</v>
      </c>
      <c r="J431" s="4">
        <f t="shared" si="169"/>
        <v>100</v>
      </c>
      <c r="K431" s="14"/>
      <c r="L431" s="14"/>
      <c r="M431" s="14"/>
      <c r="N431" s="14"/>
      <c r="O431" s="14"/>
    </row>
    <row r="432" spans="2:15" ht="15" customHeight="1" x14ac:dyDescent="0.15">
      <c r="B432" s="215"/>
      <c r="C432" s="78" t="s">
        <v>177</v>
      </c>
      <c r="F432" s="20">
        <f>SUM(G$276:H$276)</f>
        <v>21</v>
      </c>
      <c r="G432" s="12">
        <f t="shared" si="170"/>
        <v>100</v>
      </c>
      <c r="H432" s="12">
        <f t="shared" si="170"/>
        <v>0</v>
      </c>
      <c r="I432" s="12">
        <f t="shared" si="170"/>
        <v>0</v>
      </c>
      <c r="J432" s="4">
        <f t="shared" si="169"/>
        <v>100</v>
      </c>
      <c r="K432" s="14"/>
      <c r="L432" s="14"/>
      <c r="M432" s="14"/>
      <c r="N432" s="14"/>
      <c r="O432" s="14"/>
    </row>
    <row r="433" spans="1:15" ht="15" customHeight="1" x14ac:dyDescent="0.15">
      <c r="B433" s="215"/>
      <c r="C433" s="78" t="s">
        <v>178</v>
      </c>
      <c r="F433" s="20">
        <f>SUM(G$277:H$277)</f>
        <v>70</v>
      </c>
      <c r="G433" s="12">
        <f t="shared" si="170"/>
        <v>72.857142857142847</v>
      </c>
      <c r="H433" s="12">
        <f t="shared" si="170"/>
        <v>22.857142857142858</v>
      </c>
      <c r="I433" s="12">
        <f t="shared" si="170"/>
        <v>4.2857142857142856</v>
      </c>
      <c r="J433" s="4">
        <f t="shared" si="169"/>
        <v>100</v>
      </c>
      <c r="K433" s="14"/>
      <c r="L433" s="14"/>
      <c r="M433" s="14"/>
      <c r="N433" s="14"/>
      <c r="O433" s="14"/>
    </row>
    <row r="434" spans="1:15" ht="15" customHeight="1" x14ac:dyDescent="0.15">
      <c r="B434" s="215"/>
      <c r="C434" s="78" t="s">
        <v>179</v>
      </c>
      <c r="F434" s="20">
        <f>SUM(G$278:H$278)</f>
        <v>23</v>
      </c>
      <c r="G434" s="12">
        <f t="shared" si="170"/>
        <v>30.434782608695656</v>
      </c>
      <c r="H434" s="12">
        <f t="shared" si="170"/>
        <v>65.217391304347828</v>
      </c>
      <c r="I434" s="12">
        <f t="shared" si="170"/>
        <v>4.3478260869565215</v>
      </c>
      <c r="J434" s="4">
        <f t="shared" si="169"/>
        <v>100</v>
      </c>
      <c r="K434" s="14"/>
      <c r="L434" s="14"/>
      <c r="M434" s="14"/>
      <c r="N434" s="14"/>
      <c r="O434" s="14"/>
    </row>
    <row r="435" spans="1:15" ht="15" customHeight="1" x14ac:dyDescent="0.15">
      <c r="B435" s="217"/>
      <c r="C435" s="66" t="s">
        <v>180</v>
      </c>
      <c r="D435" s="36"/>
      <c r="E435" s="36"/>
      <c r="F435" s="21">
        <f>SUM(G$279:H$279)</f>
        <v>69</v>
      </c>
      <c r="G435" s="13">
        <f t="shared" si="170"/>
        <v>15.942028985507244</v>
      </c>
      <c r="H435" s="13">
        <f t="shared" si="170"/>
        <v>78.260869565217391</v>
      </c>
      <c r="I435" s="13">
        <f t="shared" si="170"/>
        <v>5.7971014492753623</v>
      </c>
      <c r="J435" s="5">
        <f t="shared" si="169"/>
        <v>100</v>
      </c>
      <c r="K435" s="14"/>
      <c r="L435" s="14"/>
      <c r="M435" s="14"/>
      <c r="N435" s="14"/>
      <c r="O435" s="14"/>
    </row>
    <row r="436" spans="1:15" ht="15" customHeight="1" x14ac:dyDescent="0.15">
      <c r="B436" s="63"/>
      <c r="C436" s="56"/>
      <c r="D436" s="54"/>
      <c r="E436" s="54"/>
      <c r="F436" s="14"/>
      <c r="G436" s="14"/>
      <c r="H436" s="14"/>
      <c r="I436" s="14"/>
      <c r="J436" s="14"/>
      <c r="K436" s="14"/>
      <c r="L436" s="14"/>
      <c r="M436" s="14"/>
      <c r="N436" s="14"/>
      <c r="O436" s="14"/>
    </row>
    <row r="437" spans="1:15" ht="15" customHeight="1" x14ac:dyDescent="0.15">
      <c r="A437" s="74" t="s">
        <v>417</v>
      </c>
      <c r="B437" s="63"/>
      <c r="C437" s="56"/>
      <c r="D437" s="54"/>
      <c r="E437" s="54"/>
      <c r="F437" s="14"/>
      <c r="G437" s="14"/>
      <c r="H437" s="14"/>
      <c r="I437" s="14"/>
      <c r="J437" s="14"/>
      <c r="K437" s="14"/>
      <c r="L437" s="14"/>
      <c r="M437" s="14"/>
      <c r="N437" s="14"/>
      <c r="O437" s="14"/>
    </row>
    <row r="438" spans="1:15" ht="15" customHeight="1" x14ac:dyDescent="0.15">
      <c r="A438" s="1" t="s">
        <v>419</v>
      </c>
      <c r="B438" s="63"/>
      <c r="C438" s="45"/>
      <c r="D438" s="92"/>
      <c r="E438" s="92"/>
      <c r="F438" s="92"/>
      <c r="G438" s="93"/>
      <c r="H438" s="92"/>
    </row>
    <row r="439" spans="1:15" ht="15" customHeight="1" x14ac:dyDescent="0.15">
      <c r="B439" s="58" t="s">
        <v>589</v>
      </c>
      <c r="C439" s="28"/>
      <c r="D439" s="28"/>
      <c r="E439" s="28"/>
      <c r="F439" s="248"/>
      <c r="G439" s="125" t="s">
        <v>344</v>
      </c>
      <c r="H439" s="124" t="s">
        <v>345</v>
      </c>
      <c r="I439" s="83" t="s">
        <v>341</v>
      </c>
      <c r="J439" s="82" t="s">
        <v>342</v>
      </c>
    </row>
    <row r="440" spans="1:15" ht="15" customHeight="1" x14ac:dyDescent="0.15">
      <c r="B440" s="214" t="s">
        <v>2</v>
      </c>
      <c r="C440" s="78" t="s">
        <v>176</v>
      </c>
      <c r="F440" s="249"/>
      <c r="G440" s="9">
        <f t="shared" ref="G440:I444" si="171">SUM(G452,G471)</f>
        <v>48</v>
      </c>
      <c r="H440" s="9">
        <f t="shared" si="171"/>
        <v>4</v>
      </c>
      <c r="I440" s="9">
        <f t="shared" si="171"/>
        <v>17</v>
      </c>
      <c r="J440" s="18">
        <f t="shared" ref="J440:J449" si="172">SUM(G440:I440)</f>
        <v>69</v>
      </c>
    </row>
    <row r="441" spans="1:15" ht="15" customHeight="1" x14ac:dyDescent="0.15">
      <c r="B441" s="215"/>
      <c r="C441" s="78" t="s">
        <v>177</v>
      </c>
      <c r="F441" s="249"/>
      <c r="G441" s="9">
        <f t="shared" si="171"/>
        <v>18</v>
      </c>
      <c r="H441" s="9">
        <f t="shared" si="171"/>
        <v>3</v>
      </c>
      <c r="I441" s="9">
        <f t="shared" si="171"/>
        <v>3</v>
      </c>
      <c r="J441" s="18">
        <f t="shared" si="172"/>
        <v>24</v>
      </c>
      <c r="K441" s="14"/>
      <c r="L441" s="14"/>
      <c r="M441" s="14"/>
      <c r="N441" s="14"/>
      <c r="O441" s="14"/>
    </row>
    <row r="442" spans="1:15" ht="15" customHeight="1" x14ac:dyDescent="0.15">
      <c r="B442" s="215"/>
      <c r="C442" s="78" t="s">
        <v>178</v>
      </c>
      <c r="F442" s="249"/>
      <c r="G442" s="9">
        <f t="shared" si="171"/>
        <v>64</v>
      </c>
      <c r="H442" s="9">
        <f t="shared" si="171"/>
        <v>10</v>
      </c>
      <c r="I442" s="9">
        <f t="shared" si="171"/>
        <v>19</v>
      </c>
      <c r="J442" s="18">
        <f t="shared" si="172"/>
        <v>93</v>
      </c>
      <c r="K442" s="14"/>
      <c r="L442" s="14"/>
      <c r="M442" s="14"/>
      <c r="N442" s="14"/>
      <c r="O442" s="14"/>
    </row>
    <row r="443" spans="1:15" ht="15" customHeight="1" x14ac:dyDescent="0.15">
      <c r="B443" s="215"/>
      <c r="C443" s="78" t="s">
        <v>179</v>
      </c>
      <c r="F443" s="249"/>
      <c r="G443" s="9">
        <f t="shared" si="171"/>
        <v>17</v>
      </c>
      <c r="H443" s="9">
        <f t="shared" si="171"/>
        <v>4</v>
      </c>
      <c r="I443" s="9">
        <f t="shared" si="171"/>
        <v>6</v>
      </c>
      <c r="J443" s="18">
        <f t="shared" si="172"/>
        <v>27</v>
      </c>
      <c r="K443" s="14"/>
      <c r="L443" s="14"/>
      <c r="M443" s="14"/>
      <c r="N443" s="14"/>
      <c r="O443" s="14"/>
    </row>
    <row r="444" spans="1:15" ht="15" customHeight="1" x14ac:dyDescent="0.15">
      <c r="B444" s="217"/>
      <c r="C444" s="66" t="s">
        <v>180</v>
      </c>
      <c r="D444" s="36"/>
      <c r="E444" s="36"/>
      <c r="F444" s="131"/>
      <c r="G444" s="10">
        <f t="shared" si="171"/>
        <v>53</v>
      </c>
      <c r="H444" s="10">
        <f t="shared" si="171"/>
        <v>6</v>
      </c>
      <c r="I444" s="10">
        <f t="shared" si="171"/>
        <v>14</v>
      </c>
      <c r="J444" s="19">
        <f t="shared" si="172"/>
        <v>73</v>
      </c>
      <c r="K444" s="14"/>
      <c r="L444" s="14"/>
      <c r="M444" s="14"/>
      <c r="N444" s="14"/>
      <c r="O444" s="14"/>
    </row>
    <row r="445" spans="1:15" ht="15" customHeight="1" x14ac:dyDescent="0.15">
      <c r="B445" s="312" t="s">
        <v>3</v>
      </c>
      <c r="C445" s="78" t="s">
        <v>176</v>
      </c>
      <c r="F445" s="20">
        <f>SUM(G$170:H$170)</f>
        <v>69</v>
      </c>
      <c r="G445" s="12">
        <f t="shared" ref="G445:I449" si="173">IF($F445=0,0,G440/$F445*100)</f>
        <v>69.565217391304344</v>
      </c>
      <c r="H445" s="12">
        <f t="shared" si="173"/>
        <v>5.7971014492753623</v>
      </c>
      <c r="I445" s="12">
        <f t="shared" si="173"/>
        <v>24.637681159420293</v>
      </c>
      <c r="J445" s="4">
        <f t="shared" si="172"/>
        <v>100</v>
      </c>
      <c r="K445" s="14"/>
      <c r="L445" s="14"/>
      <c r="M445" s="14"/>
      <c r="N445" s="14"/>
      <c r="O445" s="14"/>
    </row>
    <row r="446" spans="1:15" ht="15" customHeight="1" x14ac:dyDescent="0.15">
      <c r="B446" s="215"/>
      <c r="C446" s="78" t="s">
        <v>177</v>
      </c>
      <c r="F446" s="20">
        <f>SUM(G$171:H$171)</f>
        <v>24</v>
      </c>
      <c r="G446" s="12">
        <f t="shared" si="173"/>
        <v>75</v>
      </c>
      <c r="H446" s="12">
        <f t="shared" si="173"/>
        <v>12.5</v>
      </c>
      <c r="I446" s="12">
        <f t="shared" si="173"/>
        <v>12.5</v>
      </c>
      <c r="J446" s="4">
        <f t="shared" si="172"/>
        <v>100</v>
      </c>
      <c r="K446" s="14"/>
      <c r="L446" s="14"/>
      <c r="M446" s="14"/>
      <c r="N446" s="14"/>
      <c r="O446" s="14"/>
    </row>
    <row r="447" spans="1:15" ht="15" customHeight="1" x14ac:dyDescent="0.15">
      <c r="B447" s="215"/>
      <c r="C447" s="78" t="s">
        <v>178</v>
      </c>
      <c r="F447" s="20">
        <f>SUM(G$172:H$172)</f>
        <v>93</v>
      </c>
      <c r="G447" s="12">
        <f t="shared" si="173"/>
        <v>68.817204301075279</v>
      </c>
      <c r="H447" s="12">
        <f t="shared" si="173"/>
        <v>10.75268817204301</v>
      </c>
      <c r="I447" s="12">
        <f t="shared" si="173"/>
        <v>20.43010752688172</v>
      </c>
      <c r="J447" s="4">
        <f t="shared" si="172"/>
        <v>100</v>
      </c>
      <c r="K447" s="14"/>
      <c r="L447" s="14"/>
      <c r="M447" s="14"/>
      <c r="N447" s="14"/>
      <c r="O447" s="14"/>
    </row>
    <row r="448" spans="1:15" ht="15" customHeight="1" x14ac:dyDescent="0.15">
      <c r="B448" s="215"/>
      <c r="C448" s="78" t="s">
        <v>179</v>
      </c>
      <c r="F448" s="20">
        <f>SUM(G$173:H$173)</f>
        <v>27</v>
      </c>
      <c r="G448" s="12">
        <f t="shared" si="173"/>
        <v>62.962962962962962</v>
      </c>
      <c r="H448" s="12">
        <f t="shared" si="173"/>
        <v>14.814814814814813</v>
      </c>
      <c r="I448" s="12">
        <f t="shared" si="173"/>
        <v>22.222222222222221</v>
      </c>
      <c r="J448" s="4">
        <f t="shared" si="172"/>
        <v>100</v>
      </c>
      <c r="K448" s="14"/>
      <c r="L448" s="14"/>
      <c r="M448" s="14"/>
      <c r="N448" s="14"/>
      <c r="O448" s="14"/>
    </row>
    <row r="449" spans="2:15" ht="15" customHeight="1" x14ac:dyDescent="0.15">
      <c r="B449" s="217"/>
      <c r="C449" s="66" t="s">
        <v>180</v>
      </c>
      <c r="D449" s="36"/>
      <c r="E449" s="36"/>
      <c r="F449" s="21">
        <f>SUM(G$174:H$174)</f>
        <v>73</v>
      </c>
      <c r="G449" s="13">
        <f t="shared" si="173"/>
        <v>72.602739726027394</v>
      </c>
      <c r="H449" s="13">
        <f t="shared" si="173"/>
        <v>8.2191780821917799</v>
      </c>
      <c r="I449" s="13">
        <f t="shared" si="173"/>
        <v>19.17808219178082</v>
      </c>
      <c r="J449" s="5">
        <f t="shared" si="172"/>
        <v>99.999999999999986</v>
      </c>
      <c r="K449" s="14"/>
      <c r="L449" s="14"/>
      <c r="M449" s="14"/>
      <c r="N449" s="14"/>
      <c r="O449" s="14"/>
    </row>
    <row r="450" spans="2:15" ht="15" customHeight="1" x14ac:dyDescent="0.15">
      <c r="J450" s="14"/>
      <c r="K450" s="14"/>
      <c r="L450" s="14"/>
      <c r="M450" s="14"/>
      <c r="N450" s="14"/>
      <c r="O450" s="14"/>
    </row>
    <row r="451" spans="2:15" ht="15" customHeight="1" x14ac:dyDescent="0.15">
      <c r="B451" s="38" t="s">
        <v>231</v>
      </c>
      <c r="C451" s="28"/>
      <c r="D451" s="28"/>
      <c r="E451" s="28"/>
      <c r="F451" s="248"/>
      <c r="G451" s="125" t="s">
        <v>344</v>
      </c>
      <c r="H451" s="124" t="s">
        <v>345</v>
      </c>
      <c r="I451" s="83" t="s">
        <v>341</v>
      </c>
      <c r="J451" s="82" t="s">
        <v>342</v>
      </c>
    </row>
    <row r="452" spans="2:15" ht="15" customHeight="1" x14ac:dyDescent="0.15">
      <c r="B452" s="214" t="s">
        <v>2</v>
      </c>
      <c r="C452" s="78" t="s">
        <v>176</v>
      </c>
      <c r="F452" s="249"/>
      <c r="G452" s="9">
        <v>15</v>
      </c>
      <c r="H452" s="9">
        <v>1</v>
      </c>
      <c r="I452" s="9">
        <v>7</v>
      </c>
      <c r="J452" s="18">
        <f t="shared" ref="J452:J461" si="174">SUM(G452:I452)</f>
        <v>23</v>
      </c>
    </row>
    <row r="453" spans="2:15" ht="15" customHeight="1" x14ac:dyDescent="0.15">
      <c r="B453" s="215"/>
      <c r="C453" s="78" t="s">
        <v>177</v>
      </c>
      <c r="F453" s="249"/>
      <c r="G453" s="9">
        <v>7</v>
      </c>
      <c r="H453" s="9">
        <v>1</v>
      </c>
      <c r="I453" s="9">
        <v>1</v>
      </c>
      <c r="J453" s="18">
        <f t="shared" si="174"/>
        <v>9</v>
      </c>
      <c r="K453" s="14"/>
      <c r="L453" s="14"/>
      <c r="M453" s="14"/>
      <c r="N453" s="14"/>
      <c r="O453" s="14"/>
    </row>
    <row r="454" spans="2:15" ht="15" customHeight="1" x14ac:dyDescent="0.15">
      <c r="B454" s="215"/>
      <c r="C454" s="78" t="s">
        <v>178</v>
      </c>
      <c r="F454" s="249"/>
      <c r="G454" s="9">
        <v>31</v>
      </c>
      <c r="H454" s="9">
        <v>4</v>
      </c>
      <c r="I454" s="9">
        <v>8</v>
      </c>
      <c r="J454" s="18">
        <f t="shared" si="174"/>
        <v>43</v>
      </c>
      <c r="K454" s="14"/>
      <c r="L454" s="14"/>
      <c r="M454" s="14"/>
      <c r="N454" s="14"/>
      <c r="O454" s="14"/>
    </row>
    <row r="455" spans="2:15" ht="15" customHeight="1" x14ac:dyDescent="0.15">
      <c r="B455" s="215"/>
      <c r="C455" s="78" t="s">
        <v>179</v>
      </c>
      <c r="F455" s="249"/>
      <c r="G455" s="9">
        <v>7</v>
      </c>
      <c r="H455" s="9">
        <v>1</v>
      </c>
      <c r="I455" s="9">
        <v>2</v>
      </c>
      <c r="J455" s="18">
        <f t="shared" si="174"/>
        <v>10</v>
      </c>
      <c r="K455" s="14"/>
      <c r="L455" s="14"/>
      <c r="M455" s="14"/>
      <c r="N455" s="14"/>
      <c r="O455" s="14"/>
    </row>
    <row r="456" spans="2:15" ht="15" customHeight="1" x14ac:dyDescent="0.15">
      <c r="B456" s="217"/>
      <c r="C456" s="66" t="s">
        <v>180</v>
      </c>
      <c r="D456" s="36"/>
      <c r="E456" s="36"/>
      <c r="F456" s="131"/>
      <c r="G456" s="10">
        <v>22</v>
      </c>
      <c r="H456" s="10">
        <v>2</v>
      </c>
      <c r="I456" s="10">
        <v>4</v>
      </c>
      <c r="J456" s="19">
        <f t="shared" si="174"/>
        <v>28</v>
      </c>
      <c r="K456" s="14"/>
      <c r="L456" s="14"/>
      <c r="M456" s="14"/>
      <c r="N456" s="14"/>
      <c r="O456" s="14"/>
    </row>
    <row r="457" spans="2:15" ht="15" customHeight="1" x14ac:dyDescent="0.15">
      <c r="B457" s="312" t="s">
        <v>3</v>
      </c>
      <c r="C457" s="78" t="s">
        <v>176</v>
      </c>
      <c r="F457" s="20">
        <f>SUM(G$196:H$196)</f>
        <v>23</v>
      </c>
      <c r="G457" s="12">
        <f t="shared" ref="G457:I461" si="175">IF($F457=0,0,G452/$F457*100)</f>
        <v>65.217391304347828</v>
      </c>
      <c r="H457" s="12">
        <f t="shared" si="175"/>
        <v>4.3478260869565215</v>
      </c>
      <c r="I457" s="12">
        <f t="shared" si="175"/>
        <v>30.434782608695656</v>
      </c>
      <c r="J457" s="4">
        <f t="shared" si="174"/>
        <v>100</v>
      </c>
      <c r="K457" s="14"/>
      <c r="L457" s="14"/>
      <c r="M457" s="14"/>
      <c r="N457" s="14"/>
      <c r="O457" s="14"/>
    </row>
    <row r="458" spans="2:15" ht="15" customHeight="1" x14ac:dyDescent="0.15">
      <c r="B458" s="215"/>
      <c r="C458" s="78" t="s">
        <v>177</v>
      </c>
      <c r="F458" s="20">
        <f>SUM(G$197:H$197)</f>
        <v>9</v>
      </c>
      <c r="G458" s="12">
        <f t="shared" si="175"/>
        <v>77.777777777777786</v>
      </c>
      <c r="H458" s="12">
        <f t="shared" si="175"/>
        <v>11.111111111111111</v>
      </c>
      <c r="I458" s="12">
        <f t="shared" si="175"/>
        <v>11.111111111111111</v>
      </c>
      <c r="J458" s="4">
        <f t="shared" si="174"/>
        <v>100.00000000000001</v>
      </c>
      <c r="K458" s="14"/>
      <c r="L458" s="14"/>
      <c r="M458" s="14"/>
      <c r="N458" s="14"/>
      <c r="O458" s="14"/>
    </row>
    <row r="459" spans="2:15" ht="15" customHeight="1" x14ac:dyDescent="0.15">
      <c r="B459" s="215"/>
      <c r="C459" s="78" t="s">
        <v>178</v>
      </c>
      <c r="F459" s="20">
        <f>SUM(G$198:H$198)</f>
        <v>43</v>
      </c>
      <c r="G459" s="12">
        <f t="shared" si="175"/>
        <v>72.093023255813947</v>
      </c>
      <c r="H459" s="12">
        <f t="shared" si="175"/>
        <v>9.3023255813953494</v>
      </c>
      <c r="I459" s="12">
        <f t="shared" si="175"/>
        <v>18.604651162790699</v>
      </c>
      <c r="J459" s="4">
        <f t="shared" si="174"/>
        <v>100</v>
      </c>
      <c r="K459" s="14"/>
      <c r="L459" s="14"/>
      <c r="M459" s="14"/>
      <c r="N459" s="14"/>
      <c r="O459" s="14"/>
    </row>
    <row r="460" spans="2:15" ht="15" customHeight="1" x14ac:dyDescent="0.15">
      <c r="B460" s="215"/>
      <c r="C460" s="78" t="s">
        <v>179</v>
      </c>
      <c r="F460" s="20">
        <f>SUM(G$199:H$199)</f>
        <v>10</v>
      </c>
      <c r="G460" s="12">
        <f t="shared" si="175"/>
        <v>70</v>
      </c>
      <c r="H460" s="12">
        <f t="shared" si="175"/>
        <v>10</v>
      </c>
      <c r="I460" s="12">
        <f t="shared" si="175"/>
        <v>20</v>
      </c>
      <c r="J460" s="4">
        <f t="shared" si="174"/>
        <v>100</v>
      </c>
      <c r="K460" s="14"/>
      <c r="L460" s="14"/>
      <c r="M460" s="14"/>
      <c r="N460" s="14"/>
      <c r="O460" s="14"/>
    </row>
    <row r="461" spans="2:15" ht="15" customHeight="1" x14ac:dyDescent="0.15">
      <c r="B461" s="217"/>
      <c r="C461" s="66" t="s">
        <v>180</v>
      </c>
      <c r="D461" s="36"/>
      <c r="E461" s="36"/>
      <c r="F461" s="21">
        <f>SUM(G$200:H$200)</f>
        <v>28</v>
      </c>
      <c r="G461" s="13">
        <f t="shared" si="175"/>
        <v>78.571428571428569</v>
      </c>
      <c r="H461" s="13">
        <f t="shared" si="175"/>
        <v>7.1428571428571423</v>
      </c>
      <c r="I461" s="13">
        <f t="shared" si="175"/>
        <v>14.285714285714285</v>
      </c>
      <c r="J461" s="5">
        <f t="shared" si="174"/>
        <v>100</v>
      </c>
      <c r="K461" s="14"/>
      <c r="L461" s="14"/>
      <c r="M461" s="14"/>
      <c r="N461" s="14"/>
      <c r="O461" s="14"/>
    </row>
    <row r="462" spans="2:15" ht="15" customHeight="1" x14ac:dyDescent="0.15">
      <c r="B462" s="63"/>
      <c r="C462" s="56"/>
      <c r="D462" s="54"/>
      <c r="E462" s="54"/>
      <c r="F462" s="14"/>
      <c r="G462" s="14"/>
      <c r="H462" s="14"/>
      <c r="I462" s="14"/>
      <c r="J462" s="14"/>
      <c r="K462" s="14"/>
      <c r="L462" s="14"/>
      <c r="M462" s="14"/>
      <c r="N462" s="14"/>
      <c r="O462" s="14"/>
    </row>
    <row r="463" spans="2:15" ht="15" customHeight="1" x14ac:dyDescent="0.15">
      <c r="B463" s="58" t="s">
        <v>232</v>
      </c>
      <c r="C463" s="59"/>
      <c r="D463" s="28"/>
      <c r="E463" s="28"/>
      <c r="F463" s="248"/>
      <c r="G463" s="125" t="s">
        <v>344</v>
      </c>
      <c r="H463" s="124" t="s">
        <v>345</v>
      </c>
      <c r="I463" s="83" t="s">
        <v>341</v>
      </c>
      <c r="J463" s="82" t="s">
        <v>342</v>
      </c>
    </row>
    <row r="464" spans="2:15" ht="15" customHeight="1" x14ac:dyDescent="0.15">
      <c r="B464" s="214" t="s">
        <v>343</v>
      </c>
      <c r="C464" s="65" t="s">
        <v>167</v>
      </c>
      <c r="F464" s="249"/>
      <c r="G464" s="8">
        <v>296</v>
      </c>
      <c r="H464" s="8">
        <v>55</v>
      </c>
      <c r="I464" s="8">
        <v>59</v>
      </c>
      <c r="J464" s="17">
        <f t="shared" ref="J464:J487" si="176">SUM(G464:I464)</f>
        <v>410</v>
      </c>
    </row>
    <row r="465" spans="2:15" ht="15" customHeight="1" x14ac:dyDescent="0.15">
      <c r="B465" s="215"/>
      <c r="C465" s="78" t="s">
        <v>56</v>
      </c>
      <c r="F465" s="249"/>
      <c r="G465" s="9">
        <v>263</v>
      </c>
      <c r="H465" s="9">
        <v>264</v>
      </c>
      <c r="I465" s="9">
        <v>90</v>
      </c>
      <c r="J465" s="18">
        <f t="shared" si="176"/>
        <v>617</v>
      </c>
    </row>
    <row r="466" spans="2:15" ht="15" customHeight="1" x14ac:dyDescent="0.15">
      <c r="B466" s="215"/>
      <c r="C466" s="78" t="s">
        <v>175</v>
      </c>
      <c r="F466" s="249"/>
      <c r="G466" s="9">
        <v>85</v>
      </c>
      <c r="H466" s="9">
        <v>46</v>
      </c>
      <c r="I466" s="9">
        <v>24</v>
      </c>
      <c r="J466" s="18">
        <f t="shared" si="176"/>
        <v>155</v>
      </c>
    </row>
    <row r="467" spans="2:15" ht="15" customHeight="1" x14ac:dyDescent="0.15">
      <c r="B467" s="215"/>
      <c r="C467" s="78" t="s">
        <v>57</v>
      </c>
      <c r="F467" s="249"/>
      <c r="G467" s="9">
        <v>443</v>
      </c>
      <c r="H467" s="9">
        <v>84</v>
      </c>
      <c r="I467" s="9">
        <v>96</v>
      </c>
      <c r="J467" s="18">
        <f t="shared" si="176"/>
        <v>623</v>
      </c>
    </row>
    <row r="468" spans="2:15" ht="15" customHeight="1" x14ac:dyDescent="0.15">
      <c r="B468" s="215"/>
      <c r="C468" s="78" t="s">
        <v>334</v>
      </c>
      <c r="F468" s="249"/>
      <c r="G468" s="9">
        <v>54</v>
      </c>
      <c r="H468" s="9">
        <v>10</v>
      </c>
      <c r="I468" s="9">
        <v>13</v>
      </c>
      <c r="J468" s="18">
        <f t="shared" si="176"/>
        <v>77</v>
      </c>
    </row>
    <row r="469" spans="2:15" ht="15" customHeight="1" x14ac:dyDescent="0.15">
      <c r="B469" s="216"/>
      <c r="C469" s="78" t="s">
        <v>335</v>
      </c>
      <c r="F469" s="249"/>
      <c r="G469" s="9">
        <v>55</v>
      </c>
      <c r="H469" s="9">
        <v>13</v>
      </c>
      <c r="I469" s="9">
        <v>16</v>
      </c>
      <c r="J469" s="18">
        <f t="shared" si="176"/>
        <v>84</v>
      </c>
    </row>
    <row r="470" spans="2:15" ht="15" customHeight="1" x14ac:dyDescent="0.15">
      <c r="B470" s="215"/>
      <c r="C470" s="78" t="s">
        <v>336</v>
      </c>
      <c r="F470" s="249"/>
      <c r="G470" s="9">
        <v>21</v>
      </c>
      <c r="H470" s="9">
        <v>15</v>
      </c>
      <c r="I470" s="9">
        <v>6</v>
      </c>
      <c r="J470" s="18">
        <f t="shared" si="176"/>
        <v>42</v>
      </c>
    </row>
    <row r="471" spans="2:15" ht="15" customHeight="1" x14ac:dyDescent="0.15">
      <c r="B471" s="215"/>
      <c r="C471" s="78" t="s">
        <v>176</v>
      </c>
      <c r="F471" s="249"/>
      <c r="G471" s="9">
        <v>33</v>
      </c>
      <c r="H471" s="9">
        <v>3</v>
      </c>
      <c r="I471" s="9">
        <v>10</v>
      </c>
      <c r="J471" s="18">
        <f t="shared" si="176"/>
        <v>46</v>
      </c>
    </row>
    <row r="472" spans="2:15" ht="15" customHeight="1" x14ac:dyDescent="0.15">
      <c r="B472" s="215"/>
      <c r="C472" s="78" t="s">
        <v>177</v>
      </c>
      <c r="F472" s="249"/>
      <c r="G472" s="9">
        <v>11</v>
      </c>
      <c r="H472" s="9">
        <v>2</v>
      </c>
      <c r="I472" s="9">
        <v>2</v>
      </c>
      <c r="J472" s="18">
        <f t="shared" si="176"/>
        <v>15</v>
      </c>
      <c r="K472" s="14"/>
      <c r="L472" s="14"/>
      <c r="M472" s="14"/>
      <c r="N472" s="14"/>
      <c r="O472" s="14"/>
    </row>
    <row r="473" spans="2:15" ht="15" customHeight="1" x14ac:dyDescent="0.15">
      <c r="B473" s="215"/>
      <c r="C473" s="78" t="s">
        <v>178</v>
      </c>
      <c r="F473" s="249"/>
      <c r="G473" s="9">
        <v>33</v>
      </c>
      <c r="H473" s="9">
        <v>6</v>
      </c>
      <c r="I473" s="9">
        <v>11</v>
      </c>
      <c r="J473" s="18">
        <f t="shared" si="176"/>
        <v>50</v>
      </c>
      <c r="K473" s="14"/>
      <c r="L473" s="14"/>
      <c r="M473" s="14"/>
      <c r="N473" s="14"/>
      <c r="O473" s="14"/>
    </row>
    <row r="474" spans="2:15" ht="15" customHeight="1" x14ac:dyDescent="0.15">
      <c r="B474" s="215"/>
      <c r="C474" s="78" t="s">
        <v>179</v>
      </c>
      <c r="F474" s="249"/>
      <c r="G474" s="9">
        <v>10</v>
      </c>
      <c r="H474" s="9">
        <v>3</v>
      </c>
      <c r="I474" s="9">
        <v>4</v>
      </c>
      <c r="J474" s="18">
        <f t="shared" si="176"/>
        <v>17</v>
      </c>
      <c r="K474" s="14"/>
      <c r="L474" s="14"/>
      <c r="M474" s="14"/>
      <c r="N474" s="14"/>
      <c r="O474" s="14"/>
    </row>
    <row r="475" spans="2:15" ht="15" customHeight="1" x14ac:dyDescent="0.15">
      <c r="B475" s="217"/>
      <c r="C475" s="66" t="s">
        <v>180</v>
      </c>
      <c r="D475" s="36"/>
      <c r="E475" s="36"/>
      <c r="F475" s="131"/>
      <c r="G475" s="10">
        <v>31</v>
      </c>
      <c r="H475" s="10">
        <v>4</v>
      </c>
      <c r="I475" s="10">
        <v>10</v>
      </c>
      <c r="J475" s="19">
        <f t="shared" si="176"/>
        <v>45</v>
      </c>
      <c r="K475" s="14"/>
      <c r="L475" s="14"/>
      <c r="M475" s="14"/>
      <c r="N475" s="14"/>
      <c r="O475" s="14"/>
    </row>
    <row r="476" spans="2:15" ht="15" customHeight="1" x14ac:dyDescent="0.15">
      <c r="B476" s="323" t="s">
        <v>3</v>
      </c>
      <c r="C476" s="65" t="s">
        <v>167</v>
      </c>
      <c r="F476" s="20">
        <f>SUM(G$215:H$215)</f>
        <v>410</v>
      </c>
      <c r="G476" s="11">
        <f t="shared" ref="G476:I487" si="177">IF($F476=0,0,G464/$F476*100)</f>
        <v>72.195121951219505</v>
      </c>
      <c r="H476" s="11">
        <f t="shared" si="177"/>
        <v>13.414634146341465</v>
      </c>
      <c r="I476" s="11">
        <f t="shared" si="177"/>
        <v>14.390243902439023</v>
      </c>
      <c r="J476" s="3">
        <f t="shared" si="176"/>
        <v>100</v>
      </c>
      <c r="K476" s="14"/>
      <c r="L476" s="14"/>
      <c r="M476" s="14"/>
      <c r="N476" s="14"/>
      <c r="O476" s="14"/>
    </row>
    <row r="477" spans="2:15" ht="15" customHeight="1" x14ac:dyDescent="0.15">
      <c r="B477" s="215"/>
      <c r="C477" s="78" t="s">
        <v>56</v>
      </c>
      <c r="F477" s="20">
        <f>SUM(G$216:H$216)</f>
        <v>617</v>
      </c>
      <c r="G477" s="12">
        <f t="shared" si="177"/>
        <v>42.625607779578608</v>
      </c>
      <c r="H477" s="12">
        <f t="shared" si="177"/>
        <v>42.787682333873583</v>
      </c>
      <c r="I477" s="12">
        <f t="shared" si="177"/>
        <v>14.58670988654781</v>
      </c>
      <c r="J477" s="4">
        <f t="shared" si="176"/>
        <v>100</v>
      </c>
      <c r="K477" s="14"/>
      <c r="L477" s="14"/>
      <c r="M477" s="14"/>
      <c r="N477" s="14"/>
      <c r="O477" s="14"/>
    </row>
    <row r="478" spans="2:15" ht="15" customHeight="1" x14ac:dyDescent="0.15">
      <c r="B478" s="215"/>
      <c r="C478" s="78" t="s">
        <v>175</v>
      </c>
      <c r="F478" s="20">
        <f>SUM(G$217:H$217)</f>
        <v>155</v>
      </c>
      <c r="G478" s="12">
        <f t="shared" si="177"/>
        <v>54.838709677419352</v>
      </c>
      <c r="H478" s="12">
        <f t="shared" si="177"/>
        <v>29.677419354838708</v>
      </c>
      <c r="I478" s="12">
        <f t="shared" si="177"/>
        <v>15.483870967741936</v>
      </c>
      <c r="J478" s="4">
        <f t="shared" si="176"/>
        <v>100</v>
      </c>
      <c r="K478" s="14"/>
      <c r="L478" s="14"/>
      <c r="M478" s="14"/>
      <c r="N478" s="14"/>
      <c r="O478" s="14"/>
    </row>
    <row r="479" spans="2:15" ht="15" customHeight="1" x14ac:dyDescent="0.15">
      <c r="B479" s="215"/>
      <c r="C479" s="78" t="s">
        <v>57</v>
      </c>
      <c r="F479" s="20">
        <f>SUM(G$218:H$218)</f>
        <v>623</v>
      </c>
      <c r="G479" s="12">
        <f t="shared" si="177"/>
        <v>71.107544141252006</v>
      </c>
      <c r="H479" s="12">
        <f t="shared" si="177"/>
        <v>13.48314606741573</v>
      </c>
      <c r="I479" s="12">
        <f t="shared" si="177"/>
        <v>15.409309791332262</v>
      </c>
      <c r="J479" s="4">
        <f t="shared" si="176"/>
        <v>100</v>
      </c>
      <c r="K479" s="14"/>
      <c r="L479" s="14"/>
      <c r="M479" s="14"/>
      <c r="N479" s="14"/>
      <c r="O479" s="14"/>
    </row>
    <row r="480" spans="2:15" ht="15" customHeight="1" x14ac:dyDescent="0.15">
      <c r="B480" s="215"/>
      <c r="C480" s="78" t="s">
        <v>334</v>
      </c>
      <c r="F480" s="20">
        <f>SUM(G$219:H$219)</f>
        <v>77</v>
      </c>
      <c r="G480" s="12">
        <f t="shared" si="177"/>
        <v>70.129870129870127</v>
      </c>
      <c r="H480" s="12">
        <f t="shared" si="177"/>
        <v>12.987012987012985</v>
      </c>
      <c r="I480" s="12">
        <f t="shared" si="177"/>
        <v>16.883116883116884</v>
      </c>
      <c r="J480" s="4">
        <f t="shared" si="176"/>
        <v>100</v>
      </c>
      <c r="K480" s="14"/>
      <c r="L480" s="14"/>
      <c r="M480" s="14"/>
      <c r="N480" s="14"/>
      <c r="O480" s="14"/>
    </row>
    <row r="481" spans="1:15" ht="15" customHeight="1" x14ac:dyDescent="0.15">
      <c r="B481" s="216"/>
      <c r="C481" s="78" t="s">
        <v>335</v>
      </c>
      <c r="F481" s="20">
        <f>SUM(G$220:H$220)</f>
        <v>84</v>
      </c>
      <c r="G481" s="12">
        <f t="shared" si="177"/>
        <v>65.476190476190482</v>
      </c>
      <c r="H481" s="12">
        <f t="shared" si="177"/>
        <v>15.476190476190476</v>
      </c>
      <c r="I481" s="12">
        <f t="shared" si="177"/>
        <v>19.047619047619047</v>
      </c>
      <c r="J481" s="4">
        <f t="shared" si="176"/>
        <v>100.00000000000001</v>
      </c>
      <c r="K481" s="14"/>
      <c r="L481" s="14"/>
      <c r="M481" s="14"/>
      <c r="N481" s="14"/>
      <c r="O481" s="14"/>
    </row>
    <row r="482" spans="1:15" ht="15" customHeight="1" x14ac:dyDescent="0.15">
      <c r="B482" s="215"/>
      <c r="C482" s="78" t="s">
        <v>336</v>
      </c>
      <c r="F482" s="20">
        <f>SUM(G$221:H$221)</f>
        <v>42</v>
      </c>
      <c r="G482" s="12">
        <f t="shared" si="177"/>
        <v>50</v>
      </c>
      <c r="H482" s="12">
        <f t="shared" si="177"/>
        <v>35.714285714285715</v>
      </c>
      <c r="I482" s="12">
        <f t="shared" si="177"/>
        <v>14.285714285714285</v>
      </c>
      <c r="J482" s="4">
        <f t="shared" si="176"/>
        <v>100</v>
      </c>
      <c r="K482" s="14"/>
      <c r="L482" s="14"/>
      <c r="M482" s="14"/>
      <c r="N482" s="14"/>
      <c r="O482" s="14"/>
    </row>
    <row r="483" spans="1:15" ht="15" customHeight="1" x14ac:dyDescent="0.15">
      <c r="B483" s="215"/>
      <c r="C483" s="78" t="s">
        <v>176</v>
      </c>
      <c r="F483" s="20">
        <f>SUM(G$222:H$222)</f>
        <v>46</v>
      </c>
      <c r="G483" s="12">
        <f t="shared" si="177"/>
        <v>71.739130434782609</v>
      </c>
      <c r="H483" s="12">
        <f t="shared" si="177"/>
        <v>6.5217391304347823</v>
      </c>
      <c r="I483" s="12">
        <f t="shared" si="177"/>
        <v>21.739130434782609</v>
      </c>
      <c r="J483" s="4">
        <f t="shared" si="176"/>
        <v>100</v>
      </c>
      <c r="K483" s="14"/>
      <c r="L483" s="14"/>
      <c r="M483" s="14"/>
      <c r="N483" s="14"/>
      <c r="O483" s="14"/>
    </row>
    <row r="484" spans="1:15" ht="15" customHeight="1" x14ac:dyDescent="0.15">
      <c r="B484" s="215"/>
      <c r="C484" s="78" t="s">
        <v>177</v>
      </c>
      <c r="F484" s="20">
        <f>SUM(G$223:H$223)</f>
        <v>15</v>
      </c>
      <c r="G484" s="12">
        <f t="shared" si="177"/>
        <v>73.333333333333329</v>
      </c>
      <c r="H484" s="12">
        <f t="shared" si="177"/>
        <v>13.333333333333334</v>
      </c>
      <c r="I484" s="12">
        <f t="shared" si="177"/>
        <v>13.333333333333334</v>
      </c>
      <c r="J484" s="4">
        <f t="shared" si="176"/>
        <v>99.999999999999986</v>
      </c>
      <c r="K484" s="14"/>
      <c r="L484" s="14"/>
      <c r="M484" s="14"/>
      <c r="N484" s="14"/>
      <c r="O484" s="14"/>
    </row>
    <row r="485" spans="1:15" ht="15" customHeight="1" x14ac:dyDescent="0.15">
      <c r="B485" s="215"/>
      <c r="C485" s="78" t="s">
        <v>178</v>
      </c>
      <c r="F485" s="20">
        <f>SUM(G$224:H$224)</f>
        <v>50</v>
      </c>
      <c r="G485" s="12">
        <f t="shared" si="177"/>
        <v>66</v>
      </c>
      <c r="H485" s="12">
        <f t="shared" si="177"/>
        <v>12</v>
      </c>
      <c r="I485" s="12">
        <f t="shared" si="177"/>
        <v>22</v>
      </c>
      <c r="J485" s="4">
        <f t="shared" si="176"/>
        <v>100</v>
      </c>
      <c r="K485" s="14"/>
      <c r="L485" s="14"/>
      <c r="M485" s="14"/>
      <c r="N485" s="14"/>
      <c r="O485" s="14"/>
    </row>
    <row r="486" spans="1:15" ht="15" customHeight="1" x14ac:dyDescent="0.15">
      <c r="B486" s="215"/>
      <c r="C486" s="78" t="s">
        <v>179</v>
      </c>
      <c r="F486" s="20">
        <f>SUM(G$225:H$225)</f>
        <v>17</v>
      </c>
      <c r="G486" s="12">
        <f t="shared" si="177"/>
        <v>58.82352941176471</v>
      </c>
      <c r="H486" s="12">
        <f t="shared" si="177"/>
        <v>17.647058823529413</v>
      </c>
      <c r="I486" s="12">
        <f t="shared" si="177"/>
        <v>23.52941176470588</v>
      </c>
      <c r="J486" s="4">
        <f t="shared" si="176"/>
        <v>100</v>
      </c>
      <c r="K486" s="14"/>
      <c r="L486" s="14"/>
      <c r="M486" s="14"/>
      <c r="N486" s="14"/>
      <c r="O486" s="14"/>
    </row>
    <row r="487" spans="1:15" ht="15" customHeight="1" x14ac:dyDescent="0.15">
      <c r="B487" s="217"/>
      <c r="C487" s="66" t="s">
        <v>180</v>
      </c>
      <c r="D487" s="36"/>
      <c r="E487" s="36"/>
      <c r="F487" s="21">
        <f>SUM(G$226:H$226)</f>
        <v>45</v>
      </c>
      <c r="G487" s="13">
        <f t="shared" si="177"/>
        <v>68.888888888888886</v>
      </c>
      <c r="H487" s="13">
        <f t="shared" si="177"/>
        <v>8.8888888888888893</v>
      </c>
      <c r="I487" s="13">
        <f t="shared" si="177"/>
        <v>22.222222222222221</v>
      </c>
      <c r="J487" s="5">
        <f t="shared" si="176"/>
        <v>100</v>
      </c>
      <c r="K487" s="14"/>
      <c r="L487" s="14"/>
      <c r="M487" s="14"/>
      <c r="N487" s="14"/>
      <c r="O487" s="14"/>
    </row>
    <row r="488" spans="1:15" ht="15" customHeight="1" x14ac:dyDescent="0.15">
      <c r="B488" s="63"/>
      <c r="C488" s="56"/>
      <c r="D488" s="54"/>
      <c r="E488" s="54"/>
      <c r="F488" s="14"/>
      <c r="G488" s="14"/>
      <c r="H488" s="14"/>
      <c r="I488" s="14"/>
      <c r="J488" s="14"/>
      <c r="K488" s="14"/>
      <c r="L488" s="14"/>
      <c r="M488" s="14"/>
      <c r="N488" s="14"/>
      <c r="O488" s="14"/>
    </row>
    <row r="489" spans="1:15" ht="15" customHeight="1" x14ac:dyDescent="0.15">
      <c r="A489" s="74" t="s">
        <v>417</v>
      </c>
      <c r="B489" s="63"/>
      <c r="C489" s="56"/>
      <c r="D489" s="54"/>
      <c r="E489" s="54"/>
      <c r="F489" s="14"/>
      <c r="G489" s="14"/>
      <c r="H489" s="14"/>
      <c r="I489" s="14"/>
      <c r="J489" s="14"/>
      <c r="K489" s="14"/>
      <c r="L489" s="14"/>
      <c r="M489" s="14"/>
      <c r="N489" s="14"/>
      <c r="O489" s="14"/>
    </row>
    <row r="490" spans="1:15" ht="15" customHeight="1" x14ac:dyDescent="0.15">
      <c r="A490" s="1" t="s">
        <v>419</v>
      </c>
      <c r="B490" s="63"/>
      <c r="C490" s="45"/>
      <c r="D490" s="92"/>
      <c r="E490" s="92"/>
      <c r="F490" s="92"/>
      <c r="G490" s="93"/>
      <c r="H490" s="92"/>
    </row>
    <row r="491" spans="1:15" ht="15" customHeight="1" x14ac:dyDescent="0.15">
      <c r="B491" s="38" t="s">
        <v>591</v>
      </c>
      <c r="C491" s="28"/>
      <c r="D491" s="28"/>
      <c r="E491" s="28"/>
      <c r="F491" s="248"/>
      <c r="G491" s="125" t="s">
        <v>344</v>
      </c>
      <c r="H491" s="124" t="s">
        <v>345</v>
      </c>
      <c r="I491" s="83" t="s">
        <v>341</v>
      </c>
      <c r="J491" s="82" t="s">
        <v>342</v>
      </c>
    </row>
    <row r="492" spans="1:15" ht="15" customHeight="1" x14ac:dyDescent="0.15">
      <c r="B492" s="214" t="s">
        <v>2</v>
      </c>
      <c r="C492" s="78" t="s">
        <v>176</v>
      </c>
      <c r="F492" s="249"/>
      <c r="G492" s="9">
        <v>54</v>
      </c>
      <c r="H492" s="9">
        <v>5</v>
      </c>
      <c r="I492" s="9">
        <v>14</v>
      </c>
      <c r="J492" s="18">
        <f t="shared" ref="J492:J501" si="178">SUM(G492:I492)</f>
        <v>73</v>
      </c>
    </row>
    <row r="493" spans="1:15" ht="15" customHeight="1" x14ac:dyDescent="0.15">
      <c r="B493" s="215"/>
      <c r="C493" s="78" t="s">
        <v>177</v>
      </c>
      <c r="F493" s="249"/>
      <c r="G493" s="9">
        <v>19</v>
      </c>
      <c r="H493" s="9">
        <v>2</v>
      </c>
      <c r="I493" s="9">
        <v>1</v>
      </c>
      <c r="J493" s="18">
        <f t="shared" si="178"/>
        <v>22</v>
      </c>
      <c r="K493" s="14"/>
      <c r="O493" s="14"/>
    </row>
    <row r="494" spans="1:15" ht="15" customHeight="1" x14ac:dyDescent="0.15">
      <c r="B494" s="215"/>
      <c r="C494" s="78" t="s">
        <v>178</v>
      </c>
      <c r="F494" s="249"/>
      <c r="G494" s="9">
        <v>60</v>
      </c>
      <c r="H494" s="9">
        <v>3</v>
      </c>
      <c r="I494" s="9">
        <v>12</v>
      </c>
      <c r="J494" s="18">
        <f t="shared" si="178"/>
        <v>75</v>
      </c>
      <c r="K494" s="14"/>
      <c r="O494" s="14"/>
    </row>
    <row r="495" spans="1:15" ht="15" customHeight="1" x14ac:dyDescent="0.15">
      <c r="B495" s="215"/>
      <c r="C495" s="78" t="s">
        <v>179</v>
      </c>
      <c r="F495" s="249"/>
      <c r="G495" s="9">
        <v>17</v>
      </c>
      <c r="H495" s="9">
        <v>4</v>
      </c>
      <c r="I495" s="9">
        <v>5</v>
      </c>
      <c r="J495" s="18">
        <f t="shared" si="178"/>
        <v>26</v>
      </c>
      <c r="K495" s="14"/>
      <c r="O495" s="14"/>
    </row>
    <row r="496" spans="1:15" ht="15" customHeight="1" x14ac:dyDescent="0.15">
      <c r="B496" s="217"/>
      <c r="C496" s="66" t="s">
        <v>180</v>
      </c>
      <c r="D496" s="36"/>
      <c r="E496" s="36"/>
      <c r="F496" s="131"/>
      <c r="G496" s="10">
        <v>62</v>
      </c>
      <c r="H496" s="10">
        <v>4</v>
      </c>
      <c r="I496" s="10">
        <v>8</v>
      </c>
      <c r="J496" s="19">
        <f t="shared" si="178"/>
        <v>74</v>
      </c>
      <c r="K496" s="14"/>
      <c r="O496" s="14"/>
    </row>
    <row r="497" spans="2:15" ht="15" customHeight="1" x14ac:dyDescent="0.15">
      <c r="B497" s="323" t="s">
        <v>3</v>
      </c>
      <c r="C497" s="78" t="s">
        <v>176</v>
      </c>
      <c r="F497" s="20">
        <f>SUM(G$249:H$249)</f>
        <v>73</v>
      </c>
      <c r="G497" s="12">
        <f t="shared" ref="G497:I501" si="179">IF($F497=0,0,G492/$F497*100)</f>
        <v>73.972602739726028</v>
      </c>
      <c r="H497" s="12">
        <f t="shared" si="179"/>
        <v>6.8493150684931505</v>
      </c>
      <c r="I497" s="12">
        <f t="shared" si="179"/>
        <v>19.17808219178082</v>
      </c>
      <c r="J497" s="4">
        <f t="shared" si="178"/>
        <v>100</v>
      </c>
      <c r="K497" s="14"/>
      <c r="L497" s="14"/>
      <c r="M497" s="14"/>
      <c r="N497" s="14"/>
      <c r="O497" s="14"/>
    </row>
    <row r="498" spans="2:15" ht="15" customHeight="1" x14ac:dyDescent="0.15">
      <c r="B498" s="215"/>
      <c r="C498" s="78" t="s">
        <v>177</v>
      </c>
      <c r="F498" s="20">
        <f>SUM(G$250:H$250)</f>
        <v>22</v>
      </c>
      <c r="G498" s="12">
        <f t="shared" si="179"/>
        <v>86.36363636363636</v>
      </c>
      <c r="H498" s="12">
        <f t="shared" si="179"/>
        <v>9.0909090909090917</v>
      </c>
      <c r="I498" s="12">
        <f t="shared" si="179"/>
        <v>4.5454545454545459</v>
      </c>
      <c r="J498" s="4">
        <f t="shared" si="178"/>
        <v>100</v>
      </c>
      <c r="K498" s="14"/>
      <c r="L498" s="14"/>
      <c r="M498" s="14"/>
      <c r="N498" s="14"/>
      <c r="O498" s="14"/>
    </row>
    <row r="499" spans="2:15" ht="15" customHeight="1" x14ac:dyDescent="0.15">
      <c r="B499" s="215"/>
      <c r="C499" s="78" t="s">
        <v>178</v>
      </c>
      <c r="F499" s="20">
        <f>SUM(G$251:H$251)</f>
        <v>75</v>
      </c>
      <c r="G499" s="12">
        <f t="shared" si="179"/>
        <v>80</v>
      </c>
      <c r="H499" s="12">
        <f t="shared" si="179"/>
        <v>4</v>
      </c>
      <c r="I499" s="12">
        <f t="shared" si="179"/>
        <v>16</v>
      </c>
      <c r="J499" s="4">
        <f t="shared" si="178"/>
        <v>100</v>
      </c>
      <c r="K499" s="14"/>
      <c r="L499" s="14"/>
      <c r="M499" s="14"/>
      <c r="N499" s="14"/>
      <c r="O499" s="14"/>
    </row>
    <row r="500" spans="2:15" ht="15" customHeight="1" x14ac:dyDescent="0.15">
      <c r="B500" s="215"/>
      <c r="C500" s="78" t="s">
        <v>179</v>
      </c>
      <c r="F500" s="20">
        <f>SUM(G$252:H$252)</f>
        <v>26</v>
      </c>
      <c r="G500" s="12">
        <f t="shared" si="179"/>
        <v>65.384615384615387</v>
      </c>
      <c r="H500" s="12">
        <f t="shared" si="179"/>
        <v>15.384615384615385</v>
      </c>
      <c r="I500" s="12">
        <f t="shared" si="179"/>
        <v>19.230769230769234</v>
      </c>
      <c r="J500" s="4">
        <f t="shared" si="178"/>
        <v>100</v>
      </c>
      <c r="K500" s="14"/>
      <c r="L500" s="14"/>
      <c r="M500" s="14"/>
      <c r="N500" s="14"/>
      <c r="O500" s="14"/>
    </row>
    <row r="501" spans="2:15" ht="15" customHeight="1" x14ac:dyDescent="0.15">
      <c r="B501" s="217"/>
      <c r="C501" s="66" t="s">
        <v>180</v>
      </c>
      <c r="D501" s="36"/>
      <c r="E501" s="36"/>
      <c r="F501" s="21">
        <f>SUM(G$253:H$253)</f>
        <v>74</v>
      </c>
      <c r="G501" s="13">
        <f t="shared" si="179"/>
        <v>83.78378378378379</v>
      </c>
      <c r="H501" s="13">
        <f t="shared" si="179"/>
        <v>5.4054054054054053</v>
      </c>
      <c r="I501" s="13">
        <f t="shared" si="179"/>
        <v>10.810810810810811</v>
      </c>
      <c r="J501" s="5">
        <f t="shared" si="178"/>
        <v>100</v>
      </c>
      <c r="K501" s="14"/>
      <c r="L501" s="14"/>
      <c r="M501" s="14"/>
      <c r="N501" s="14"/>
      <c r="O501" s="14"/>
    </row>
    <row r="502" spans="2:15" ht="15" customHeight="1" x14ac:dyDescent="0.15">
      <c r="B502" s="63"/>
      <c r="C502" s="56"/>
      <c r="D502" s="54"/>
      <c r="E502" s="54"/>
      <c r="F502" s="14"/>
      <c r="G502" s="14"/>
      <c r="H502" s="14"/>
      <c r="I502" s="14"/>
      <c r="J502" s="14"/>
      <c r="K502" s="14"/>
      <c r="L502" s="14"/>
      <c r="M502" s="14"/>
      <c r="N502" s="14"/>
      <c r="O502" s="14"/>
    </row>
    <row r="503" spans="2:15" ht="15" customHeight="1" x14ac:dyDescent="0.15">
      <c r="B503" s="58" t="s">
        <v>234</v>
      </c>
      <c r="C503" s="59"/>
      <c r="D503" s="28"/>
      <c r="E503" s="28"/>
      <c r="F503" s="248"/>
      <c r="G503" s="125" t="s">
        <v>344</v>
      </c>
      <c r="H503" s="124" t="s">
        <v>345</v>
      </c>
      <c r="I503" s="83" t="s">
        <v>341</v>
      </c>
      <c r="J503" s="82" t="s">
        <v>342</v>
      </c>
    </row>
    <row r="504" spans="2:15" ht="15" customHeight="1" x14ac:dyDescent="0.15">
      <c r="B504" s="214" t="s">
        <v>343</v>
      </c>
      <c r="C504" s="65" t="s">
        <v>167</v>
      </c>
      <c r="F504" s="249"/>
      <c r="G504" s="8">
        <v>285</v>
      </c>
      <c r="H504" s="8">
        <v>71</v>
      </c>
      <c r="I504" s="8">
        <v>39</v>
      </c>
      <c r="J504" s="17">
        <f t="shared" ref="J504:J527" si="180">SUM(G504:I504)</f>
        <v>395</v>
      </c>
    </row>
    <row r="505" spans="2:15" ht="15" customHeight="1" x14ac:dyDescent="0.15">
      <c r="B505" s="215"/>
      <c r="C505" s="78" t="s">
        <v>56</v>
      </c>
      <c r="F505" s="249"/>
      <c r="G505" s="9">
        <v>283</v>
      </c>
      <c r="H505" s="9">
        <v>217</v>
      </c>
      <c r="I505" s="9">
        <v>77</v>
      </c>
      <c r="J505" s="18">
        <f t="shared" si="180"/>
        <v>577</v>
      </c>
    </row>
    <row r="506" spans="2:15" ht="15" customHeight="1" x14ac:dyDescent="0.15">
      <c r="B506" s="215"/>
      <c r="C506" s="78" t="s">
        <v>175</v>
      </c>
      <c r="F506" s="249"/>
      <c r="G506" s="9">
        <v>120</v>
      </c>
      <c r="H506" s="9">
        <v>30</v>
      </c>
      <c r="I506" s="9">
        <v>19</v>
      </c>
      <c r="J506" s="18">
        <f t="shared" si="180"/>
        <v>169</v>
      </c>
    </row>
    <row r="507" spans="2:15" ht="15" customHeight="1" x14ac:dyDescent="0.15">
      <c r="B507" s="215"/>
      <c r="C507" s="78" t="s">
        <v>57</v>
      </c>
      <c r="F507" s="249"/>
      <c r="G507" s="9">
        <v>418</v>
      </c>
      <c r="H507" s="9">
        <v>43</v>
      </c>
      <c r="I507" s="9">
        <v>65</v>
      </c>
      <c r="J507" s="18">
        <f t="shared" si="180"/>
        <v>526</v>
      </c>
    </row>
    <row r="508" spans="2:15" ht="15" customHeight="1" x14ac:dyDescent="0.15">
      <c r="B508" s="215"/>
      <c r="C508" s="78" t="s">
        <v>334</v>
      </c>
      <c r="F508" s="249"/>
      <c r="G508" s="9">
        <v>68</v>
      </c>
      <c r="H508" s="9">
        <v>6</v>
      </c>
      <c r="I508" s="9">
        <v>12</v>
      </c>
      <c r="J508" s="18">
        <f t="shared" si="180"/>
        <v>86</v>
      </c>
    </row>
    <row r="509" spans="2:15" ht="15" customHeight="1" x14ac:dyDescent="0.15">
      <c r="B509" s="216"/>
      <c r="C509" s="78" t="s">
        <v>335</v>
      </c>
      <c r="F509" s="249"/>
      <c r="G509" s="9">
        <v>104</v>
      </c>
      <c r="H509" s="9">
        <v>5</v>
      </c>
      <c r="I509" s="9">
        <v>14</v>
      </c>
      <c r="J509" s="18">
        <f t="shared" si="180"/>
        <v>123</v>
      </c>
    </row>
    <row r="510" spans="2:15" ht="15" customHeight="1" x14ac:dyDescent="0.15">
      <c r="B510" s="215"/>
      <c r="C510" s="78" t="s">
        <v>336</v>
      </c>
      <c r="F510" s="249"/>
      <c r="G510" s="9">
        <v>43</v>
      </c>
      <c r="H510" s="9">
        <v>29</v>
      </c>
      <c r="I510" s="9">
        <v>5</v>
      </c>
      <c r="J510" s="18">
        <f t="shared" si="180"/>
        <v>77</v>
      </c>
    </row>
    <row r="511" spans="2:15" ht="15" customHeight="1" x14ac:dyDescent="0.15">
      <c r="B511" s="215"/>
      <c r="C511" s="78" t="s">
        <v>176</v>
      </c>
      <c r="F511" s="249"/>
      <c r="G511" s="9">
        <v>51</v>
      </c>
      <c r="H511" s="9">
        <v>5</v>
      </c>
      <c r="I511" s="9">
        <v>14</v>
      </c>
      <c r="J511" s="18">
        <f t="shared" si="180"/>
        <v>70</v>
      </c>
    </row>
    <row r="512" spans="2:15" ht="15" customHeight="1" x14ac:dyDescent="0.15">
      <c r="B512" s="215"/>
      <c r="C512" s="78" t="s">
        <v>177</v>
      </c>
      <c r="F512" s="249"/>
      <c r="G512" s="9">
        <v>18</v>
      </c>
      <c r="H512" s="9">
        <v>2</v>
      </c>
      <c r="I512" s="9">
        <v>1</v>
      </c>
      <c r="J512" s="18">
        <f t="shared" si="180"/>
        <v>21</v>
      </c>
      <c r="K512" s="14"/>
      <c r="L512" s="14"/>
      <c r="M512" s="14"/>
      <c r="N512" s="14"/>
      <c r="O512" s="14"/>
    </row>
    <row r="513" spans="2:15" ht="15" customHeight="1" x14ac:dyDescent="0.15">
      <c r="B513" s="215"/>
      <c r="C513" s="78" t="s">
        <v>178</v>
      </c>
      <c r="F513" s="249"/>
      <c r="G513" s="9">
        <v>56</v>
      </c>
      <c r="H513" s="9">
        <v>3</v>
      </c>
      <c r="I513" s="9">
        <v>11</v>
      </c>
      <c r="J513" s="18">
        <f t="shared" si="180"/>
        <v>70</v>
      </c>
      <c r="K513" s="14"/>
      <c r="L513" s="14"/>
      <c r="M513" s="14"/>
      <c r="N513" s="14"/>
      <c r="O513" s="14"/>
    </row>
    <row r="514" spans="2:15" ht="15" customHeight="1" x14ac:dyDescent="0.15">
      <c r="B514" s="215"/>
      <c r="C514" s="78" t="s">
        <v>179</v>
      </c>
      <c r="F514" s="249"/>
      <c r="G514" s="9">
        <v>14</v>
      </c>
      <c r="H514" s="9">
        <v>4</v>
      </c>
      <c r="I514" s="9">
        <v>5</v>
      </c>
      <c r="J514" s="18">
        <f t="shared" si="180"/>
        <v>23</v>
      </c>
      <c r="K514" s="14"/>
      <c r="L514" s="14"/>
      <c r="M514" s="14"/>
      <c r="N514" s="14"/>
      <c r="O514" s="14"/>
    </row>
    <row r="515" spans="2:15" ht="15" customHeight="1" x14ac:dyDescent="0.15">
      <c r="B515" s="217"/>
      <c r="C515" s="66" t="s">
        <v>180</v>
      </c>
      <c r="D515" s="36"/>
      <c r="E515" s="36"/>
      <c r="F515" s="131"/>
      <c r="G515" s="10">
        <v>58</v>
      </c>
      <c r="H515" s="10">
        <v>4</v>
      </c>
      <c r="I515" s="10">
        <v>7</v>
      </c>
      <c r="J515" s="19">
        <f t="shared" si="180"/>
        <v>69</v>
      </c>
      <c r="K515" s="14"/>
      <c r="L515" s="14"/>
      <c r="M515" s="14"/>
      <c r="N515" s="14"/>
      <c r="O515" s="14"/>
    </row>
    <row r="516" spans="2:15" ht="15" customHeight="1" x14ac:dyDescent="0.15">
      <c r="B516" s="323" t="s">
        <v>3</v>
      </c>
      <c r="C516" s="65" t="s">
        <v>167</v>
      </c>
      <c r="F516" s="20">
        <f>SUM(G$268:H$268)</f>
        <v>395</v>
      </c>
      <c r="G516" s="11">
        <f t="shared" ref="G516:I527" si="181">IF($F516=0,0,G504/$F516*100)</f>
        <v>72.151898734177209</v>
      </c>
      <c r="H516" s="11">
        <f t="shared" si="181"/>
        <v>17.974683544303797</v>
      </c>
      <c r="I516" s="11">
        <f t="shared" si="181"/>
        <v>9.8734177215189867</v>
      </c>
      <c r="J516" s="3">
        <f t="shared" si="180"/>
        <v>100</v>
      </c>
      <c r="K516" s="14"/>
      <c r="L516" s="14"/>
      <c r="M516" s="14"/>
      <c r="N516" s="14"/>
      <c r="O516" s="14"/>
    </row>
    <row r="517" spans="2:15" ht="15" customHeight="1" x14ac:dyDescent="0.15">
      <c r="B517" s="215"/>
      <c r="C517" s="78" t="s">
        <v>56</v>
      </c>
      <c r="F517" s="20">
        <f>SUM(G$269:H$269)</f>
        <v>577</v>
      </c>
      <c r="G517" s="12">
        <f t="shared" si="181"/>
        <v>49.046793760831889</v>
      </c>
      <c r="H517" s="12">
        <f t="shared" si="181"/>
        <v>37.608318890814559</v>
      </c>
      <c r="I517" s="12">
        <f t="shared" si="181"/>
        <v>13.344887348353554</v>
      </c>
      <c r="J517" s="4">
        <f t="shared" si="180"/>
        <v>100</v>
      </c>
      <c r="K517" s="14"/>
      <c r="L517" s="14"/>
      <c r="M517" s="14"/>
      <c r="N517" s="14"/>
      <c r="O517" s="14"/>
    </row>
    <row r="518" spans="2:15" ht="15" customHeight="1" x14ac:dyDescent="0.15">
      <c r="B518" s="215"/>
      <c r="C518" s="78" t="s">
        <v>175</v>
      </c>
      <c r="F518" s="20">
        <f>SUM(G$270:H$270)</f>
        <v>169</v>
      </c>
      <c r="G518" s="12">
        <f t="shared" si="181"/>
        <v>71.005917159763314</v>
      </c>
      <c r="H518" s="12">
        <f t="shared" si="181"/>
        <v>17.751479289940828</v>
      </c>
      <c r="I518" s="12">
        <f t="shared" si="181"/>
        <v>11.242603550295858</v>
      </c>
      <c r="J518" s="4">
        <f t="shared" si="180"/>
        <v>100</v>
      </c>
      <c r="K518" s="14"/>
      <c r="L518" s="14"/>
      <c r="M518" s="14"/>
      <c r="N518" s="14"/>
      <c r="O518" s="14"/>
    </row>
    <row r="519" spans="2:15" ht="15" customHeight="1" x14ac:dyDescent="0.15">
      <c r="B519" s="215"/>
      <c r="C519" s="78" t="s">
        <v>57</v>
      </c>
      <c r="F519" s="20">
        <f>SUM(G$271:H$271)</f>
        <v>526</v>
      </c>
      <c r="G519" s="12">
        <f t="shared" si="181"/>
        <v>79.467680608365015</v>
      </c>
      <c r="H519" s="12">
        <f t="shared" si="181"/>
        <v>8.1749049429657799</v>
      </c>
      <c r="I519" s="12">
        <f t="shared" si="181"/>
        <v>12.357414448669202</v>
      </c>
      <c r="J519" s="4">
        <f t="shared" si="180"/>
        <v>100</v>
      </c>
      <c r="K519" s="14"/>
      <c r="L519" s="14"/>
      <c r="M519" s="14"/>
      <c r="N519" s="14"/>
      <c r="O519" s="14"/>
    </row>
    <row r="520" spans="2:15" ht="15" customHeight="1" x14ac:dyDescent="0.15">
      <c r="B520" s="215"/>
      <c r="C520" s="78" t="s">
        <v>334</v>
      </c>
      <c r="F520" s="20">
        <f>SUM(G$272:H$272)</f>
        <v>86</v>
      </c>
      <c r="G520" s="12">
        <f t="shared" si="181"/>
        <v>79.069767441860463</v>
      </c>
      <c r="H520" s="12">
        <f t="shared" si="181"/>
        <v>6.9767441860465116</v>
      </c>
      <c r="I520" s="12">
        <f t="shared" si="181"/>
        <v>13.953488372093023</v>
      </c>
      <c r="J520" s="4">
        <f t="shared" si="180"/>
        <v>100</v>
      </c>
      <c r="K520" s="14"/>
      <c r="L520" s="14"/>
      <c r="M520" s="14"/>
      <c r="N520" s="14"/>
      <c r="O520" s="14"/>
    </row>
    <row r="521" spans="2:15" ht="15" customHeight="1" x14ac:dyDescent="0.15">
      <c r="B521" s="216"/>
      <c r="C521" s="78" t="s">
        <v>335</v>
      </c>
      <c r="F521" s="20">
        <f>SUM(G$273:H$273)</f>
        <v>123</v>
      </c>
      <c r="G521" s="12">
        <f t="shared" si="181"/>
        <v>84.552845528455293</v>
      </c>
      <c r="H521" s="12">
        <f t="shared" si="181"/>
        <v>4.0650406504065035</v>
      </c>
      <c r="I521" s="12">
        <f t="shared" si="181"/>
        <v>11.38211382113821</v>
      </c>
      <c r="J521" s="4">
        <f t="shared" si="180"/>
        <v>100</v>
      </c>
      <c r="K521" s="14"/>
      <c r="L521" s="14"/>
      <c r="M521" s="14"/>
      <c r="N521" s="14"/>
      <c r="O521" s="14"/>
    </row>
    <row r="522" spans="2:15" ht="15" customHeight="1" x14ac:dyDescent="0.15">
      <c r="B522" s="215"/>
      <c r="C522" s="78" t="s">
        <v>336</v>
      </c>
      <c r="F522" s="20">
        <f>SUM(G$274:H$274)</f>
        <v>77</v>
      </c>
      <c r="G522" s="12">
        <f t="shared" si="181"/>
        <v>55.844155844155843</v>
      </c>
      <c r="H522" s="12">
        <f t="shared" si="181"/>
        <v>37.662337662337663</v>
      </c>
      <c r="I522" s="12">
        <f t="shared" si="181"/>
        <v>6.4935064935064926</v>
      </c>
      <c r="J522" s="4">
        <f t="shared" si="180"/>
        <v>100</v>
      </c>
      <c r="K522" s="14"/>
      <c r="L522" s="14"/>
      <c r="M522" s="14"/>
      <c r="N522" s="14"/>
      <c r="O522" s="14"/>
    </row>
    <row r="523" spans="2:15" ht="15" customHeight="1" x14ac:dyDescent="0.15">
      <c r="B523" s="215"/>
      <c r="C523" s="78" t="s">
        <v>176</v>
      </c>
      <c r="F523" s="20">
        <f>SUM(G$275:H$275)</f>
        <v>70</v>
      </c>
      <c r="G523" s="12">
        <f t="shared" si="181"/>
        <v>72.857142857142847</v>
      </c>
      <c r="H523" s="12">
        <f t="shared" si="181"/>
        <v>7.1428571428571423</v>
      </c>
      <c r="I523" s="12">
        <f t="shared" si="181"/>
        <v>20</v>
      </c>
      <c r="J523" s="4">
        <f t="shared" si="180"/>
        <v>99.999999999999986</v>
      </c>
      <c r="K523" s="14"/>
      <c r="L523" s="14"/>
      <c r="M523" s="14"/>
      <c r="N523" s="14"/>
      <c r="O523" s="14"/>
    </row>
    <row r="524" spans="2:15" ht="15" customHeight="1" x14ac:dyDescent="0.15">
      <c r="B524" s="215"/>
      <c r="C524" s="78" t="s">
        <v>177</v>
      </c>
      <c r="F524" s="20">
        <f>SUM(G$276:H$276)</f>
        <v>21</v>
      </c>
      <c r="G524" s="12">
        <f t="shared" si="181"/>
        <v>85.714285714285708</v>
      </c>
      <c r="H524" s="12">
        <f t="shared" si="181"/>
        <v>9.5238095238095237</v>
      </c>
      <c r="I524" s="12">
        <f t="shared" si="181"/>
        <v>4.7619047619047619</v>
      </c>
      <c r="J524" s="4">
        <f t="shared" si="180"/>
        <v>99.999999999999986</v>
      </c>
      <c r="K524" s="14"/>
      <c r="L524" s="14"/>
      <c r="M524" s="14"/>
      <c r="N524" s="14"/>
      <c r="O524" s="14"/>
    </row>
    <row r="525" spans="2:15" ht="15" customHeight="1" x14ac:dyDescent="0.15">
      <c r="B525" s="215"/>
      <c r="C525" s="78" t="s">
        <v>178</v>
      </c>
      <c r="F525" s="20">
        <f>SUM(G$277:H$277)</f>
        <v>70</v>
      </c>
      <c r="G525" s="12">
        <f t="shared" si="181"/>
        <v>80</v>
      </c>
      <c r="H525" s="12">
        <f t="shared" si="181"/>
        <v>4.2857142857142856</v>
      </c>
      <c r="I525" s="12">
        <f t="shared" si="181"/>
        <v>15.714285714285714</v>
      </c>
      <c r="J525" s="4">
        <f t="shared" si="180"/>
        <v>100</v>
      </c>
      <c r="K525" s="14"/>
      <c r="L525" s="14"/>
      <c r="M525" s="14"/>
      <c r="N525" s="14"/>
      <c r="O525" s="14"/>
    </row>
    <row r="526" spans="2:15" ht="15" customHeight="1" x14ac:dyDescent="0.15">
      <c r="B526" s="215"/>
      <c r="C526" s="78" t="s">
        <v>179</v>
      </c>
      <c r="F526" s="20">
        <f>SUM(G$278:H$278)</f>
        <v>23</v>
      </c>
      <c r="G526" s="12">
        <f t="shared" si="181"/>
        <v>60.869565217391312</v>
      </c>
      <c r="H526" s="12">
        <f t="shared" si="181"/>
        <v>17.391304347826086</v>
      </c>
      <c r="I526" s="12">
        <f t="shared" si="181"/>
        <v>21.739130434782609</v>
      </c>
      <c r="J526" s="4">
        <f t="shared" si="180"/>
        <v>100.00000000000001</v>
      </c>
      <c r="K526" s="14"/>
      <c r="L526" s="14"/>
      <c r="M526" s="14"/>
      <c r="N526" s="14"/>
      <c r="O526" s="14"/>
    </row>
    <row r="527" spans="2:15" ht="15" customHeight="1" x14ac:dyDescent="0.15">
      <c r="B527" s="217"/>
      <c r="C527" s="66" t="s">
        <v>180</v>
      </c>
      <c r="D527" s="36"/>
      <c r="E527" s="36"/>
      <c r="F527" s="21">
        <f>SUM(G$279:H$279)</f>
        <v>69</v>
      </c>
      <c r="G527" s="13">
        <f t="shared" si="181"/>
        <v>84.05797101449275</v>
      </c>
      <c r="H527" s="13">
        <f t="shared" si="181"/>
        <v>5.7971014492753623</v>
      </c>
      <c r="I527" s="13">
        <f t="shared" si="181"/>
        <v>10.144927536231885</v>
      </c>
      <c r="J527" s="5">
        <f t="shared" si="180"/>
        <v>100</v>
      </c>
      <c r="K527" s="14"/>
      <c r="L527" s="14"/>
      <c r="M527" s="14"/>
      <c r="N527" s="14"/>
      <c r="O527" s="14"/>
    </row>
    <row r="528" spans="2:15" ht="15" customHeight="1" x14ac:dyDescent="0.15">
      <c r="B528" s="63"/>
      <c r="C528" s="56"/>
      <c r="D528" s="54"/>
      <c r="E528" s="14"/>
      <c r="F528" s="14"/>
      <c r="G528" s="14"/>
      <c r="H528" s="14"/>
      <c r="I528" s="14"/>
      <c r="J528" s="14"/>
      <c r="K528" s="14"/>
      <c r="L528" s="14"/>
      <c r="M528" s="14"/>
      <c r="N528" s="14"/>
      <c r="O528" s="14"/>
    </row>
    <row r="529" spans="1:15" ht="15" customHeight="1" x14ac:dyDescent="0.15">
      <c r="A529" s="1" t="s">
        <v>435</v>
      </c>
      <c r="B529" s="22"/>
      <c r="I529" s="7"/>
      <c r="J529" s="7"/>
      <c r="K529" s="7"/>
      <c r="L529" s="7"/>
      <c r="M529" s="7"/>
      <c r="N529" s="7"/>
      <c r="O529" s="7"/>
    </row>
    <row r="530" spans="1:15" ht="13.65" customHeight="1" x14ac:dyDescent="0.15">
      <c r="B530" s="65"/>
      <c r="C530" s="33"/>
      <c r="D530" s="33"/>
      <c r="E530" s="33"/>
      <c r="F530" s="80"/>
      <c r="G530" s="87"/>
      <c r="H530" s="84" t="s">
        <v>235</v>
      </c>
      <c r="I530" s="87"/>
      <c r="J530" s="87"/>
      <c r="K530" s="110"/>
      <c r="L530" s="87"/>
      <c r="M530" s="84" t="s">
        <v>236</v>
      </c>
      <c r="N530" s="87"/>
      <c r="O530" s="85"/>
    </row>
    <row r="531" spans="1:15" ht="22.65" customHeight="1" x14ac:dyDescent="0.15">
      <c r="B531" s="34"/>
      <c r="F531" s="98" t="s">
        <v>589</v>
      </c>
      <c r="G531" s="98" t="s">
        <v>231</v>
      </c>
      <c r="H531" s="98" t="s">
        <v>232</v>
      </c>
      <c r="I531" s="98" t="s">
        <v>591</v>
      </c>
      <c r="J531" s="104" t="s">
        <v>234</v>
      </c>
      <c r="K531" s="107" t="s">
        <v>589</v>
      </c>
      <c r="L531" s="98" t="s">
        <v>231</v>
      </c>
      <c r="M531" s="98" t="s">
        <v>232</v>
      </c>
      <c r="N531" s="98" t="s">
        <v>591</v>
      </c>
      <c r="O531" s="98" t="s">
        <v>234</v>
      </c>
    </row>
    <row r="532" spans="1:15" ht="12" customHeight="1" x14ac:dyDescent="0.15">
      <c r="B532" s="35"/>
      <c r="C532" s="36"/>
      <c r="D532" s="36"/>
      <c r="E532" s="36"/>
      <c r="F532" s="37"/>
      <c r="G532" s="37"/>
      <c r="H532" s="37"/>
      <c r="I532" s="37"/>
      <c r="J532" s="67"/>
      <c r="K532" s="111">
        <f>E$13</f>
        <v>2028</v>
      </c>
      <c r="L532" s="2">
        <f>F$13</f>
        <v>726</v>
      </c>
      <c r="M532" s="2">
        <f>G$13</f>
        <v>1302</v>
      </c>
      <c r="N532" s="2">
        <f>H$13</f>
        <v>1088</v>
      </c>
      <c r="O532" s="2">
        <f>I$13</f>
        <v>1011</v>
      </c>
    </row>
    <row r="533" spans="1:15" ht="15" customHeight="1" x14ac:dyDescent="0.15">
      <c r="B533" s="34" t="s">
        <v>275</v>
      </c>
      <c r="F533" s="17">
        <v>314</v>
      </c>
      <c r="G533" s="17">
        <v>210</v>
      </c>
      <c r="H533" s="17">
        <v>104</v>
      </c>
      <c r="I533" s="17">
        <v>89</v>
      </c>
      <c r="J533" s="105">
        <v>80</v>
      </c>
      <c r="K533" s="112">
        <f t="shared" ref="K533:O539" si="182">F533/J$5*100</f>
        <v>15.483234714003945</v>
      </c>
      <c r="L533" s="3">
        <f t="shared" si="182"/>
        <v>28.925619834710741</v>
      </c>
      <c r="M533" s="3">
        <f t="shared" si="182"/>
        <v>7.9877112135176649</v>
      </c>
      <c r="N533" s="3">
        <f t="shared" si="182"/>
        <v>8.180147058823529</v>
      </c>
      <c r="O533" s="3">
        <f t="shared" si="182"/>
        <v>7.9129574678536096</v>
      </c>
    </row>
    <row r="534" spans="1:15" ht="15" customHeight="1" x14ac:dyDescent="0.15">
      <c r="B534" s="34" t="s">
        <v>276</v>
      </c>
      <c r="F534" s="18">
        <v>411</v>
      </c>
      <c r="G534" s="18">
        <v>288</v>
      </c>
      <c r="H534" s="18">
        <v>123</v>
      </c>
      <c r="I534" s="18">
        <v>62</v>
      </c>
      <c r="J534" s="68">
        <v>55</v>
      </c>
      <c r="K534" s="113">
        <f t="shared" si="182"/>
        <v>20.266272189349113</v>
      </c>
      <c r="L534" s="4">
        <f t="shared" si="182"/>
        <v>39.669421487603309</v>
      </c>
      <c r="M534" s="4">
        <f t="shared" si="182"/>
        <v>9.4470046082949306</v>
      </c>
      <c r="N534" s="4">
        <f t="shared" si="182"/>
        <v>5.6985294117647056</v>
      </c>
      <c r="O534" s="4">
        <f t="shared" si="182"/>
        <v>5.4401582591493574</v>
      </c>
    </row>
    <row r="535" spans="1:15" ht="15" customHeight="1" x14ac:dyDescent="0.15">
      <c r="B535" s="34" t="s">
        <v>277</v>
      </c>
      <c r="F535" s="18">
        <v>12</v>
      </c>
      <c r="G535" s="18">
        <v>11</v>
      </c>
      <c r="H535" s="18">
        <v>1</v>
      </c>
      <c r="I535" s="18">
        <v>1</v>
      </c>
      <c r="J535" s="68">
        <v>1</v>
      </c>
      <c r="K535" s="113">
        <f t="shared" si="182"/>
        <v>0.59171597633136097</v>
      </c>
      <c r="L535" s="4">
        <f t="shared" si="182"/>
        <v>1.5151515151515151</v>
      </c>
      <c r="M535" s="4">
        <f t="shared" si="182"/>
        <v>7.6804915514592939E-2</v>
      </c>
      <c r="N535" s="4">
        <f t="shared" si="182"/>
        <v>9.1911764705882346E-2</v>
      </c>
      <c r="O535" s="4">
        <f t="shared" si="182"/>
        <v>9.8911968348170121E-2</v>
      </c>
    </row>
    <row r="536" spans="1:15" ht="15" customHeight="1" x14ac:dyDescent="0.15">
      <c r="B536" s="34" t="s">
        <v>278</v>
      </c>
      <c r="F536" s="18">
        <v>1634</v>
      </c>
      <c r="G536" s="18">
        <v>585</v>
      </c>
      <c r="H536" s="18">
        <v>1049</v>
      </c>
      <c r="I536" s="18">
        <v>878</v>
      </c>
      <c r="J536" s="68">
        <v>823</v>
      </c>
      <c r="K536" s="113">
        <f t="shared" si="182"/>
        <v>80.57199211045365</v>
      </c>
      <c r="L536" s="4">
        <f t="shared" si="182"/>
        <v>80.578512396694208</v>
      </c>
      <c r="M536" s="4">
        <f t="shared" si="182"/>
        <v>80.568356374807991</v>
      </c>
      <c r="N536" s="4">
        <f t="shared" si="182"/>
        <v>80.69852941176471</v>
      </c>
      <c r="O536" s="4">
        <f t="shared" si="182"/>
        <v>81.404549950544009</v>
      </c>
    </row>
    <row r="537" spans="1:15" ht="15" customHeight="1" x14ac:dyDescent="0.15">
      <c r="B537" s="34" t="s">
        <v>337</v>
      </c>
      <c r="F537" s="18">
        <v>403</v>
      </c>
      <c r="G537" s="18">
        <v>187</v>
      </c>
      <c r="H537" s="18">
        <v>216</v>
      </c>
      <c r="I537" s="18">
        <v>122</v>
      </c>
      <c r="J537" s="68">
        <v>107</v>
      </c>
      <c r="K537" s="113">
        <f t="shared" si="182"/>
        <v>19.871794871794872</v>
      </c>
      <c r="L537" s="4">
        <f t="shared" si="182"/>
        <v>25.757575757575758</v>
      </c>
      <c r="M537" s="4">
        <f t="shared" si="182"/>
        <v>16.589861751152075</v>
      </c>
      <c r="N537" s="4">
        <f t="shared" si="182"/>
        <v>11.213235294117647</v>
      </c>
      <c r="O537" s="4">
        <f t="shared" si="182"/>
        <v>10.583580613254204</v>
      </c>
    </row>
    <row r="538" spans="1:15" ht="15" customHeight="1" x14ac:dyDescent="0.15">
      <c r="B538" s="34" t="s">
        <v>52</v>
      </c>
      <c r="F538" s="18">
        <v>34</v>
      </c>
      <c r="G538" s="18">
        <v>12</v>
      </c>
      <c r="H538" s="18">
        <v>22</v>
      </c>
      <c r="I538" s="18">
        <v>8</v>
      </c>
      <c r="J538" s="68">
        <v>6</v>
      </c>
      <c r="K538" s="113">
        <f t="shared" si="182"/>
        <v>1.6765285996055226</v>
      </c>
      <c r="L538" s="4">
        <f t="shared" si="182"/>
        <v>1.6528925619834711</v>
      </c>
      <c r="M538" s="4">
        <f t="shared" si="182"/>
        <v>1.6897081413210446</v>
      </c>
      <c r="N538" s="4">
        <f t="shared" si="182"/>
        <v>0.73529411764705876</v>
      </c>
      <c r="O538" s="4">
        <f t="shared" si="182"/>
        <v>0.59347181008902083</v>
      </c>
    </row>
    <row r="539" spans="1:15" ht="15" customHeight="1" x14ac:dyDescent="0.15">
      <c r="B539" s="35" t="s">
        <v>0</v>
      </c>
      <c r="C539" s="36"/>
      <c r="D539" s="36"/>
      <c r="E539" s="36"/>
      <c r="F539" s="19">
        <v>31</v>
      </c>
      <c r="G539" s="19">
        <v>8</v>
      </c>
      <c r="H539" s="19">
        <v>23</v>
      </c>
      <c r="I539" s="19">
        <v>37</v>
      </c>
      <c r="J539" s="73">
        <v>33</v>
      </c>
      <c r="K539" s="117">
        <f t="shared" si="182"/>
        <v>1.5285996055226825</v>
      </c>
      <c r="L539" s="5">
        <f t="shared" si="182"/>
        <v>1.1019283746556474</v>
      </c>
      <c r="M539" s="5">
        <f t="shared" si="182"/>
        <v>1.7665130568356373</v>
      </c>
      <c r="N539" s="5">
        <f t="shared" si="182"/>
        <v>3.4007352941176467</v>
      </c>
      <c r="O539" s="5">
        <f t="shared" si="182"/>
        <v>3.2640949554896146</v>
      </c>
    </row>
    <row r="540" spans="1:15" ht="15" customHeight="1" x14ac:dyDescent="0.15">
      <c r="B540" s="38" t="s">
        <v>1</v>
      </c>
      <c r="C540" s="28"/>
      <c r="D540" s="28"/>
      <c r="E540" s="28"/>
      <c r="F540" s="39">
        <f t="shared" ref="F540:J540" si="183">SUM(F533:F539)</f>
        <v>2839</v>
      </c>
      <c r="G540" s="39">
        <f t="shared" si="183"/>
        <v>1301</v>
      </c>
      <c r="H540" s="39">
        <f t="shared" si="183"/>
        <v>1538</v>
      </c>
      <c r="I540" s="39">
        <f t="shared" si="183"/>
        <v>1197</v>
      </c>
      <c r="J540" s="69">
        <f t="shared" si="183"/>
        <v>1105</v>
      </c>
      <c r="K540" s="114" t="str">
        <f>IF(SUM(K533:K539)&gt;100,"－",SUM(K533:K539))</f>
        <v>－</v>
      </c>
      <c r="L540" s="6" t="str">
        <f t="shared" ref="L540:O540" si="184">IF(SUM(L533:L539)&gt;100,"－",SUM(L533:L539))</f>
        <v>－</v>
      </c>
      <c r="M540" s="6" t="str">
        <f t="shared" si="184"/>
        <v>－</v>
      </c>
      <c r="N540" s="6" t="str">
        <f t="shared" si="184"/>
        <v>－</v>
      </c>
      <c r="O540" s="6" t="str">
        <f t="shared" si="184"/>
        <v>－</v>
      </c>
    </row>
    <row r="541" spans="1:15" ht="15" customHeight="1" x14ac:dyDescent="0.15">
      <c r="B541" s="22"/>
      <c r="C541" s="1"/>
      <c r="E541" s="1"/>
      <c r="F541" s="1"/>
      <c r="G541" s="1"/>
      <c r="H541" s="1"/>
    </row>
    <row r="542" spans="1:15" ht="15" customHeight="1" x14ac:dyDescent="0.15">
      <c r="A542" s="1" t="s">
        <v>420</v>
      </c>
      <c r="B542" s="22"/>
      <c r="F542" s="1"/>
      <c r="G542" s="1"/>
      <c r="K542" s="7"/>
      <c r="N542" s="7"/>
    </row>
    <row r="543" spans="1:15" ht="13.65" customHeight="1" x14ac:dyDescent="0.15">
      <c r="B543" s="65"/>
      <c r="C543" s="33"/>
      <c r="D543" s="33"/>
      <c r="E543" s="80"/>
      <c r="F543" s="87"/>
      <c r="G543" s="84" t="s">
        <v>235</v>
      </c>
      <c r="H543" s="87"/>
      <c r="I543" s="87"/>
      <c r="J543" s="110"/>
      <c r="K543" s="87"/>
      <c r="L543" s="84" t="s">
        <v>236</v>
      </c>
      <c r="M543" s="87"/>
      <c r="N543" s="85"/>
    </row>
    <row r="544" spans="1:15" ht="22.65" customHeight="1" x14ac:dyDescent="0.15">
      <c r="B544" s="34"/>
      <c r="D544" s="76"/>
      <c r="E544" s="98" t="s">
        <v>589</v>
      </c>
      <c r="F544" s="98" t="s">
        <v>231</v>
      </c>
      <c r="G544" s="98" t="s">
        <v>232</v>
      </c>
      <c r="H544" s="98" t="s">
        <v>591</v>
      </c>
      <c r="I544" s="104" t="s">
        <v>234</v>
      </c>
      <c r="J544" s="107" t="s">
        <v>589</v>
      </c>
      <c r="K544" s="98" t="s">
        <v>231</v>
      </c>
      <c r="L544" s="98" t="s">
        <v>232</v>
      </c>
      <c r="M544" s="98" t="s">
        <v>591</v>
      </c>
      <c r="N544" s="98" t="s">
        <v>234</v>
      </c>
    </row>
    <row r="545" spans="1:20" ht="12" customHeight="1" x14ac:dyDescent="0.15">
      <c r="B545" s="35"/>
      <c r="C545" s="36"/>
      <c r="D545" s="77"/>
      <c r="E545" s="37"/>
      <c r="F545" s="37"/>
      <c r="G545" s="37"/>
      <c r="H545" s="37"/>
      <c r="I545" s="67"/>
      <c r="J545" s="111">
        <f>E$13</f>
        <v>2028</v>
      </c>
      <c r="K545" s="2">
        <f t="shared" ref="K545" si="185">F$13</f>
        <v>726</v>
      </c>
      <c r="L545" s="2">
        <f t="shared" ref="L545" si="186">G$13</f>
        <v>1302</v>
      </c>
      <c r="M545" s="2">
        <f t="shared" ref="M545" si="187">H$13</f>
        <v>1088</v>
      </c>
      <c r="N545" s="2">
        <f t="shared" ref="N545" si="188">I$13</f>
        <v>1011</v>
      </c>
    </row>
    <row r="546" spans="1:20" ht="15" customHeight="1" x14ac:dyDescent="0.15">
      <c r="B546" s="34" t="s">
        <v>400</v>
      </c>
      <c r="E546" s="18">
        <v>323</v>
      </c>
      <c r="F546" s="18">
        <v>22</v>
      </c>
      <c r="G546" s="18">
        <v>301</v>
      </c>
      <c r="H546" s="18">
        <v>0</v>
      </c>
      <c r="I546" s="68">
        <v>0</v>
      </c>
      <c r="J546" s="113">
        <f t="shared" ref="J546:J551" si="189">E546/J$5*100</f>
        <v>15.927021696252467</v>
      </c>
      <c r="K546" s="24">
        <f t="shared" ref="K546:K551" si="190">F546/K$5*100</f>
        <v>3.0303030303030303</v>
      </c>
      <c r="L546" s="4">
        <f t="shared" ref="L546:L551" si="191">G546/L$5*100</f>
        <v>23.118279569892472</v>
      </c>
      <c r="M546" s="4">
        <f t="shared" ref="M546:M551" si="192">H546/M$5*100</f>
        <v>0</v>
      </c>
      <c r="N546" s="4">
        <f t="shared" ref="N546:N551" si="193">I546/N$5*100</f>
        <v>0</v>
      </c>
    </row>
    <row r="547" spans="1:20" ht="15" customHeight="1" x14ac:dyDescent="0.15">
      <c r="B547" s="34" t="s">
        <v>279</v>
      </c>
      <c r="E547" s="18">
        <v>689</v>
      </c>
      <c r="F547" s="18">
        <v>187</v>
      </c>
      <c r="G547" s="18">
        <v>502</v>
      </c>
      <c r="H547" s="18">
        <v>0</v>
      </c>
      <c r="I547" s="68">
        <v>0</v>
      </c>
      <c r="J547" s="113">
        <f t="shared" ref="J547" si="194">E547/J$5*100</f>
        <v>33.974358974358978</v>
      </c>
      <c r="K547" s="24">
        <f t="shared" ref="K547" si="195">F547/K$5*100</f>
        <v>25.757575757575758</v>
      </c>
      <c r="L547" s="4">
        <f t="shared" ref="L547" si="196">G547/L$5*100</f>
        <v>38.556067588325654</v>
      </c>
      <c r="M547" s="4">
        <f t="shared" ref="M547" si="197">H547/M$5*100</f>
        <v>0</v>
      </c>
      <c r="N547" s="4">
        <f t="shared" ref="N547" si="198">I547/N$5*100</f>
        <v>0</v>
      </c>
    </row>
    <row r="548" spans="1:20" ht="15" customHeight="1" x14ac:dyDescent="0.15">
      <c r="B548" s="34" t="s">
        <v>280</v>
      </c>
      <c r="E548" s="18">
        <v>566</v>
      </c>
      <c r="F548" s="18">
        <v>336</v>
      </c>
      <c r="G548" s="18">
        <v>230</v>
      </c>
      <c r="H548" s="18">
        <v>772</v>
      </c>
      <c r="I548" s="68">
        <v>704</v>
      </c>
      <c r="J548" s="113">
        <f t="shared" si="189"/>
        <v>27.909270216962522</v>
      </c>
      <c r="K548" s="24">
        <f t="shared" si="190"/>
        <v>46.280991735537192</v>
      </c>
      <c r="L548" s="4">
        <f t="shared" si="191"/>
        <v>17.665130568356375</v>
      </c>
      <c r="M548" s="4">
        <f t="shared" si="192"/>
        <v>70.955882352941174</v>
      </c>
      <c r="N548" s="4">
        <f t="shared" si="193"/>
        <v>69.634025717111768</v>
      </c>
    </row>
    <row r="549" spans="1:20" ht="15" customHeight="1" x14ac:dyDescent="0.15">
      <c r="B549" s="34" t="s">
        <v>281</v>
      </c>
      <c r="E549" s="18">
        <v>57</v>
      </c>
      <c r="F549" s="18">
        <v>22</v>
      </c>
      <c r="G549" s="18">
        <v>35</v>
      </c>
      <c r="H549" s="18">
        <v>111</v>
      </c>
      <c r="I549" s="68">
        <v>109</v>
      </c>
      <c r="J549" s="113">
        <f t="shared" si="189"/>
        <v>2.8106508875739644</v>
      </c>
      <c r="K549" s="24">
        <f t="shared" si="190"/>
        <v>3.0303030303030303</v>
      </c>
      <c r="L549" s="4">
        <f t="shared" si="191"/>
        <v>2.6881720430107525</v>
      </c>
      <c r="M549" s="4">
        <f t="shared" si="192"/>
        <v>10.20220588235294</v>
      </c>
      <c r="N549" s="4">
        <f t="shared" si="193"/>
        <v>10.781404549950544</v>
      </c>
    </row>
    <row r="550" spans="1:20" ht="15" customHeight="1" x14ac:dyDescent="0.15">
      <c r="B550" s="34" t="s">
        <v>282</v>
      </c>
      <c r="E550" s="18">
        <v>72</v>
      </c>
      <c r="F550" s="18">
        <v>32</v>
      </c>
      <c r="G550" s="18">
        <v>40</v>
      </c>
      <c r="H550" s="18">
        <v>72</v>
      </c>
      <c r="I550" s="68">
        <v>68</v>
      </c>
      <c r="J550" s="113">
        <f t="shared" si="189"/>
        <v>3.5502958579881656</v>
      </c>
      <c r="K550" s="24">
        <f t="shared" si="190"/>
        <v>4.4077134986225897</v>
      </c>
      <c r="L550" s="4">
        <f t="shared" si="191"/>
        <v>3.0721966205837172</v>
      </c>
      <c r="M550" s="4">
        <f t="shared" si="192"/>
        <v>6.6176470588235299</v>
      </c>
      <c r="N550" s="4">
        <f t="shared" si="193"/>
        <v>6.7260138476755689</v>
      </c>
    </row>
    <row r="551" spans="1:20" ht="15" customHeight="1" x14ac:dyDescent="0.15">
      <c r="B551" s="35" t="s">
        <v>160</v>
      </c>
      <c r="C551" s="36"/>
      <c r="D551" s="36"/>
      <c r="E551" s="19">
        <v>321</v>
      </c>
      <c r="F551" s="19">
        <v>127</v>
      </c>
      <c r="G551" s="19">
        <v>194</v>
      </c>
      <c r="H551" s="19">
        <v>133</v>
      </c>
      <c r="I551" s="73">
        <v>130</v>
      </c>
      <c r="J551" s="117">
        <f t="shared" si="189"/>
        <v>15.828402366863905</v>
      </c>
      <c r="K551" s="26">
        <f t="shared" si="190"/>
        <v>17.4931129476584</v>
      </c>
      <c r="L551" s="5">
        <f t="shared" si="191"/>
        <v>14.90015360983103</v>
      </c>
      <c r="M551" s="5">
        <f t="shared" si="192"/>
        <v>12.224264705882353</v>
      </c>
      <c r="N551" s="5">
        <f t="shared" si="193"/>
        <v>12.858555885262115</v>
      </c>
    </row>
    <row r="552" spans="1:20" ht="15" customHeight="1" x14ac:dyDescent="0.15">
      <c r="B552" s="38" t="s">
        <v>1</v>
      </c>
      <c r="C552" s="28"/>
      <c r="D552" s="29"/>
      <c r="E552" s="39">
        <f t="shared" ref="E552:N552" si="199">SUM(E546:E551)</f>
        <v>2028</v>
      </c>
      <c r="F552" s="39">
        <f t="shared" si="199"/>
        <v>726</v>
      </c>
      <c r="G552" s="39">
        <f t="shared" si="199"/>
        <v>1302</v>
      </c>
      <c r="H552" s="39">
        <f t="shared" si="199"/>
        <v>1088</v>
      </c>
      <c r="I552" s="69">
        <f t="shared" si="199"/>
        <v>1011</v>
      </c>
      <c r="J552" s="114">
        <f t="shared" si="199"/>
        <v>100</v>
      </c>
      <c r="K552" s="25">
        <f t="shared" si="199"/>
        <v>100</v>
      </c>
      <c r="L552" s="6">
        <f t="shared" si="199"/>
        <v>100</v>
      </c>
      <c r="M552" s="6">
        <f t="shared" si="199"/>
        <v>100</v>
      </c>
      <c r="N552" s="6">
        <f t="shared" si="199"/>
        <v>100</v>
      </c>
    </row>
    <row r="553" spans="1:20" ht="15" customHeight="1" x14ac:dyDescent="0.15">
      <c r="B553" s="38" t="s">
        <v>283</v>
      </c>
      <c r="C553" s="28"/>
      <c r="D553" s="29"/>
      <c r="E553" s="40">
        <v>16.954216168717032</v>
      </c>
      <c r="F553" s="40">
        <v>18.946076794657749</v>
      </c>
      <c r="G553" s="40">
        <v>15.877388989169672</v>
      </c>
      <c r="H553" s="40">
        <v>21.267645026178048</v>
      </c>
      <c r="I553" s="40">
        <v>21.311363223609565</v>
      </c>
    </row>
    <row r="554" spans="1:20" ht="15" customHeight="1" x14ac:dyDescent="0.15">
      <c r="B554" s="38" t="s">
        <v>284</v>
      </c>
      <c r="C554" s="28"/>
      <c r="D554" s="29"/>
      <c r="E554" s="72">
        <v>95.23</v>
      </c>
      <c r="F554" s="72">
        <v>67.75</v>
      </c>
      <c r="G554" s="72">
        <v>95.23</v>
      </c>
      <c r="H554" s="72">
        <v>70</v>
      </c>
      <c r="I554" s="72">
        <v>70</v>
      </c>
    </row>
    <row r="555" spans="1:20" ht="15" customHeight="1" x14ac:dyDescent="0.15">
      <c r="B555" s="38" t="s">
        <v>285</v>
      </c>
      <c r="C555" s="28"/>
      <c r="D555" s="29"/>
      <c r="E555" s="72">
        <v>5</v>
      </c>
      <c r="F555" s="72">
        <v>9.41</v>
      </c>
      <c r="G555" s="72">
        <v>5</v>
      </c>
      <c r="H555" s="72">
        <v>18</v>
      </c>
      <c r="I555" s="72">
        <v>18</v>
      </c>
    </row>
    <row r="556" spans="1:20" ht="15" customHeight="1" x14ac:dyDescent="0.15">
      <c r="B556" s="63"/>
      <c r="C556" s="45"/>
      <c r="D556" s="45"/>
      <c r="E556" s="115"/>
      <c r="F556" s="30"/>
      <c r="G556" s="30"/>
      <c r="H556" s="115"/>
      <c r="I556" s="30"/>
      <c r="J556" s="30"/>
      <c r="K556" s="115"/>
      <c r="L556" s="30"/>
      <c r="M556" s="30"/>
      <c r="N556" s="115"/>
      <c r="O556" s="30"/>
      <c r="P556" s="269"/>
      <c r="Q556" s="269"/>
      <c r="R556" s="269"/>
      <c r="S556" s="269"/>
      <c r="T556" s="269"/>
    </row>
    <row r="557" spans="1:20" ht="15" customHeight="1" x14ac:dyDescent="0.15">
      <c r="A557" s="1" t="s">
        <v>421</v>
      </c>
      <c r="B557" s="22"/>
      <c r="K557" s="7"/>
      <c r="P557" s="269"/>
      <c r="Q557" s="269"/>
      <c r="R557" s="269"/>
      <c r="S557" s="269"/>
      <c r="T557" s="269"/>
    </row>
    <row r="558" spans="1:20" ht="13.65" customHeight="1" x14ac:dyDescent="0.15">
      <c r="B558" s="65"/>
      <c r="C558" s="33"/>
      <c r="D558" s="33"/>
      <c r="E558" s="80"/>
      <c r="F558" s="87"/>
      <c r="G558" s="84" t="s">
        <v>235</v>
      </c>
      <c r="H558" s="87"/>
      <c r="I558" s="87"/>
      <c r="J558" s="110"/>
      <c r="K558" s="87"/>
      <c r="L558" s="84" t="s">
        <v>236</v>
      </c>
      <c r="M558" s="87"/>
      <c r="N558" s="85"/>
      <c r="P558" s="269"/>
      <c r="Q558" s="269"/>
      <c r="R558" s="269"/>
      <c r="S558" s="269"/>
      <c r="T558" s="269"/>
    </row>
    <row r="559" spans="1:20" ht="22.65" customHeight="1" x14ac:dyDescent="0.15">
      <c r="B559" s="34"/>
      <c r="D559" s="76"/>
      <c r="E559" s="98" t="s">
        <v>589</v>
      </c>
      <c r="F559" s="98" t="s">
        <v>231</v>
      </c>
      <c r="G559" s="98" t="s">
        <v>232</v>
      </c>
      <c r="H559" s="98" t="s">
        <v>591</v>
      </c>
      <c r="I559" s="104" t="s">
        <v>234</v>
      </c>
      <c r="J559" s="107" t="s">
        <v>589</v>
      </c>
      <c r="K559" s="98" t="s">
        <v>231</v>
      </c>
      <c r="L559" s="98" t="s">
        <v>232</v>
      </c>
      <c r="M559" s="98" t="s">
        <v>591</v>
      </c>
      <c r="N559" s="98" t="s">
        <v>234</v>
      </c>
    </row>
    <row r="560" spans="1:20" ht="12" customHeight="1" x14ac:dyDescent="0.15">
      <c r="B560" s="35"/>
      <c r="C560" s="36"/>
      <c r="D560" s="77"/>
      <c r="E560" s="37"/>
      <c r="F560" s="37"/>
      <c r="G560" s="37"/>
      <c r="H560" s="37"/>
      <c r="I560" s="67"/>
      <c r="J560" s="111">
        <f>E$571</f>
        <v>2028</v>
      </c>
      <c r="K560" s="2">
        <f t="shared" ref="K560:N560" si="200">F$571</f>
        <v>726</v>
      </c>
      <c r="L560" s="2">
        <f t="shared" si="200"/>
        <v>1302</v>
      </c>
      <c r="M560" s="2">
        <f t="shared" si="200"/>
        <v>1088</v>
      </c>
      <c r="N560" s="2">
        <f t="shared" si="200"/>
        <v>1011</v>
      </c>
    </row>
    <row r="561" spans="2:20" ht="15" customHeight="1" x14ac:dyDescent="0.15">
      <c r="B561" s="34" t="s">
        <v>314</v>
      </c>
      <c r="E561" s="17">
        <v>355</v>
      </c>
      <c r="F561" s="17">
        <v>25</v>
      </c>
      <c r="G561" s="17">
        <v>330</v>
      </c>
      <c r="H561" s="17">
        <v>84</v>
      </c>
      <c r="I561" s="105">
        <v>82</v>
      </c>
      <c r="J561" s="112">
        <f>E561/J$560*100</f>
        <v>17.504930966469427</v>
      </c>
      <c r="K561" s="100">
        <f t="shared" ref="K561:K570" si="201">F561/K$560*100</f>
        <v>3.443526170798898</v>
      </c>
      <c r="L561" s="3">
        <f t="shared" ref="L561:L570" si="202">G561/L$560*100</f>
        <v>25.345622119815669</v>
      </c>
      <c r="M561" s="3">
        <f t="shared" ref="M561:M570" si="203">H561/M$560*100</f>
        <v>7.7205882352941178</v>
      </c>
      <c r="N561" s="3">
        <f t="shared" ref="N561:N570" si="204">I561/N$560*100</f>
        <v>8.1107814045499502</v>
      </c>
    </row>
    <row r="562" spans="2:20" ht="15" customHeight="1" x14ac:dyDescent="0.15">
      <c r="B562" s="34" t="s">
        <v>316</v>
      </c>
      <c r="E562" s="18">
        <v>218</v>
      </c>
      <c r="F562" s="18">
        <v>26</v>
      </c>
      <c r="G562" s="18">
        <v>192</v>
      </c>
      <c r="H562" s="18">
        <v>115</v>
      </c>
      <c r="I562" s="68">
        <v>108</v>
      </c>
      <c r="J562" s="113">
        <f t="shared" ref="J562:J570" si="205">E562/J$560*100</f>
        <v>10.749506903353057</v>
      </c>
      <c r="K562" s="24">
        <f t="shared" si="201"/>
        <v>3.5812672176308542</v>
      </c>
      <c r="L562" s="4">
        <f t="shared" si="202"/>
        <v>14.746543778801843</v>
      </c>
      <c r="M562" s="4">
        <f t="shared" si="203"/>
        <v>10.569852941176471</v>
      </c>
      <c r="N562" s="4">
        <f t="shared" si="204"/>
        <v>10.682492581602373</v>
      </c>
    </row>
    <row r="563" spans="2:20" ht="15" customHeight="1" x14ac:dyDescent="0.15">
      <c r="B563" s="34" t="s">
        <v>317</v>
      </c>
      <c r="E563" s="18">
        <v>143</v>
      </c>
      <c r="F563" s="18">
        <v>23</v>
      </c>
      <c r="G563" s="18">
        <v>120</v>
      </c>
      <c r="H563" s="18">
        <v>181</v>
      </c>
      <c r="I563" s="68">
        <v>172</v>
      </c>
      <c r="J563" s="113">
        <f t="shared" si="205"/>
        <v>7.0512820512820511</v>
      </c>
      <c r="K563" s="24">
        <f t="shared" si="201"/>
        <v>3.1680440771349865</v>
      </c>
      <c r="L563" s="4">
        <f t="shared" si="202"/>
        <v>9.216589861751153</v>
      </c>
      <c r="M563" s="4">
        <f t="shared" si="203"/>
        <v>16.636029411764707</v>
      </c>
      <c r="N563" s="4">
        <f t="shared" si="204"/>
        <v>17.012858555885263</v>
      </c>
    </row>
    <row r="564" spans="2:20" ht="15" customHeight="1" x14ac:dyDescent="0.15">
      <c r="B564" s="34" t="s">
        <v>318</v>
      </c>
      <c r="E564" s="18">
        <v>102</v>
      </c>
      <c r="F564" s="18">
        <v>52</v>
      </c>
      <c r="G564" s="18">
        <v>50</v>
      </c>
      <c r="H564" s="18">
        <v>112</v>
      </c>
      <c r="I564" s="68">
        <v>103</v>
      </c>
      <c r="J564" s="113">
        <f t="shared" si="205"/>
        <v>5.0295857988165684</v>
      </c>
      <c r="K564" s="24">
        <f t="shared" si="201"/>
        <v>7.1625344352617084</v>
      </c>
      <c r="L564" s="4">
        <f t="shared" si="202"/>
        <v>3.8402457757296471</v>
      </c>
      <c r="M564" s="4">
        <f t="shared" si="203"/>
        <v>10.294117647058822</v>
      </c>
      <c r="N564" s="4">
        <f t="shared" si="204"/>
        <v>10.187932739861523</v>
      </c>
    </row>
    <row r="565" spans="2:20" ht="15" customHeight="1" x14ac:dyDescent="0.15">
      <c r="B565" s="34" t="s">
        <v>319</v>
      </c>
      <c r="E565" s="18">
        <v>60</v>
      </c>
      <c r="F565" s="18">
        <v>32</v>
      </c>
      <c r="G565" s="18">
        <v>28</v>
      </c>
      <c r="H565" s="18">
        <v>66</v>
      </c>
      <c r="I565" s="68">
        <v>60</v>
      </c>
      <c r="J565" s="113">
        <f t="shared" si="205"/>
        <v>2.9585798816568047</v>
      </c>
      <c r="K565" s="24">
        <f t="shared" si="201"/>
        <v>4.4077134986225897</v>
      </c>
      <c r="L565" s="4">
        <f t="shared" si="202"/>
        <v>2.1505376344086025</v>
      </c>
      <c r="M565" s="4">
        <f t="shared" si="203"/>
        <v>6.0661764705882355</v>
      </c>
      <c r="N565" s="4">
        <f t="shared" si="204"/>
        <v>5.9347181008902083</v>
      </c>
    </row>
    <row r="566" spans="2:20" ht="15" customHeight="1" x14ac:dyDescent="0.15">
      <c r="B566" s="34" t="s">
        <v>320</v>
      </c>
      <c r="E566" s="18">
        <v>44</v>
      </c>
      <c r="F566" s="18">
        <v>24</v>
      </c>
      <c r="G566" s="18">
        <v>20</v>
      </c>
      <c r="H566" s="18">
        <v>33</v>
      </c>
      <c r="I566" s="68">
        <v>28</v>
      </c>
      <c r="J566" s="113">
        <f t="shared" si="205"/>
        <v>2.1696252465483234</v>
      </c>
      <c r="K566" s="24">
        <f t="shared" si="201"/>
        <v>3.3057851239669422</v>
      </c>
      <c r="L566" s="4">
        <f t="shared" si="202"/>
        <v>1.5360983102918586</v>
      </c>
      <c r="M566" s="4">
        <f t="shared" si="203"/>
        <v>3.0330882352941178</v>
      </c>
      <c r="N566" s="4">
        <f t="shared" si="204"/>
        <v>2.7695351137487636</v>
      </c>
    </row>
    <row r="567" spans="2:20" ht="15" customHeight="1" x14ac:dyDescent="0.15">
      <c r="B567" s="34" t="s">
        <v>321</v>
      </c>
      <c r="E567" s="18">
        <v>91</v>
      </c>
      <c r="F567" s="18">
        <v>61</v>
      </c>
      <c r="G567" s="18">
        <v>30</v>
      </c>
      <c r="H567" s="18">
        <v>22</v>
      </c>
      <c r="I567" s="68">
        <v>21</v>
      </c>
      <c r="J567" s="113">
        <f t="shared" ref="J567:J568" si="206">E567/J$560*100</f>
        <v>4.4871794871794872</v>
      </c>
      <c r="K567" s="24">
        <f t="shared" ref="K567:K568" si="207">F567/K$560*100</f>
        <v>8.4022038567493116</v>
      </c>
      <c r="L567" s="4">
        <f t="shared" ref="L567:L568" si="208">G567/L$560*100</f>
        <v>2.3041474654377883</v>
      </c>
      <c r="M567" s="4">
        <f t="shared" ref="M567:M568" si="209">H567/M$560*100</f>
        <v>2.0220588235294117</v>
      </c>
      <c r="N567" s="4">
        <f t="shared" ref="N567:N568" si="210">I567/N$560*100</f>
        <v>2.0771513353115725</v>
      </c>
    </row>
    <row r="568" spans="2:20" ht="15" customHeight="1" x14ac:dyDescent="0.15">
      <c r="B568" s="34" t="s">
        <v>322</v>
      </c>
      <c r="E568" s="18">
        <v>102</v>
      </c>
      <c r="F568" s="18">
        <v>91</v>
      </c>
      <c r="G568" s="18">
        <v>11</v>
      </c>
      <c r="H568" s="18">
        <v>6</v>
      </c>
      <c r="I568" s="68">
        <v>6</v>
      </c>
      <c r="J568" s="113">
        <f t="shared" si="206"/>
        <v>5.0295857988165684</v>
      </c>
      <c r="K568" s="24">
        <f t="shared" si="207"/>
        <v>12.534435261707987</v>
      </c>
      <c r="L568" s="4">
        <f t="shared" si="208"/>
        <v>0.84485407066052232</v>
      </c>
      <c r="M568" s="4">
        <f t="shared" si="209"/>
        <v>0.55147058823529416</v>
      </c>
      <c r="N568" s="4">
        <f t="shared" si="210"/>
        <v>0.59347181008902083</v>
      </c>
    </row>
    <row r="569" spans="2:20" ht="15" customHeight="1" x14ac:dyDescent="0.15">
      <c r="B569" s="34" t="s">
        <v>315</v>
      </c>
      <c r="E569" s="18">
        <v>189</v>
      </c>
      <c r="F569" s="18">
        <v>163</v>
      </c>
      <c r="G569" s="18">
        <v>26</v>
      </c>
      <c r="H569" s="18">
        <v>3</v>
      </c>
      <c r="I569" s="68">
        <v>2</v>
      </c>
      <c r="J569" s="113">
        <f t="shared" si="205"/>
        <v>9.3195266272189361</v>
      </c>
      <c r="K569" s="24">
        <f t="shared" si="201"/>
        <v>22.451790633608816</v>
      </c>
      <c r="L569" s="4">
        <f t="shared" si="202"/>
        <v>1.9969278033794162</v>
      </c>
      <c r="M569" s="4">
        <f t="shared" si="203"/>
        <v>0.27573529411764708</v>
      </c>
      <c r="N569" s="4">
        <f t="shared" si="204"/>
        <v>0.19782393669634024</v>
      </c>
    </row>
    <row r="570" spans="2:20" ht="15" customHeight="1" x14ac:dyDescent="0.15">
      <c r="B570" s="34" t="s">
        <v>160</v>
      </c>
      <c r="E570" s="18">
        <v>724</v>
      </c>
      <c r="F570" s="18">
        <v>229</v>
      </c>
      <c r="G570" s="18">
        <v>495</v>
      </c>
      <c r="H570" s="18">
        <v>466</v>
      </c>
      <c r="I570" s="68">
        <v>429</v>
      </c>
      <c r="J570" s="113">
        <f t="shared" si="205"/>
        <v>35.700197238658774</v>
      </c>
      <c r="K570" s="24">
        <f t="shared" si="201"/>
        <v>31.542699724517909</v>
      </c>
      <c r="L570" s="4">
        <f t="shared" si="202"/>
        <v>38.018433179723502</v>
      </c>
      <c r="M570" s="4">
        <f t="shared" si="203"/>
        <v>42.830882352941174</v>
      </c>
      <c r="N570" s="4">
        <f t="shared" si="204"/>
        <v>42.433234421364986</v>
      </c>
    </row>
    <row r="571" spans="2:20" ht="15" customHeight="1" x14ac:dyDescent="0.15">
      <c r="B571" s="38" t="s">
        <v>1</v>
      </c>
      <c r="C571" s="28"/>
      <c r="D571" s="29"/>
      <c r="E571" s="39">
        <f t="shared" ref="E571:N571" si="211">SUM(E561:E570)</f>
        <v>2028</v>
      </c>
      <c r="F571" s="39">
        <f t="shared" si="211"/>
        <v>726</v>
      </c>
      <c r="G571" s="39">
        <f t="shared" si="211"/>
        <v>1302</v>
      </c>
      <c r="H571" s="39">
        <f t="shared" si="211"/>
        <v>1088</v>
      </c>
      <c r="I571" s="69">
        <f t="shared" si="211"/>
        <v>1011</v>
      </c>
      <c r="J571" s="114">
        <f t="shared" si="211"/>
        <v>100</v>
      </c>
      <c r="K571" s="25">
        <f t="shared" si="211"/>
        <v>100</v>
      </c>
      <c r="L571" s="6">
        <f t="shared" si="211"/>
        <v>100</v>
      </c>
      <c r="M571" s="6">
        <f t="shared" si="211"/>
        <v>100</v>
      </c>
      <c r="N571" s="6">
        <f t="shared" si="211"/>
        <v>100</v>
      </c>
    </row>
    <row r="572" spans="2:20" ht="15" customHeight="1" x14ac:dyDescent="0.15">
      <c r="B572" s="38" t="s">
        <v>307</v>
      </c>
      <c r="C572" s="28"/>
      <c r="D572" s="29"/>
      <c r="E572" s="39">
        <v>181912.13365105778</v>
      </c>
      <c r="F572" s="47">
        <v>277038.89233861567</v>
      </c>
      <c r="G572" s="47">
        <v>123327.25252625435</v>
      </c>
      <c r="H572" s="47">
        <v>137584.58788853159</v>
      </c>
      <c r="I572" s="47">
        <v>136379.71764032071</v>
      </c>
    </row>
    <row r="573" spans="2:20" ht="15" customHeight="1" x14ac:dyDescent="0.15">
      <c r="B573" s="38" t="s">
        <v>409</v>
      </c>
      <c r="C573" s="28"/>
      <c r="D573" s="29"/>
      <c r="E573" s="39">
        <v>165395.05331686171</v>
      </c>
      <c r="F573" s="47">
        <v>259206.12422077</v>
      </c>
      <c r="G573" s="47">
        <v>114327.69946071044</v>
      </c>
      <c r="H573" s="47">
        <v>134623.95297619046</v>
      </c>
      <c r="I573" s="47">
        <v>133788.94592875315</v>
      </c>
    </row>
    <row r="574" spans="2:20" ht="15" customHeight="1" x14ac:dyDescent="0.15">
      <c r="B574" s="38" t="s">
        <v>308</v>
      </c>
      <c r="C574" s="28"/>
      <c r="D574" s="29"/>
      <c r="E574" s="270">
        <v>3203157</v>
      </c>
      <c r="F574" s="270">
        <v>3203157</v>
      </c>
      <c r="G574" s="270">
        <v>665106.06060606055</v>
      </c>
      <c r="H574" s="270">
        <v>571200</v>
      </c>
      <c r="I574" s="270">
        <v>571200</v>
      </c>
    </row>
    <row r="575" spans="2:20" ht="15" customHeight="1" x14ac:dyDescent="0.15">
      <c r="B575" s="38" t="s">
        <v>309</v>
      </c>
      <c r="C575" s="28"/>
      <c r="D575" s="29"/>
      <c r="E575" s="47">
        <v>21000</v>
      </c>
      <c r="F575" s="47">
        <v>63000</v>
      </c>
      <c r="G575" s="47">
        <v>21000</v>
      </c>
      <c r="H575" s="47">
        <v>31000</v>
      </c>
      <c r="I575" s="47">
        <v>31000</v>
      </c>
    </row>
    <row r="576" spans="2:20" ht="15" customHeight="1" x14ac:dyDescent="0.15">
      <c r="B576" s="63"/>
      <c r="C576" s="45"/>
      <c r="D576" s="45"/>
      <c r="E576" s="115"/>
      <c r="F576" s="30"/>
      <c r="G576" s="30"/>
      <c r="H576" s="115"/>
      <c r="I576" s="30"/>
      <c r="J576" s="30"/>
      <c r="K576" s="115"/>
      <c r="L576" s="30"/>
      <c r="M576" s="30"/>
      <c r="N576" s="115"/>
      <c r="O576" s="30"/>
      <c r="P576" s="195"/>
      <c r="Q576" s="195"/>
      <c r="R576" s="195"/>
      <c r="S576" s="195"/>
      <c r="T576" s="195"/>
    </row>
    <row r="577" spans="1:20" ht="15" customHeight="1" x14ac:dyDescent="0.15">
      <c r="A577" s="1" t="s">
        <v>422</v>
      </c>
      <c r="B577" s="213"/>
      <c r="C577" s="116"/>
      <c r="D577" s="116"/>
      <c r="P577" s="195"/>
      <c r="Q577" s="195"/>
      <c r="R577" s="195"/>
      <c r="S577" s="195"/>
      <c r="T577" s="195"/>
    </row>
    <row r="578" spans="1:20" ht="13.65" customHeight="1" x14ac:dyDescent="0.15">
      <c r="B578" s="65"/>
      <c r="C578" s="33"/>
      <c r="D578" s="33"/>
      <c r="E578" s="80"/>
      <c r="F578" s="87"/>
      <c r="G578" s="84" t="s">
        <v>235</v>
      </c>
      <c r="H578" s="87"/>
      <c r="I578" s="87"/>
      <c r="J578" s="110"/>
      <c r="K578" s="87"/>
      <c r="L578" s="84" t="s">
        <v>236</v>
      </c>
      <c r="M578" s="87"/>
      <c r="N578" s="85"/>
      <c r="P578" s="195"/>
      <c r="Q578" s="195"/>
      <c r="R578" s="195"/>
      <c r="S578" s="195"/>
      <c r="T578" s="195"/>
    </row>
    <row r="579" spans="1:20" ht="22.65" customHeight="1" x14ac:dyDescent="0.15">
      <c r="B579" s="34"/>
      <c r="D579" s="76"/>
      <c r="E579" s="98" t="s">
        <v>589</v>
      </c>
      <c r="F579" s="98" t="s">
        <v>231</v>
      </c>
      <c r="G579" s="98" t="s">
        <v>232</v>
      </c>
      <c r="H579" s="98" t="s">
        <v>591</v>
      </c>
      <c r="I579" s="104" t="s">
        <v>234</v>
      </c>
      <c r="J579" s="107" t="s">
        <v>589</v>
      </c>
      <c r="K579" s="98" t="s">
        <v>231</v>
      </c>
      <c r="L579" s="98" t="s">
        <v>232</v>
      </c>
      <c r="M579" s="98" t="s">
        <v>591</v>
      </c>
      <c r="N579" s="98" t="s">
        <v>234</v>
      </c>
      <c r="P579" s="195"/>
      <c r="Q579" s="195"/>
      <c r="R579" s="195"/>
      <c r="S579" s="195"/>
      <c r="T579" s="195"/>
    </row>
    <row r="580" spans="1:20" ht="12" customHeight="1" x14ac:dyDescent="0.15">
      <c r="B580" s="35"/>
      <c r="C580" s="36"/>
      <c r="D580" s="77"/>
      <c r="E580" s="37"/>
      <c r="F580" s="37"/>
      <c r="G580" s="37"/>
      <c r="H580" s="37"/>
      <c r="I580" s="67"/>
      <c r="J580" s="111">
        <f>E$571</f>
        <v>2028</v>
      </c>
      <c r="K580" s="2">
        <f t="shared" ref="K580" si="212">F$571</f>
        <v>726</v>
      </c>
      <c r="L580" s="2">
        <f t="shared" ref="L580" si="213">G$571</f>
        <v>1302</v>
      </c>
      <c r="M580" s="2">
        <f t="shared" ref="M580" si="214">H$571</f>
        <v>1088</v>
      </c>
      <c r="N580" s="2">
        <f t="shared" ref="N580" si="215">I$571</f>
        <v>1011</v>
      </c>
    </row>
    <row r="581" spans="1:20" ht="15" customHeight="1" x14ac:dyDescent="0.15">
      <c r="B581" s="34" t="s">
        <v>311</v>
      </c>
      <c r="E581" s="17">
        <v>200</v>
      </c>
      <c r="F581" s="17">
        <v>18</v>
      </c>
      <c r="G581" s="17">
        <v>182</v>
      </c>
      <c r="H581" s="17">
        <v>32</v>
      </c>
      <c r="I581" s="105">
        <v>30</v>
      </c>
      <c r="J581" s="112">
        <f t="shared" ref="J581:J591" si="216">E581/J$580*100</f>
        <v>9.8619329388560164</v>
      </c>
      <c r="K581" s="100">
        <f t="shared" ref="K581:K591" si="217">F581/K$580*100</f>
        <v>2.4793388429752068</v>
      </c>
      <c r="L581" s="3">
        <f t="shared" ref="L581:L591" si="218">G581/L$580*100</f>
        <v>13.978494623655912</v>
      </c>
      <c r="M581" s="3">
        <f t="shared" ref="M581:M591" si="219">H581/M$580*100</f>
        <v>2.9411764705882351</v>
      </c>
      <c r="N581" s="3">
        <f t="shared" ref="N581:N591" si="220">I581/N$580*100</f>
        <v>2.9673590504451042</v>
      </c>
    </row>
    <row r="582" spans="1:20" ht="15" customHeight="1" x14ac:dyDescent="0.15">
      <c r="B582" s="34" t="s">
        <v>288</v>
      </c>
      <c r="E582" s="18">
        <v>303</v>
      </c>
      <c r="F582" s="18">
        <v>21</v>
      </c>
      <c r="G582" s="18">
        <v>282</v>
      </c>
      <c r="H582" s="18">
        <v>94</v>
      </c>
      <c r="I582" s="68">
        <v>91</v>
      </c>
      <c r="J582" s="113">
        <f t="shared" si="216"/>
        <v>14.940828402366865</v>
      </c>
      <c r="K582" s="24">
        <f t="shared" si="217"/>
        <v>2.8925619834710745</v>
      </c>
      <c r="L582" s="4">
        <f t="shared" si="218"/>
        <v>21.658986175115206</v>
      </c>
      <c r="M582" s="4">
        <f t="shared" si="219"/>
        <v>8.6397058823529402</v>
      </c>
      <c r="N582" s="4">
        <f t="shared" si="220"/>
        <v>9.0009891196834815</v>
      </c>
    </row>
    <row r="583" spans="1:20" ht="15" customHeight="1" x14ac:dyDescent="0.15">
      <c r="B583" s="34" t="s">
        <v>289</v>
      </c>
      <c r="E583" s="18">
        <v>211</v>
      </c>
      <c r="F583" s="18">
        <v>36</v>
      </c>
      <c r="G583" s="18">
        <v>175</v>
      </c>
      <c r="H583" s="18">
        <v>175</v>
      </c>
      <c r="I583" s="68">
        <v>169</v>
      </c>
      <c r="J583" s="113">
        <f t="shared" si="216"/>
        <v>10.404339250493097</v>
      </c>
      <c r="K583" s="24">
        <f t="shared" si="217"/>
        <v>4.9586776859504136</v>
      </c>
      <c r="L583" s="4">
        <f t="shared" si="218"/>
        <v>13.440860215053762</v>
      </c>
      <c r="M583" s="4">
        <f t="shared" si="219"/>
        <v>16.084558823529413</v>
      </c>
      <c r="N583" s="4">
        <f t="shared" si="220"/>
        <v>16.716122650840752</v>
      </c>
    </row>
    <row r="584" spans="1:20" ht="15" customHeight="1" x14ac:dyDescent="0.15">
      <c r="B584" s="34" t="s">
        <v>290</v>
      </c>
      <c r="E584" s="18">
        <v>148</v>
      </c>
      <c r="F584" s="18">
        <v>44</v>
      </c>
      <c r="G584" s="18">
        <v>104</v>
      </c>
      <c r="H584" s="18">
        <v>159</v>
      </c>
      <c r="I584" s="68">
        <v>152</v>
      </c>
      <c r="J584" s="113">
        <f t="shared" si="216"/>
        <v>7.2978303747534516</v>
      </c>
      <c r="K584" s="24">
        <f t="shared" si="217"/>
        <v>6.0606060606060606</v>
      </c>
      <c r="L584" s="4">
        <f t="shared" si="218"/>
        <v>7.9877112135176649</v>
      </c>
      <c r="M584" s="4">
        <f t="shared" si="219"/>
        <v>14.613970588235295</v>
      </c>
      <c r="N584" s="4">
        <f t="shared" si="220"/>
        <v>15.034619188921861</v>
      </c>
    </row>
    <row r="585" spans="1:20" ht="15" customHeight="1" x14ac:dyDescent="0.15">
      <c r="B585" s="34" t="s">
        <v>291</v>
      </c>
      <c r="E585" s="18">
        <v>85</v>
      </c>
      <c r="F585" s="18">
        <v>42</v>
      </c>
      <c r="G585" s="18">
        <v>43</v>
      </c>
      <c r="H585" s="18">
        <v>121</v>
      </c>
      <c r="I585" s="68">
        <v>106</v>
      </c>
      <c r="J585" s="113">
        <f t="shared" si="216"/>
        <v>4.1913214990138066</v>
      </c>
      <c r="K585" s="24">
        <f t="shared" si="217"/>
        <v>5.785123966942149</v>
      </c>
      <c r="L585" s="4">
        <f t="shared" si="218"/>
        <v>3.3026113671274961</v>
      </c>
      <c r="M585" s="4">
        <f t="shared" si="219"/>
        <v>11.121323529411764</v>
      </c>
      <c r="N585" s="4">
        <f t="shared" si="220"/>
        <v>10.484668644906034</v>
      </c>
    </row>
    <row r="586" spans="1:20" ht="15" customHeight="1" x14ac:dyDescent="0.15">
      <c r="B586" s="34" t="s">
        <v>292</v>
      </c>
      <c r="E586" s="18">
        <v>62</v>
      </c>
      <c r="F586" s="18">
        <v>37</v>
      </c>
      <c r="G586" s="18">
        <v>25</v>
      </c>
      <c r="H586" s="18">
        <v>54</v>
      </c>
      <c r="I586" s="68">
        <v>46</v>
      </c>
      <c r="J586" s="113">
        <f t="shared" si="216"/>
        <v>3.057199211045365</v>
      </c>
      <c r="K586" s="24">
        <f t="shared" si="217"/>
        <v>5.0964187327823689</v>
      </c>
      <c r="L586" s="4">
        <f t="shared" si="218"/>
        <v>1.9201228878648235</v>
      </c>
      <c r="M586" s="4">
        <f t="shared" si="219"/>
        <v>4.9632352941176467</v>
      </c>
      <c r="N586" s="4">
        <f t="shared" si="220"/>
        <v>4.5499505440158261</v>
      </c>
    </row>
    <row r="587" spans="1:20" ht="15" customHeight="1" x14ac:dyDescent="0.15">
      <c r="B587" s="34" t="s">
        <v>293</v>
      </c>
      <c r="E587" s="18">
        <v>77</v>
      </c>
      <c r="F587" s="18">
        <v>46</v>
      </c>
      <c r="G587" s="18">
        <v>31</v>
      </c>
      <c r="H587" s="18">
        <v>47</v>
      </c>
      <c r="I587" s="68">
        <v>43</v>
      </c>
      <c r="J587" s="113">
        <f t="shared" si="216"/>
        <v>3.7968441814595661</v>
      </c>
      <c r="K587" s="24">
        <f t="shared" si="217"/>
        <v>6.336088154269973</v>
      </c>
      <c r="L587" s="4">
        <f t="shared" si="218"/>
        <v>2.3809523809523809</v>
      </c>
      <c r="M587" s="4">
        <f t="shared" si="219"/>
        <v>4.3198529411764701</v>
      </c>
      <c r="N587" s="4">
        <f t="shared" si="220"/>
        <v>4.2532146389713157</v>
      </c>
    </row>
    <row r="588" spans="1:20" ht="15" customHeight="1" x14ac:dyDescent="0.15">
      <c r="B588" s="34" t="s">
        <v>294</v>
      </c>
      <c r="E588" s="18">
        <v>154</v>
      </c>
      <c r="F588" s="18">
        <v>125</v>
      </c>
      <c r="G588" s="18">
        <v>29</v>
      </c>
      <c r="H588" s="18">
        <v>20</v>
      </c>
      <c r="I588" s="68">
        <v>14</v>
      </c>
      <c r="J588" s="113">
        <f t="shared" si="216"/>
        <v>7.5936883629191323</v>
      </c>
      <c r="K588" s="24">
        <f t="shared" si="217"/>
        <v>17.217630853994489</v>
      </c>
      <c r="L588" s="4">
        <f t="shared" si="218"/>
        <v>2.2273425499231951</v>
      </c>
      <c r="M588" s="4">
        <f t="shared" si="219"/>
        <v>1.8382352941176472</v>
      </c>
      <c r="N588" s="4">
        <f t="shared" si="220"/>
        <v>1.3847675568743818</v>
      </c>
    </row>
    <row r="589" spans="1:20" ht="15" customHeight="1" x14ac:dyDescent="0.15">
      <c r="B589" s="34" t="s">
        <v>312</v>
      </c>
      <c r="E589" s="18">
        <v>90</v>
      </c>
      <c r="F589" s="18">
        <v>74</v>
      </c>
      <c r="G589" s="18">
        <v>16</v>
      </c>
      <c r="H589" s="18">
        <v>3</v>
      </c>
      <c r="I589" s="68">
        <v>3</v>
      </c>
      <c r="J589" s="113">
        <f t="shared" ref="J589" si="221">E589/J$580*100</f>
        <v>4.4378698224852071</v>
      </c>
      <c r="K589" s="24">
        <f t="shared" ref="K589" si="222">F589/K$580*100</f>
        <v>10.192837465564738</v>
      </c>
      <c r="L589" s="4">
        <f t="shared" ref="L589" si="223">G589/L$580*100</f>
        <v>1.228878648233487</v>
      </c>
      <c r="M589" s="4">
        <f t="shared" ref="M589" si="224">H589/M$580*100</f>
        <v>0.27573529411764708</v>
      </c>
      <c r="N589" s="4">
        <f t="shared" ref="N589" si="225">I589/N$580*100</f>
        <v>0.29673590504451042</v>
      </c>
    </row>
    <row r="590" spans="1:20" ht="15" customHeight="1" x14ac:dyDescent="0.15">
      <c r="B590" s="34" t="s">
        <v>313</v>
      </c>
      <c r="E590" s="18">
        <v>127</v>
      </c>
      <c r="F590" s="18">
        <v>109</v>
      </c>
      <c r="G590" s="18">
        <v>18</v>
      </c>
      <c r="H590" s="18">
        <v>4</v>
      </c>
      <c r="I590" s="68">
        <v>2</v>
      </c>
      <c r="J590" s="113">
        <f t="shared" si="216"/>
        <v>6.2623274161735702</v>
      </c>
      <c r="K590" s="24">
        <f t="shared" si="217"/>
        <v>15.013774104683195</v>
      </c>
      <c r="L590" s="4">
        <f t="shared" si="218"/>
        <v>1.3824884792626728</v>
      </c>
      <c r="M590" s="4">
        <f t="shared" si="219"/>
        <v>0.36764705882352938</v>
      </c>
      <c r="N590" s="4">
        <f t="shared" si="220"/>
        <v>0.19782393669634024</v>
      </c>
    </row>
    <row r="591" spans="1:20" ht="15" customHeight="1" x14ac:dyDescent="0.15">
      <c r="B591" s="34" t="s">
        <v>160</v>
      </c>
      <c r="E591" s="18">
        <v>571</v>
      </c>
      <c r="F591" s="18">
        <v>174</v>
      </c>
      <c r="G591" s="18">
        <v>397</v>
      </c>
      <c r="H591" s="18">
        <v>379</v>
      </c>
      <c r="I591" s="68">
        <v>355</v>
      </c>
      <c r="J591" s="113">
        <f t="shared" si="216"/>
        <v>28.155818540433923</v>
      </c>
      <c r="K591" s="24">
        <f t="shared" si="217"/>
        <v>23.966942148760332</v>
      </c>
      <c r="L591" s="4">
        <f t="shared" si="218"/>
        <v>30.491551459293394</v>
      </c>
      <c r="M591" s="4">
        <f t="shared" si="219"/>
        <v>34.834558823529413</v>
      </c>
      <c r="N591" s="4">
        <f t="shared" si="220"/>
        <v>35.113748763600391</v>
      </c>
    </row>
    <row r="592" spans="1:20" ht="15" customHeight="1" x14ac:dyDescent="0.15">
      <c r="B592" s="38" t="s">
        <v>1</v>
      </c>
      <c r="C592" s="28"/>
      <c r="D592" s="29"/>
      <c r="E592" s="39">
        <f t="shared" ref="E592:N592" si="226">SUM(E581:E591)</f>
        <v>2028</v>
      </c>
      <c r="F592" s="39">
        <f t="shared" si="226"/>
        <v>726</v>
      </c>
      <c r="G592" s="39">
        <f t="shared" si="226"/>
        <v>1302</v>
      </c>
      <c r="H592" s="39">
        <f t="shared" si="226"/>
        <v>1088</v>
      </c>
      <c r="I592" s="69">
        <f t="shared" si="226"/>
        <v>1011</v>
      </c>
      <c r="J592" s="114">
        <f t="shared" si="226"/>
        <v>100.00000000000001</v>
      </c>
      <c r="K592" s="25">
        <f t="shared" si="226"/>
        <v>100</v>
      </c>
      <c r="L592" s="6">
        <f t="shared" si="226"/>
        <v>100</v>
      </c>
      <c r="M592" s="6">
        <f t="shared" si="226"/>
        <v>100.00000000000003</v>
      </c>
      <c r="N592" s="6">
        <f t="shared" si="226"/>
        <v>100</v>
      </c>
    </row>
    <row r="593" spans="1:16" ht="15" customHeight="1" x14ac:dyDescent="0.15">
      <c r="B593" s="38" t="s">
        <v>307</v>
      </c>
      <c r="C593" s="28"/>
      <c r="D593" s="29"/>
      <c r="E593" s="39">
        <v>85891.589586767586</v>
      </c>
      <c r="F593" s="47">
        <v>144802.40300988292</v>
      </c>
      <c r="G593" s="47">
        <v>49959.248139740397</v>
      </c>
      <c r="H593" s="47">
        <v>56604.607428302777</v>
      </c>
      <c r="I593" s="47">
        <v>54426.321138211388</v>
      </c>
    </row>
    <row r="594" spans="1:16" ht="15" customHeight="1" x14ac:dyDescent="0.15">
      <c r="B594" s="38" t="s">
        <v>409</v>
      </c>
      <c r="C594" s="28"/>
      <c r="D594" s="29"/>
      <c r="E594" s="39">
        <v>71391.2246873759</v>
      </c>
      <c r="F594" s="47">
        <v>125040.32671708068</v>
      </c>
      <c r="G594" s="47">
        <v>43260.319388450662</v>
      </c>
      <c r="H594" s="47">
        <v>53310.172665623359</v>
      </c>
      <c r="I594" s="47">
        <v>52398.592905405407</v>
      </c>
    </row>
    <row r="595" spans="1:16" ht="15" customHeight="1" x14ac:dyDescent="0.15">
      <c r="B595" s="38" t="s">
        <v>308</v>
      </c>
      <c r="C595" s="28"/>
      <c r="D595" s="29"/>
      <c r="E595" s="270">
        <v>3071500</v>
      </c>
      <c r="F595" s="270">
        <v>3071500</v>
      </c>
      <c r="G595" s="270">
        <v>510606.06060606061</v>
      </c>
      <c r="H595" s="270">
        <v>778500</v>
      </c>
      <c r="I595" s="270">
        <v>416000</v>
      </c>
    </row>
    <row r="596" spans="1:16" ht="15" customHeight="1" x14ac:dyDescent="0.15">
      <c r="B596" s="38" t="s">
        <v>309</v>
      </c>
      <c r="C596" s="28"/>
      <c r="D596" s="29"/>
      <c r="E596" s="47">
        <v>0</v>
      </c>
      <c r="F596" s="47">
        <v>0</v>
      </c>
      <c r="G596" s="47">
        <v>0</v>
      </c>
      <c r="H596" s="47">
        <v>0</v>
      </c>
      <c r="I596" s="47">
        <v>0</v>
      </c>
    </row>
    <row r="597" spans="1:16" ht="15" customHeight="1" x14ac:dyDescent="0.15">
      <c r="B597" s="63"/>
      <c r="C597" s="45"/>
      <c r="D597" s="45"/>
      <c r="E597" s="115"/>
      <c r="F597" s="30"/>
      <c r="G597" s="30"/>
      <c r="H597" s="115"/>
      <c r="I597" s="30"/>
      <c r="J597" s="30"/>
      <c r="K597" s="115"/>
      <c r="L597" s="30"/>
      <c r="M597" s="30"/>
      <c r="N597" s="115"/>
      <c r="O597" s="30"/>
    </row>
    <row r="598" spans="1:16" ht="15" customHeight="1" x14ac:dyDescent="0.15">
      <c r="A598" s="1" t="s">
        <v>605</v>
      </c>
      <c r="B598" s="213"/>
      <c r="C598" s="116"/>
      <c r="D598" s="116"/>
      <c r="O598" s="30"/>
    </row>
    <row r="599" spans="1:16" ht="15" customHeight="1" x14ac:dyDescent="0.15">
      <c r="B599" s="65"/>
      <c r="C599" s="33"/>
      <c r="D599" s="33"/>
      <c r="E599" s="80"/>
      <c r="F599" s="87"/>
      <c r="G599" s="84" t="s">
        <v>2</v>
      </c>
      <c r="H599" s="87"/>
      <c r="I599" s="87"/>
      <c r="J599" s="110"/>
      <c r="K599" s="87"/>
      <c r="L599" s="84" t="s">
        <v>3</v>
      </c>
      <c r="M599" s="87"/>
      <c r="N599" s="85"/>
      <c r="O599" s="30"/>
    </row>
    <row r="600" spans="1:16" ht="19.2" x14ac:dyDescent="0.15">
      <c r="B600" s="34"/>
      <c r="D600" s="76"/>
      <c r="E600" s="98" t="s">
        <v>589</v>
      </c>
      <c r="F600" s="98" t="s">
        <v>231</v>
      </c>
      <c r="G600" s="98" t="s">
        <v>232</v>
      </c>
      <c r="H600" s="98" t="s">
        <v>591</v>
      </c>
      <c r="I600" s="104" t="s">
        <v>234</v>
      </c>
      <c r="J600" s="107" t="s">
        <v>589</v>
      </c>
      <c r="K600" s="98" t="s">
        <v>231</v>
      </c>
      <c r="L600" s="98" t="s">
        <v>232</v>
      </c>
      <c r="M600" s="98" t="s">
        <v>591</v>
      </c>
      <c r="N600" s="98" t="s">
        <v>234</v>
      </c>
      <c r="O600" s="30"/>
    </row>
    <row r="601" spans="1:16" ht="15" customHeight="1" x14ac:dyDescent="0.15">
      <c r="B601" s="35"/>
      <c r="C601" s="36"/>
      <c r="D601" s="77"/>
      <c r="E601" s="37"/>
      <c r="F601" s="37"/>
      <c r="G601" s="37"/>
      <c r="H601" s="37"/>
      <c r="I601" s="67"/>
      <c r="J601" s="111">
        <f>E$13</f>
        <v>2028</v>
      </c>
      <c r="K601" s="2">
        <f t="shared" ref="K601" si="227">F$13</f>
        <v>726</v>
      </c>
      <c r="L601" s="2">
        <f t="shared" ref="L601" si="228">G$13</f>
        <v>1302</v>
      </c>
      <c r="M601" s="2">
        <f t="shared" ref="M601" si="229">H$13</f>
        <v>1088</v>
      </c>
      <c r="N601" s="2">
        <f t="shared" ref="N601" si="230">I$13</f>
        <v>1011</v>
      </c>
      <c r="O601" s="30"/>
    </row>
    <row r="602" spans="1:16" ht="15" customHeight="1" x14ac:dyDescent="0.15">
      <c r="B602" s="34" t="s">
        <v>606</v>
      </c>
      <c r="E602" s="17">
        <v>182</v>
      </c>
      <c r="F602" s="17">
        <v>26</v>
      </c>
      <c r="G602" s="17">
        <v>156</v>
      </c>
      <c r="H602" s="17">
        <v>139</v>
      </c>
      <c r="I602" s="105">
        <v>130</v>
      </c>
      <c r="J602" s="112">
        <f>E602/J$601*100</f>
        <v>8.9743589743589745</v>
      </c>
      <c r="K602" s="100">
        <f t="shared" ref="K602:K609" si="231">F602/K$601*100</f>
        <v>3.5812672176308542</v>
      </c>
      <c r="L602" s="3">
        <f t="shared" ref="L602:L609" si="232">G602/L$601*100</f>
        <v>11.981566820276496</v>
      </c>
      <c r="M602" s="3">
        <f t="shared" ref="M602:M609" si="233">H602/M$601*100</f>
        <v>12.775735294117647</v>
      </c>
      <c r="N602" s="3">
        <f t="shared" ref="N602:N609" si="234">I602/N$601*100</f>
        <v>12.858555885262115</v>
      </c>
      <c r="O602" s="115"/>
      <c r="P602" s="195"/>
    </row>
    <row r="603" spans="1:16" ht="15" customHeight="1" x14ac:dyDescent="0.15">
      <c r="B603" s="34" t="s">
        <v>607</v>
      </c>
      <c r="E603" s="18">
        <v>349</v>
      </c>
      <c r="F603" s="18">
        <v>53</v>
      </c>
      <c r="G603" s="18">
        <v>296</v>
      </c>
      <c r="H603" s="18">
        <v>321</v>
      </c>
      <c r="I603" s="68">
        <v>307</v>
      </c>
      <c r="J603" s="113">
        <f t="shared" ref="J603:J609" si="235">E603/J$601*100</f>
        <v>17.209072978303748</v>
      </c>
      <c r="K603" s="24">
        <f t="shared" si="231"/>
        <v>7.3002754820936637</v>
      </c>
      <c r="L603" s="4">
        <f t="shared" si="232"/>
        <v>22.734254992319507</v>
      </c>
      <c r="M603" s="4">
        <f t="shared" si="233"/>
        <v>29.503676470588236</v>
      </c>
      <c r="N603" s="4">
        <f t="shared" si="234"/>
        <v>30.365974282888232</v>
      </c>
      <c r="O603" s="115"/>
      <c r="P603" s="195"/>
    </row>
    <row r="604" spans="1:16" ht="15" customHeight="1" x14ac:dyDescent="0.15">
      <c r="B604" s="34" t="s">
        <v>608</v>
      </c>
      <c r="E604" s="18">
        <v>263</v>
      </c>
      <c r="F604" s="18">
        <v>74</v>
      </c>
      <c r="G604" s="18">
        <v>189</v>
      </c>
      <c r="H604" s="18">
        <v>162</v>
      </c>
      <c r="I604" s="68">
        <v>147</v>
      </c>
      <c r="J604" s="113">
        <f t="shared" si="235"/>
        <v>12.968441814595661</v>
      </c>
      <c r="K604" s="24">
        <f t="shared" si="231"/>
        <v>10.192837465564738</v>
      </c>
      <c r="L604" s="4">
        <f t="shared" si="232"/>
        <v>14.516129032258066</v>
      </c>
      <c r="M604" s="4">
        <f t="shared" si="233"/>
        <v>14.88970588235294</v>
      </c>
      <c r="N604" s="4">
        <f t="shared" si="234"/>
        <v>14.540059347181009</v>
      </c>
      <c r="O604" s="115"/>
      <c r="P604" s="195"/>
    </row>
    <row r="605" spans="1:16" ht="15" customHeight="1" x14ac:dyDescent="0.15">
      <c r="B605" s="34" t="s">
        <v>609</v>
      </c>
      <c r="E605" s="18">
        <v>144</v>
      </c>
      <c r="F605" s="18">
        <v>70</v>
      </c>
      <c r="G605" s="18">
        <v>74</v>
      </c>
      <c r="H605" s="18">
        <v>32</v>
      </c>
      <c r="I605" s="68">
        <v>26</v>
      </c>
      <c r="J605" s="113">
        <f t="shared" si="235"/>
        <v>7.1005917159763312</v>
      </c>
      <c r="K605" s="24">
        <f t="shared" si="231"/>
        <v>9.6418732782369148</v>
      </c>
      <c r="L605" s="4">
        <f t="shared" si="232"/>
        <v>5.6835637480798766</v>
      </c>
      <c r="M605" s="4">
        <f t="shared" si="233"/>
        <v>2.9411764705882351</v>
      </c>
      <c r="N605" s="4">
        <f t="shared" si="234"/>
        <v>2.571711177052423</v>
      </c>
      <c r="O605" s="115"/>
      <c r="P605" s="195"/>
    </row>
    <row r="606" spans="1:16" ht="15" customHeight="1" x14ac:dyDescent="0.15">
      <c r="B606" s="34" t="s">
        <v>610</v>
      </c>
      <c r="E606" s="18">
        <v>62</v>
      </c>
      <c r="F606" s="18">
        <v>33</v>
      </c>
      <c r="G606" s="18">
        <v>29</v>
      </c>
      <c r="H606" s="18">
        <v>9</v>
      </c>
      <c r="I606" s="68">
        <v>7</v>
      </c>
      <c r="J606" s="113">
        <f t="shared" si="235"/>
        <v>3.057199211045365</v>
      </c>
      <c r="K606" s="24">
        <f t="shared" si="231"/>
        <v>4.5454545454545459</v>
      </c>
      <c r="L606" s="4">
        <f t="shared" si="232"/>
        <v>2.2273425499231951</v>
      </c>
      <c r="M606" s="4">
        <f t="shared" si="233"/>
        <v>0.82720588235294124</v>
      </c>
      <c r="N606" s="4">
        <f t="shared" si="234"/>
        <v>0.6923837784371909</v>
      </c>
      <c r="O606" s="115"/>
      <c r="P606" s="195"/>
    </row>
    <row r="607" spans="1:16" ht="15" customHeight="1" x14ac:dyDescent="0.15">
      <c r="B607" s="34" t="s">
        <v>611</v>
      </c>
      <c r="E607" s="18">
        <v>101</v>
      </c>
      <c r="F607" s="18">
        <v>78</v>
      </c>
      <c r="G607" s="18">
        <v>23</v>
      </c>
      <c r="H607" s="18">
        <v>6</v>
      </c>
      <c r="I607" s="68">
        <v>2</v>
      </c>
      <c r="J607" s="113">
        <f t="shared" si="235"/>
        <v>4.9802761341222874</v>
      </c>
      <c r="K607" s="24">
        <f t="shared" si="231"/>
        <v>10.743801652892563</v>
      </c>
      <c r="L607" s="4">
        <f t="shared" si="232"/>
        <v>1.7665130568356373</v>
      </c>
      <c r="M607" s="4">
        <f t="shared" si="233"/>
        <v>0.55147058823529416</v>
      </c>
      <c r="N607" s="4">
        <f t="shared" si="234"/>
        <v>0.19782393669634024</v>
      </c>
      <c r="O607" s="115"/>
      <c r="P607" s="195"/>
    </row>
    <row r="608" spans="1:16" ht="15" customHeight="1" x14ac:dyDescent="0.15">
      <c r="B608" s="34" t="s">
        <v>612</v>
      </c>
      <c r="E608" s="18">
        <v>202</v>
      </c>
      <c r="F608" s="18">
        <v>162</v>
      </c>
      <c r="G608" s="18">
        <v>40</v>
      </c>
      <c r="H608" s="18">
        <v>5</v>
      </c>
      <c r="I608" s="68">
        <v>3</v>
      </c>
      <c r="J608" s="113">
        <f t="shared" si="235"/>
        <v>9.9605522682445748</v>
      </c>
      <c r="K608" s="24">
        <f t="shared" si="231"/>
        <v>22.314049586776861</v>
      </c>
      <c r="L608" s="4">
        <f t="shared" si="232"/>
        <v>3.0721966205837172</v>
      </c>
      <c r="M608" s="4">
        <f t="shared" si="233"/>
        <v>0.4595588235294118</v>
      </c>
      <c r="N608" s="4">
        <f t="shared" si="234"/>
        <v>0.29673590504451042</v>
      </c>
      <c r="O608" s="115"/>
      <c r="P608" s="195"/>
    </row>
    <row r="609" spans="1:25" ht="15" customHeight="1" x14ac:dyDescent="0.15">
      <c r="B609" s="34" t="s">
        <v>160</v>
      </c>
      <c r="E609" s="18">
        <v>725</v>
      </c>
      <c r="F609" s="18">
        <v>230</v>
      </c>
      <c r="G609" s="18">
        <v>495</v>
      </c>
      <c r="H609" s="18">
        <v>414</v>
      </c>
      <c r="I609" s="68">
        <v>389</v>
      </c>
      <c r="J609" s="113">
        <f t="shared" si="235"/>
        <v>35.749506903353058</v>
      </c>
      <c r="K609" s="24">
        <f t="shared" si="231"/>
        <v>31.680440771349861</v>
      </c>
      <c r="L609" s="4">
        <f t="shared" si="232"/>
        <v>38.018433179723502</v>
      </c>
      <c r="M609" s="4">
        <f t="shared" si="233"/>
        <v>38.05147058823529</v>
      </c>
      <c r="N609" s="4">
        <f t="shared" si="234"/>
        <v>38.476755687438178</v>
      </c>
      <c r="O609" s="115"/>
      <c r="P609" s="195"/>
    </row>
    <row r="610" spans="1:25" ht="15" customHeight="1" x14ac:dyDescent="0.15">
      <c r="B610" s="38" t="s">
        <v>1</v>
      </c>
      <c r="C610" s="28"/>
      <c r="D610" s="29"/>
      <c r="E610" s="39">
        <f t="shared" ref="E610:N610" si="236">SUM(E602:E609)</f>
        <v>2028</v>
      </c>
      <c r="F610" s="39">
        <f t="shared" si="236"/>
        <v>726</v>
      </c>
      <c r="G610" s="39">
        <f t="shared" si="236"/>
        <v>1302</v>
      </c>
      <c r="H610" s="39">
        <f t="shared" si="236"/>
        <v>1088</v>
      </c>
      <c r="I610" s="69">
        <f t="shared" si="236"/>
        <v>1011</v>
      </c>
      <c r="J610" s="114">
        <f t="shared" si="236"/>
        <v>100</v>
      </c>
      <c r="K610" s="25">
        <f t="shared" si="236"/>
        <v>100.00000000000001</v>
      </c>
      <c r="L610" s="6">
        <f t="shared" si="236"/>
        <v>100</v>
      </c>
      <c r="M610" s="6">
        <f t="shared" si="236"/>
        <v>100</v>
      </c>
      <c r="N610" s="6">
        <f t="shared" si="236"/>
        <v>100</v>
      </c>
      <c r="O610" s="30"/>
    </row>
    <row r="611" spans="1:25" ht="15" customHeight="1" x14ac:dyDescent="0.15">
      <c r="B611" s="38" t="s">
        <v>307</v>
      </c>
      <c r="C611" s="28"/>
      <c r="D611" s="29"/>
      <c r="E611" s="39">
        <v>5059.1699684541263</v>
      </c>
      <c r="F611" s="47">
        <v>7758.3564948104049</v>
      </c>
      <c r="G611" s="47">
        <v>3400.1903933950016</v>
      </c>
      <c r="H611" s="47">
        <v>2741.9000146164649</v>
      </c>
      <c r="I611" s="47">
        <v>2645.6913967371247</v>
      </c>
      <c r="O611" s="30"/>
    </row>
    <row r="612" spans="1:25" ht="15" customHeight="1" x14ac:dyDescent="0.15">
      <c r="B612" s="38" t="s">
        <v>409</v>
      </c>
      <c r="C612" s="28"/>
      <c r="D612" s="29"/>
      <c r="E612" s="39">
        <v>4266.6559228955439</v>
      </c>
      <c r="F612" s="47">
        <v>6588.4806610864935</v>
      </c>
      <c r="G612" s="47">
        <v>3043.2005112718398</v>
      </c>
      <c r="H612" s="47">
        <v>2635.0906387026648</v>
      </c>
      <c r="I612" s="47">
        <v>2589.2942252849975</v>
      </c>
      <c r="O612" s="30"/>
    </row>
    <row r="613" spans="1:25" ht="15" customHeight="1" x14ac:dyDescent="0.15">
      <c r="B613" s="38" t="s">
        <v>613</v>
      </c>
      <c r="C613" s="28"/>
      <c r="D613" s="29"/>
      <c r="E613" s="39">
        <v>3335.2987421383655</v>
      </c>
      <c r="F613" s="47">
        <v>5827.6255707762557</v>
      </c>
      <c r="G613" s="47">
        <v>2777.7777777777778</v>
      </c>
      <c r="H613" s="47">
        <v>2606.5724598362785</v>
      </c>
      <c r="I613" s="47">
        <v>2567.6092689221796</v>
      </c>
      <c r="O613" s="30"/>
    </row>
    <row r="614" spans="1:25" ht="15" customHeight="1" x14ac:dyDescent="0.15">
      <c r="B614" s="63"/>
      <c r="C614" s="45"/>
      <c r="D614" s="45"/>
      <c r="E614" s="115"/>
      <c r="F614" s="30"/>
      <c r="G614" s="30"/>
      <c r="H614" s="115"/>
      <c r="I614" s="30"/>
      <c r="J614" s="30"/>
      <c r="K614" s="115"/>
      <c r="L614" s="30"/>
      <c r="M614" s="30"/>
      <c r="N614" s="115"/>
      <c r="O614" s="30"/>
    </row>
    <row r="615" spans="1:25" ht="15" customHeight="1" x14ac:dyDescent="0.15">
      <c r="A615" s="1" t="s">
        <v>423</v>
      </c>
      <c r="B615" s="22"/>
      <c r="K615" s="7"/>
      <c r="M615" s="338"/>
    </row>
    <row r="616" spans="1:25" ht="13.65" customHeight="1" x14ac:dyDescent="0.15">
      <c r="B616" s="65"/>
      <c r="C616" s="33"/>
      <c r="D616" s="33"/>
      <c r="E616" s="80"/>
      <c r="F616" s="87"/>
      <c r="G616" s="84" t="s">
        <v>235</v>
      </c>
      <c r="H616" s="87"/>
      <c r="I616" s="87"/>
      <c r="J616" s="110"/>
      <c r="K616" s="87"/>
      <c r="L616" s="84" t="s">
        <v>236</v>
      </c>
      <c r="M616" s="87"/>
      <c r="N616" s="85"/>
    </row>
    <row r="617" spans="1:25" ht="22.65" customHeight="1" x14ac:dyDescent="0.15">
      <c r="B617" s="34"/>
      <c r="D617" s="76"/>
      <c r="E617" s="98" t="s">
        <v>589</v>
      </c>
      <c r="F617" s="98" t="s">
        <v>231</v>
      </c>
      <c r="G617" s="98" t="s">
        <v>232</v>
      </c>
      <c r="H617" s="98" t="s">
        <v>591</v>
      </c>
      <c r="I617" s="104" t="s">
        <v>234</v>
      </c>
      <c r="J617" s="107" t="s">
        <v>589</v>
      </c>
      <c r="K617" s="98" t="s">
        <v>231</v>
      </c>
      <c r="L617" s="98" t="s">
        <v>232</v>
      </c>
      <c r="M617" s="98" t="s">
        <v>591</v>
      </c>
      <c r="N617" s="98" t="s">
        <v>234</v>
      </c>
    </row>
    <row r="618" spans="1:25" ht="12" customHeight="1" x14ac:dyDescent="0.15">
      <c r="B618" s="35"/>
      <c r="C618" s="36"/>
      <c r="D618" s="77"/>
      <c r="E618" s="37"/>
      <c r="F618" s="37"/>
      <c r="G618" s="37"/>
      <c r="H618" s="37"/>
      <c r="I618" s="67"/>
      <c r="J618" s="111">
        <f>E$13</f>
        <v>2028</v>
      </c>
      <c r="K618" s="2">
        <f t="shared" ref="K618" si="237">F$13</f>
        <v>726</v>
      </c>
      <c r="L618" s="2">
        <f t="shared" ref="L618" si="238">G$13</f>
        <v>1302</v>
      </c>
      <c r="M618" s="2">
        <f t="shared" ref="M618" si="239">H$13</f>
        <v>1088</v>
      </c>
      <c r="N618" s="2">
        <f t="shared" ref="N618" si="240">I$13</f>
        <v>1011</v>
      </c>
    </row>
    <row r="619" spans="1:25" ht="15" customHeight="1" x14ac:dyDescent="0.15">
      <c r="B619" s="34" t="s">
        <v>286</v>
      </c>
      <c r="E619" s="17">
        <v>103</v>
      </c>
      <c r="F619" s="17">
        <v>79</v>
      </c>
      <c r="G619" s="17">
        <v>24</v>
      </c>
      <c r="H619" s="17">
        <v>4</v>
      </c>
      <c r="I619" s="105">
        <v>4</v>
      </c>
      <c r="J619" s="112">
        <f t="shared" ref="J619:J629" si="241">E619/J$5*100</f>
        <v>5.0788954635108485</v>
      </c>
      <c r="K619" s="100">
        <f t="shared" ref="K619:K629" si="242">F619/K$5*100</f>
        <v>10.881542699724518</v>
      </c>
      <c r="L619" s="3">
        <f t="shared" ref="L619:L629" si="243">G619/L$5*100</f>
        <v>1.8433179723502304</v>
      </c>
      <c r="M619" s="3">
        <f t="shared" ref="M619:M629" si="244">H619/M$5*100</f>
        <v>0.36764705882352938</v>
      </c>
      <c r="N619" s="3">
        <f t="shared" ref="N619:N629" si="245">I619/N$5*100</f>
        <v>0.39564787339268048</v>
      </c>
      <c r="U619" s="195"/>
      <c r="V619" s="195"/>
      <c r="W619" s="195"/>
      <c r="X619" s="195"/>
      <c r="Y619" s="195"/>
    </row>
    <row r="620" spans="1:25" ht="15" customHeight="1" x14ac:dyDescent="0.15">
      <c r="B620" s="34" t="s">
        <v>287</v>
      </c>
      <c r="E620" s="18">
        <v>243</v>
      </c>
      <c r="F620" s="18">
        <v>27</v>
      </c>
      <c r="G620" s="18">
        <v>216</v>
      </c>
      <c r="H620" s="18">
        <v>36</v>
      </c>
      <c r="I620" s="68">
        <v>32</v>
      </c>
      <c r="J620" s="113">
        <f t="shared" si="241"/>
        <v>11.982248520710058</v>
      </c>
      <c r="K620" s="24">
        <f t="shared" si="242"/>
        <v>3.71900826446281</v>
      </c>
      <c r="L620" s="4">
        <f t="shared" si="243"/>
        <v>16.589861751152075</v>
      </c>
      <c r="M620" s="4">
        <f t="shared" si="244"/>
        <v>3.3088235294117649</v>
      </c>
      <c r="N620" s="4">
        <f t="shared" si="245"/>
        <v>3.1651829871414439</v>
      </c>
      <c r="U620" s="195"/>
      <c r="V620" s="195"/>
      <c r="W620" s="195"/>
      <c r="X620" s="195"/>
      <c r="Y620" s="195"/>
    </row>
    <row r="621" spans="1:25" ht="15" customHeight="1" x14ac:dyDescent="0.15">
      <c r="B621" s="34" t="s">
        <v>288</v>
      </c>
      <c r="E621" s="18">
        <v>431</v>
      </c>
      <c r="F621" s="18">
        <v>37</v>
      </c>
      <c r="G621" s="18">
        <v>394</v>
      </c>
      <c r="H621" s="18">
        <v>130</v>
      </c>
      <c r="I621" s="68">
        <v>126</v>
      </c>
      <c r="J621" s="113">
        <f t="shared" si="241"/>
        <v>21.252465483234715</v>
      </c>
      <c r="K621" s="24">
        <f t="shared" si="242"/>
        <v>5.0964187327823689</v>
      </c>
      <c r="L621" s="4">
        <f t="shared" si="243"/>
        <v>30.261136712749614</v>
      </c>
      <c r="M621" s="4">
        <f t="shared" si="244"/>
        <v>11.948529411764707</v>
      </c>
      <c r="N621" s="4">
        <f t="shared" si="245"/>
        <v>12.462908011869436</v>
      </c>
      <c r="U621" s="195"/>
      <c r="V621" s="195"/>
      <c r="W621" s="195"/>
      <c r="X621" s="195"/>
      <c r="Y621" s="195"/>
    </row>
    <row r="622" spans="1:25" ht="15" customHeight="1" x14ac:dyDescent="0.15">
      <c r="B622" s="34" t="s">
        <v>289</v>
      </c>
      <c r="E622" s="18">
        <v>317</v>
      </c>
      <c r="F622" s="18">
        <v>48</v>
      </c>
      <c r="G622" s="18">
        <v>269</v>
      </c>
      <c r="H622" s="18">
        <v>245</v>
      </c>
      <c r="I622" s="68">
        <v>237</v>
      </c>
      <c r="J622" s="113">
        <f t="shared" si="241"/>
        <v>15.631163708086785</v>
      </c>
      <c r="K622" s="24">
        <f t="shared" si="242"/>
        <v>6.6115702479338845</v>
      </c>
      <c r="L622" s="4">
        <f t="shared" si="243"/>
        <v>20.660522273425499</v>
      </c>
      <c r="M622" s="4">
        <f t="shared" si="244"/>
        <v>22.518382352941178</v>
      </c>
      <c r="N622" s="4">
        <f t="shared" si="245"/>
        <v>23.442136498516319</v>
      </c>
      <c r="U622" s="195"/>
      <c r="V622" s="195"/>
      <c r="W622" s="195"/>
      <c r="X622" s="195"/>
      <c r="Y622" s="195"/>
    </row>
    <row r="623" spans="1:25" ht="15" customHeight="1" x14ac:dyDescent="0.15">
      <c r="B623" s="34" t="s">
        <v>290</v>
      </c>
      <c r="E623" s="18">
        <v>228</v>
      </c>
      <c r="F623" s="18">
        <v>71</v>
      </c>
      <c r="G623" s="18">
        <v>157</v>
      </c>
      <c r="H623" s="18">
        <v>234</v>
      </c>
      <c r="I623" s="68">
        <v>224</v>
      </c>
      <c r="J623" s="113">
        <f t="shared" si="241"/>
        <v>11.242603550295858</v>
      </c>
      <c r="K623" s="24">
        <f t="shared" si="242"/>
        <v>9.7796143250688701</v>
      </c>
      <c r="L623" s="4">
        <f t="shared" si="243"/>
        <v>12.05837173579109</v>
      </c>
      <c r="M623" s="4">
        <f t="shared" si="244"/>
        <v>21.507352941176471</v>
      </c>
      <c r="N623" s="4">
        <f t="shared" si="245"/>
        <v>22.156280909990109</v>
      </c>
      <c r="U623" s="195"/>
      <c r="V623" s="195"/>
      <c r="W623" s="195"/>
      <c r="X623" s="195"/>
      <c r="Y623" s="195"/>
    </row>
    <row r="624" spans="1:25" ht="15" customHeight="1" x14ac:dyDescent="0.15">
      <c r="B624" s="34" t="s">
        <v>291</v>
      </c>
      <c r="E624" s="18">
        <v>164</v>
      </c>
      <c r="F624" s="18">
        <v>81</v>
      </c>
      <c r="G624" s="18">
        <v>83</v>
      </c>
      <c r="H624" s="18">
        <v>167</v>
      </c>
      <c r="I624" s="68">
        <v>146</v>
      </c>
      <c r="J624" s="113">
        <f t="shared" ref="J624" si="246">E624/J$5*100</f>
        <v>8.0867850098619325</v>
      </c>
      <c r="K624" s="24">
        <f t="shared" si="242"/>
        <v>11.15702479338843</v>
      </c>
      <c r="L624" s="4">
        <f t="shared" ref="L624" si="247">G624/L$5*100</f>
        <v>6.3748079877112129</v>
      </c>
      <c r="M624" s="4">
        <f t="shared" ref="M624" si="248">H624/M$5*100</f>
        <v>15.349264705882353</v>
      </c>
      <c r="N624" s="4">
        <f t="shared" ref="N624" si="249">I624/N$5*100</f>
        <v>14.441147378832838</v>
      </c>
      <c r="U624" s="195"/>
      <c r="V624" s="195"/>
      <c r="W624" s="195"/>
      <c r="X624" s="195"/>
      <c r="Y624" s="195"/>
    </row>
    <row r="625" spans="1:25" ht="15" customHeight="1" x14ac:dyDescent="0.15">
      <c r="B625" s="34" t="s">
        <v>292</v>
      </c>
      <c r="E625" s="18">
        <v>112</v>
      </c>
      <c r="F625" s="18">
        <v>73</v>
      </c>
      <c r="G625" s="18">
        <v>39</v>
      </c>
      <c r="H625" s="18">
        <v>82</v>
      </c>
      <c r="I625" s="68">
        <v>68</v>
      </c>
      <c r="J625" s="113">
        <f t="shared" si="241"/>
        <v>5.5226824457593686</v>
      </c>
      <c r="K625" s="24">
        <f t="shared" si="242"/>
        <v>10.055096418732782</v>
      </c>
      <c r="L625" s="4">
        <f t="shared" si="243"/>
        <v>2.9953917050691241</v>
      </c>
      <c r="M625" s="4">
        <f t="shared" si="244"/>
        <v>7.5367647058823524</v>
      </c>
      <c r="N625" s="4">
        <f t="shared" si="245"/>
        <v>6.7260138476755689</v>
      </c>
      <c r="U625" s="195"/>
      <c r="V625" s="195"/>
      <c r="W625" s="195"/>
      <c r="X625" s="195"/>
      <c r="Y625" s="195"/>
    </row>
    <row r="626" spans="1:25" ht="15" customHeight="1" x14ac:dyDescent="0.15">
      <c r="B626" s="34" t="s">
        <v>293</v>
      </c>
      <c r="E626" s="18">
        <v>157</v>
      </c>
      <c r="F626" s="18">
        <v>121</v>
      </c>
      <c r="G626" s="18">
        <v>36</v>
      </c>
      <c r="H626" s="18">
        <v>86</v>
      </c>
      <c r="I626" s="68">
        <v>77</v>
      </c>
      <c r="J626" s="113">
        <f t="shared" si="241"/>
        <v>7.7416173570019726</v>
      </c>
      <c r="K626" s="24">
        <f t="shared" si="242"/>
        <v>16.666666666666664</v>
      </c>
      <c r="L626" s="4">
        <f t="shared" si="243"/>
        <v>2.7649769585253456</v>
      </c>
      <c r="M626" s="4">
        <f t="shared" si="244"/>
        <v>7.9044117647058822</v>
      </c>
      <c r="N626" s="4">
        <f t="shared" si="245"/>
        <v>7.6162215628091001</v>
      </c>
      <c r="U626" s="195"/>
      <c r="V626" s="195"/>
      <c r="W626" s="195"/>
      <c r="X626" s="195"/>
      <c r="Y626" s="195"/>
    </row>
    <row r="627" spans="1:25" ht="15" customHeight="1" x14ac:dyDescent="0.15">
      <c r="B627" s="34" t="s">
        <v>294</v>
      </c>
      <c r="E627" s="18">
        <v>162</v>
      </c>
      <c r="F627" s="18">
        <v>140</v>
      </c>
      <c r="G627" s="18">
        <v>22</v>
      </c>
      <c r="H627" s="18">
        <v>56</v>
      </c>
      <c r="I627" s="68">
        <v>52</v>
      </c>
      <c r="J627" s="113">
        <f t="shared" si="241"/>
        <v>7.9881656804733732</v>
      </c>
      <c r="K627" s="24">
        <f t="shared" si="242"/>
        <v>19.28374655647383</v>
      </c>
      <c r="L627" s="4">
        <f t="shared" si="243"/>
        <v>1.6897081413210446</v>
      </c>
      <c r="M627" s="4">
        <f t="shared" si="244"/>
        <v>5.1470588235294112</v>
      </c>
      <c r="N627" s="4">
        <f t="shared" si="245"/>
        <v>5.1434223541048461</v>
      </c>
      <c r="U627" s="195"/>
      <c r="V627" s="195"/>
      <c r="W627" s="195"/>
      <c r="X627" s="195"/>
      <c r="Y627" s="195"/>
    </row>
    <row r="628" spans="1:25" ht="15" customHeight="1" x14ac:dyDescent="0.15">
      <c r="B628" s="34" t="s">
        <v>295</v>
      </c>
      <c r="E628" s="18">
        <v>43</v>
      </c>
      <c r="F628" s="18">
        <v>33</v>
      </c>
      <c r="G628" s="18">
        <v>10</v>
      </c>
      <c r="H628" s="18">
        <v>6</v>
      </c>
      <c r="I628" s="68">
        <v>5</v>
      </c>
      <c r="J628" s="113">
        <f t="shared" ref="J628" si="250">E628/J$5*100</f>
        <v>2.1203155818540433</v>
      </c>
      <c r="K628" s="24">
        <f t="shared" ref="K628" si="251">F628/K$5*100</f>
        <v>4.5454545454545459</v>
      </c>
      <c r="L628" s="4">
        <f t="shared" ref="L628" si="252">G628/L$5*100</f>
        <v>0.76804915514592931</v>
      </c>
      <c r="M628" s="4">
        <f t="shared" ref="M628" si="253">H628/M$5*100</f>
        <v>0.55147058823529416</v>
      </c>
      <c r="N628" s="4">
        <f t="shared" ref="N628" si="254">I628/N$5*100</f>
        <v>0.4945598417408506</v>
      </c>
      <c r="U628" s="195"/>
      <c r="V628" s="195"/>
      <c r="W628" s="195"/>
      <c r="X628" s="195"/>
      <c r="Y628" s="195"/>
    </row>
    <row r="629" spans="1:25" ht="15" customHeight="1" x14ac:dyDescent="0.15">
      <c r="B629" s="34" t="s">
        <v>160</v>
      </c>
      <c r="C629" s="36"/>
      <c r="D629" s="36"/>
      <c r="E629" s="19">
        <v>68</v>
      </c>
      <c r="F629" s="19">
        <v>16</v>
      </c>
      <c r="G629" s="19">
        <v>52</v>
      </c>
      <c r="H629" s="19">
        <v>42</v>
      </c>
      <c r="I629" s="73">
        <v>40</v>
      </c>
      <c r="J629" s="117">
        <f t="shared" si="241"/>
        <v>3.3530571992110452</v>
      </c>
      <c r="K629" s="26">
        <f t="shared" si="242"/>
        <v>2.2038567493112948</v>
      </c>
      <c r="L629" s="5">
        <f t="shared" si="243"/>
        <v>3.9938556067588324</v>
      </c>
      <c r="M629" s="5">
        <f t="shared" si="244"/>
        <v>3.8602941176470589</v>
      </c>
      <c r="N629" s="5">
        <f t="shared" si="245"/>
        <v>3.9564787339268048</v>
      </c>
      <c r="U629" s="195"/>
      <c r="V629" s="195"/>
      <c r="W629" s="195"/>
      <c r="X629" s="195"/>
      <c r="Y629" s="195"/>
    </row>
    <row r="630" spans="1:25" ht="15" customHeight="1" x14ac:dyDescent="0.15">
      <c r="B630" s="38" t="s">
        <v>1</v>
      </c>
      <c r="C630" s="28"/>
      <c r="D630" s="29"/>
      <c r="E630" s="39">
        <f t="shared" ref="E630:N630" si="255">SUM(E619:E629)</f>
        <v>2028</v>
      </c>
      <c r="F630" s="39">
        <f t="shared" si="255"/>
        <v>726</v>
      </c>
      <c r="G630" s="39">
        <f t="shared" si="255"/>
        <v>1302</v>
      </c>
      <c r="H630" s="39">
        <f t="shared" si="255"/>
        <v>1088</v>
      </c>
      <c r="I630" s="69">
        <f t="shared" si="255"/>
        <v>1011</v>
      </c>
      <c r="J630" s="114">
        <f t="shared" si="255"/>
        <v>100</v>
      </c>
      <c r="K630" s="25">
        <f t="shared" si="255"/>
        <v>100</v>
      </c>
      <c r="L630" s="6">
        <f t="shared" si="255"/>
        <v>100</v>
      </c>
      <c r="M630" s="6">
        <f t="shared" si="255"/>
        <v>99.999999999999986</v>
      </c>
      <c r="N630" s="6">
        <f t="shared" si="255"/>
        <v>99.999999999999986</v>
      </c>
    </row>
    <row r="631" spans="1:25" ht="15" customHeight="1" x14ac:dyDescent="0.15">
      <c r="B631" s="38" t="s">
        <v>307</v>
      </c>
      <c r="C631" s="28"/>
      <c r="D631" s="29"/>
      <c r="E631" s="39">
        <v>54472.071428571428</v>
      </c>
      <c r="F631" s="47">
        <v>74276.709859154929</v>
      </c>
      <c r="G631" s="47">
        <v>43223.036800000002</v>
      </c>
      <c r="H631" s="47">
        <v>57827.055449330786</v>
      </c>
      <c r="I631" s="47">
        <v>57197.21936148301</v>
      </c>
      <c r="U631" s="195"/>
      <c r="V631" s="195"/>
      <c r="W631" s="195"/>
      <c r="X631" s="195"/>
      <c r="Y631" s="195"/>
    </row>
    <row r="632" spans="1:25" ht="15" customHeight="1" x14ac:dyDescent="0.15">
      <c r="B632" s="38" t="s">
        <v>409</v>
      </c>
      <c r="C632" s="28"/>
      <c r="D632" s="29"/>
      <c r="E632" s="39">
        <v>51075.913265306124</v>
      </c>
      <c r="F632" s="47">
        <v>70972.504687499997</v>
      </c>
      <c r="G632" s="47">
        <v>40956.179396092361</v>
      </c>
      <c r="H632" s="47">
        <v>55522.15180467091</v>
      </c>
      <c r="I632" s="47">
        <v>54911.276571428571</v>
      </c>
      <c r="U632" s="195"/>
      <c r="V632" s="195"/>
      <c r="W632" s="195"/>
      <c r="X632" s="195"/>
      <c r="Y632" s="195"/>
    </row>
    <row r="633" spans="1:25" ht="15" customHeight="1" x14ac:dyDescent="0.15">
      <c r="B633" s="38" t="s">
        <v>308</v>
      </c>
      <c r="C633" s="28"/>
      <c r="D633" s="29"/>
      <c r="E633" s="47">
        <v>500000</v>
      </c>
      <c r="F633" s="47">
        <v>500000</v>
      </c>
      <c r="G633" s="47">
        <v>420000</v>
      </c>
      <c r="H633" s="47">
        <v>380000</v>
      </c>
      <c r="I633" s="47">
        <v>380000</v>
      </c>
      <c r="U633" s="195"/>
      <c r="V633" s="195"/>
      <c r="W633" s="195"/>
      <c r="X633" s="195"/>
      <c r="Y633" s="195"/>
    </row>
    <row r="634" spans="1:25" ht="15" customHeight="1" x14ac:dyDescent="0.15">
      <c r="B634" s="38" t="s">
        <v>309</v>
      </c>
      <c r="C634" s="28"/>
      <c r="D634" s="29"/>
      <c r="E634" s="47">
        <v>2000</v>
      </c>
      <c r="F634" s="47">
        <v>3000</v>
      </c>
      <c r="G634" s="47">
        <v>2000</v>
      </c>
      <c r="H634" s="47">
        <v>2000</v>
      </c>
      <c r="I634" s="47">
        <v>2000</v>
      </c>
      <c r="U634" s="195"/>
      <c r="V634" s="195"/>
      <c r="W634" s="195"/>
      <c r="X634" s="195"/>
      <c r="Y634" s="195"/>
    </row>
    <row r="635" spans="1:25" ht="12" customHeight="1" x14ac:dyDescent="0.15">
      <c r="B635" s="70" t="s">
        <v>87</v>
      </c>
      <c r="C635" s="45"/>
      <c r="D635" s="45"/>
      <c r="E635" s="92"/>
      <c r="F635" s="92"/>
      <c r="G635" s="92"/>
      <c r="H635" s="93"/>
      <c r="I635" s="92"/>
      <c r="J635" s="92"/>
      <c r="K635" s="46"/>
      <c r="M635" s="92"/>
    </row>
    <row r="636" spans="1:25" ht="12" customHeight="1" x14ac:dyDescent="0.15">
      <c r="B636" s="63"/>
      <c r="C636" s="45"/>
      <c r="D636" s="45"/>
      <c r="E636" s="115"/>
      <c r="F636" s="30"/>
      <c r="G636" s="30"/>
      <c r="H636" s="115"/>
      <c r="I636" s="30"/>
      <c r="J636" s="30"/>
      <c r="K636" s="115"/>
      <c r="L636" s="30"/>
      <c r="M636" s="30"/>
      <c r="N636" s="115"/>
      <c r="O636" s="30"/>
    </row>
    <row r="637" spans="1:25" ht="15" customHeight="1" x14ac:dyDescent="0.15">
      <c r="A637" s="1" t="s">
        <v>424</v>
      </c>
      <c r="B637" s="22"/>
      <c r="K637" s="7"/>
    </row>
    <row r="638" spans="1:25" ht="13.65" customHeight="1" x14ac:dyDescent="0.15">
      <c r="B638" s="65"/>
      <c r="C638" s="33"/>
      <c r="D638" s="33"/>
      <c r="E638" s="80"/>
      <c r="F638" s="87"/>
      <c r="G638" s="84" t="s">
        <v>235</v>
      </c>
      <c r="H638" s="87"/>
      <c r="I638" s="87"/>
      <c r="J638" s="110"/>
      <c r="K638" s="87"/>
      <c r="L638" s="84" t="s">
        <v>236</v>
      </c>
      <c r="M638" s="87"/>
      <c r="N638" s="85"/>
    </row>
    <row r="639" spans="1:25" ht="22.65" customHeight="1" x14ac:dyDescent="0.15">
      <c r="B639" s="34"/>
      <c r="D639" s="76"/>
      <c r="E639" s="98" t="s">
        <v>589</v>
      </c>
      <c r="F639" s="98" t="s">
        <v>231</v>
      </c>
      <c r="G639" s="98" t="s">
        <v>232</v>
      </c>
      <c r="H639" s="98" t="s">
        <v>591</v>
      </c>
      <c r="I639" s="104" t="s">
        <v>234</v>
      </c>
      <c r="J639" s="107" t="s">
        <v>589</v>
      </c>
      <c r="K639" s="98" t="s">
        <v>231</v>
      </c>
      <c r="L639" s="98" t="s">
        <v>232</v>
      </c>
      <c r="M639" s="98" t="s">
        <v>591</v>
      </c>
      <c r="N639" s="98" t="s">
        <v>234</v>
      </c>
    </row>
    <row r="640" spans="1:25" ht="12" customHeight="1" x14ac:dyDescent="0.15">
      <c r="B640" s="35"/>
      <c r="C640" s="36"/>
      <c r="D640" s="77"/>
      <c r="E640" s="37"/>
      <c r="F640" s="37"/>
      <c r="G640" s="37"/>
      <c r="H640" s="37"/>
      <c r="I640" s="67"/>
      <c r="J640" s="111">
        <f>E$13</f>
        <v>2028</v>
      </c>
      <c r="K640" s="2">
        <f t="shared" ref="K640" si="256">F$13</f>
        <v>726</v>
      </c>
      <c r="L640" s="2">
        <f t="shared" ref="L640" si="257">G$13</f>
        <v>1302</v>
      </c>
      <c r="M640" s="2">
        <f t="shared" ref="M640" si="258">H$13</f>
        <v>1088</v>
      </c>
      <c r="N640" s="2">
        <f t="shared" ref="N640" si="259">I$13</f>
        <v>1011</v>
      </c>
    </row>
    <row r="641" spans="1:25" ht="15" customHeight="1" x14ac:dyDescent="0.15">
      <c r="B641" s="34" t="s">
        <v>323</v>
      </c>
      <c r="E641" s="18">
        <v>899</v>
      </c>
      <c r="F641" s="18">
        <v>157</v>
      </c>
      <c r="G641" s="18">
        <v>742</v>
      </c>
      <c r="H641" s="18">
        <v>410</v>
      </c>
      <c r="I641" s="68">
        <v>390</v>
      </c>
      <c r="J641" s="113">
        <f t="shared" ref="J641:J648" si="260">E641/J$5*100</f>
        <v>44.329388560157788</v>
      </c>
      <c r="K641" s="24">
        <f t="shared" ref="K641:K648" si="261">F641/K$5*100</f>
        <v>21.625344352617081</v>
      </c>
      <c r="L641" s="4">
        <f t="shared" ref="L641:L648" si="262">G641/L$5*100</f>
        <v>56.98924731182796</v>
      </c>
      <c r="M641" s="4">
        <f t="shared" ref="M641:M648" si="263">H641/M$5*100</f>
        <v>37.683823529411761</v>
      </c>
      <c r="N641" s="4">
        <f t="shared" ref="N641:N648" si="264">I641/N$5*100</f>
        <v>38.575667655786347</v>
      </c>
      <c r="U641" s="195"/>
      <c r="V641" s="195"/>
      <c r="W641" s="195"/>
      <c r="X641" s="195"/>
      <c r="Y641" s="195"/>
    </row>
    <row r="642" spans="1:25" ht="15" customHeight="1" x14ac:dyDescent="0.15">
      <c r="B642" s="34" t="s">
        <v>293</v>
      </c>
      <c r="E642" s="18">
        <v>274</v>
      </c>
      <c r="F642" s="18">
        <v>92</v>
      </c>
      <c r="G642" s="18">
        <v>182</v>
      </c>
      <c r="H642" s="18">
        <v>284</v>
      </c>
      <c r="I642" s="68">
        <v>264</v>
      </c>
      <c r="J642" s="113">
        <f t="shared" si="260"/>
        <v>13.510848126232741</v>
      </c>
      <c r="K642" s="24">
        <f t="shared" si="261"/>
        <v>12.672176308539946</v>
      </c>
      <c r="L642" s="4">
        <f t="shared" si="262"/>
        <v>13.978494623655912</v>
      </c>
      <c r="M642" s="4">
        <f t="shared" si="263"/>
        <v>26.102941176470591</v>
      </c>
      <c r="N642" s="4">
        <f t="shared" si="264"/>
        <v>26.112759643916917</v>
      </c>
      <c r="U642" s="195"/>
      <c r="V642" s="195"/>
      <c r="W642" s="195"/>
      <c r="X642" s="195"/>
      <c r="Y642" s="195"/>
    </row>
    <row r="643" spans="1:25" ht="15" customHeight="1" x14ac:dyDescent="0.15">
      <c r="B643" s="34" t="s">
        <v>294</v>
      </c>
      <c r="E643" s="18">
        <v>304</v>
      </c>
      <c r="F643" s="18">
        <v>195</v>
      </c>
      <c r="G643" s="18">
        <v>109</v>
      </c>
      <c r="H643" s="18">
        <v>140</v>
      </c>
      <c r="I643" s="68">
        <v>127</v>
      </c>
      <c r="J643" s="113">
        <f t="shared" si="260"/>
        <v>14.990138067061142</v>
      </c>
      <c r="K643" s="24">
        <f t="shared" si="261"/>
        <v>26.859504132231404</v>
      </c>
      <c r="L643" s="4">
        <f t="shared" si="262"/>
        <v>8.3717357910906305</v>
      </c>
      <c r="M643" s="4">
        <f t="shared" si="263"/>
        <v>12.867647058823529</v>
      </c>
      <c r="N643" s="4">
        <f t="shared" si="264"/>
        <v>12.561819980217606</v>
      </c>
      <c r="U643" s="195"/>
      <c r="V643" s="195"/>
      <c r="W643" s="195"/>
      <c r="X643" s="195"/>
      <c r="Y643" s="195"/>
    </row>
    <row r="644" spans="1:25" ht="15" customHeight="1" x14ac:dyDescent="0.15">
      <c r="B644" s="34" t="s">
        <v>312</v>
      </c>
      <c r="E644" s="18">
        <v>152</v>
      </c>
      <c r="F644" s="18">
        <v>131</v>
      </c>
      <c r="G644" s="18">
        <v>21</v>
      </c>
      <c r="H644" s="18">
        <v>9</v>
      </c>
      <c r="I644" s="68">
        <v>9</v>
      </c>
      <c r="J644" s="113">
        <f t="shared" si="260"/>
        <v>7.4950690335305712</v>
      </c>
      <c r="K644" s="24">
        <f t="shared" si="261"/>
        <v>18.044077134986225</v>
      </c>
      <c r="L644" s="4">
        <f t="shared" si="262"/>
        <v>1.6129032258064515</v>
      </c>
      <c r="M644" s="4">
        <f t="shared" si="263"/>
        <v>0.82720588235294124</v>
      </c>
      <c r="N644" s="4">
        <f t="shared" si="264"/>
        <v>0.89020771513353114</v>
      </c>
      <c r="U644" s="195"/>
      <c r="V644" s="195"/>
      <c r="W644" s="195"/>
      <c r="X644" s="195"/>
      <c r="Y644" s="195"/>
    </row>
    <row r="645" spans="1:25" ht="15" customHeight="1" x14ac:dyDescent="0.15">
      <c r="B645" s="34" t="s">
        <v>324</v>
      </c>
      <c r="E645" s="18">
        <v>59</v>
      </c>
      <c r="F645" s="18">
        <v>51</v>
      </c>
      <c r="G645" s="18">
        <v>8</v>
      </c>
      <c r="H645" s="18">
        <v>1</v>
      </c>
      <c r="I645" s="68">
        <v>1</v>
      </c>
      <c r="J645" s="113">
        <f t="shared" si="260"/>
        <v>2.9092702169625246</v>
      </c>
      <c r="K645" s="24">
        <f t="shared" si="261"/>
        <v>7.0247933884297522</v>
      </c>
      <c r="L645" s="4">
        <f t="shared" si="262"/>
        <v>0.61443932411674351</v>
      </c>
      <c r="M645" s="4">
        <f t="shared" si="263"/>
        <v>9.1911764705882346E-2</v>
      </c>
      <c r="N645" s="4">
        <f t="shared" si="264"/>
        <v>9.8911968348170121E-2</v>
      </c>
      <c r="U645" s="195"/>
      <c r="V645" s="195"/>
      <c r="W645" s="195"/>
      <c r="X645" s="195"/>
      <c r="Y645" s="195"/>
    </row>
    <row r="646" spans="1:25" ht="15" customHeight="1" x14ac:dyDescent="0.15">
      <c r="B646" s="34" t="s">
        <v>325</v>
      </c>
      <c r="E646" s="18">
        <v>12</v>
      </c>
      <c r="F646" s="18">
        <v>11</v>
      </c>
      <c r="G646" s="18">
        <v>1</v>
      </c>
      <c r="H646" s="18">
        <v>2</v>
      </c>
      <c r="I646" s="68">
        <v>0</v>
      </c>
      <c r="J646" s="113">
        <f t="shared" si="260"/>
        <v>0.59171597633136097</v>
      </c>
      <c r="K646" s="24">
        <f t="shared" si="261"/>
        <v>1.5151515151515151</v>
      </c>
      <c r="L646" s="4">
        <f t="shared" si="262"/>
        <v>7.6804915514592939E-2</v>
      </c>
      <c r="M646" s="4">
        <f t="shared" si="263"/>
        <v>0.18382352941176469</v>
      </c>
      <c r="N646" s="4">
        <f t="shared" si="264"/>
        <v>0</v>
      </c>
      <c r="U646" s="195"/>
      <c r="V646" s="195"/>
      <c r="W646" s="195"/>
      <c r="X646" s="195"/>
      <c r="Y646" s="195"/>
    </row>
    <row r="647" spans="1:25" ht="15" customHeight="1" x14ac:dyDescent="0.15">
      <c r="B647" s="34" t="s">
        <v>326</v>
      </c>
      <c r="E647" s="18">
        <v>1</v>
      </c>
      <c r="F647" s="18">
        <v>0</v>
      </c>
      <c r="G647" s="18">
        <v>1</v>
      </c>
      <c r="H647" s="18">
        <v>0</v>
      </c>
      <c r="I647" s="68">
        <v>0</v>
      </c>
      <c r="J647" s="113">
        <f t="shared" si="260"/>
        <v>4.9309664694280081E-2</v>
      </c>
      <c r="K647" s="24">
        <f t="shared" si="261"/>
        <v>0</v>
      </c>
      <c r="L647" s="4">
        <f t="shared" si="262"/>
        <v>7.6804915514592939E-2</v>
      </c>
      <c r="M647" s="4">
        <f t="shared" si="263"/>
        <v>0</v>
      </c>
      <c r="N647" s="4">
        <f t="shared" si="264"/>
        <v>0</v>
      </c>
      <c r="U647" s="195"/>
      <c r="V647" s="195"/>
      <c r="W647" s="195"/>
      <c r="X647" s="195"/>
      <c r="Y647" s="195"/>
    </row>
    <row r="648" spans="1:25" ht="15" customHeight="1" x14ac:dyDescent="0.15">
      <c r="B648" s="34" t="s">
        <v>0</v>
      </c>
      <c r="C648" s="36"/>
      <c r="D648" s="36"/>
      <c r="E648" s="19">
        <v>327</v>
      </c>
      <c r="F648" s="19">
        <v>89</v>
      </c>
      <c r="G648" s="19">
        <v>238</v>
      </c>
      <c r="H648" s="19">
        <v>242</v>
      </c>
      <c r="I648" s="73">
        <v>220</v>
      </c>
      <c r="J648" s="117">
        <f t="shared" si="260"/>
        <v>16.124260355029584</v>
      </c>
      <c r="K648" s="26">
        <f t="shared" si="261"/>
        <v>12.258953168044078</v>
      </c>
      <c r="L648" s="5">
        <f t="shared" si="262"/>
        <v>18.27956989247312</v>
      </c>
      <c r="M648" s="5">
        <f t="shared" si="263"/>
        <v>22.242647058823529</v>
      </c>
      <c r="N648" s="5">
        <f t="shared" si="264"/>
        <v>21.760633036597429</v>
      </c>
    </row>
    <row r="649" spans="1:25" ht="15" customHeight="1" x14ac:dyDescent="0.15">
      <c r="B649" s="38" t="s">
        <v>1</v>
      </c>
      <c r="C649" s="28"/>
      <c r="D649" s="29"/>
      <c r="E649" s="39">
        <f t="shared" ref="E649:N649" si="265">SUM(E641:E648)</f>
        <v>2028</v>
      </c>
      <c r="F649" s="39">
        <f t="shared" si="265"/>
        <v>726</v>
      </c>
      <c r="G649" s="39">
        <f t="shared" si="265"/>
        <v>1302</v>
      </c>
      <c r="H649" s="39">
        <f t="shared" si="265"/>
        <v>1088</v>
      </c>
      <c r="I649" s="69">
        <f t="shared" si="265"/>
        <v>1011</v>
      </c>
      <c r="J649" s="114">
        <f t="shared" si="265"/>
        <v>99.999999999999972</v>
      </c>
      <c r="K649" s="25">
        <f t="shared" si="265"/>
        <v>100</v>
      </c>
      <c r="L649" s="6">
        <f t="shared" si="265"/>
        <v>99.999999999999986</v>
      </c>
      <c r="M649" s="6">
        <f t="shared" si="265"/>
        <v>100</v>
      </c>
      <c r="N649" s="6">
        <f t="shared" si="265"/>
        <v>100</v>
      </c>
    </row>
    <row r="650" spans="1:25" ht="15" customHeight="1" x14ac:dyDescent="0.15">
      <c r="B650" s="38" t="s">
        <v>307</v>
      </c>
      <c r="C650" s="28"/>
      <c r="D650" s="29"/>
      <c r="E650" s="39">
        <v>92937.952327636085</v>
      </c>
      <c r="F650" s="47">
        <v>123938.41168389679</v>
      </c>
      <c r="G650" s="47">
        <v>74378.466791979954</v>
      </c>
      <c r="H650" s="47">
        <v>82494.078014184401</v>
      </c>
      <c r="I650" s="47">
        <v>81690.126422250323</v>
      </c>
      <c r="U650" s="195"/>
      <c r="V650" s="195"/>
      <c r="W650" s="195"/>
      <c r="X650" s="195"/>
      <c r="Y650" s="195"/>
    </row>
    <row r="651" spans="1:25" ht="15" customHeight="1" x14ac:dyDescent="0.15">
      <c r="B651" s="38" t="s">
        <v>409</v>
      </c>
      <c r="C651" s="28"/>
      <c r="D651" s="29"/>
      <c r="E651" s="39">
        <v>88923.960330938367</v>
      </c>
      <c r="F651" s="47">
        <v>121422.05036981258</v>
      </c>
      <c r="G651" s="47">
        <v>71581.846555323587</v>
      </c>
      <c r="H651" s="47">
        <v>81448.283464566935</v>
      </c>
      <c r="I651" s="47">
        <v>80945.809256661989</v>
      </c>
      <c r="U651" s="195"/>
      <c r="V651" s="195"/>
      <c r="W651" s="195"/>
      <c r="X651" s="195"/>
      <c r="Y651" s="195"/>
    </row>
    <row r="652" spans="1:25" ht="15" customHeight="1" x14ac:dyDescent="0.15">
      <c r="B652" s="38" t="s">
        <v>308</v>
      </c>
      <c r="C652" s="28"/>
      <c r="D652" s="29"/>
      <c r="E652" s="47">
        <v>319800</v>
      </c>
      <c r="F652" s="47">
        <v>282600</v>
      </c>
      <c r="G652" s="47">
        <v>319800</v>
      </c>
      <c r="H652" s="47">
        <v>277880</v>
      </c>
      <c r="I652" s="47">
        <v>209000</v>
      </c>
      <c r="U652" s="195"/>
      <c r="V652" s="195"/>
      <c r="W652" s="195"/>
      <c r="X652" s="195"/>
      <c r="Y652" s="195"/>
    </row>
    <row r="653" spans="1:25" ht="15" customHeight="1" x14ac:dyDescent="0.15">
      <c r="B653" s="38" t="s">
        <v>309</v>
      </c>
      <c r="C653" s="28"/>
      <c r="D653" s="29"/>
      <c r="E653" s="47">
        <v>4000</v>
      </c>
      <c r="F653" s="47">
        <v>16500</v>
      </c>
      <c r="G653" s="47">
        <v>4000</v>
      </c>
      <c r="H653" s="47">
        <v>1000</v>
      </c>
      <c r="I653" s="47">
        <v>1000</v>
      </c>
      <c r="U653" s="195"/>
      <c r="V653" s="195"/>
      <c r="W653" s="195"/>
      <c r="X653" s="195"/>
      <c r="Y653" s="195"/>
    </row>
    <row r="654" spans="1:25" ht="12.75" customHeight="1" x14ac:dyDescent="0.15">
      <c r="B654" s="63"/>
      <c r="C654" s="45"/>
      <c r="D654" s="45"/>
      <c r="E654" s="115"/>
      <c r="F654" s="30"/>
      <c r="G654" s="30"/>
      <c r="H654" s="115"/>
      <c r="I654" s="30"/>
      <c r="J654" s="30"/>
      <c r="K654" s="115"/>
      <c r="L654" s="30"/>
      <c r="M654" s="30"/>
      <c r="N654" s="115"/>
      <c r="O654" s="30"/>
    </row>
    <row r="655" spans="1:25" ht="15" customHeight="1" x14ac:dyDescent="0.15">
      <c r="A655" s="1" t="s">
        <v>878</v>
      </c>
      <c r="B655" s="22"/>
      <c r="K655" s="7"/>
    </row>
    <row r="656" spans="1:25" ht="13.65" customHeight="1" x14ac:dyDescent="0.15">
      <c r="B656" s="65"/>
      <c r="C656" s="33"/>
      <c r="D656" s="33"/>
      <c r="E656" s="80"/>
      <c r="F656" s="87"/>
      <c r="G656" s="84" t="s">
        <v>235</v>
      </c>
      <c r="H656" s="87"/>
      <c r="I656" s="87"/>
      <c r="J656" s="110"/>
      <c r="K656" s="87"/>
      <c r="L656" s="84" t="s">
        <v>236</v>
      </c>
      <c r="M656" s="87"/>
      <c r="N656" s="85"/>
    </row>
    <row r="657" spans="2:25" ht="22.65" customHeight="1" x14ac:dyDescent="0.15">
      <c r="B657" s="34"/>
      <c r="D657" s="76"/>
      <c r="E657" s="98" t="s">
        <v>589</v>
      </c>
      <c r="F657" s="98" t="s">
        <v>231</v>
      </c>
      <c r="G657" s="98" t="s">
        <v>232</v>
      </c>
      <c r="H657" s="98" t="s">
        <v>591</v>
      </c>
      <c r="I657" s="104" t="s">
        <v>234</v>
      </c>
      <c r="J657" s="107" t="s">
        <v>589</v>
      </c>
      <c r="K657" s="98" t="s">
        <v>231</v>
      </c>
      <c r="L657" s="98" t="s">
        <v>232</v>
      </c>
      <c r="M657" s="98" t="s">
        <v>591</v>
      </c>
      <c r="N657" s="98" t="s">
        <v>234</v>
      </c>
    </row>
    <row r="658" spans="2:25" ht="12" customHeight="1" x14ac:dyDescent="0.15">
      <c r="B658" s="35"/>
      <c r="C658" s="36"/>
      <c r="D658" s="77"/>
      <c r="E658" s="37"/>
      <c r="F658" s="37"/>
      <c r="G658" s="37"/>
      <c r="H658" s="37"/>
      <c r="I658" s="67"/>
      <c r="J658" s="111">
        <f>E$13</f>
        <v>2028</v>
      </c>
      <c r="K658" s="2">
        <f t="shared" ref="K658" si="266">F$13</f>
        <v>726</v>
      </c>
      <c r="L658" s="2">
        <f t="shared" ref="L658" si="267">G$13</f>
        <v>1302</v>
      </c>
      <c r="M658" s="2">
        <f t="shared" ref="M658" si="268">H$13</f>
        <v>1088</v>
      </c>
      <c r="N658" s="2">
        <f t="shared" ref="N658" si="269">I$13</f>
        <v>1011</v>
      </c>
    </row>
    <row r="659" spans="2:25" ht="15" customHeight="1" x14ac:dyDescent="0.15">
      <c r="B659" s="34" t="s">
        <v>296</v>
      </c>
      <c r="E659" s="18">
        <v>169</v>
      </c>
      <c r="F659" s="18">
        <v>22</v>
      </c>
      <c r="G659" s="18">
        <v>147</v>
      </c>
      <c r="H659" s="18">
        <v>32</v>
      </c>
      <c r="I659" s="68">
        <v>32</v>
      </c>
      <c r="J659" s="113">
        <f t="shared" ref="J659:J667" si="270">E659/J$5*100</f>
        <v>8.3333333333333321</v>
      </c>
      <c r="K659" s="24">
        <f t="shared" ref="K659:K667" si="271">F659/K$5*100</f>
        <v>3.0303030303030303</v>
      </c>
      <c r="L659" s="4">
        <f t="shared" ref="L659:L667" si="272">G659/L$5*100</f>
        <v>11.29032258064516</v>
      </c>
      <c r="M659" s="4">
        <f t="shared" ref="M659:M667" si="273">H659/M$5*100</f>
        <v>2.9411764705882351</v>
      </c>
      <c r="N659" s="4">
        <f t="shared" ref="N659:N667" si="274">I659/N$5*100</f>
        <v>3.1651829871414439</v>
      </c>
      <c r="U659" s="195"/>
      <c r="V659" s="195"/>
      <c r="W659" s="195"/>
      <c r="X659" s="195"/>
      <c r="Y659" s="195"/>
    </row>
    <row r="660" spans="2:25" ht="15" customHeight="1" x14ac:dyDescent="0.15">
      <c r="B660" s="34" t="s">
        <v>297</v>
      </c>
      <c r="E660" s="18">
        <v>344</v>
      </c>
      <c r="F660" s="18">
        <v>40</v>
      </c>
      <c r="G660" s="18">
        <v>304</v>
      </c>
      <c r="H660" s="18">
        <v>119</v>
      </c>
      <c r="I660" s="68">
        <v>112</v>
      </c>
      <c r="J660" s="113">
        <f t="shared" si="270"/>
        <v>16.962524654832347</v>
      </c>
      <c r="K660" s="24">
        <f t="shared" si="271"/>
        <v>5.5096418732782375</v>
      </c>
      <c r="L660" s="4">
        <f t="shared" si="272"/>
        <v>23.348694316436251</v>
      </c>
      <c r="M660" s="4">
        <f t="shared" si="273"/>
        <v>10.9375</v>
      </c>
      <c r="N660" s="4">
        <f t="shared" si="274"/>
        <v>11.078140454995054</v>
      </c>
      <c r="U660" s="195"/>
      <c r="V660" s="195"/>
      <c r="W660" s="195"/>
      <c r="X660" s="195"/>
      <c r="Y660" s="195"/>
    </row>
    <row r="661" spans="2:25" ht="15" customHeight="1" x14ac:dyDescent="0.15">
      <c r="B661" s="34" t="s">
        <v>298</v>
      </c>
      <c r="E661" s="18">
        <v>358</v>
      </c>
      <c r="F661" s="18">
        <v>62</v>
      </c>
      <c r="G661" s="18">
        <v>296</v>
      </c>
      <c r="H661" s="18">
        <v>199</v>
      </c>
      <c r="I661" s="68">
        <v>186</v>
      </c>
      <c r="J661" s="113">
        <f t="shared" si="270"/>
        <v>17.65285996055227</v>
      </c>
      <c r="K661" s="24">
        <f t="shared" si="271"/>
        <v>8.5399449035812669</v>
      </c>
      <c r="L661" s="4">
        <f t="shared" si="272"/>
        <v>22.734254992319507</v>
      </c>
      <c r="M661" s="4">
        <f t="shared" si="273"/>
        <v>18.290441176470587</v>
      </c>
      <c r="N661" s="4">
        <f t="shared" si="274"/>
        <v>18.397626112759642</v>
      </c>
      <c r="U661" s="195"/>
      <c r="V661" s="195"/>
      <c r="W661" s="195"/>
      <c r="X661" s="195"/>
      <c r="Y661" s="195"/>
    </row>
    <row r="662" spans="2:25" ht="15" customHeight="1" x14ac:dyDescent="0.15">
      <c r="B662" s="34" t="s">
        <v>288</v>
      </c>
      <c r="E662" s="18">
        <v>326</v>
      </c>
      <c r="F662" s="18">
        <v>97</v>
      </c>
      <c r="G662" s="18">
        <v>229</v>
      </c>
      <c r="H662" s="18">
        <v>299</v>
      </c>
      <c r="I662" s="68">
        <v>280</v>
      </c>
      <c r="J662" s="113">
        <f t="shared" si="270"/>
        <v>16.074950690335303</v>
      </c>
      <c r="K662" s="24">
        <f t="shared" si="271"/>
        <v>13.360881542699724</v>
      </c>
      <c r="L662" s="4">
        <f t="shared" si="272"/>
        <v>17.588325652841782</v>
      </c>
      <c r="M662" s="4">
        <f t="shared" si="273"/>
        <v>27.481617647058826</v>
      </c>
      <c r="N662" s="4">
        <f t="shared" si="274"/>
        <v>27.695351137487634</v>
      </c>
      <c r="U662" s="195"/>
      <c r="V662" s="195"/>
      <c r="W662" s="195"/>
      <c r="X662" s="195"/>
      <c r="Y662" s="195"/>
    </row>
    <row r="663" spans="2:25" ht="15" customHeight="1" x14ac:dyDescent="0.15">
      <c r="B663" s="34" t="s">
        <v>289</v>
      </c>
      <c r="E663" s="18">
        <v>181</v>
      </c>
      <c r="F663" s="18">
        <v>80</v>
      </c>
      <c r="G663" s="18">
        <v>101</v>
      </c>
      <c r="H663" s="18">
        <v>222</v>
      </c>
      <c r="I663" s="68">
        <v>201</v>
      </c>
      <c r="J663" s="113">
        <f t="shared" si="270"/>
        <v>8.9250493096646935</v>
      </c>
      <c r="K663" s="24">
        <f t="shared" si="271"/>
        <v>11.019283746556475</v>
      </c>
      <c r="L663" s="4">
        <f t="shared" si="272"/>
        <v>7.7572964669738873</v>
      </c>
      <c r="M663" s="4">
        <f t="shared" si="273"/>
        <v>20.40441176470588</v>
      </c>
      <c r="N663" s="4">
        <f t="shared" si="274"/>
        <v>19.881305637982198</v>
      </c>
      <c r="U663" s="195"/>
      <c r="V663" s="195"/>
      <c r="W663" s="195"/>
      <c r="X663" s="195"/>
      <c r="Y663" s="195"/>
    </row>
    <row r="664" spans="2:25" ht="15" customHeight="1" x14ac:dyDescent="0.15">
      <c r="B664" s="34" t="s">
        <v>327</v>
      </c>
      <c r="E664" s="18">
        <v>181</v>
      </c>
      <c r="F664" s="18">
        <v>91</v>
      </c>
      <c r="G664" s="18">
        <v>90</v>
      </c>
      <c r="H664" s="18">
        <v>159</v>
      </c>
      <c r="I664" s="68">
        <v>150</v>
      </c>
      <c r="J664" s="113">
        <f t="shared" ref="J664" si="275">E664/J$5*100</f>
        <v>8.9250493096646935</v>
      </c>
      <c r="K664" s="24">
        <f t="shared" si="271"/>
        <v>12.534435261707987</v>
      </c>
      <c r="L664" s="4">
        <f t="shared" ref="L664" si="276">G664/L$5*100</f>
        <v>6.9124423963133648</v>
      </c>
      <c r="M664" s="4">
        <f t="shared" ref="M664" si="277">H664/M$5*100</f>
        <v>14.613970588235295</v>
      </c>
      <c r="N664" s="4">
        <f t="shared" ref="N664" si="278">I664/N$5*100</f>
        <v>14.836795252225517</v>
      </c>
      <c r="U664" s="195"/>
      <c r="V664" s="195"/>
      <c r="W664" s="195"/>
      <c r="X664" s="195"/>
      <c r="Y664" s="195"/>
    </row>
    <row r="665" spans="2:25" ht="15" customHeight="1" x14ac:dyDescent="0.15">
      <c r="B665" s="34" t="s">
        <v>328</v>
      </c>
      <c r="E665" s="18">
        <v>149</v>
      </c>
      <c r="F665" s="18">
        <v>109</v>
      </c>
      <c r="G665" s="18">
        <v>40</v>
      </c>
      <c r="H665" s="18">
        <v>28</v>
      </c>
      <c r="I665" s="68">
        <v>26</v>
      </c>
      <c r="J665" s="113">
        <f t="shared" si="270"/>
        <v>7.3471400394477318</v>
      </c>
      <c r="K665" s="24">
        <f t="shared" si="271"/>
        <v>15.013774104683195</v>
      </c>
      <c r="L665" s="4">
        <f t="shared" si="272"/>
        <v>3.0721966205837172</v>
      </c>
      <c r="M665" s="4">
        <f t="shared" si="273"/>
        <v>2.5735294117647056</v>
      </c>
      <c r="N665" s="4">
        <f t="shared" si="274"/>
        <v>2.571711177052423</v>
      </c>
      <c r="U665" s="195"/>
      <c r="V665" s="195"/>
      <c r="W665" s="195"/>
      <c r="X665" s="195"/>
      <c r="Y665" s="195"/>
    </row>
    <row r="666" spans="2:25" ht="15" customHeight="1" x14ac:dyDescent="0.15">
      <c r="B666" s="34" t="s">
        <v>300</v>
      </c>
      <c r="E666" s="18">
        <v>253</v>
      </c>
      <c r="F666" s="18">
        <v>217</v>
      </c>
      <c r="G666" s="18">
        <v>36</v>
      </c>
      <c r="H666" s="18">
        <v>12</v>
      </c>
      <c r="I666" s="68">
        <v>7</v>
      </c>
      <c r="J666" s="113">
        <f t="shared" si="270"/>
        <v>12.47534516765286</v>
      </c>
      <c r="K666" s="24">
        <f t="shared" si="271"/>
        <v>29.889807162534439</v>
      </c>
      <c r="L666" s="4">
        <f t="shared" si="272"/>
        <v>2.7649769585253456</v>
      </c>
      <c r="M666" s="4">
        <f t="shared" si="273"/>
        <v>1.1029411764705883</v>
      </c>
      <c r="N666" s="4">
        <f t="shared" si="274"/>
        <v>0.6923837784371909</v>
      </c>
      <c r="U666" s="195"/>
      <c r="V666" s="195"/>
      <c r="W666" s="195"/>
      <c r="X666" s="195"/>
      <c r="Y666" s="195"/>
    </row>
    <row r="667" spans="2:25" ht="15" customHeight="1" x14ac:dyDescent="0.15">
      <c r="B667" s="34" t="s">
        <v>0</v>
      </c>
      <c r="C667" s="36"/>
      <c r="D667" s="36"/>
      <c r="E667" s="19">
        <v>67</v>
      </c>
      <c r="F667" s="19">
        <v>8</v>
      </c>
      <c r="G667" s="19">
        <v>59</v>
      </c>
      <c r="H667" s="19">
        <v>18</v>
      </c>
      <c r="I667" s="73">
        <v>17</v>
      </c>
      <c r="J667" s="117">
        <f t="shared" si="270"/>
        <v>3.3037475345167655</v>
      </c>
      <c r="K667" s="26">
        <f t="shared" si="271"/>
        <v>1.1019283746556474</v>
      </c>
      <c r="L667" s="5">
        <f t="shared" si="272"/>
        <v>4.5314900153609834</v>
      </c>
      <c r="M667" s="5">
        <f t="shared" si="273"/>
        <v>1.6544117647058825</v>
      </c>
      <c r="N667" s="5">
        <f t="shared" si="274"/>
        <v>1.6815034619188922</v>
      </c>
      <c r="U667" s="195"/>
      <c r="V667" s="195"/>
      <c r="W667" s="195"/>
      <c r="X667" s="195"/>
      <c r="Y667" s="195"/>
    </row>
    <row r="668" spans="2:25" ht="15" customHeight="1" x14ac:dyDescent="0.15">
      <c r="B668" s="38" t="s">
        <v>1</v>
      </c>
      <c r="C668" s="28"/>
      <c r="D668" s="29"/>
      <c r="E668" s="39">
        <f t="shared" ref="E668:N668" si="279">SUM(E659:E667)</f>
        <v>2028</v>
      </c>
      <c r="F668" s="39">
        <f t="shared" si="279"/>
        <v>726</v>
      </c>
      <c r="G668" s="39">
        <f t="shared" si="279"/>
        <v>1302</v>
      </c>
      <c r="H668" s="39">
        <f t="shared" si="279"/>
        <v>1088</v>
      </c>
      <c r="I668" s="69">
        <f t="shared" si="279"/>
        <v>1011</v>
      </c>
      <c r="J668" s="114">
        <f t="shared" si="279"/>
        <v>100.00000000000001</v>
      </c>
      <c r="K668" s="25">
        <f t="shared" si="279"/>
        <v>100</v>
      </c>
      <c r="L668" s="6">
        <f t="shared" si="279"/>
        <v>100</v>
      </c>
      <c r="M668" s="6">
        <f t="shared" si="279"/>
        <v>100.00000000000001</v>
      </c>
      <c r="N668" s="6">
        <f t="shared" si="279"/>
        <v>99.999999999999986</v>
      </c>
    </row>
    <row r="669" spans="2:25" ht="15" customHeight="1" x14ac:dyDescent="0.15">
      <c r="B669" s="38" t="s">
        <v>307</v>
      </c>
      <c r="C669" s="28"/>
      <c r="D669" s="29"/>
      <c r="E669" s="39">
        <v>45820.377312243196</v>
      </c>
      <c r="F669" s="47">
        <v>72938.764961897265</v>
      </c>
      <c r="G669" s="47">
        <v>30155.85411638509</v>
      </c>
      <c r="H669" s="47">
        <v>36787.188785046732</v>
      </c>
      <c r="I669" s="47">
        <v>36072.671026156939</v>
      </c>
      <c r="U669" s="195"/>
      <c r="V669" s="195"/>
      <c r="W669" s="195"/>
      <c r="X669" s="195"/>
      <c r="Y669" s="195"/>
    </row>
    <row r="670" spans="2:25" ht="15" customHeight="1" x14ac:dyDescent="0.15">
      <c r="B670" s="38" t="s">
        <v>409</v>
      </c>
      <c r="C670" s="28"/>
      <c r="D670" s="29"/>
      <c r="E670" s="39">
        <v>41730.87280830973</v>
      </c>
      <c r="F670" s="47">
        <v>70349.433646052828</v>
      </c>
      <c r="G670" s="47">
        <v>26708.955019362525</v>
      </c>
      <c r="H670" s="47">
        <v>35535.124481327803</v>
      </c>
      <c r="I670" s="47">
        <v>35221.208705357145</v>
      </c>
      <c r="U670" s="195"/>
      <c r="V670" s="195"/>
      <c r="W670" s="195"/>
      <c r="X670" s="195"/>
      <c r="Y670" s="195"/>
    </row>
    <row r="671" spans="2:25" ht="15" customHeight="1" x14ac:dyDescent="0.15">
      <c r="B671" s="38" t="s">
        <v>308</v>
      </c>
      <c r="C671" s="28"/>
      <c r="D671" s="29"/>
      <c r="E671" s="47">
        <v>287000</v>
      </c>
      <c r="F671" s="47">
        <v>287000</v>
      </c>
      <c r="G671" s="47">
        <v>255000</v>
      </c>
      <c r="H671" s="47">
        <v>222800</v>
      </c>
      <c r="I671" s="47">
        <v>168000</v>
      </c>
      <c r="U671" s="195"/>
      <c r="V671" s="195"/>
      <c r="W671" s="195"/>
      <c r="X671" s="195"/>
      <c r="Y671" s="195"/>
    </row>
    <row r="672" spans="2:25" ht="15" customHeight="1" x14ac:dyDescent="0.15">
      <c r="B672" s="38" t="s">
        <v>309</v>
      </c>
      <c r="C672" s="28"/>
      <c r="D672" s="29"/>
      <c r="E672" s="47">
        <v>500</v>
      </c>
      <c r="F672" s="47">
        <v>2500</v>
      </c>
      <c r="G672" s="47">
        <v>500</v>
      </c>
      <c r="H672" s="47">
        <v>1000</v>
      </c>
      <c r="I672" s="47">
        <v>1000</v>
      </c>
      <c r="U672" s="195"/>
      <c r="V672" s="195"/>
      <c r="W672" s="195"/>
      <c r="X672" s="195"/>
      <c r="Y672" s="195"/>
    </row>
    <row r="673" spans="1:25" ht="12" customHeight="1" x14ac:dyDescent="0.15">
      <c r="B673" s="70" t="s">
        <v>87</v>
      </c>
      <c r="C673" s="45"/>
      <c r="D673" s="45"/>
      <c r="E673" s="92"/>
      <c r="F673" s="92"/>
      <c r="G673" s="92"/>
      <c r="H673" s="93"/>
      <c r="I673" s="92"/>
      <c r="J673" s="92"/>
      <c r="K673" s="46"/>
      <c r="M673" s="92"/>
    </row>
    <row r="674" spans="1:25" ht="9.9" customHeight="1" x14ac:dyDescent="0.15">
      <c r="B674" s="63"/>
      <c r="C674" s="45"/>
      <c r="D674" s="45"/>
      <c r="E674" s="92"/>
      <c r="F674" s="92"/>
      <c r="G674" s="92"/>
      <c r="H674" s="93"/>
      <c r="I674" s="92"/>
      <c r="J674" s="92"/>
      <c r="K674" s="46"/>
      <c r="M674" s="92"/>
    </row>
    <row r="675" spans="1:25" ht="15" customHeight="1" x14ac:dyDescent="0.15">
      <c r="A675" s="1" t="s">
        <v>425</v>
      </c>
      <c r="B675" s="22"/>
      <c r="K675" s="7"/>
    </row>
    <row r="676" spans="1:25" ht="13.65" customHeight="1" x14ac:dyDescent="0.15">
      <c r="B676" s="65"/>
      <c r="C676" s="33"/>
      <c r="D676" s="33"/>
      <c r="E676" s="80"/>
      <c r="F676" s="87"/>
      <c r="G676" s="84" t="s">
        <v>235</v>
      </c>
      <c r="H676" s="87"/>
      <c r="I676" s="87"/>
      <c r="J676" s="110"/>
      <c r="K676" s="87"/>
      <c r="L676" s="84" t="s">
        <v>236</v>
      </c>
      <c r="M676" s="87"/>
      <c r="N676" s="85"/>
    </row>
    <row r="677" spans="1:25" ht="22.65" customHeight="1" x14ac:dyDescent="0.15">
      <c r="B677" s="34"/>
      <c r="D677" s="76"/>
      <c r="E677" s="98" t="s">
        <v>589</v>
      </c>
      <c r="F677" s="98" t="s">
        <v>231</v>
      </c>
      <c r="G677" s="98" t="s">
        <v>232</v>
      </c>
      <c r="H677" s="98" t="s">
        <v>591</v>
      </c>
      <c r="I677" s="104" t="s">
        <v>234</v>
      </c>
      <c r="J677" s="107" t="s">
        <v>589</v>
      </c>
      <c r="K677" s="98" t="s">
        <v>231</v>
      </c>
      <c r="L677" s="98" t="s">
        <v>232</v>
      </c>
      <c r="M677" s="98" t="s">
        <v>591</v>
      </c>
      <c r="N677" s="98" t="s">
        <v>234</v>
      </c>
    </row>
    <row r="678" spans="1:25" ht="12" customHeight="1" x14ac:dyDescent="0.15">
      <c r="B678" s="35"/>
      <c r="C678" s="36"/>
      <c r="D678" s="77"/>
      <c r="E678" s="37"/>
      <c r="F678" s="37"/>
      <c r="G678" s="37"/>
      <c r="H678" s="37"/>
      <c r="I678" s="67"/>
      <c r="J678" s="111">
        <f>E$13</f>
        <v>2028</v>
      </c>
      <c r="K678" s="2">
        <f t="shared" ref="K678" si="280">F$13</f>
        <v>726</v>
      </c>
      <c r="L678" s="2">
        <f t="shared" ref="L678" si="281">G$13</f>
        <v>1302</v>
      </c>
      <c r="M678" s="2">
        <f t="shared" ref="M678" si="282">H$13</f>
        <v>1088</v>
      </c>
      <c r="N678" s="2">
        <f t="shared" ref="N678" si="283">I$13</f>
        <v>1011</v>
      </c>
    </row>
    <row r="679" spans="1:25" ht="15" customHeight="1" x14ac:dyDescent="0.15">
      <c r="B679" s="34" t="s">
        <v>286</v>
      </c>
      <c r="E679" s="18">
        <v>53</v>
      </c>
      <c r="F679" s="18">
        <v>6</v>
      </c>
      <c r="G679" s="18">
        <v>47</v>
      </c>
      <c r="H679" s="18">
        <v>26</v>
      </c>
      <c r="I679" s="68">
        <v>24</v>
      </c>
      <c r="J679" s="113">
        <f t="shared" ref="J679:J689" si="284">E679/J$5*100</f>
        <v>2.6134122287968444</v>
      </c>
      <c r="K679" s="24">
        <f t="shared" ref="K679:K689" si="285">F679/K$5*100</f>
        <v>0.82644628099173556</v>
      </c>
      <c r="L679" s="4">
        <f t="shared" ref="L679:L689" si="286">G679/L$5*100</f>
        <v>3.6098310291858677</v>
      </c>
      <c r="M679" s="4">
        <f t="shared" ref="M679:M689" si="287">H679/M$5*100</f>
        <v>2.3897058823529411</v>
      </c>
      <c r="N679" s="4">
        <f t="shared" ref="N679:N689" si="288">I679/N$5*100</f>
        <v>2.3738872403560833</v>
      </c>
      <c r="U679" s="195"/>
      <c r="V679" s="195"/>
      <c r="W679" s="195"/>
      <c r="X679" s="195"/>
      <c r="Y679" s="195"/>
    </row>
    <row r="680" spans="1:25" ht="15" customHeight="1" x14ac:dyDescent="0.15">
      <c r="B680" s="34" t="s">
        <v>296</v>
      </c>
      <c r="E680" s="18">
        <v>175</v>
      </c>
      <c r="F680" s="18">
        <v>22</v>
      </c>
      <c r="G680" s="18">
        <v>153</v>
      </c>
      <c r="H680" s="18">
        <v>109</v>
      </c>
      <c r="I680" s="68">
        <v>107</v>
      </c>
      <c r="J680" s="113">
        <f t="shared" ref="J680" si="289">E680/J$5*100</f>
        <v>8.6291913214990128</v>
      </c>
      <c r="K680" s="24">
        <f t="shared" si="285"/>
        <v>3.0303030303030303</v>
      </c>
      <c r="L680" s="4">
        <f t="shared" ref="L680" si="290">G680/L$5*100</f>
        <v>11.751152073732719</v>
      </c>
      <c r="M680" s="4">
        <f t="shared" ref="M680" si="291">H680/M$5*100</f>
        <v>10.018382352941178</v>
      </c>
      <c r="N680" s="4">
        <f t="shared" ref="N680" si="292">I680/N$5*100</f>
        <v>10.583580613254204</v>
      </c>
      <c r="U680" s="195"/>
      <c r="V680" s="195"/>
      <c r="W680" s="195"/>
      <c r="X680" s="195"/>
      <c r="Y680" s="195"/>
    </row>
    <row r="681" spans="1:25" ht="15" customHeight="1" x14ac:dyDescent="0.15">
      <c r="B681" s="34" t="s">
        <v>297</v>
      </c>
      <c r="E681" s="18">
        <v>372</v>
      </c>
      <c r="F681" s="18">
        <v>41</v>
      </c>
      <c r="G681" s="18">
        <v>331</v>
      </c>
      <c r="H681" s="18">
        <v>404</v>
      </c>
      <c r="I681" s="68">
        <v>393</v>
      </c>
      <c r="J681" s="113">
        <f t="shared" si="284"/>
        <v>18.34319526627219</v>
      </c>
      <c r="K681" s="24">
        <f t="shared" si="285"/>
        <v>5.6473829201101928</v>
      </c>
      <c r="L681" s="4">
        <f t="shared" si="286"/>
        <v>25.422427035330259</v>
      </c>
      <c r="M681" s="4">
        <f t="shared" si="287"/>
        <v>37.132352941176471</v>
      </c>
      <c r="N681" s="4">
        <f t="shared" si="288"/>
        <v>38.872403560830861</v>
      </c>
      <c r="U681" s="195"/>
      <c r="V681" s="195"/>
      <c r="W681" s="195"/>
      <c r="X681" s="195"/>
      <c r="Y681" s="195"/>
    </row>
    <row r="682" spans="1:25" ht="15" customHeight="1" x14ac:dyDescent="0.15">
      <c r="B682" s="34" t="s">
        <v>298</v>
      </c>
      <c r="E682" s="18">
        <v>386</v>
      </c>
      <c r="F682" s="18">
        <v>60</v>
      </c>
      <c r="G682" s="18">
        <v>326</v>
      </c>
      <c r="H682" s="18">
        <v>323</v>
      </c>
      <c r="I682" s="68">
        <v>307</v>
      </c>
      <c r="J682" s="113">
        <f t="shared" si="284"/>
        <v>19.03353057199211</v>
      </c>
      <c r="K682" s="24">
        <f t="shared" si="285"/>
        <v>8.2644628099173563</v>
      </c>
      <c r="L682" s="4">
        <f t="shared" si="286"/>
        <v>25.038402457757297</v>
      </c>
      <c r="M682" s="4">
        <f t="shared" si="287"/>
        <v>29.6875</v>
      </c>
      <c r="N682" s="4">
        <f t="shared" si="288"/>
        <v>30.365974282888232</v>
      </c>
      <c r="U682" s="195"/>
      <c r="V682" s="195"/>
      <c r="W682" s="195"/>
      <c r="X682" s="195"/>
      <c r="Y682" s="195"/>
    </row>
    <row r="683" spans="1:25" ht="15" customHeight="1" x14ac:dyDescent="0.15">
      <c r="B683" s="34" t="s">
        <v>288</v>
      </c>
      <c r="E683" s="18">
        <v>306</v>
      </c>
      <c r="F683" s="18">
        <v>106</v>
      </c>
      <c r="G683" s="18">
        <v>200</v>
      </c>
      <c r="H683" s="18">
        <v>144</v>
      </c>
      <c r="I683" s="68">
        <v>127</v>
      </c>
      <c r="J683" s="113">
        <f t="shared" si="284"/>
        <v>15.088757396449704</v>
      </c>
      <c r="K683" s="24">
        <f t="shared" si="285"/>
        <v>14.600550964187327</v>
      </c>
      <c r="L683" s="4">
        <f t="shared" si="286"/>
        <v>15.360983102918588</v>
      </c>
      <c r="M683" s="4">
        <f t="shared" si="287"/>
        <v>13.23529411764706</v>
      </c>
      <c r="N683" s="4">
        <f t="shared" si="288"/>
        <v>12.561819980217606</v>
      </c>
      <c r="U683" s="195"/>
      <c r="V683" s="195"/>
      <c r="W683" s="195"/>
      <c r="X683" s="195"/>
      <c r="Y683" s="195"/>
    </row>
    <row r="684" spans="1:25" ht="15" customHeight="1" x14ac:dyDescent="0.15">
      <c r="B684" s="34" t="s">
        <v>289</v>
      </c>
      <c r="E684" s="18">
        <v>153</v>
      </c>
      <c r="F684" s="18">
        <v>78</v>
      </c>
      <c r="G684" s="18">
        <v>75</v>
      </c>
      <c r="H684" s="18">
        <v>32</v>
      </c>
      <c r="I684" s="68">
        <v>18</v>
      </c>
      <c r="J684" s="113">
        <f t="shared" si="284"/>
        <v>7.5443786982248522</v>
      </c>
      <c r="K684" s="24">
        <f t="shared" si="285"/>
        <v>10.743801652892563</v>
      </c>
      <c r="L684" s="4">
        <f t="shared" si="286"/>
        <v>5.7603686635944698</v>
      </c>
      <c r="M684" s="4">
        <f t="shared" si="287"/>
        <v>2.9411764705882351</v>
      </c>
      <c r="N684" s="4">
        <f t="shared" si="288"/>
        <v>1.7804154302670623</v>
      </c>
      <c r="U684" s="195"/>
      <c r="V684" s="195"/>
      <c r="W684" s="195"/>
      <c r="X684" s="195"/>
      <c r="Y684" s="195"/>
    </row>
    <row r="685" spans="1:25" ht="15" customHeight="1" x14ac:dyDescent="0.15">
      <c r="B685" s="34" t="s">
        <v>290</v>
      </c>
      <c r="E685" s="18">
        <v>134</v>
      </c>
      <c r="F685" s="18">
        <v>94</v>
      </c>
      <c r="G685" s="18">
        <v>40</v>
      </c>
      <c r="H685" s="18">
        <v>23</v>
      </c>
      <c r="I685" s="68">
        <v>14</v>
      </c>
      <c r="J685" s="113">
        <f t="shared" ref="J685:J686" si="293">E685/J$5*100</f>
        <v>6.607495069033531</v>
      </c>
      <c r="K685" s="24">
        <f t="shared" si="285"/>
        <v>12.947658402203857</v>
      </c>
      <c r="L685" s="4">
        <f t="shared" ref="L685:L686" si="294">G685/L$5*100</f>
        <v>3.0721966205837172</v>
      </c>
      <c r="M685" s="4">
        <f t="shared" ref="M685:M686" si="295">H685/M$5*100</f>
        <v>2.1139705882352944</v>
      </c>
      <c r="N685" s="4">
        <f t="shared" ref="N685:N686" si="296">I685/N$5*100</f>
        <v>1.3847675568743818</v>
      </c>
      <c r="U685" s="195"/>
      <c r="V685" s="195"/>
      <c r="W685" s="195"/>
      <c r="X685" s="195"/>
      <c r="Y685" s="195"/>
    </row>
    <row r="686" spans="1:25" ht="15" customHeight="1" x14ac:dyDescent="0.15">
      <c r="B686" s="34" t="s">
        <v>299</v>
      </c>
      <c r="E686" s="18">
        <v>88</v>
      </c>
      <c r="F686" s="18">
        <v>60</v>
      </c>
      <c r="G686" s="18">
        <v>28</v>
      </c>
      <c r="H686" s="18">
        <v>4</v>
      </c>
      <c r="I686" s="68">
        <v>1</v>
      </c>
      <c r="J686" s="113">
        <f t="shared" si="293"/>
        <v>4.3392504930966469</v>
      </c>
      <c r="K686" s="24">
        <f t="shared" si="285"/>
        <v>8.2644628099173563</v>
      </c>
      <c r="L686" s="4">
        <f t="shared" si="294"/>
        <v>2.1505376344086025</v>
      </c>
      <c r="M686" s="4">
        <f t="shared" si="295"/>
        <v>0.36764705882352938</v>
      </c>
      <c r="N686" s="4">
        <f t="shared" si="296"/>
        <v>9.8911968348170121E-2</v>
      </c>
      <c r="U686" s="195"/>
      <c r="V686" s="195"/>
      <c r="W686" s="195"/>
      <c r="X686" s="195"/>
      <c r="Y686" s="195"/>
    </row>
    <row r="687" spans="1:25" ht="15" customHeight="1" x14ac:dyDescent="0.15">
      <c r="B687" s="34" t="s">
        <v>293</v>
      </c>
      <c r="E687" s="18">
        <v>77</v>
      </c>
      <c r="F687" s="18">
        <v>59</v>
      </c>
      <c r="G687" s="18">
        <v>18</v>
      </c>
      <c r="H687" s="18">
        <v>3</v>
      </c>
      <c r="I687" s="68">
        <v>3</v>
      </c>
      <c r="J687" s="113">
        <f t="shared" si="284"/>
        <v>3.7968441814595661</v>
      </c>
      <c r="K687" s="24">
        <f t="shared" si="285"/>
        <v>8.1267217630853992</v>
      </c>
      <c r="L687" s="4">
        <f t="shared" si="286"/>
        <v>1.3824884792626728</v>
      </c>
      <c r="M687" s="4">
        <f t="shared" si="287"/>
        <v>0.27573529411764708</v>
      </c>
      <c r="N687" s="4">
        <f t="shared" si="288"/>
        <v>0.29673590504451042</v>
      </c>
      <c r="U687" s="195"/>
      <c r="V687" s="195"/>
      <c r="W687" s="195"/>
      <c r="X687" s="195"/>
      <c r="Y687" s="195"/>
    </row>
    <row r="688" spans="1:25" ht="15" customHeight="1" x14ac:dyDescent="0.15">
      <c r="B688" s="34" t="s">
        <v>300</v>
      </c>
      <c r="E688" s="18">
        <v>218</v>
      </c>
      <c r="F688" s="18">
        <v>192</v>
      </c>
      <c r="G688" s="18">
        <v>26</v>
      </c>
      <c r="H688" s="18">
        <v>3</v>
      </c>
      <c r="I688" s="68">
        <v>0</v>
      </c>
      <c r="J688" s="113">
        <f t="shared" ref="J688" si="297">E688/J$5*100</f>
        <v>10.749506903353057</v>
      </c>
      <c r="K688" s="24">
        <f t="shared" si="285"/>
        <v>26.446280991735538</v>
      </c>
      <c r="L688" s="4">
        <f t="shared" ref="L688" si="298">G688/L$5*100</f>
        <v>1.9969278033794162</v>
      </c>
      <c r="M688" s="4">
        <f t="shared" ref="M688" si="299">H688/M$5*100</f>
        <v>0.27573529411764708</v>
      </c>
      <c r="N688" s="4">
        <f t="shared" ref="N688" si="300">I688/N$5*100</f>
        <v>0</v>
      </c>
      <c r="U688" s="195"/>
      <c r="V688" s="195"/>
      <c r="W688" s="195"/>
      <c r="X688" s="195"/>
      <c r="Y688" s="195"/>
    </row>
    <row r="689" spans="1:25" ht="15" customHeight="1" x14ac:dyDescent="0.15">
      <c r="B689" s="34" t="s">
        <v>0</v>
      </c>
      <c r="C689" s="36"/>
      <c r="D689" s="36"/>
      <c r="E689" s="19">
        <v>66</v>
      </c>
      <c r="F689" s="19">
        <v>8</v>
      </c>
      <c r="G689" s="19">
        <v>58</v>
      </c>
      <c r="H689" s="19">
        <v>17</v>
      </c>
      <c r="I689" s="73">
        <v>17</v>
      </c>
      <c r="J689" s="117">
        <f t="shared" si="284"/>
        <v>3.2544378698224854</v>
      </c>
      <c r="K689" s="26">
        <f t="shared" si="285"/>
        <v>1.1019283746556474</v>
      </c>
      <c r="L689" s="5">
        <f t="shared" si="286"/>
        <v>4.4546850998463903</v>
      </c>
      <c r="M689" s="5">
        <f t="shared" si="287"/>
        <v>1.5625</v>
      </c>
      <c r="N689" s="5">
        <f t="shared" si="288"/>
        <v>1.6815034619188922</v>
      </c>
      <c r="U689" s="195"/>
      <c r="V689" s="195"/>
      <c r="W689" s="195"/>
      <c r="X689" s="195"/>
      <c r="Y689" s="195"/>
    </row>
    <row r="690" spans="1:25" ht="15" customHeight="1" x14ac:dyDescent="0.15">
      <c r="B690" s="38" t="s">
        <v>1</v>
      </c>
      <c r="C690" s="28"/>
      <c r="D690" s="29"/>
      <c r="E690" s="39">
        <f t="shared" ref="E690:N690" si="301">SUM(E679:E689)</f>
        <v>2028</v>
      </c>
      <c r="F690" s="39">
        <f t="shared" si="301"/>
        <v>726</v>
      </c>
      <c r="G690" s="39">
        <f t="shared" si="301"/>
        <v>1302</v>
      </c>
      <c r="H690" s="39">
        <f t="shared" si="301"/>
        <v>1088</v>
      </c>
      <c r="I690" s="69">
        <f t="shared" si="301"/>
        <v>1011</v>
      </c>
      <c r="J690" s="114">
        <f t="shared" si="301"/>
        <v>99.999999999999986</v>
      </c>
      <c r="K690" s="25">
        <f t="shared" si="301"/>
        <v>100</v>
      </c>
      <c r="L690" s="6">
        <f t="shared" si="301"/>
        <v>100.00000000000001</v>
      </c>
      <c r="M690" s="6">
        <f t="shared" si="301"/>
        <v>100.00000000000001</v>
      </c>
      <c r="N690" s="6">
        <f t="shared" si="301"/>
        <v>100.00000000000001</v>
      </c>
      <c r="U690" s="195"/>
      <c r="V690" s="195"/>
      <c r="W690" s="195"/>
      <c r="X690" s="195"/>
      <c r="Y690" s="195"/>
    </row>
    <row r="691" spans="1:25" ht="15" customHeight="1" x14ac:dyDescent="0.15">
      <c r="B691" s="38" t="s">
        <v>307</v>
      </c>
      <c r="C691" s="28"/>
      <c r="D691" s="29"/>
      <c r="E691" s="39">
        <v>40738.671207598833</v>
      </c>
      <c r="F691" s="47">
        <v>66908.042120671642</v>
      </c>
      <c r="G691" s="47">
        <v>25634.484458735264</v>
      </c>
      <c r="H691" s="47">
        <v>20197.792523364486</v>
      </c>
      <c r="I691" s="47">
        <v>18975.109657947687</v>
      </c>
      <c r="U691" s="195"/>
      <c r="V691" s="195"/>
      <c r="W691" s="195"/>
      <c r="X691" s="195"/>
      <c r="Y691" s="195"/>
    </row>
    <row r="692" spans="1:25" ht="15" customHeight="1" x14ac:dyDescent="0.15">
      <c r="B692" s="38" t="s">
        <v>409</v>
      </c>
      <c r="C692" s="28"/>
      <c r="D692" s="29"/>
      <c r="E692" s="39">
        <v>37111.643367308418</v>
      </c>
      <c r="F692" s="47">
        <v>65196.974139879989</v>
      </c>
      <c r="G692" s="47">
        <v>22815.950892857141</v>
      </c>
      <c r="H692" s="47">
        <v>19197.966804979253</v>
      </c>
      <c r="I692" s="47">
        <v>18358.264508928572</v>
      </c>
      <c r="U692" s="195"/>
      <c r="V692" s="195"/>
      <c r="W692" s="195"/>
      <c r="X692" s="195"/>
      <c r="Y692" s="195"/>
    </row>
    <row r="693" spans="1:25" ht="15" customHeight="1" x14ac:dyDescent="0.15">
      <c r="B693" s="38" t="s">
        <v>308</v>
      </c>
      <c r="C693" s="28"/>
      <c r="D693" s="29"/>
      <c r="E693" s="47">
        <v>254600</v>
      </c>
      <c r="F693" s="47">
        <v>254600</v>
      </c>
      <c r="G693" s="47">
        <v>205200</v>
      </c>
      <c r="H693" s="47">
        <v>179280</v>
      </c>
      <c r="I693" s="47">
        <v>93000</v>
      </c>
      <c r="U693" s="195"/>
      <c r="V693" s="195"/>
      <c r="W693" s="195"/>
      <c r="X693" s="195"/>
      <c r="Y693" s="195"/>
    </row>
    <row r="694" spans="1:25" ht="15" customHeight="1" x14ac:dyDescent="0.15">
      <c r="B694" s="38" t="s">
        <v>309</v>
      </c>
      <c r="C694" s="28"/>
      <c r="D694" s="29"/>
      <c r="E694" s="47">
        <v>500</v>
      </c>
      <c r="F694" s="47">
        <v>2500</v>
      </c>
      <c r="G694" s="47">
        <v>500</v>
      </c>
      <c r="H694" s="47">
        <v>600</v>
      </c>
      <c r="I694" s="47">
        <v>600</v>
      </c>
      <c r="U694" s="195"/>
      <c r="V694" s="195"/>
      <c r="W694" s="195"/>
      <c r="X694" s="195"/>
      <c r="Y694" s="195"/>
    </row>
    <row r="695" spans="1:25" ht="12" customHeight="1" x14ac:dyDescent="0.15">
      <c r="B695" s="70" t="s">
        <v>87</v>
      </c>
      <c r="C695" s="45"/>
      <c r="D695" s="45"/>
      <c r="E695" s="92"/>
      <c r="F695" s="92"/>
      <c r="G695" s="92"/>
      <c r="H695" s="93"/>
      <c r="I695" s="92"/>
      <c r="J695" s="92"/>
      <c r="K695" s="46"/>
      <c r="M695" s="92"/>
    </row>
    <row r="696" spans="1:25" ht="15" customHeight="1" x14ac:dyDescent="0.15">
      <c r="B696" s="63"/>
      <c r="C696" s="45"/>
      <c r="D696" s="45"/>
      <c r="E696" s="92"/>
      <c r="F696" s="92"/>
      <c r="G696" s="92"/>
      <c r="H696" s="93"/>
      <c r="I696" s="92"/>
      <c r="J696" s="92"/>
      <c r="K696" s="46"/>
      <c r="M696" s="92"/>
    </row>
    <row r="697" spans="1:25" ht="15" customHeight="1" x14ac:dyDescent="0.15">
      <c r="A697" s="1" t="s">
        <v>426</v>
      </c>
      <c r="B697" s="22"/>
      <c r="H697" s="1"/>
      <c r="I697" s="7"/>
      <c r="J697" s="7"/>
      <c r="M697" s="92"/>
    </row>
    <row r="698" spans="1:25" ht="13.65" customHeight="1" x14ac:dyDescent="0.15">
      <c r="B698" s="65"/>
      <c r="C698" s="33"/>
      <c r="D698" s="33"/>
      <c r="E698" s="80"/>
      <c r="F698" s="87"/>
      <c r="G698" s="84" t="s">
        <v>235</v>
      </c>
      <c r="H698" s="87"/>
      <c r="I698" s="87"/>
      <c r="J698" s="110"/>
      <c r="K698" s="87"/>
      <c r="L698" s="84" t="s">
        <v>236</v>
      </c>
      <c r="M698" s="87"/>
      <c r="N698" s="85"/>
    </row>
    <row r="699" spans="1:25" ht="22.65" customHeight="1" x14ac:dyDescent="0.15">
      <c r="B699" s="34"/>
      <c r="D699" s="76"/>
      <c r="E699" s="98" t="s">
        <v>589</v>
      </c>
      <c r="F699" s="98" t="s">
        <v>231</v>
      </c>
      <c r="G699" s="98" t="s">
        <v>232</v>
      </c>
      <c r="H699" s="98" t="s">
        <v>591</v>
      </c>
      <c r="I699" s="104" t="s">
        <v>234</v>
      </c>
      <c r="J699" s="107" t="s">
        <v>589</v>
      </c>
      <c r="K699" s="98" t="s">
        <v>231</v>
      </c>
      <c r="L699" s="98" t="s">
        <v>232</v>
      </c>
      <c r="M699" s="98" t="s">
        <v>591</v>
      </c>
      <c r="N699" s="98" t="s">
        <v>234</v>
      </c>
    </row>
    <row r="700" spans="1:25" ht="12" customHeight="1" x14ac:dyDescent="0.15">
      <c r="B700" s="35"/>
      <c r="C700" s="36"/>
      <c r="D700" s="77"/>
      <c r="E700" s="37"/>
      <c r="F700" s="37"/>
      <c r="G700" s="37"/>
      <c r="H700" s="37"/>
      <c r="I700" s="67"/>
      <c r="J700" s="111">
        <f>E$13</f>
        <v>2028</v>
      </c>
      <c r="K700" s="2">
        <f t="shared" ref="K700" si="302">F$13</f>
        <v>726</v>
      </c>
      <c r="L700" s="2">
        <f t="shared" ref="L700" si="303">G$13</f>
        <v>1302</v>
      </c>
      <c r="M700" s="2">
        <f t="shared" ref="M700" si="304">H$13</f>
        <v>1088</v>
      </c>
      <c r="N700" s="2">
        <f t="shared" ref="N700" si="305">I$13</f>
        <v>1011</v>
      </c>
    </row>
    <row r="701" spans="1:25" ht="15" customHeight="1" x14ac:dyDescent="0.15">
      <c r="B701" s="34" t="s">
        <v>286</v>
      </c>
      <c r="E701" s="18">
        <v>1592</v>
      </c>
      <c r="F701" s="18">
        <v>599</v>
      </c>
      <c r="G701" s="18">
        <v>993</v>
      </c>
      <c r="H701" s="18">
        <v>221</v>
      </c>
      <c r="I701" s="68">
        <v>174</v>
      </c>
      <c r="J701" s="113">
        <f t="shared" ref="J701:J709" si="306">E701/J$5*100</f>
        <v>78.500986193293883</v>
      </c>
      <c r="K701" s="24">
        <f t="shared" ref="K701:K709" si="307">F701/K$5*100</f>
        <v>82.506887052341597</v>
      </c>
      <c r="L701" s="4">
        <f t="shared" ref="L701:L709" si="308">G701/L$5*100</f>
        <v>76.267281105990776</v>
      </c>
      <c r="M701" s="4">
        <f t="shared" ref="M701:M709" si="309">H701/M$5*100</f>
        <v>20.3125</v>
      </c>
      <c r="N701" s="4">
        <f t="shared" ref="N701:N709" si="310">I701/N$5*100</f>
        <v>17.210682492581604</v>
      </c>
      <c r="U701" s="195"/>
      <c r="V701" s="195"/>
      <c r="W701" s="195"/>
      <c r="X701" s="195"/>
      <c r="Y701" s="195"/>
    </row>
    <row r="702" spans="1:25" ht="15" customHeight="1" x14ac:dyDescent="0.15">
      <c r="B702" s="34" t="s">
        <v>296</v>
      </c>
      <c r="E702" s="18">
        <v>75</v>
      </c>
      <c r="F702" s="18">
        <v>14</v>
      </c>
      <c r="G702" s="18">
        <v>61</v>
      </c>
      <c r="H702" s="18">
        <v>123</v>
      </c>
      <c r="I702" s="68">
        <v>116</v>
      </c>
      <c r="J702" s="113">
        <f t="shared" si="306"/>
        <v>3.6982248520710059</v>
      </c>
      <c r="K702" s="24">
        <f t="shared" si="307"/>
        <v>1.9283746556473829</v>
      </c>
      <c r="L702" s="4">
        <f t="shared" si="308"/>
        <v>4.6850998463901696</v>
      </c>
      <c r="M702" s="4">
        <f t="shared" si="309"/>
        <v>11.305147058823529</v>
      </c>
      <c r="N702" s="4">
        <f t="shared" si="310"/>
        <v>11.473788328387736</v>
      </c>
      <c r="U702" s="195"/>
      <c r="V702" s="195"/>
      <c r="W702" s="195"/>
      <c r="X702" s="195"/>
      <c r="Y702" s="195"/>
    </row>
    <row r="703" spans="1:25" ht="15" customHeight="1" x14ac:dyDescent="0.15">
      <c r="B703" s="34" t="s">
        <v>297</v>
      </c>
      <c r="E703" s="18">
        <v>104</v>
      </c>
      <c r="F703" s="18">
        <v>12</v>
      </c>
      <c r="G703" s="18">
        <v>92</v>
      </c>
      <c r="H703" s="18">
        <v>302</v>
      </c>
      <c r="I703" s="68">
        <v>291</v>
      </c>
      <c r="J703" s="113">
        <f t="shared" si="306"/>
        <v>5.1282051282051277</v>
      </c>
      <c r="K703" s="24">
        <f t="shared" si="307"/>
        <v>1.6528925619834711</v>
      </c>
      <c r="L703" s="4">
        <f t="shared" si="308"/>
        <v>7.0660522273425492</v>
      </c>
      <c r="M703" s="4">
        <f t="shared" si="309"/>
        <v>27.757352941176471</v>
      </c>
      <c r="N703" s="4">
        <f t="shared" si="310"/>
        <v>28.783382789317507</v>
      </c>
      <c r="U703" s="195"/>
      <c r="V703" s="195"/>
      <c r="W703" s="195"/>
      <c r="X703" s="195"/>
      <c r="Y703" s="195"/>
    </row>
    <row r="704" spans="1:25" ht="15" customHeight="1" x14ac:dyDescent="0.15">
      <c r="B704" s="34" t="s">
        <v>298</v>
      </c>
      <c r="E704" s="18">
        <v>58</v>
      </c>
      <c r="F704" s="18">
        <v>10</v>
      </c>
      <c r="G704" s="18">
        <v>48</v>
      </c>
      <c r="H704" s="18">
        <v>203</v>
      </c>
      <c r="I704" s="68">
        <v>198</v>
      </c>
      <c r="J704" s="113">
        <f t="shared" si="306"/>
        <v>2.8599605522682445</v>
      </c>
      <c r="K704" s="24">
        <f t="shared" si="307"/>
        <v>1.3774104683195594</v>
      </c>
      <c r="L704" s="4">
        <f t="shared" si="308"/>
        <v>3.6866359447004609</v>
      </c>
      <c r="M704" s="4">
        <f t="shared" si="309"/>
        <v>18.65808823529412</v>
      </c>
      <c r="N704" s="4">
        <f t="shared" si="310"/>
        <v>19.584569732937684</v>
      </c>
      <c r="U704" s="195"/>
      <c r="V704" s="195"/>
      <c r="W704" s="195"/>
      <c r="X704" s="195"/>
      <c r="Y704" s="195"/>
    </row>
    <row r="705" spans="1:25" ht="15" customHeight="1" x14ac:dyDescent="0.15">
      <c r="B705" s="34" t="s">
        <v>288</v>
      </c>
      <c r="E705" s="18">
        <v>85</v>
      </c>
      <c r="F705" s="18">
        <v>55</v>
      </c>
      <c r="G705" s="18">
        <v>30</v>
      </c>
      <c r="H705" s="18">
        <v>169</v>
      </c>
      <c r="I705" s="68">
        <v>167</v>
      </c>
      <c r="J705" s="113">
        <f t="shared" si="306"/>
        <v>4.1913214990138066</v>
      </c>
      <c r="K705" s="24">
        <f t="shared" si="307"/>
        <v>7.5757575757575761</v>
      </c>
      <c r="L705" s="4">
        <f t="shared" si="308"/>
        <v>2.3041474654377883</v>
      </c>
      <c r="M705" s="4">
        <f t="shared" si="309"/>
        <v>15.533088235294118</v>
      </c>
      <c r="N705" s="4">
        <f t="shared" si="310"/>
        <v>16.518298714144411</v>
      </c>
      <c r="U705" s="195"/>
      <c r="V705" s="195"/>
      <c r="W705" s="195"/>
      <c r="X705" s="195"/>
      <c r="Y705" s="195"/>
    </row>
    <row r="706" spans="1:25" ht="15" customHeight="1" x14ac:dyDescent="0.15">
      <c r="B706" s="34" t="s">
        <v>289</v>
      </c>
      <c r="E706" s="18">
        <v>20</v>
      </c>
      <c r="F706" s="18">
        <v>12</v>
      </c>
      <c r="G706" s="18">
        <v>8</v>
      </c>
      <c r="H706" s="18">
        <v>33</v>
      </c>
      <c r="I706" s="68">
        <v>31</v>
      </c>
      <c r="J706" s="113">
        <f t="shared" si="306"/>
        <v>0.98619329388560162</v>
      </c>
      <c r="K706" s="24">
        <f t="shared" si="307"/>
        <v>1.6528925619834711</v>
      </c>
      <c r="L706" s="4">
        <f t="shared" si="308"/>
        <v>0.61443932411674351</v>
      </c>
      <c r="M706" s="4">
        <f t="shared" si="309"/>
        <v>3.0330882352941178</v>
      </c>
      <c r="N706" s="4">
        <f t="shared" si="310"/>
        <v>3.066271018793274</v>
      </c>
      <c r="U706" s="195"/>
      <c r="V706" s="195"/>
      <c r="W706" s="195"/>
      <c r="X706" s="195"/>
      <c r="Y706" s="195"/>
    </row>
    <row r="707" spans="1:25" ht="15" customHeight="1" x14ac:dyDescent="0.15">
      <c r="B707" s="34" t="s">
        <v>329</v>
      </c>
      <c r="E707" s="18">
        <v>27</v>
      </c>
      <c r="F707" s="18">
        <v>13</v>
      </c>
      <c r="G707" s="18">
        <v>14</v>
      </c>
      <c r="H707" s="18">
        <v>17</v>
      </c>
      <c r="I707" s="68">
        <v>16</v>
      </c>
      <c r="J707" s="113">
        <f t="shared" si="306"/>
        <v>1.3313609467455623</v>
      </c>
      <c r="K707" s="24">
        <f t="shared" si="307"/>
        <v>1.7906336088154271</v>
      </c>
      <c r="L707" s="4">
        <f t="shared" si="308"/>
        <v>1.0752688172043012</v>
      </c>
      <c r="M707" s="4">
        <f t="shared" si="309"/>
        <v>1.5625</v>
      </c>
      <c r="N707" s="4">
        <f t="shared" si="310"/>
        <v>1.5825914935707219</v>
      </c>
      <c r="U707" s="195"/>
      <c r="V707" s="195"/>
      <c r="W707" s="195"/>
      <c r="X707" s="195"/>
      <c r="Y707" s="195"/>
    </row>
    <row r="708" spans="1:25" ht="15" customHeight="1" x14ac:dyDescent="0.15">
      <c r="B708" s="34" t="s">
        <v>300</v>
      </c>
      <c r="E708" s="18">
        <v>9</v>
      </c>
      <c r="F708" s="18">
        <v>4</v>
      </c>
      <c r="G708" s="18">
        <v>5</v>
      </c>
      <c r="H708" s="18">
        <v>4</v>
      </c>
      <c r="I708" s="68">
        <v>2</v>
      </c>
      <c r="J708" s="113">
        <f t="shared" si="306"/>
        <v>0.4437869822485207</v>
      </c>
      <c r="K708" s="24">
        <f t="shared" si="307"/>
        <v>0.55096418732782371</v>
      </c>
      <c r="L708" s="4">
        <f t="shared" si="308"/>
        <v>0.38402457757296465</v>
      </c>
      <c r="M708" s="4">
        <f t="shared" si="309"/>
        <v>0.36764705882352938</v>
      </c>
      <c r="N708" s="4">
        <f t="shared" si="310"/>
        <v>0.19782393669634024</v>
      </c>
      <c r="U708" s="195"/>
      <c r="V708" s="195"/>
      <c r="W708" s="195"/>
      <c r="X708" s="195"/>
      <c r="Y708" s="195"/>
    </row>
    <row r="709" spans="1:25" ht="15" customHeight="1" x14ac:dyDescent="0.15">
      <c r="B709" s="34" t="s">
        <v>0</v>
      </c>
      <c r="C709" s="36"/>
      <c r="D709" s="36"/>
      <c r="E709" s="19">
        <v>58</v>
      </c>
      <c r="F709" s="19">
        <v>7</v>
      </c>
      <c r="G709" s="19">
        <v>51</v>
      </c>
      <c r="H709" s="19">
        <v>16</v>
      </c>
      <c r="I709" s="73">
        <v>16</v>
      </c>
      <c r="J709" s="117">
        <f t="shared" si="306"/>
        <v>2.8599605522682445</v>
      </c>
      <c r="K709" s="26">
        <f t="shared" si="307"/>
        <v>0.96418732782369143</v>
      </c>
      <c r="L709" s="5">
        <f t="shared" si="308"/>
        <v>3.9170506912442393</v>
      </c>
      <c r="M709" s="5">
        <f t="shared" si="309"/>
        <v>1.4705882352941175</v>
      </c>
      <c r="N709" s="5">
        <f t="shared" si="310"/>
        <v>1.5825914935707219</v>
      </c>
      <c r="U709" s="195"/>
      <c r="V709" s="195"/>
      <c r="W709" s="195"/>
      <c r="X709" s="195"/>
      <c r="Y709" s="195"/>
    </row>
    <row r="710" spans="1:25" ht="15" customHeight="1" x14ac:dyDescent="0.15">
      <c r="B710" s="38" t="s">
        <v>1</v>
      </c>
      <c r="C710" s="28"/>
      <c r="D710" s="29"/>
      <c r="E710" s="39">
        <f t="shared" ref="E710:N710" si="311">SUM(E701:E709)</f>
        <v>2028</v>
      </c>
      <c r="F710" s="39">
        <f t="shared" si="311"/>
        <v>726</v>
      </c>
      <c r="G710" s="39">
        <f t="shared" si="311"/>
        <v>1302</v>
      </c>
      <c r="H710" s="39">
        <f t="shared" si="311"/>
        <v>1088</v>
      </c>
      <c r="I710" s="69">
        <f t="shared" si="311"/>
        <v>1011</v>
      </c>
      <c r="J710" s="114">
        <f t="shared" si="311"/>
        <v>100.00000000000001</v>
      </c>
      <c r="K710" s="25">
        <f t="shared" si="311"/>
        <v>100.00000000000001</v>
      </c>
      <c r="L710" s="6">
        <f t="shared" si="311"/>
        <v>100</v>
      </c>
      <c r="M710" s="6">
        <f t="shared" si="311"/>
        <v>100</v>
      </c>
      <c r="N710" s="6">
        <f t="shared" si="311"/>
        <v>99.999999999999986</v>
      </c>
    </row>
    <row r="711" spans="1:25" ht="15" customHeight="1" x14ac:dyDescent="0.15">
      <c r="B711" s="38" t="s">
        <v>307</v>
      </c>
      <c r="C711" s="28"/>
      <c r="D711" s="29"/>
      <c r="E711" s="39">
        <v>5037.8106598984768</v>
      </c>
      <c r="F711" s="47">
        <v>6022.3351877607793</v>
      </c>
      <c r="G711" s="47">
        <v>4471.9648281374903</v>
      </c>
      <c r="H711" s="47">
        <v>16588.669776119405</v>
      </c>
      <c r="I711" s="47">
        <v>17080.377889447238</v>
      </c>
      <c r="U711" s="195"/>
      <c r="V711" s="195"/>
      <c r="W711" s="195"/>
      <c r="X711" s="195"/>
      <c r="Y711" s="195"/>
    </row>
    <row r="712" spans="1:25" ht="15" customHeight="1" x14ac:dyDescent="0.15">
      <c r="B712" s="38" t="s">
        <v>409</v>
      </c>
      <c r="C712" s="28"/>
      <c r="D712" s="29"/>
      <c r="E712" s="39">
        <v>2471.2435174746338</v>
      </c>
      <c r="F712" s="47">
        <v>3382.0308166409864</v>
      </c>
      <c r="G712" s="47">
        <v>2143.2972493345164</v>
      </c>
      <c r="H712" s="47">
        <v>15367.959627329192</v>
      </c>
      <c r="I712" s="47">
        <v>16117.916387959865</v>
      </c>
      <c r="U712" s="195"/>
      <c r="V712" s="195"/>
      <c r="W712" s="195"/>
      <c r="X712" s="195"/>
      <c r="Y712" s="195"/>
    </row>
    <row r="713" spans="1:25" ht="15" customHeight="1" x14ac:dyDescent="0.15">
      <c r="B713" s="38" t="s">
        <v>308</v>
      </c>
      <c r="C713" s="28"/>
      <c r="D713" s="29"/>
      <c r="E713" s="47">
        <v>180000</v>
      </c>
      <c r="F713" s="47">
        <v>171000</v>
      </c>
      <c r="G713" s="47">
        <v>180000</v>
      </c>
      <c r="H713" s="47">
        <v>172800</v>
      </c>
      <c r="I713" s="47">
        <v>148000</v>
      </c>
      <c r="U713" s="195"/>
      <c r="V713" s="195"/>
      <c r="W713" s="195"/>
      <c r="X713" s="195"/>
      <c r="Y713" s="195"/>
    </row>
    <row r="714" spans="1:25" ht="15" customHeight="1" x14ac:dyDescent="0.15">
      <c r="B714" s="38" t="s">
        <v>309</v>
      </c>
      <c r="C714" s="28"/>
      <c r="D714" s="29"/>
      <c r="E714" s="47">
        <v>515</v>
      </c>
      <c r="F714" s="47">
        <v>515</v>
      </c>
      <c r="G714" s="47">
        <v>724</v>
      </c>
      <c r="H714" s="47">
        <v>648</v>
      </c>
      <c r="I714" s="47">
        <v>648</v>
      </c>
      <c r="U714" s="195"/>
      <c r="V714" s="195"/>
      <c r="W714" s="195"/>
      <c r="X714" s="195"/>
      <c r="Y714" s="195"/>
    </row>
    <row r="715" spans="1:25" ht="12" customHeight="1" x14ac:dyDescent="0.15">
      <c r="B715" s="70" t="s">
        <v>87</v>
      </c>
      <c r="C715" s="45"/>
      <c r="D715" s="45"/>
      <c r="E715" s="92"/>
      <c r="F715" s="92"/>
      <c r="G715" s="92"/>
      <c r="H715" s="93"/>
      <c r="I715" s="92"/>
      <c r="J715" s="92"/>
      <c r="K715" s="46"/>
      <c r="M715" s="92"/>
    </row>
    <row r="716" spans="1:25" ht="12" customHeight="1" x14ac:dyDescent="0.15">
      <c r="B716" s="63"/>
      <c r="C716" s="45"/>
      <c r="D716" s="45"/>
      <c r="E716" s="92"/>
      <c r="F716" s="92"/>
      <c r="G716" s="92"/>
      <c r="H716" s="93"/>
      <c r="I716" s="92"/>
      <c r="J716" s="92"/>
      <c r="K716" s="46"/>
      <c r="M716" s="92"/>
    </row>
    <row r="717" spans="1:25" ht="15" customHeight="1" x14ac:dyDescent="0.15">
      <c r="A717" s="1" t="s">
        <v>427</v>
      </c>
      <c r="B717" s="22"/>
      <c r="H717" s="1"/>
      <c r="I717" s="7"/>
      <c r="J717" s="7"/>
      <c r="M717" s="92"/>
    </row>
    <row r="718" spans="1:25" ht="13.65" customHeight="1" x14ac:dyDescent="0.15">
      <c r="B718" s="65"/>
      <c r="C718" s="33"/>
      <c r="D718" s="33"/>
      <c r="E718" s="80"/>
      <c r="F718" s="87"/>
      <c r="G718" s="84" t="s">
        <v>235</v>
      </c>
      <c r="H718" s="87"/>
      <c r="I718" s="87"/>
      <c r="J718" s="110"/>
      <c r="K718" s="87"/>
      <c r="L718" s="84" t="s">
        <v>236</v>
      </c>
      <c r="M718" s="87"/>
      <c r="N718" s="85"/>
    </row>
    <row r="719" spans="1:25" ht="22.65" customHeight="1" x14ac:dyDescent="0.15">
      <c r="B719" s="34"/>
      <c r="D719" s="76"/>
      <c r="E719" s="98" t="s">
        <v>589</v>
      </c>
      <c r="F719" s="98" t="s">
        <v>231</v>
      </c>
      <c r="G719" s="98" t="s">
        <v>232</v>
      </c>
      <c r="H719" s="98" t="s">
        <v>591</v>
      </c>
      <c r="I719" s="104" t="s">
        <v>234</v>
      </c>
      <c r="J719" s="107" t="s">
        <v>589</v>
      </c>
      <c r="K719" s="98" t="s">
        <v>231</v>
      </c>
      <c r="L719" s="98" t="s">
        <v>232</v>
      </c>
      <c r="M719" s="98" t="s">
        <v>591</v>
      </c>
      <c r="N719" s="98" t="s">
        <v>234</v>
      </c>
    </row>
    <row r="720" spans="1:25" ht="12" customHeight="1" x14ac:dyDescent="0.15">
      <c r="B720" s="35"/>
      <c r="C720" s="36"/>
      <c r="D720" s="77"/>
      <c r="E720" s="37"/>
      <c r="F720" s="37"/>
      <c r="G720" s="37"/>
      <c r="H720" s="37"/>
      <c r="I720" s="67"/>
      <c r="J720" s="111">
        <f>E$13</f>
        <v>2028</v>
      </c>
      <c r="K720" s="2">
        <f t="shared" ref="K720" si="312">F$13</f>
        <v>726</v>
      </c>
      <c r="L720" s="2">
        <f t="shared" ref="L720" si="313">G$13</f>
        <v>1302</v>
      </c>
      <c r="M720" s="2">
        <f t="shared" ref="M720" si="314">H$13</f>
        <v>1088</v>
      </c>
      <c r="N720" s="2">
        <f t="shared" ref="N720" si="315">I$13</f>
        <v>1011</v>
      </c>
    </row>
    <row r="721" spans="2:25" ht="15" customHeight="1" x14ac:dyDescent="0.15">
      <c r="B721" s="34" t="s">
        <v>286</v>
      </c>
      <c r="E721" s="18">
        <v>10</v>
      </c>
      <c r="F721" s="18">
        <v>0</v>
      </c>
      <c r="G721" s="18">
        <v>10</v>
      </c>
      <c r="H721" s="18">
        <v>19</v>
      </c>
      <c r="I721" s="68">
        <v>19</v>
      </c>
      <c r="J721" s="113">
        <f t="shared" ref="J721:J729" si="316">E721/J$5*100</f>
        <v>0.49309664694280081</v>
      </c>
      <c r="K721" s="24">
        <f t="shared" ref="K721:K729" si="317">F721/K$5*100</f>
        <v>0</v>
      </c>
      <c r="L721" s="4">
        <f t="shared" ref="L721:L729" si="318">G721/L$5*100</f>
        <v>0.76804915514592931</v>
      </c>
      <c r="M721" s="4">
        <f t="shared" ref="M721:M729" si="319">H721/M$5*100</f>
        <v>1.7463235294117647</v>
      </c>
      <c r="N721" s="4">
        <f t="shared" ref="N721:N729" si="320">I721/N$5*100</f>
        <v>1.8793273986152326</v>
      </c>
      <c r="U721" s="195"/>
      <c r="V721" s="195"/>
      <c r="W721" s="195"/>
      <c r="X721" s="195"/>
      <c r="Y721" s="195"/>
    </row>
    <row r="722" spans="2:25" ht="15" customHeight="1" x14ac:dyDescent="0.15">
      <c r="B722" s="34" t="s">
        <v>296</v>
      </c>
      <c r="E722" s="18">
        <v>13</v>
      </c>
      <c r="F722" s="18">
        <v>3</v>
      </c>
      <c r="G722" s="18">
        <v>10</v>
      </c>
      <c r="H722" s="18">
        <v>8</v>
      </c>
      <c r="I722" s="68">
        <v>7</v>
      </c>
      <c r="J722" s="113">
        <f t="shared" si="316"/>
        <v>0.64102564102564097</v>
      </c>
      <c r="K722" s="24">
        <f t="shared" si="317"/>
        <v>0.41322314049586778</v>
      </c>
      <c r="L722" s="4">
        <f t="shared" si="318"/>
        <v>0.76804915514592931</v>
      </c>
      <c r="M722" s="4">
        <f t="shared" si="319"/>
        <v>0.73529411764705876</v>
      </c>
      <c r="N722" s="4">
        <f t="shared" si="320"/>
        <v>0.6923837784371909</v>
      </c>
      <c r="U722" s="195"/>
      <c r="V722" s="195"/>
      <c r="W722" s="195"/>
      <c r="X722" s="195"/>
      <c r="Y722" s="195"/>
    </row>
    <row r="723" spans="2:25" ht="15" customHeight="1" x14ac:dyDescent="0.15">
      <c r="B723" s="34" t="s">
        <v>297</v>
      </c>
      <c r="E723" s="18">
        <v>17</v>
      </c>
      <c r="F723" s="18">
        <v>1</v>
      </c>
      <c r="G723" s="18">
        <v>16</v>
      </c>
      <c r="H723" s="18">
        <v>4</v>
      </c>
      <c r="I723" s="68">
        <v>4</v>
      </c>
      <c r="J723" s="113">
        <f t="shared" si="316"/>
        <v>0.83826429980276129</v>
      </c>
      <c r="K723" s="24">
        <f t="shared" si="317"/>
        <v>0.13774104683195593</v>
      </c>
      <c r="L723" s="4">
        <f t="shared" si="318"/>
        <v>1.228878648233487</v>
      </c>
      <c r="M723" s="4">
        <f t="shared" si="319"/>
        <v>0.36764705882352938</v>
      </c>
      <c r="N723" s="4">
        <f t="shared" si="320"/>
        <v>0.39564787339268048</v>
      </c>
      <c r="U723" s="195"/>
      <c r="V723" s="195"/>
      <c r="W723" s="195"/>
      <c r="X723" s="195"/>
      <c r="Y723" s="195"/>
    </row>
    <row r="724" spans="2:25" ht="15" customHeight="1" x14ac:dyDescent="0.15">
      <c r="B724" s="34" t="s">
        <v>298</v>
      </c>
      <c r="E724" s="18">
        <v>205</v>
      </c>
      <c r="F724" s="18">
        <v>112</v>
      </c>
      <c r="G724" s="18">
        <v>93</v>
      </c>
      <c r="H724" s="18">
        <v>14</v>
      </c>
      <c r="I724" s="68">
        <v>11</v>
      </c>
      <c r="J724" s="113">
        <f t="shared" si="316"/>
        <v>10.108481262327416</v>
      </c>
      <c r="K724" s="24">
        <f t="shared" si="317"/>
        <v>15.426997245179063</v>
      </c>
      <c r="L724" s="4">
        <f t="shared" si="318"/>
        <v>7.1428571428571423</v>
      </c>
      <c r="M724" s="4">
        <f t="shared" si="319"/>
        <v>1.2867647058823528</v>
      </c>
      <c r="N724" s="4">
        <f t="shared" si="320"/>
        <v>1.0880316518298714</v>
      </c>
      <c r="U724" s="195"/>
      <c r="V724" s="195"/>
      <c r="W724" s="195"/>
      <c r="X724" s="195"/>
      <c r="Y724" s="195"/>
    </row>
    <row r="725" spans="2:25" ht="15" customHeight="1" x14ac:dyDescent="0.15">
      <c r="B725" s="34" t="s">
        <v>288</v>
      </c>
      <c r="E725" s="18">
        <v>598</v>
      </c>
      <c r="F725" s="18">
        <v>129</v>
      </c>
      <c r="G725" s="18">
        <v>469</v>
      </c>
      <c r="H725" s="18">
        <v>185</v>
      </c>
      <c r="I725" s="68">
        <v>178</v>
      </c>
      <c r="J725" s="113">
        <f t="shared" si="316"/>
        <v>29.487179487179489</v>
      </c>
      <c r="K725" s="24">
        <f t="shared" si="317"/>
        <v>17.768595041322314</v>
      </c>
      <c r="L725" s="4">
        <f t="shared" si="318"/>
        <v>36.021505376344088</v>
      </c>
      <c r="M725" s="4">
        <f t="shared" si="319"/>
        <v>17.003676470588236</v>
      </c>
      <c r="N725" s="4">
        <f t="shared" si="320"/>
        <v>17.606330365974284</v>
      </c>
      <c r="U725" s="195"/>
      <c r="V725" s="195"/>
      <c r="W725" s="195"/>
      <c r="X725" s="195"/>
      <c r="Y725" s="195"/>
    </row>
    <row r="726" spans="2:25" ht="15" customHeight="1" x14ac:dyDescent="0.15">
      <c r="B726" s="34" t="s">
        <v>289</v>
      </c>
      <c r="E726" s="18">
        <v>668</v>
      </c>
      <c r="F726" s="18">
        <v>145</v>
      </c>
      <c r="G726" s="18">
        <v>523</v>
      </c>
      <c r="H726" s="18">
        <v>669</v>
      </c>
      <c r="I726" s="68">
        <v>626</v>
      </c>
      <c r="J726" s="113">
        <f t="shared" si="316"/>
        <v>32.938856015779095</v>
      </c>
      <c r="K726" s="24">
        <f t="shared" si="317"/>
        <v>19.97245179063361</v>
      </c>
      <c r="L726" s="4">
        <f t="shared" si="318"/>
        <v>40.168970814132102</v>
      </c>
      <c r="M726" s="4">
        <f t="shared" si="319"/>
        <v>61.48897058823529</v>
      </c>
      <c r="N726" s="4">
        <f t="shared" si="320"/>
        <v>61.918892185954498</v>
      </c>
      <c r="U726" s="195"/>
      <c r="V726" s="195"/>
      <c r="W726" s="195"/>
      <c r="X726" s="195"/>
      <c r="Y726" s="195"/>
    </row>
    <row r="727" spans="2:25" ht="15" customHeight="1" x14ac:dyDescent="0.15">
      <c r="B727" s="34" t="s">
        <v>290</v>
      </c>
      <c r="E727" s="18">
        <v>233</v>
      </c>
      <c r="F727" s="18">
        <v>142</v>
      </c>
      <c r="G727" s="18">
        <v>91</v>
      </c>
      <c r="H727" s="18">
        <v>142</v>
      </c>
      <c r="I727" s="68">
        <v>123</v>
      </c>
      <c r="J727" s="113">
        <f t="shared" si="316"/>
        <v>11.489151873767259</v>
      </c>
      <c r="K727" s="24">
        <f t="shared" si="317"/>
        <v>19.55922865013774</v>
      </c>
      <c r="L727" s="4">
        <f t="shared" si="318"/>
        <v>6.9892473118279561</v>
      </c>
      <c r="M727" s="4">
        <f t="shared" si="319"/>
        <v>13.051470588235295</v>
      </c>
      <c r="N727" s="4">
        <f t="shared" si="320"/>
        <v>12.166172106824925</v>
      </c>
      <c r="U727" s="195"/>
      <c r="V727" s="195"/>
      <c r="W727" s="195"/>
      <c r="X727" s="195"/>
      <c r="Y727" s="195"/>
    </row>
    <row r="728" spans="2:25" ht="15" customHeight="1" x14ac:dyDescent="0.15">
      <c r="B728" s="34" t="s">
        <v>301</v>
      </c>
      <c r="E728" s="18">
        <v>219</v>
      </c>
      <c r="F728" s="18">
        <v>185</v>
      </c>
      <c r="G728" s="18">
        <v>34</v>
      </c>
      <c r="H728" s="18">
        <v>24</v>
      </c>
      <c r="I728" s="68">
        <v>20</v>
      </c>
      <c r="J728" s="113">
        <f t="shared" si="316"/>
        <v>10.798816568047338</v>
      </c>
      <c r="K728" s="24">
        <f t="shared" si="317"/>
        <v>25.482093663911847</v>
      </c>
      <c r="L728" s="4">
        <f t="shared" si="318"/>
        <v>2.6113671274961598</v>
      </c>
      <c r="M728" s="4">
        <f t="shared" si="319"/>
        <v>2.2058823529411766</v>
      </c>
      <c r="N728" s="4">
        <f t="shared" si="320"/>
        <v>1.9782393669634024</v>
      </c>
      <c r="U728" s="195"/>
      <c r="V728" s="195"/>
      <c r="W728" s="195"/>
      <c r="X728" s="195"/>
      <c r="Y728" s="195"/>
    </row>
    <row r="729" spans="2:25" ht="15" customHeight="1" x14ac:dyDescent="0.15">
      <c r="B729" s="34" t="s">
        <v>0</v>
      </c>
      <c r="C729" s="36"/>
      <c r="D729" s="36"/>
      <c r="E729" s="19">
        <v>65</v>
      </c>
      <c r="F729" s="19">
        <v>9</v>
      </c>
      <c r="G729" s="19">
        <v>56</v>
      </c>
      <c r="H729" s="19">
        <v>23</v>
      </c>
      <c r="I729" s="73">
        <v>23</v>
      </c>
      <c r="J729" s="117">
        <f t="shared" si="316"/>
        <v>3.2051282051282048</v>
      </c>
      <c r="K729" s="26">
        <f t="shared" si="317"/>
        <v>1.2396694214876034</v>
      </c>
      <c r="L729" s="5">
        <f t="shared" si="318"/>
        <v>4.3010752688172049</v>
      </c>
      <c r="M729" s="5">
        <f t="shared" si="319"/>
        <v>2.1139705882352944</v>
      </c>
      <c r="N729" s="5">
        <f t="shared" si="320"/>
        <v>2.2749752720079131</v>
      </c>
      <c r="U729" s="195"/>
      <c r="V729" s="195"/>
      <c r="W729" s="195"/>
      <c r="X729" s="195"/>
      <c r="Y729" s="195"/>
    </row>
    <row r="730" spans="2:25" ht="15" customHeight="1" x14ac:dyDescent="0.15">
      <c r="B730" s="38" t="s">
        <v>1</v>
      </c>
      <c r="C730" s="28"/>
      <c r="D730" s="29"/>
      <c r="E730" s="39">
        <f t="shared" ref="E730:N730" si="321">SUM(E721:E729)</f>
        <v>2028</v>
      </c>
      <c r="F730" s="39">
        <f t="shared" si="321"/>
        <v>726</v>
      </c>
      <c r="G730" s="39">
        <f t="shared" si="321"/>
        <v>1302</v>
      </c>
      <c r="H730" s="39">
        <f t="shared" si="321"/>
        <v>1088</v>
      </c>
      <c r="I730" s="69">
        <f t="shared" si="321"/>
        <v>1011</v>
      </c>
      <c r="J730" s="114">
        <f t="shared" si="321"/>
        <v>100</v>
      </c>
      <c r="K730" s="25">
        <f t="shared" si="321"/>
        <v>100</v>
      </c>
      <c r="L730" s="6">
        <f t="shared" si="321"/>
        <v>99.999999999999986</v>
      </c>
      <c r="M730" s="6">
        <f t="shared" si="321"/>
        <v>99.999999999999986</v>
      </c>
      <c r="N730" s="6">
        <f t="shared" si="321"/>
        <v>100</v>
      </c>
    </row>
    <row r="731" spans="2:25" ht="15" customHeight="1" x14ac:dyDescent="0.15">
      <c r="B731" s="38" t="s">
        <v>307</v>
      </c>
      <c r="C731" s="28"/>
      <c r="D731" s="29"/>
      <c r="E731" s="39">
        <v>42568.302598064191</v>
      </c>
      <c r="F731" s="47">
        <v>47718.799163179916</v>
      </c>
      <c r="G731" s="47">
        <v>39604.493579454254</v>
      </c>
      <c r="H731" s="47">
        <v>43583.420657276998</v>
      </c>
      <c r="I731" s="47">
        <v>43370.050607287449</v>
      </c>
      <c r="U731" s="195"/>
      <c r="V731" s="195"/>
      <c r="W731" s="195"/>
      <c r="X731" s="195"/>
      <c r="Y731" s="195"/>
    </row>
    <row r="732" spans="2:25" ht="15" customHeight="1" x14ac:dyDescent="0.15">
      <c r="B732" s="38" t="s">
        <v>409</v>
      </c>
      <c r="C732" s="28"/>
      <c r="D732" s="29"/>
      <c r="E732" s="39">
        <v>42538.529711375209</v>
      </c>
      <c r="F732" s="47">
        <v>47835.403400309122</v>
      </c>
      <c r="G732" s="47">
        <v>39774.803921568629</v>
      </c>
      <c r="H732" s="47">
        <v>44362.776850886337</v>
      </c>
      <c r="I732" s="47">
        <v>44180.943820224718</v>
      </c>
      <c r="U732" s="195"/>
      <c r="V732" s="195"/>
      <c r="W732" s="195"/>
      <c r="X732" s="195"/>
      <c r="Y732" s="195"/>
    </row>
    <row r="733" spans="2:25" ht="15" customHeight="1" x14ac:dyDescent="0.15">
      <c r="B733" s="38" t="s">
        <v>308</v>
      </c>
      <c r="C733" s="28"/>
      <c r="D733" s="29"/>
      <c r="E733" s="47">
        <v>108000</v>
      </c>
      <c r="F733" s="47">
        <v>83160</v>
      </c>
      <c r="G733" s="47">
        <v>108000</v>
      </c>
      <c r="H733" s="47">
        <v>86400</v>
      </c>
      <c r="I733" s="47">
        <v>86400</v>
      </c>
      <c r="U733" s="195"/>
      <c r="V733" s="195"/>
      <c r="W733" s="195"/>
      <c r="X733" s="195"/>
      <c r="Y733" s="195"/>
    </row>
    <row r="734" spans="2:25" ht="15" customHeight="1" x14ac:dyDescent="0.15">
      <c r="B734" s="38" t="s">
        <v>309</v>
      </c>
      <c r="C734" s="28"/>
      <c r="D734" s="29"/>
      <c r="E734" s="47">
        <v>1296</v>
      </c>
      <c r="F734" s="47">
        <v>1500</v>
      </c>
      <c r="G734" s="47">
        <v>1296</v>
      </c>
      <c r="H734" s="47">
        <v>1350</v>
      </c>
      <c r="I734" s="47">
        <v>1350</v>
      </c>
      <c r="U734" s="195"/>
      <c r="V734" s="195"/>
      <c r="W734" s="195"/>
      <c r="X734" s="195"/>
      <c r="Y734" s="195"/>
    </row>
    <row r="735" spans="2:25" ht="12" customHeight="1" x14ac:dyDescent="0.15">
      <c r="B735" s="70" t="s">
        <v>87</v>
      </c>
      <c r="C735" s="45"/>
      <c r="D735" s="45"/>
      <c r="E735" s="92"/>
      <c r="F735" s="92"/>
      <c r="G735" s="92"/>
      <c r="H735" s="93"/>
      <c r="I735" s="92"/>
      <c r="J735" s="92"/>
      <c r="K735" s="46"/>
      <c r="M735" s="92"/>
    </row>
    <row r="736" spans="2:25" ht="9.9" customHeight="1" x14ac:dyDescent="0.15">
      <c r="B736" s="63"/>
      <c r="C736" s="45"/>
      <c r="D736" s="45"/>
      <c r="E736" s="92"/>
      <c r="F736" s="92"/>
      <c r="G736" s="92"/>
      <c r="H736" s="93"/>
      <c r="I736" s="92"/>
      <c r="J736" s="92"/>
      <c r="K736" s="46"/>
      <c r="M736" s="92"/>
    </row>
    <row r="737" spans="1:25" ht="15" customHeight="1" x14ac:dyDescent="0.15">
      <c r="A737" s="1" t="s">
        <v>428</v>
      </c>
      <c r="B737" s="22"/>
      <c r="H737" s="1"/>
      <c r="I737" s="7"/>
      <c r="J737" s="7"/>
      <c r="M737" s="92"/>
    </row>
    <row r="738" spans="1:25" ht="13.65" customHeight="1" x14ac:dyDescent="0.15">
      <c r="B738" s="65"/>
      <c r="C738" s="33"/>
      <c r="D738" s="33"/>
      <c r="E738" s="80"/>
      <c r="F738" s="87"/>
      <c r="G738" s="84" t="s">
        <v>235</v>
      </c>
      <c r="H738" s="87"/>
      <c r="I738" s="87"/>
      <c r="J738" s="110"/>
      <c r="K738" s="87"/>
      <c r="L738" s="84" t="s">
        <v>236</v>
      </c>
      <c r="M738" s="87"/>
      <c r="N738" s="85"/>
    </row>
    <row r="739" spans="1:25" ht="22.65" customHeight="1" x14ac:dyDescent="0.15">
      <c r="B739" s="34"/>
      <c r="D739" s="76"/>
      <c r="E739" s="98" t="s">
        <v>589</v>
      </c>
      <c r="F739" s="98" t="s">
        <v>231</v>
      </c>
      <c r="G739" s="98" t="s">
        <v>232</v>
      </c>
      <c r="H739" s="98" t="s">
        <v>591</v>
      </c>
      <c r="I739" s="104" t="s">
        <v>234</v>
      </c>
      <c r="J739" s="107" t="s">
        <v>589</v>
      </c>
      <c r="K739" s="98" t="s">
        <v>231</v>
      </c>
      <c r="L739" s="98" t="s">
        <v>232</v>
      </c>
      <c r="M739" s="98" t="s">
        <v>591</v>
      </c>
      <c r="N739" s="98" t="s">
        <v>234</v>
      </c>
    </row>
    <row r="740" spans="1:25" ht="12" customHeight="1" x14ac:dyDescent="0.15">
      <c r="B740" s="35"/>
      <c r="C740" s="36"/>
      <c r="D740" s="77"/>
      <c r="E740" s="37"/>
      <c r="F740" s="37"/>
      <c r="G740" s="37"/>
      <c r="H740" s="37"/>
      <c r="I740" s="67"/>
      <c r="J740" s="111">
        <f>E$13</f>
        <v>2028</v>
      </c>
      <c r="K740" s="2">
        <f t="shared" ref="K740" si="322">F$13</f>
        <v>726</v>
      </c>
      <c r="L740" s="2">
        <f t="shared" ref="L740" si="323">G$13</f>
        <v>1302</v>
      </c>
      <c r="M740" s="2">
        <f t="shared" ref="M740" si="324">H$13</f>
        <v>1088</v>
      </c>
      <c r="N740" s="2">
        <f t="shared" ref="N740" si="325">I$13</f>
        <v>1011</v>
      </c>
    </row>
    <row r="741" spans="1:25" ht="15" customHeight="1" x14ac:dyDescent="0.15">
      <c r="B741" s="34" t="s">
        <v>286</v>
      </c>
      <c r="E741" s="18">
        <v>997</v>
      </c>
      <c r="F741" s="18">
        <v>433</v>
      </c>
      <c r="G741" s="18">
        <v>564</v>
      </c>
      <c r="H741" s="18">
        <v>580</v>
      </c>
      <c r="I741" s="68">
        <v>541</v>
      </c>
      <c r="J741" s="113">
        <f t="shared" ref="J741:J749" si="326">E741/J$5*100</f>
        <v>49.161735700197241</v>
      </c>
      <c r="K741" s="24">
        <f t="shared" ref="K741:K749" si="327">F741/K$5*100</f>
        <v>59.641873278236915</v>
      </c>
      <c r="L741" s="4">
        <f t="shared" ref="L741:L749" si="328">G741/L$5*100</f>
        <v>43.317972350230413</v>
      </c>
      <c r="M741" s="4">
        <f t="shared" ref="M741:M749" si="329">H741/M$5*100</f>
        <v>53.308823529411761</v>
      </c>
      <c r="N741" s="4">
        <f t="shared" ref="N741:N749" si="330">I741/N$5*100</f>
        <v>53.511374876360037</v>
      </c>
      <c r="U741" s="195"/>
      <c r="V741" s="195"/>
      <c r="W741" s="195"/>
      <c r="X741" s="195"/>
      <c r="Y741" s="195"/>
    </row>
    <row r="742" spans="1:25" ht="15" customHeight="1" x14ac:dyDescent="0.15">
      <c r="B742" s="34" t="s">
        <v>302</v>
      </c>
      <c r="E742" s="18">
        <v>137</v>
      </c>
      <c r="F742" s="18">
        <v>38</v>
      </c>
      <c r="G742" s="18">
        <v>99</v>
      </c>
      <c r="H742" s="18">
        <v>86</v>
      </c>
      <c r="I742" s="68">
        <v>84</v>
      </c>
      <c r="J742" s="113">
        <f t="shared" si="326"/>
        <v>6.7554240631163704</v>
      </c>
      <c r="K742" s="24">
        <f t="shared" si="327"/>
        <v>5.2341597796143251</v>
      </c>
      <c r="L742" s="4">
        <f t="shared" si="328"/>
        <v>7.6036866359447011</v>
      </c>
      <c r="M742" s="4">
        <f t="shared" si="329"/>
        <v>7.9044117647058822</v>
      </c>
      <c r="N742" s="4">
        <f t="shared" si="330"/>
        <v>8.3086053412462899</v>
      </c>
      <c r="U742" s="195"/>
      <c r="V742" s="195"/>
      <c r="W742" s="195"/>
      <c r="X742" s="195"/>
      <c r="Y742" s="195"/>
    </row>
    <row r="743" spans="1:25" ht="15" customHeight="1" x14ac:dyDescent="0.15">
      <c r="B743" s="34" t="s">
        <v>303</v>
      </c>
      <c r="E743" s="18">
        <v>239</v>
      </c>
      <c r="F743" s="18">
        <v>93</v>
      </c>
      <c r="G743" s="18">
        <v>146</v>
      </c>
      <c r="H743" s="18">
        <v>76</v>
      </c>
      <c r="I743" s="68">
        <v>69</v>
      </c>
      <c r="J743" s="113">
        <f t="shared" si="326"/>
        <v>11.78500986193294</v>
      </c>
      <c r="K743" s="24">
        <f t="shared" si="327"/>
        <v>12.809917355371899</v>
      </c>
      <c r="L743" s="4">
        <f t="shared" si="328"/>
        <v>11.213517665130567</v>
      </c>
      <c r="M743" s="4">
        <f t="shared" si="329"/>
        <v>6.9852941176470589</v>
      </c>
      <c r="N743" s="4">
        <f t="shared" si="330"/>
        <v>6.8249258160237387</v>
      </c>
      <c r="U743" s="195"/>
      <c r="V743" s="195"/>
      <c r="W743" s="195"/>
      <c r="X743" s="195"/>
      <c r="Y743" s="195"/>
    </row>
    <row r="744" spans="1:25" ht="15" customHeight="1" x14ac:dyDescent="0.15">
      <c r="B744" s="34" t="s">
        <v>304</v>
      </c>
      <c r="E744" s="18">
        <v>199</v>
      </c>
      <c r="F744" s="18">
        <v>34</v>
      </c>
      <c r="G744" s="18">
        <v>165</v>
      </c>
      <c r="H744" s="18">
        <v>64</v>
      </c>
      <c r="I744" s="68">
        <v>62</v>
      </c>
      <c r="J744" s="113">
        <f t="shared" si="326"/>
        <v>9.8126232741617354</v>
      </c>
      <c r="K744" s="24">
        <f t="shared" si="327"/>
        <v>4.6831955922865012</v>
      </c>
      <c r="L744" s="4">
        <f t="shared" si="328"/>
        <v>12.672811059907835</v>
      </c>
      <c r="M744" s="4">
        <f t="shared" si="329"/>
        <v>5.8823529411764701</v>
      </c>
      <c r="N744" s="4">
        <f t="shared" si="330"/>
        <v>6.132542037586548</v>
      </c>
      <c r="U744" s="195"/>
      <c r="V744" s="195"/>
      <c r="W744" s="195"/>
      <c r="X744" s="195"/>
      <c r="Y744" s="195"/>
    </row>
    <row r="745" spans="1:25" ht="15" customHeight="1" x14ac:dyDescent="0.15">
      <c r="B745" s="34" t="s">
        <v>305</v>
      </c>
      <c r="E745" s="18">
        <v>93</v>
      </c>
      <c r="F745" s="18">
        <v>25</v>
      </c>
      <c r="G745" s="18">
        <v>68</v>
      </c>
      <c r="H745" s="18">
        <v>20</v>
      </c>
      <c r="I745" s="68">
        <v>18</v>
      </c>
      <c r="J745" s="113">
        <f t="shared" si="326"/>
        <v>4.5857988165680474</v>
      </c>
      <c r="K745" s="24">
        <f t="shared" si="327"/>
        <v>3.443526170798898</v>
      </c>
      <c r="L745" s="4">
        <f t="shared" si="328"/>
        <v>5.2227342549923197</v>
      </c>
      <c r="M745" s="4">
        <f t="shared" si="329"/>
        <v>1.8382352941176472</v>
      </c>
      <c r="N745" s="4">
        <f t="shared" si="330"/>
        <v>1.7804154302670623</v>
      </c>
      <c r="U745" s="195"/>
      <c r="V745" s="195"/>
      <c r="W745" s="195"/>
      <c r="X745" s="195"/>
      <c r="Y745" s="195"/>
    </row>
    <row r="746" spans="1:25" ht="15" customHeight="1" x14ac:dyDescent="0.15">
      <c r="B746" s="34" t="s">
        <v>298</v>
      </c>
      <c r="E746" s="18">
        <v>52</v>
      </c>
      <c r="F746" s="18">
        <v>10</v>
      </c>
      <c r="G746" s="18">
        <v>42</v>
      </c>
      <c r="H746" s="18">
        <v>19</v>
      </c>
      <c r="I746" s="68">
        <v>18</v>
      </c>
      <c r="J746" s="113">
        <f t="shared" si="326"/>
        <v>2.5641025641025639</v>
      </c>
      <c r="K746" s="24">
        <f t="shared" si="327"/>
        <v>1.3774104683195594</v>
      </c>
      <c r="L746" s="4">
        <f t="shared" si="328"/>
        <v>3.225806451612903</v>
      </c>
      <c r="M746" s="4">
        <f t="shared" si="329"/>
        <v>1.7463235294117647</v>
      </c>
      <c r="N746" s="4">
        <f t="shared" si="330"/>
        <v>1.7804154302670623</v>
      </c>
      <c r="U746" s="195"/>
      <c r="V746" s="195"/>
      <c r="W746" s="195"/>
      <c r="X746" s="195"/>
      <c r="Y746" s="195"/>
    </row>
    <row r="747" spans="1:25" ht="15" customHeight="1" x14ac:dyDescent="0.15">
      <c r="B747" s="34" t="s">
        <v>288</v>
      </c>
      <c r="E747" s="18">
        <v>12</v>
      </c>
      <c r="F747" s="18">
        <v>6</v>
      </c>
      <c r="G747" s="18">
        <v>6</v>
      </c>
      <c r="H747" s="18">
        <v>3</v>
      </c>
      <c r="I747" s="68">
        <v>2</v>
      </c>
      <c r="J747" s="113">
        <f t="shared" si="326"/>
        <v>0.59171597633136097</v>
      </c>
      <c r="K747" s="24">
        <f t="shared" si="327"/>
        <v>0.82644628099173556</v>
      </c>
      <c r="L747" s="4">
        <f t="shared" si="328"/>
        <v>0.46082949308755761</v>
      </c>
      <c r="M747" s="4">
        <f t="shared" si="329"/>
        <v>0.27573529411764708</v>
      </c>
      <c r="N747" s="4">
        <f t="shared" si="330"/>
        <v>0.19782393669634024</v>
      </c>
      <c r="U747" s="195"/>
      <c r="V747" s="195"/>
      <c r="W747" s="195"/>
      <c r="X747" s="195"/>
      <c r="Y747" s="195"/>
    </row>
    <row r="748" spans="1:25" ht="15" customHeight="1" x14ac:dyDescent="0.15">
      <c r="B748" s="34" t="s">
        <v>306</v>
      </c>
      <c r="E748" s="18">
        <v>3</v>
      </c>
      <c r="F748" s="18">
        <v>0</v>
      </c>
      <c r="G748" s="18">
        <v>3</v>
      </c>
      <c r="H748" s="18">
        <v>5</v>
      </c>
      <c r="I748" s="68">
        <v>3</v>
      </c>
      <c r="J748" s="113">
        <f t="shared" si="326"/>
        <v>0.14792899408284024</v>
      </c>
      <c r="K748" s="24">
        <f t="shared" si="327"/>
        <v>0</v>
      </c>
      <c r="L748" s="4">
        <f t="shared" si="328"/>
        <v>0.2304147465437788</v>
      </c>
      <c r="M748" s="4">
        <f t="shared" si="329"/>
        <v>0.4595588235294118</v>
      </c>
      <c r="N748" s="4">
        <f t="shared" si="330"/>
        <v>0.29673590504451042</v>
      </c>
      <c r="U748" s="195"/>
      <c r="V748" s="195"/>
      <c r="W748" s="195"/>
      <c r="X748" s="195"/>
      <c r="Y748" s="195"/>
    </row>
    <row r="749" spans="1:25" ht="15" customHeight="1" x14ac:dyDescent="0.15">
      <c r="B749" s="34" t="s">
        <v>0</v>
      </c>
      <c r="C749" s="36"/>
      <c r="D749" s="36"/>
      <c r="E749" s="19">
        <v>296</v>
      </c>
      <c r="F749" s="19">
        <v>87</v>
      </c>
      <c r="G749" s="19">
        <v>209</v>
      </c>
      <c r="H749" s="19">
        <v>235</v>
      </c>
      <c r="I749" s="73">
        <v>214</v>
      </c>
      <c r="J749" s="117">
        <f t="shared" si="326"/>
        <v>14.595660749506903</v>
      </c>
      <c r="K749" s="26">
        <f t="shared" si="327"/>
        <v>11.983471074380166</v>
      </c>
      <c r="L749" s="5">
        <f t="shared" si="328"/>
        <v>16.052227342549923</v>
      </c>
      <c r="M749" s="5">
        <f t="shared" si="329"/>
        <v>21.599264705882355</v>
      </c>
      <c r="N749" s="5">
        <f t="shared" si="330"/>
        <v>21.167161226508409</v>
      </c>
      <c r="U749" s="195"/>
      <c r="V749" s="195"/>
      <c r="W749" s="195"/>
      <c r="X749" s="195"/>
      <c r="Y749" s="195"/>
    </row>
    <row r="750" spans="1:25" ht="15" customHeight="1" x14ac:dyDescent="0.15">
      <c r="B750" s="38" t="s">
        <v>1</v>
      </c>
      <c r="C750" s="28"/>
      <c r="D750" s="29"/>
      <c r="E750" s="39">
        <f t="shared" ref="E750:N750" si="331">SUM(E741:E749)</f>
        <v>2028</v>
      </c>
      <c r="F750" s="39">
        <f t="shared" si="331"/>
        <v>726</v>
      </c>
      <c r="G750" s="39">
        <f t="shared" si="331"/>
        <v>1302</v>
      </c>
      <c r="H750" s="39">
        <f t="shared" si="331"/>
        <v>1088</v>
      </c>
      <c r="I750" s="69">
        <f t="shared" si="331"/>
        <v>1011</v>
      </c>
      <c r="J750" s="114">
        <f t="shared" si="331"/>
        <v>100.00000000000001</v>
      </c>
      <c r="K750" s="25">
        <f t="shared" si="331"/>
        <v>99.999999999999986</v>
      </c>
      <c r="L750" s="6">
        <f t="shared" si="331"/>
        <v>99.999999999999986</v>
      </c>
      <c r="M750" s="6">
        <f t="shared" si="331"/>
        <v>100</v>
      </c>
      <c r="N750" s="6">
        <f t="shared" si="331"/>
        <v>99.999999999999986</v>
      </c>
    </row>
    <row r="751" spans="1:25" ht="15" customHeight="1" x14ac:dyDescent="0.15">
      <c r="B751" s="38" t="s">
        <v>307</v>
      </c>
      <c r="C751" s="28"/>
      <c r="D751" s="29"/>
      <c r="E751" s="39">
        <v>4178.9688221709002</v>
      </c>
      <c r="F751" s="47">
        <v>2953.9593114241002</v>
      </c>
      <c r="G751" s="47">
        <v>4895.145471180238</v>
      </c>
      <c r="H751" s="47">
        <v>2899.2218309859154</v>
      </c>
      <c r="I751" s="47">
        <v>2850.0828105395231</v>
      </c>
      <c r="U751" s="195"/>
      <c r="V751" s="195"/>
      <c r="W751" s="195"/>
      <c r="X751" s="195"/>
      <c r="Y751" s="195"/>
    </row>
    <row r="752" spans="1:25" ht="15" customHeight="1" x14ac:dyDescent="0.15">
      <c r="B752" s="38" t="s">
        <v>409</v>
      </c>
      <c r="C752" s="28"/>
      <c r="D752" s="29"/>
      <c r="E752" s="39">
        <v>3338.6442307692309</v>
      </c>
      <c r="F752" s="47">
        <v>2135.1975736568456</v>
      </c>
      <c r="G752" s="47">
        <v>4067.3360406091369</v>
      </c>
      <c r="H752" s="47">
        <v>1973.2122395833333</v>
      </c>
      <c r="I752" s="47">
        <v>1965.7941585535466</v>
      </c>
      <c r="U752" s="195"/>
      <c r="V752" s="195"/>
      <c r="W752" s="195"/>
      <c r="X752" s="195"/>
      <c r="Y752" s="195"/>
    </row>
    <row r="753" spans="1:25" ht="15" customHeight="1" x14ac:dyDescent="0.15">
      <c r="B753" s="38" t="s">
        <v>308</v>
      </c>
      <c r="C753" s="28"/>
      <c r="D753" s="29"/>
      <c r="E753" s="47">
        <v>87132</v>
      </c>
      <c r="F753" s="47">
        <v>34000</v>
      </c>
      <c r="G753" s="47">
        <v>87132</v>
      </c>
      <c r="H753" s="47">
        <v>50000</v>
      </c>
      <c r="I753" s="47">
        <v>50000</v>
      </c>
      <c r="U753" s="195"/>
      <c r="V753" s="195"/>
      <c r="W753" s="195"/>
      <c r="X753" s="195"/>
      <c r="Y753" s="195"/>
    </row>
    <row r="754" spans="1:25" ht="15" customHeight="1" x14ac:dyDescent="0.15">
      <c r="B754" s="38" t="s">
        <v>309</v>
      </c>
      <c r="C754" s="28"/>
      <c r="D754" s="29"/>
      <c r="E754" s="47">
        <v>300</v>
      </c>
      <c r="F754" s="47">
        <v>740</v>
      </c>
      <c r="G754" s="47">
        <v>300</v>
      </c>
      <c r="H754" s="47">
        <v>160</v>
      </c>
      <c r="I754" s="47">
        <v>160</v>
      </c>
      <c r="U754" s="195"/>
      <c r="V754" s="195"/>
      <c r="W754" s="195"/>
      <c r="X754" s="195"/>
      <c r="Y754" s="195"/>
    </row>
    <row r="755" spans="1:25" ht="12" customHeight="1" x14ac:dyDescent="0.15">
      <c r="B755" s="70" t="s">
        <v>87</v>
      </c>
      <c r="C755" s="45"/>
      <c r="D755" s="45"/>
      <c r="E755" s="92"/>
      <c r="F755" s="92"/>
      <c r="G755" s="92"/>
      <c r="H755" s="93"/>
      <c r="I755" s="92"/>
      <c r="J755" s="92"/>
      <c r="K755" s="46"/>
      <c r="M755" s="92"/>
    </row>
    <row r="756" spans="1:25" ht="9.9" customHeight="1" x14ac:dyDescent="0.15">
      <c r="B756" s="63"/>
      <c r="C756" s="45"/>
      <c r="D756" s="45"/>
      <c r="E756" s="92"/>
      <c r="F756" s="92"/>
      <c r="G756" s="92"/>
      <c r="H756" s="93"/>
      <c r="I756" s="92"/>
      <c r="J756" s="92"/>
      <c r="K756" s="46"/>
      <c r="M756" s="92"/>
    </row>
    <row r="757" spans="1:25" ht="15" customHeight="1" x14ac:dyDescent="0.15">
      <c r="A757" s="1" t="s">
        <v>429</v>
      </c>
      <c r="B757" s="22"/>
      <c r="H757" s="1"/>
      <c r="I757" s="7"/>
      <c r="J757" s="7"/>
    </row>
    <row r="758" spans="1:25" ht="13.65" customHeight="1" x14ac:dyDescent="0.15">
      <c r="B758" s="65"/>
      <c r="C758" s="33"/>
      <c r="D758" s="33"/>
      <c r="E758" s="80"/>
      <c r="F758" s="87"/>
      <c r="G758" s="84" t="s">
        <v>235</v>
      </c>
      <c r="H758" s="87"/>
      <c r="I758" s="87"/>
      <c r="J758" s="110"/>
      <c r="K758" s="87"/>
      <c r="L758" s="84" t="s">
        <v>236</v>
      </c>
      <c r="M758" s="87"/>
      <c r="N758" s="85"/>
    </row>
    <row r="759" spans="1:25" ht="22.65" customHeight="1" x14ac:dyDescent="0.15">
      <c r="B759" s="34"/>
      <c r="D759" s="76"/>
      <c r="E759" s="98" t="s">
        <v>589</v>
      </c>
      <c r="F759" s="98" t="s">
        <v>231</v>
      </c>
      <c r="G759" s="98" t="s">
        <v>232</v>
      </c>
      <c r="H759" s="98" t="s">
        <v>591</v>
      </c>
      <c r="I759" s="104" t="s">
        <v>234</v>
      </c>
      <c r="J759" s="107" t="s">
        <v>589</v>
      </c>
      <c r="K759" s="98" t="s">
        <v>231</v>
      </c>
      <c r="L759" s="98" t="s">
        <v>232</v>
      </c>
      <c r="M759" s="98" t="s">
        <v>591</v>
      </c>
      <c r="N759" s="98" t="s">
        <v>234</v>
      </c>
    </row>
    <row r="760" spans="1:25" ht="12" customHeight="1" x14ac:dyDescent="0.15">
      <c r="B760" s="35"/>
      <c r="C760" s="36"/>
      <c r="D760" s="77"/>
      <c r="E760" s="37"/>
      <c r="F760" s="37"/>
      <c r="G760" s="37"/>
      <c r="H760" s="37"/>
      <c r="I760" s="67"/>
      <c r="J760" s="111">
        <f>E$13</f>
        <v>2028</v>
      </c>
      <c r="K760" s="2">
        <f t="shared" ref="K760" si="332">F$13</f>
        <v>726</v>
      </c>
      <c r="L760" s="2">
        <f t="shared" ref="L760" si="333">G$13</f>
        <v>1302</v>
      </c>
      <c r="M760" s="2">
        <f t="shared" ref="M760" si="334">H$13</f>
        <v>1088</v>
      </c>
      <c r="N760" s="2">
        <f t="shared" ref="N760" si="335">I$13</f>
        <v>1011</v>
      </c>
    </row>
    <row r="761" spans="1:25" ht="15" customHeight="1" x14ac:dyDescent="0.15">
      <c r="B761" s="34" t="s">
        <v>286</v>
      </c>
      <c r="E761" s="18">
        <v>1071</v>
      </c>
      <c r="F761" s="18">
        <v>407</v>
      </c>
      <c r="G761" s="18">
        <v>664</v>
      </c>
      <c r="H761" s="18">
        <v>314</v>
      </c>
      <c r="I761" s="68">
        <v>291</v>
      </c>
      <c r="J761" s="113">
        <f t="shared" ref="J761:J769" si="336">E761/J$5*100</f>
        <v>52.810650887573964</v>
      </c>
      <c r="K761" s="24">
        <f t="shared" ref="K761:K769" si="337">F761/K$5*100</f>
        <v>56.060606060606055</v>
      </c>
      <c r="L761" s="4">
        <f t="shared" ref="L761:L769" si="338">G761/L$5*100</f>
        <v>50.998463901689703</v>
      </c>
      <c r="M761" s="4">
        <f t="shared" ref="M761:M769" si="339">H761/M$5*100</f>
        <v>28.860294117647058</v>
      </c>
      <c r="N761" s="4">
        <f t="shared" ref="N761:N769" si="340">I761/N$5*100</f>
        <v>28.783382789317507</v>
      </c>
      <c r="U761" s="195"/>
      <c r="V761" s="195"/>
      <c r="W761" s="195"/>
      <c r="X761" s="195"/>
      <c r="Y761" s="195"/>
    </row>
    <row r="762" spans="1:25" ht="15" customHeight="1" x14ac:dyDescent="0.15">
      <c r="B762" s="34" t="s">
        <v>314</v>
      </c>
      <c r="E762" s="18">
        <v>188</v>
      </c>
      <c r="F762" s="18">
        <v>22</v>
      </c>
      <c r="G762" s="18">
        <v>166</v>
      </c>
      <c r="H762" s="18">
        <v>208</v>
      </c>
      <c r="I762" s="68">
        <v>202</v>
      </c>
      <c r="J762" s="113">
        <f t="shared" si="336"/>
        <v>9.2702169625246551</v>
      </c>
      <c r="K762" s="24">
        <f t="shared" si="337"/>
        <v>3.0303030303030303</v>
      </c>
      <c r="L762" s="4">
        <f t="shared" si="338"/>
        <v>12.749615975422426</v>
      </c>
      <c r="M762" s="4">
        <f t="shared" si="339"/>
        <v>19.117647058823529</v>
      </c>
      <c r="N762" s="4">
        <f t="shared" si="340"/>
        <v>19.980217606330367</v>
      </c>
      <c r="U762" s="195"/>
      <c r="V762" s="195"/>
      <c r="W762" s="195"/>
      <c r="X762" s="195"/>
      <c r="Y762" s="195"/>
    </row>
    <row r="763" spans="1:25" ht="15" customHeight="1" x14ac:dyDescent="0.15">
      <c r="B763" s="34" t="s">
        <v>294</v>
      </c>
      <c r="E763" s="18">
        <v>192</v>
      </c>
      <c r="F763" s="18">
        <v>44</v>
      </c>
      <c r="G763" s="18">
        <v>148</v>
      </c>
      <c r="H763" s="18">
        <v>227</v>
      </c>
      <c r="I763" s="68">
        <v>216</v>
      </c>
      <c r="J763" s="113">
        <f t="shared" si="336"/>
        <v>9.4674556213017755</v>
      </c>
      <c r="K763" s="24">
        <f t="shared" si="337"/>
        <v>6.0606060606060606</v>
      </c>
      <c r="L763" s="4">
        <f t="shared" si="338"/>
        <v>11.367127496159753</v>
      </c>
      <c r="M763" s="4">
        <f t="shared" si="339"/>
        <v>20.863970588235293</v>
      </c>
      <c r="N763" s="4">
        <f t="shared" si="340"/>
        <v>21.364985163204746</v>
      </c>
      <c r="U763" s="195"/>
      <c r="V763" s="195"/>
      <c r="W763" s="195"/>
      <c r="X763" s="195"/>
      <c r="Y763" s="195"/>
    </row>
    <row r="764" spans="1:25" ht="15" customHeight="1" x14ac:dyDescent="0.15">
      <c r="B764" s="34" t="s">
        <v>312</v>
      </c>
      <c r="E764" s="18">
        <v>103</v>
      </c>
      <c r="F764" s="18">
        <v>24</v>
      </c>
      <c r="G764" s="18">
        <v>79</v>
      </c>
      <c r="H764" s="18">
        <v>160</v>
      </c>
      <c r="I764" s="68">
        <v>148</v>
      </c>
      <c r="J764" s="113">
        <f t="shared" si="336"/>
        <v>5.0788954635108485</v>
      </c>
      <c r="K764" s="24">
        <f t="shared" si="337"/>
        <v>3.3057851239669422</v>
      </c>
      <c r="L764" s="4">
        <f t="shared" si="338"/>
        <v>6.0675883256528413</v>
      </c>
      <c r="M764" s="4">
        <f t="shared" si="339"/>
        <v>14.705882352941178</v>
      </c>
      <c r="N764" s="4">
        <f t="shared" si="340"/>
        <v>14.638971315529178</v>
      </c>
      <c r="U764" s="195"/>
      <c r="V764" s="195"/>
      <c r="W764" s="195"/>
      <c r="X764" s="195"/>
      <c r="Y764" s="195"/>
    </row>
    <row r="765" spans="1:25" ht="15" customHeight="1" x14ac:dyDescent="0.15">
      <c r="B765" s="34" t="s">
        <v>330</v>
      </c>
      <c r="E765" s="18">
        <v>96</v>
      </c>
      <c r="F765" s="18">
        <v>37</v>
      </c>
      <c r="G765" s="18">
        <v>59</v>
      </c>
      <c r="H765" s="18">
        <v>76</v>
      </c>
      <c r="I765" s="68">
        <v>68</v>
      </c>
      <c r="J765" s="113">
        <f t="shared" si="336"/>
        <v>4.7337278106508878</v>
      </c>
      <c r="K765" s="24">
        <f t="shared" si="337"/>
        <v>5.0964187327823689</v>
      </c>
      <c r="L765" s="4">
        <f t="shared" si="338"/>
        <v>4.5314900153609834</v>
      </c>
      <c r="M765" s="4">
        <f t="shared" si="339"/>
        <v>6.9852941176470589</v>
      </c>
      <c r="N765" s="4">
        <f t="shared" si="340"/>
        <v>6.7260138476755689</v>
      </c>
      <c r="U765" s="195"/>
      <c r="V765" s="195"/>
      <c r="W765" s="195"/>
      <c r="X765" s="195"/>
      <c r="Y765" s="195"/>
    </row>
    <row r="766" spans="1:25" ht="15" customHeight="1" x14ac:dyDescent="0.15">
      <c r="B766" s="34" t="s">
        <v>331</v>
      </c>
      <c r="E766" s="18">
        <v>54</v>
      </c>
      <c r="F766" s="18">
        <v>27</v>
      </c>
      <c r="G766" s="18">
        <v>27</v>
      </c>
      <c r="H766" s="18">
        <v>37</v>
      </c>
      <c r="I766" s="68">
        <v>33</v>
      </c>
      <c r="J766" s="113">
        <f t="shared" si="336"/>
        <v>2.6627218934911245</v>
      </c>
      <c r="K766" s="24">
        <f t="shared" si="337"/>
        <v>3.71900826446281</v>
      </c>
      <c r="L766" s="4">
        <f t="shared" si="338"/>
        <v>2.0737327188940093</v>
      </c>
      <c r="M766" s="4">
        <f t="shared" si="339"/>
        <v>3.4007352941176467</v>
      </c>
      <c r="N766" s="4">
        <f t="shared" si="340"/>
        <v>3.2640949554896146</v>
      </c>
      <c r="U766" s="195"/>
      <c r="V766" s="195"/>
      <c r="W766" s="195"/>
      <c r="X766" s="195"/>
      <c r="Y766" s="195"/>
    </row>
    <row r="767" spans="1:25" ht="15" customHeight="1" x14ac:dyDescent="0.15">
      <c r="B767" s="34" t="s">
        <v>332</v>
      </c>
      <c r="E767" s="18">
        <v>88</v>
      </c>
      <c r="F767" s="18">
        <v>84</v>
      </c>
      <c r="G767" s="18">
        <v>4</v>
      </c>
      <c r="H767" s="18">
        <v>12</v>
      </c>
      <c r="I767" s="68">
        <v>8</v>
      </c>
      <c r="J767" s="113">
        <f t="shared" si="336"/>
        <v>4.3392504930966469</v>
      </c>
      <c r="K767" s="24">
        <f t="shared" si="337"/>
        <v>11.570247933884298</v>
      </c>
      <c r="L767" s="4">
        <f t="shared" si="338"/>
        <v>0.30721966205837176</v>
      </c>
      <c r="M767" s="4">
        <f t="shared" si="339"/>
        <v>1.1029411764705883</v>
      </c>
      <c r="N767" s="4">
        <f t="shared" si="340"/>
        <v>0.79129574678536096</v>
      </c>
      <c r="U767" s="195"/>
      <c r="V767" s="195"/>
      <c r="W767" s="195"/>
      <c r="X767" s="195"/>
      <c r="Y767" s="195"/>
    </row>
    <row r="768" spans="1:25" ht="15" customHeight="1" x14ac:dyDescent="0.15">
      <c r="B768" s="34" t="s">
        <v>333</v>
      </c>
      <c r="E768" s="18">
        <v>5</v>
      </c>
      <c r="F768" s="18">
        <v>4</v>
      </c>
      <c r="G768" s="18">
        <v>1</v>
      </c>
      <c r="H768" s="18">
        <v>1</v>
      </c>
      <c r="I768" s="68">
        <v>1</v>
      </c>
      <c r="J768" s="113">
        <f t="shared" si="336"/>
        <v>0.2465483234714004</v>
      </c>
      <c r="K768" s="24">
        <f t="shared" si="337"/>
        <v>0.55096418732782371</v>
      </c>
      <c r="L768" s="4">
        <f t="shared" si="338"/>
        <v>7.6804915514592939E-2</v>
      </c>
      <c r="M768" s="4">
        <f t="shared" si="339"/>
        <v>9.1911764705882346E-2</v>
      </c>
      <c r="N768" s="4">
        <f t="shared" si="340"/>
        <v>9.8911968348170121E-2</v>
      </c>
      <c r="U768" s="195"/>
      <c r="V768" s="195"/>
      <c r="W768" s="195"/>
      <c r="X768" s="195"/>
      <c r="Y768" s="195"/>
    </row>
    <row r="769" spans="1:25" ht="15" customHeight="1" x14ac:dyDescent="0.15">
      <c r="B769" s="34" t="s">
        <v>0</v>
      </c>
      <c r="C769" s="36"/>
      <c r="D769" s="36"/>
      <c r="E769" s="19">
        <v>231</v>
      </c>
      <c r="F769" s="19">
        <v>77</v>
      </c>
      <c r="G769" s="19">
        <v>154</v>
      </c>
      <c r="H769" s="19">
        <v>53</v>
      </c>
      <c r="I769" s="73">
        <v>44</v>
      </c>
      <c r="J769" s="117">
        <f t="shared" si="336"/>
        <v>11.390532544378699</v>
      </c>
      <c r="K769" s="26">
        <f t="shared" si="337"/>
        <v>10.606060606060606</v>
      </c>
      <c r="L769" s="5">
        <f t="shared" si="338"/>
        <v>11.827956989247312</v>
      </c>
      <c r="M769" s="5">
        <f t="shared" si="339"/>
        <v>4.8713235294117645</v>
      </c>
      <c r="N769" s="5">
        <f t="shared" si="340"/>
        <v>4.3521266073194855</v>
      </c>
      <c r="U769" s="195"/>
      <c r="V769" s="195"/>
      <c r="W769" s="195"/>
      <c r="X769" s="195"/>
      <c r="Y769" s="195"/>
    </row>
    <row r="770" spans="1:25" ht="15" customHeight="1" x14ac:dyDescent="0.15">
      <c r="B770" s="38" t="s">
        <v>1</v>
      </c>
      <c r="C770" s="28"/>
      <c r="D770" s="29"/>
      <c r="E770" s="39">
        <f t="shared" ref="E770:N770" si="341">SUM(E761:E769)</f>
        <v>2028</v>
      </c>
      <c r="F770" s="39">
        <f t="shared" si="341"/>
        <v>726</v>
      </c>
      <c r="G770" s="39">
        <f t="shared" si="341"/>
        <v>1302</v>
      </c>
      <c r="H770" s="39">
        <f t="shared" si="341"/>
        <v>1088</v>
      </c>
      <c r="I770" s="69">
        <f t="shared" si="341"/>
        <v>1011</v>
      </c>
      <c r="J770" s="114">
        <f t="shared" si="341"/>
        <v>100</v>
      </c>
      <c r="K770" s="25">
        <f t="shared" si="341"/>
        <v>100</v>
      </c>
      <c r="L770" s="6">
        <f t="shared" si="341"/>
        <v>99.999999999999986</v>
      </c>
      <c r="M770" s="6">
        <f t="shared" si="341"/>
        <v>100.00000000000001</v>
      </c>
      <c r="N770" s="6">
        <f t="shared" si="341"/>
        <v>100.00000000000001</v>
      </c>
    </row>
    <row r="771" spans="1:25" ht="15" customHeight="1" x14ac:dyDescent="0.15">
      <c r="B771" s="38" t="s">
        <v>886</v>
      </c>
      <c r="C771" s="28"/>
      <c r="D771" s="29"/>
      <c r="E771" s="47">
        <v>89690.80133555927</v>
      </c>
      <c r="F771" s="47">
        <v>130174.11402157164</v>
      </c>
      <c r="G771" s="47">
        <v>66804.329268292684</v>
      </c>
      <c r="H771" s="47">
        <v>104051.29855072463</v>
      </c>
      <c r="I771" s="47">
        <v>100754.90589451914</v>
      </c>
      <c r="U771" s="195"/>
      <c r="V771" s="195"/>
      <c r="W771" s="195"/>
      <c r="X771" s="195"/>
      <c r="Y771" s="195"/>
    </row>
    <row r="772" spans="1:25" ht="15" customHeight="1" x14ac:dyDescent="0.15">
      <c r="B772" s="38" t="s">
        <v>887</v>
      </c>
      <c r="C772" s="28"/>
      <c r="D772" s="29"/>
      <c r="E772" s="47">
        <f t="shared" ref="E772" si="342">E771*(E770-E769)/SUM(E762:E768)</f>
        <v>222003.26446280992</v>
      </c>
      <c r="F772" s="47">
        <f>F771*(F770-F769)/SUM(F762:F768)</f>
        <v>349103.30578512396</v>
      </c>
      <c r="G772" s="47">
        <f t="shared" ref="G772:I772" si="343">G771*(G770-G769)/SUM(G762:G768)</f>
        <v>158453.24380165289</v>
      </c>
      <c r="H772" s="47">
        <f t="shared" si="343"/>
        <v>149366.28848821082</v>
      </c>
      <c r="I772" s="47">
        <f t="shared" si="343"/>
        <v>144127.2100591716</v>
      </c>
      <c r="U772" s="195"/>
      <c r="V772" s="195"/>
      <c r="W772" s="195"/>
      <c r="X772" s="195"/>
      <c r="Y772" s="195"/>
    </row>
    <row r="773" spans="1:25" ht="15" customHeight="1" x14ac:dyDescent="0.15">
      <c r="B773" s="38" t="s">
        <v>409</v>
      </c>
      <c r="C773" s="28"/>
      <c r="D773" s="29"/>
      <c r="E773" s="47">
        <v>56011.371216800493</v>
      </c>
      <c r="F773" s="47">
        <v>99895.7264957265</v>
      </c>
      <c r="G773" s="47">
        <v>44558.994197292071</v>
      </c>
      <c r="H773" s="47">
        <v>90638.364415862801</v>
      </c>
      <c r="I773" s="47">
        <v>88962.679678530418</v>
      </c>
      <c r="U773" s="195"/>
      <c r="V773" s="195"/>
      <c r="W773" s="195"/>
      <c r="X773" s="195"/>
      <c r="Y773" s="195"/>
    </row>
    <row r="774" spans="1:25" ht="15" customHeight="1" x14ac:dyDescent="0.15">
      <c r="B774" s="38" t="s">
        <v>308</v>
      </c>
      <c r="C774" s="28"/>
      <c r="D774" s="29"/>
      <c r="E774" s="196">
        <v>13000000</v>
      </c>
      <c r="F774" s="196">
        <v>1750000</v>
      </c>
      <c r="G774" s="196">
        <v>13000000</v>
      </c>
      <c r="H774" s="196">
        <v>2400000</v>
      </c>
      <c r="I774" s="196">
        <v>2400000</v>
      </c>
      <c r="U774" s="195"/>
      <c r="V774" s="195"/>
      <c r="W774" s="195"/>
      <c r="X774" s="195"/>
      <c r="Y774" s="195"/>
    </row>
    <row r="775" spans="1:25" ht="15" customHeight="1" x14ac:dyDescent="0.15">
      <c r="B775" s="38" t="s">
        <v>309</v>
      </c>
      <c r="C775" s="28"/>
      <c r="D775" s="29"/>
      <c r="E775" s="47">
        <v>8400</v>
      </c>
      <c r="F775" s="47">
        <v>10000</v>
      </c>
      <c r="G775" s="47">
        <v>8400</v>
      </c>
      <c r="H775" s="47">
        <v>8000</v>
      </c>
      <c r="I775" s="47">
        <v>8000</v>
      </c>
      <c r="U775" s="195"/>
      <c r="V775" s="195"/>
      <c r="W775" s="195"/>
      <c r="X775" s="195"/>
      <c r="Y775" s="195"/>
    </row>
    <row r="776" spans="1:25" ht="12" customHeight="1" x14ac:dyDescent="0.15">
      <c r="B776" s="70" t="s">
        <v>87</v>
      </c>
      <c r="C776" s="45"/>
      <c r="D776" s="45"/>
      <c r="E776" s="92"/>
      <c r="F776" s="92"/>
      <c r="G776" s="92"/>
      <c r="H776" s="93"/>
      <c r="I776" s="92"/>
      <c r="J776" s="92"/>
      <c r="K776" s="46"/>
      <c r="M776" s="92"/>
    </row>
    <row r="777" spans="1:25" ht="15" customHeight="1" x14ac:dyDescent="0.15">
      <c r="B777" s="63"/>
      <c r="C777" s="45"/>
      <c r="D777" s="45"/>
      <c r="E777" s="92"/>
      <c r="F777" s="92"/>
      <c r="G777" s="92"/>
      <c r="H777" s="93"/>
      <c r="I777" s="92"/>
      <c r="J777" s="92"/>
      <c r="K777" s="46"/>
      <c r="M777" s="92"/>
    </row>
    <row r="778" spans="1:25" ht="15" customHeight="1" x14ac:dyDescent="0.15">
      <c r="A778" s="1" t="s">
        <v>430</v>
      </c>
      <c r="B778" s="22"/>
      <c r="H778" s="1"/>
      <c r="I778" s="7"/>
      <c r="J778" s="7"/>
      <c r="M778" s="7"/>
    </row>
    <row r="779" spans="1:25" ht="13.65" customHeight="1" x14ac:dyDescent="0.15">
      <c r="B779" s="65"/>
      <c r="C779" s="33"/>
      <c r="D779" s="33"/>
      <c r="E779" s="80"/>
      <c r="F779" s="87"/>
      <c r="G779" s="84" t="s">
        <v>235</v>
      </c>
      <c r="H779" s="87"/>
      <c r="I779" s="87"/>
      <c r="J779" s="110"/>
      <c r="K779" s="87"/>
      <c r="L779" s="84" t="s">
        <v>236</v>
      </c>
      <c r="M779" s="87"/>
      <c r="N779" s="85"/>
    </row>
    <row r="780" spans="1:25" ht="22.65" customHeight="1" x14ac:dyDescent="0.15">
      <c r="B780" s="34"/>
      <c r="D780" s="76"/>
      <c r="E780" s="98" t="s">
        <v>589</v>
      </c>
      <c r="F780" s="98" t="s">
        <v>231</v>
      </c>
      <c r="G780" s="98" t="s">
        <v>232</v>
      </c>
      <c r="H780" s="98" t="s">
        <v>591</v>
      </c>
      <c r="I780" s="104" t="s">
        <v>234</v>
      </c>
      <c r="J780" s="107" t="s">
        <v>589</v>
      </c>
      <c r="K780" s="98" t="s">
        <v>231</v>
      </c>
      <c r="L780" s="98" t="s">
        <v>232</v>
      </c>
      <c r="M780" s="98" t="s">
        <v>591</v>
      </c>
      <c r="N780" s="98" t="s">
        <v>234</v>
      </c>
    </row>
    <row r="781" spans="1:25" ht="12" customHeight="1" x14ac:dyDescent="0.15">
      <c r="B781" s="35"/>
      <c r="C781" s="36"/>
      <c r="D781" s="77"/>
      <c r="E781" s="37"/>
      <c r="F781" s="37"/>
      <c r="G781" s="37"/>
      <c r="H781" s="37"/>
      <c r="I781" s="67"/>
      <c r="J781" s="111">
        <f>E$13</f>
        <v>2028</v>
      </c>
      <c r="K781" s="2">
        <f t="shared" ref="K781" si="344">F$13</f>
        <v>726</v>
      </c>
      <c r="L781" s="2">
        <f t="shared" ref="L781" si="345">G$13</f>
        <v>1302</v>
      </c>
      <c r="M781" s="2">
        <f t="shared" ref="M781" si="346">H$13</f>
        <v>1088</v>
      </c>
      <c r="N781" s="2">
        <f t="shared" ref="N781" si="347">I$13</f>
        <v>1011</v>
      </c>
    </row>
    <row r="782" spans="1:25" ht="15" customHeight="1" x14ac:dyDescent="0.15">
      <c r="B782" s="34" t="s">
        <v>286</v>
      </c>
      <c r="E782" s="18">
        <v>1115</v>
      </c>
      <c r="F782" s="18">
        <v>274</v>
      </c>
      <c r="G782" s="18">
        <v>841</v>
      </c>
      <c r="H782" s="18">
        <v>712</v>
      </c>
      <c r="I782" s="68">
        <v>664</v>
      </c>
      <c r="J782" s="113">
        <f t="shared" ref="J782:J787" si="348">E782/J$5*100</f>
        <v>54.980276134122285</v>
      </c>
      <c r="K782" s="24">
        <f t="shared" ref="K782:K787" si="349">F782/K$5*100</f>
        <v>37.74104683195592</v>
      </c>
      <c r="L782" s="4">
        <f t="shared" ref="L782:L787" si="350">G782/L$5*100</f>
        <v>64.59293394777265</v>
      </c>
      <c r="M782" s="4">
        <f t="shared" ref="M782:M787" si="351">H782/M$5*100</f>
        <v>65.441176470588232</v>
      </c>
      <c r="N782" s="4">
        <f t="shared" ref="N782:N787" si="352">I782/N$5*100</f>
        <v>65.677546983184968</v>
      </c>
      <c r="U782" s="195"/>
      <c r="V782" s="195"/>
      <c r="W782" s="195"/>
      <c r="X782" s="195"/>
      <c r="Y782" s="195"/>
    </row>
    <row r="783" spans="1:25" ht="15" customHeight="1" x14ac:dyDescent="0.15">
      <c r="B783" s="34" t="s">
        <v>881</v>
      </c>
      <c r="E783" s="18">
        <v>92</v>
      </c>
      <c r="F783" s="18">
        <v>23</v>
      </c>
      <c r="G783" s="18">
        <v>69</v>
      </c>
      <c r="H783" s="18">
        <v>29</v>
      </c>
      <c r="I783" s="68">
        <v>28</v>
      </c>
      <c r="J783" s="113">
        <f t="shared" si="348"/>
        <v>4.5364891518737673</v>
      </c>
      <c r="K783" s="24">
        <f t="shared" si="349"/>
        <v>3.1680440771349865</v>
      </c>
      <c r="L783" s="4">
        <f t="shared" si="350"/>
        <v>5.2995391705069128</v>
      </c>
      <c r="M783" s="4">
        <f t="shared" si="351"/>
        <v>2.6654411764705883</v>
      </c>
      <c r="N783" s="4">
        <f t="shared" si="352"/>
        <v>2.7695351137487636</v>
      </c>
      <c r="U783" s="195"/>
      <c r="V783" s="195"/>
      <c r="W783" s="195"/>
      <c r="X783" s="195"/>
      <c r="Y783" s="195"/>
    </row>
    <row r="784" spans="1:25" ht="15" customHeight="1" x14ac:dyDescent="0.15">
      <c r="B784" s="34" t="s">
        <v>883</v>
      </c>
      <c r="E784" s="18">
        <v>133</v>
      </c>
      <c r="F784" s="18">
        <v>102</v>
      </c>
      <c r="G784" s="18">
        <v>31</v>
      </c>
      <c r="H784" s="18">
        <v>10</v>
      </c>
      <c r="I784" s="68">
        <v>6</v>
      </c>
      <c r="J784" s="113">
        <f t="shared" ref="J784" si="353">E784/J$5*100</f>
        <v>6.5581854043392509</v>
      </c>
      <c r="K784" s="24">
        <f t="shared" ref="K784" si="354">F784/K$5*100</f>
        <v>14.049586776859504</v>
      </c>
      <c r="L784" s="4">
        <f t="shared" ref="L784" si="355">G784/L$5*100</f>
        <v>2.3809523809523809</v>
      </c>
      <c r="M784" s="4">
        <f t="shared" ref="M784" si="356">H784/M$5*100</f>
        <v>0.91911764705882359</v>
      </c>
      <c r="N784" s="4">
        <f t="shared" ref="N784" si="357">I784/N$5*100</f>
        <v>0.59347181008902083</v>
      </c>
      <c r="U784" s="195"/>
      <c r="V784" s="195"/>
      <c r="W784" s="195"/>
      <c r="X784" s="195"/>
      <c r="Y784" s="195"/>
    </row>
    <row r="785" spans="1:25" ht="15" customHeight="1" x14ac:dyDescent="0.15">
      <c r="B785" s="34" t="s">
        <v>884</v>
      </c>
      <c r="E785" s="18">
        <v>114</v>
      </c>
      <c r="F785" s="18">
        <v>103</v>
      </c>
      <c r="G785" s="18">
        <v>11</v>
      </c>
      <c r="H785" s="18">
        <v>0</v>
      </c>
      <c r="I785" s="68">
        <v>0</v>
      </c>
      <c r="J785" s="113">
        <f t="shared" si="348"/>
        <v>5.6213017751479288</v>
      </c>
      <c r="K785" s="24">
        <f t="shared" si="349"/>
        <v>14.18732782369146</v>
      </c>
      <c r="L785" s="4">
        <f t="shared" si="350"/>
        <v>0.84485407066052232</v>
      </c>
      <c r="M785" s="4">
        <f t="shared" si="351"/>
        <v>0</v>
      </c>
      <c r="N785" s="4">
        <f t="shared" si="352"/>
        <v>0</v>
      </c>
      <c r="U785" s="195"/>
      <c r="V785" s="195"/>
      <c r="W785" s="195"/>
      <c r="X785" s="195"/>
      <c r="Y785" s="195"/>
    </row>
    <row r="786" spans="1:25" ht="15" customHeight="1" x14ac:dyDescent="0.15">
      <c r="B786" s="34" t="s">
        <v>882</v>
      </c>
      <c r="E786" s="18">
        <v>81</v>
      </c>
      <c r="F786" s="18">
        <v>68</v>
      </c>
      <c r="G786" s="18">
        <v>13</v>
      </c>
      <c r="H786" s="18">
        <v>3</v>
      </c>
      <c r="I786" s="68">
        <v>1</v>
      </c>
      <c r="J786" s="113">
        <f t="shared" si="348"/>
        <v>3.9940828402366866</v>
      </c>
      <c r="K786" s="24">
        <f t="shared" si="349"/>
        <v>9.3663911845730023</v>
      </c>
      <c r="L786" s="4">
        <f t="shared" si="350"/>
        <v>0.99846390168970811</v>
      </c>
      <c r="M786" s="4">
        <f t="shared" si="351"/>
        <v>0.27573529411764708</v>
      </c>
      <c r="N786" s="4">
        <f t="shared" si="352"/>
        <v>9.8911968348170121E-2</v>
      </c>
      <c r="U786" s="195"/>
      <c r="V786" s="195"/>
      <c r="W786" s="195"/>
      <c r="X786" s="195"/>
      <c r="Y786" s="195"/>
    </row>
    <row r="787" spans="1:25" ht="15" customHeight="1" x14ac:dyDescent="0.15">
      <c r="B787" s="34" t="s">
        <v>160</v>
      </c>
      <c r="C787" s="36"/>
      <c r="D787" s="36"/>
      <c r="E787" s="19">
        <v>493</v>
      </c>
      <c r="F787" s="19">
        <v>156</v>
      </c>
      <c r="G787" s="19">
        <v>337</v>
      </c>
      <c r="H787" s="19">
        <v>334</v>
      </c>
      <c r="I787" s="73">
        <v>312</v>
      </c>
      <c r="J787" s="117">
        <f t="shared" si="348"/>
        <v>24.309664694280077</v>
      </c>
      <c r="K787" s="26">
        <f t="shared" si="349"/>
        <v>21.487603305785125</v>
      </c>
      <c r="L787" s="5">
        <f t="shared" si="350"/>
        <v>25.883256528417821</v>
      </c>
      <c r="M787" s="5">
        <f t="shared" si="351"/>
        <v>30.698529411764707</v>
      </c>
      <c r="N787" s="5">
        <f t="shared" si="352"/>
        <v>30.86053412462908</v>
      </c>
      <c r="U787" s="195"/>
      <c r="V787" s="195"/>
      <c r="W787" s="195"/>
      <c r="X787" s="195"/>
      <c r="Y787" s="195"/>
    </row>
    <row r="788" spans="1:25" ht="15" customHeight="1" x14ac:dyDescent="0.15">
      <c r="B788" s="38" t="s">
        <v>1</v>
      </c>
      <c r="C788" s="28"/>
      <c r="D788" s="29"/>
      <c r="E788" s="39">
        <f t="shared" ref="E788:N788" si="358">SUM(E782:E787)</f>
        <v>2028</v>
      </c>
      <c r="F788" s="39">
        <f>SUM(F782:F787)</f>
        <v>726</v>
      </c>
      <c r="G788" s="39">
        <f t="shared" si="358"/>
        <v>1302</v>
      </c>
      <c r="H788" s="39">
        <f t="shared" si="358"/>
        <v>1088</v>
      </c>
      <c r="I788" s="69">
        <f t="shared" si="358"/>
        <v>1011</v>
      </c>
      <c r="J788" s="114">
        <f t="shared" si="358"/>
        <v>99.999999999999986</v>
      </c>
      <c r="K788" s="25">
        <f t="shared" si="358"/>
        <v>100</v>
      </c>
      <c r="L788" s="6">
        <f t="shared" si="358"/>
        <v>99.999999999999986</v>
      </c>
      <c r="M788" s="6">
        <f t="shared" si="358"/>
        <v>100.00000000000001</v>
      </c>
      <c r="N788" s="6">
        <f t="shared" si="358"/>
        <v>100</v>
      </c>
    </row>
    <row r="789" spans="1:25" ht="15" customHeight="1" x14ac:dyDescent="0.15">
      <c r="B789" s="38" t="s">
        <v>886</v>
      </c>
      <c r="C789" s="28"/>
      <c r="D789" s="29"/>
      <c r="E789" s="196">
        <v>1914274.6376460642</v>
      </c>
      <c r="F789" s="196">
        <v>4237357.1890994888</v>
      </c>
      <c r="G789" s="196">
        <v>542091.16165803105</v>
      </c>
      <c r="H789" s="196">
        <v>147877.9575596817</v>
      </c>
      <c r="I789" s="196">
        <v>70071.502145922743</v>
      </c>
      <c r="U789" s="195"/>
      <c r="V789" s="195"/>
      <c r="W789" s="195"/>
      <c r="X789" s="195"/>
      <c r="Y789" s="195"/>
    </row>
    <row r="790" spans="1:25" ht="15" customHeight="1" x14ac:dyDescent="0.15">
      <c r="B790" s="38" t="s">
        <v>887</v>
      </c>
      <c r="C790" s="28"/>
      <c r="D790" s="29"/>
      <c r="E790" s="196">
        <f t="shared" ref="E790" si="359">E789*(E788-E787)/SUM(E783:E786)</f>
        <v>6996218.0209207339</v>
      </c>
      <c r="F790" s="196">
        <f>F789*(F788-F787)/SUM(F783:F786)</f>
        <v>8159775.6681983406</v>
      </c>
      <c r="G790" s="196">
        <f t="shared" ref="G790:I790" si="360">G789*(G788-G787)/SUM(G783:G786)</f>
        <v>4218693.314516129</v>
      </c>
      <c r="H790" s="196">
        <f t="shared" si="360"/>
        <v>2654761.4285714286</v>
      </c>
      <c r="I790" s="196">
        <f t="shared" si="360"/>
        <v>1399428</v>
      </c>
      <c r="U790" s="195"/>
      <c r="V790" s="195"/>
      <c r="W790" s="195"/>
      <c r="X790" s="195"/>
      <c r="Y790" s="195"/>
    </row>
    <row r="791" spans="1:25" ht="15" customHeight="1" x14ac:dyDescent="0.15">
      <c r="B791" s="38" t="s">
        <v>409</v>
      </c>
      <c r="C791" s="28"/>
      <c r="D791" s="29"/>
      <c r="E791" s="196">
        <v>958566.01800276176</v>
      </c>
      <c r="F791" s="196">
        <v>3189983.4587290045</v>
      </c>
      <c r="G791" s="47">
        <v>21823.902186421175</v>
      </c>
      <c r="H791" s="47">
        <v>345.58823529411762</v>
      </c>
      <c r="I791" s="47">
        <v>55.467511885895405</v>
      </c>
      <c r="U791" s="195"/>
      <c r="V791" s="195"/>
      <c r="W791" s="195"/>
      <c r="X791" s="195"/>
      <c r="Y791" s="195"/>
    </row>
    <row r="792" spans="1:25" ht="15" customHeight="1" x14ac:dyDescent="0.15">
      <c r="B792" s="38" t="s">
        <v>308</v>
      </c>
      <c r="C792" s="28"/>
      <c r="D792" s="29"/>
      <c r="E792" s="197">
        <v>64350000</v>
      </c>
      <c r="F792" s="197">
        <v>36110000</v>
      </c>
      <c r="G792" s="196">
        <v>64350000</v>
      </c>
      <c r="H792" s="196">
        <v>36900000</v>
      </c>
      <c r="I792" s="196">
        <v>29952000</v>
      </c>
      <c r="U792" s="195"/>
      <c r="V792" s="195"/>
      <c r="W792" s="195"/>
      <c r="X792" s="195"/>
      <c r="Y792" s="195"/>
    </row>
    <row r="793" spans="1:25" ht="15" customHeight="1" x14ac:dyDescent="0.15">
      <c r="B793" s="38" t="s">
        <v>309</v>
      </c>
      <c r="C793" s="28"/>
      <c r="D793" s="29"/>
      <c r="E793" s="196">
        <v>10000</v>
      </c>
      <c r="F793" s="196">
        <v>75000</v>
      </c>
      <c r="G793" s="196">
        <v>10000</v>
      </c>
      <c r="H793" s="196">
        <v>35000</v>
      </c>
      <c r="I793" s="196">
        <v>35000</v>
      </c>
      <c r="U793" s="195"/>
      <c r="V793" s="195"/>
      <c r="W793" s="195"/>
      <c r="X793" s="195"/>
      <c r="Y793" s="195"/>
    </row>
    <row r="794" spans="1:25" ht="12" customHeight="1" x14ac:dyDescent="0.15">
      <c r="B794" s="70" t="s">
        <v>87</v>
      </c>
      <c r="C794" s="45"/>
      <c r="D794" s="45"/>
      <c r="E794" s="92"/>
      <c r="F794" s="92"/>
      <c r="G794" s="92"/>
      <c r="H794" s="93"/>
      <c r="I794" s="92"/>
      <c r="J794" s="92"/>
      <c r="K794" s="46"/>
      <c r="M794" s="92"/>
    </row>
    <row r="795" spans="1:25" ht="15" customHeight="1" x14ac:dyDescent="0.15">
      <c r="B795" s="63"/>
      <c r="C795" s="45"/>
      <c r="D795" s="45"/>
      <c r="E795" s="92"/>
      <c r="F795" s="92"/>
      <c r="G795" s="92"/>
      <c r="H795" s="93"/>
      <c r="I795" s="92"/>
      <c r="J795" s="92"/>
      <c r="K795" s="46"/>
      <c r="M795" s="92"/>
    </row>
    <row r="796" spans="1:25" ht="15" customHeight="1" x14ac:dyDescent="0.15">
      <c r="A796" s="1" t="s">
        <v>431</v>
      </c>
      <c r="B796" s="22"/>
      <c r="H796" s="1"/>
      <c r="I796" s="7"/>
      <c r="J796" s="7"/>
      <c r="M796" s="7"/>
    </row>
    <row r="797" spans="1:25" ht="13.65" customHeight="1" x14ac:dyDescent="0.15">
      <c r="B797" s="65"/>
      <c r="C797" s="33"/>
      <c r="D797" s="33"/>
      <c r="E797" s="80"/>
      <c r="F797" s="87"/>
      <c r="G797" s="84" t="s">
        <v>235</v>
      </c>
      <c r="H797" s="87"/>
      <c r="I797" s="87"/>
      <c r="J797" s="110"/>
      <c r="K797" s="87"/>
      <c r="L797" s="84" t="s">
        <v>236</v>
      </c>
      <c r="M797" s="87"/>
      <c r="N797" s="85"/>
    </row>
    <row r="798" spans="1:25" ht="22.65" customHeight="1" x14ac:dyDescent="0.15">
      <c r="B798" s="34"/>
      <c r="D798" s="76"/>
      <c r="E798" s="98" t="s">
        <v>589</v>
      </c>
      <c r="F798" s="98" t="s">
        <v>231</v>
      </c>
      <c r="G798" s="98" t="s">
        <v>232</v>
      </c>
      <c r="H798" s="98" t="s">
        <v>591</v>
      </c>
      <c r="I798" s="104" t="s">
        <v>234</v>
      </c>
      <c r="J798" s="107" t="s">
        <v>589</v>
      </c>
      <c r="K798" s="98" t="s">
        <v>231</v>
      </c>
      <c r="L798" s="98" t="s">
        <v>232</v>
      </c>
      <c r="M798" s="98" t="s">
        <v>591</v>
      </c>
      <c r="N798" s="98" t="s">
        <v>234</v>
      </c>
    </row>
    <row r="799" spans="1:25" ht="12" customHeight="1" x14ac:dyDescent="0.15">
      <c r="B799" s="35"/>
      <c r="C799" s="36"/>
      <c r="D799" s="77"/>
      <c r="E799" s="37"/>
      <c r="F799" s="37"/>
      <c r="G799" s="37"/>
      <c r="H799" s="37"/>
      <c r="I799" s="67"/>
      <c r="J799" s="111">
        <f>E809</f>
        <v>2028</v>
      </c>
      <c r="K799" s="2">
        <f t="shared" ref="K799:N799" si="361">F809</f>
        <v>726</v>
      </c>
      <c r="L799" s="2">
        <f t="shared" si="361"/>
        <v>1302</v>
      </c>
      <c r="M799" s="2">
        <f t="shared" si="361"/>
        <v>1088</v>
      </c>
      <c r="N799" s="2">
        <f t="shared" si="361"/>
        <v>1011</v>
      </c>
    </row>
    <row r="800" spans="1:25" ht="15" customHeight="1" x14ac:dyDescent="0.15">
      <c r="B800" s="34" t="s">
        <v>371</v>
      </c>
      <c r="E800" s="18">
        <v>1173</v>
      </c>
      <c r="F800" s="18">
        <v>299</v>
      </c>
      <c r="G800" s="18">
        <v>874</v>
      </c>
      <c r="H800" s="18">
        <v>723</v>
      </c>
      <c r="I800" s="68">
        <v>673</v>
      </c>
      <c r="J800" s="113">
        <f>E800/J$799*100</f>
        <v>57.840236686390533</v>
      </c>
      <c r="K800" s="24">
        <f>F800/K$799*100</f>
        <v>41.184573002754817</v>
      </c>
      <c r="L800" s="4">
        <f t="shared" ref="L800:N808" si="362">G800/L$799*100</f>
        <v>67.12749615975423</v>
      </c>
      <c r="M800" s="4">
        <f t="shared" si="362"/>
        <v>66.452205882352942</v>
      </c>
      <c r="N800" s="4">
        <f t="shared" si="362"/>
        <v>66.567754698318495</v>
      </c>
      <c r="U800" s="195"/>
      <c r="V800" s="195"/>
      <c r="W800" s="195"/>
      <c r="X800" s="195"/>
      <c r="Y800" s="195"/>
    </row>
    <row r="801" spans="1:25" ht="15" customHeight="1" x14ac:dyDescent="0.15">
      <c r="B801" s="34" t="s">
        <v>372</v>
      </c>
      <c r="E801" s="18">
        <v>61</v>
      </c>
      <c r="F801" s="18">
        <v>51</v>
      </c>
      <c r="G801" s="18">
        <v>10</v>
      </c>
      <c r="H801" s="18">
        <v>4</v>
      </c>
      <c r="I801" s="68">
        <v>2</v>
      </c>
      <c r="J801" s="113">
        <f t="shared" ref="J801:J808" si="363">E801/J$799*100</f>
        <v>3.0078895463510849</v>
      </c>
      <c r="K801" s="24">
        <f t="shared" ref="K801:K808" si="364">F801/K$799*100</f>
        <v>7.0247933884297522</v>
      </c>
      <c r="L801" s="4">
        <f t="shared" si="362"/>
        <v>0.76804915514592931</v>
      </c>
      <c r="M801" s="4">
        <f t="shared" si="362"/>
        <v>0.36764705882352938</v>
      </c>
      <c r="N801" s="4">
        <f t="shared" si="362"/>
        <v>0.19782393669634024</v>
      </c>
      <c r="U801" s="195"/>
      <c r="V801" s="195"/>
      <c r="W801" s="195"/>
      <c r="X801" s="195"/>
      <c r="Y801" s="195"/>
    </row>
    <row r="802" spans="1:25" ht="15" customHeight="1" x14ac:dyDescent="0.15">
      <c r="B802" s="34" t="s">
        <v>373</v>
      </c>
      <c r="E802" s="18">
        <v>40</v>
      </c>
      <c r="F802" s="18">
        <v>30</v>
      </c>
      <c r="G802" s="18">
        <v>10</v>
      </c>
      <c r="H802" s="18">
        <v>0</v>
      </c>
      <c r="I802" s="68">
        <v>0</v>
      </c>
      <c r="J802" s="113">
        <f t="shared" si="363"/>
        <v>1.9723865877712032</v>
      </c>
      <c r="K802" s="24">
        <f t="shared" si="364"/>
        <v>4.1322314049586781</v>
      </c>
      <c r="L802" s="4">
        <f t="shared" si="362"/>
        <v>0.76804915514592931</v>
      </c>
      <c r="M802" s="4">
        <f t="shared" si="362"/>
        <v>0</v>
      </c>
      <c r="N802" s="4">
        <f t="shared" si="362"/>
        <v>0</v>
      </c>
      <c r="U802" s="195"/>
      <c r="V802" s="195"/>
      <c r="W802" s="195"/>
      <c r="X802" s="195"/>
      <c r="Y802" s="195"/>
    </row>
    <row r="803" spans="1:25" ht="15" customHeight="1" x14ac:dyDescent="0.15">
      <c r="B803" s="34" t="s">
        <v>374</v>
      </c>
      <c r="E803" s="18">
        <v>45</v>
      </c>
      <c r="F803" s="18">
        <v>39</v>
      </c>
      <c r="G803" s="18">
        <v>6</v>
      </c>
      <c r="H803" s="18">
        <v>1</v>
      </c>
      <c r="I803" s="68">
        <v>1</v>
      </c>
      <c r="J803" s="113">
        <f t="shared" si="363"/>
        <v>2.2189349112426036</v>
      </c>
      <c r="K803" s="24">
        <f t="shared" si="364"/>
        <v>5.3719008264462813</v>
      </c>
      <c r="L803" s="4">
        <f t="shared" si="362"/>
        <v>0.46082949308755761</v>
      </c>
      <c r="M803" s="4">
        <f t="shared" si="362"/>
        <v>9.1911764705882346E-2</v>
      </c>
      <c r="N803" s="4">
        <f t="shared" si="362"/>
        <v>9.8911968348170121E-2</v>
      </c>
      <c r="U803" s="195"/>
      <c r="V803" s="195"/>
      <c r="W803" s="195"/>
      <c r="X803" s="195"/>
      <c r="Y803" s="195"/>
    </row>
    <row r="804" spans="1:25" ht="15" customHeight="1" x14ac:dyDescent="0.15">
      <c r="B804" s="34" t="s">
        <v>375</v>
      </c>
      <c r="E804" s="18">
        <v>71</v>
      </c>
      <c r="F804" s="18">
        <v>59</v>
      </c>
      <c r="G804" s="18">
        <v>12</v>
      </c>
      <c r="H804" s="18">
        <v>1</v>
      </c>
      <c r="I804" s="68">
        <v>1</v>
      </c>
      <c r="J804" s="113">
        <f t="shared" si="363"/>
        <v>3.5009861932938855</v>
      </c>
      <c r="K804" s="24">
        <f t="shared" si="364"/>
        <v>8.1267217630853992</v>
      </c>
      <c r="L804" s="4">
        <f t="shared" si="362"/>
        <v>0.92165898617511521</v>
      </c>
      <c r="M804" s="4">
        <f t="shared" si="362"/>
        <v>9.1911764705882346E-2</v>
      </c>
      <c r="N804" s="4">
        <f t="shared" si="362"/>
        <v>9.8911968348170121E-2</v>
      </c>
      <c r="U804" s="195"/>
      <c r="V804" s="195"/>
      <c r="W804" s="195"/>
      <c r="X804" s="195"/>
      <c r="Y804" s="195"/>
    </row>
    <row r="805" spans="1:25" ht="15" customHeight="1" x14ac:dyDescent="0.15">
      <c r="B805" s="34" t="s">
        <v>376</v>
      </c>
      <c r="E805" s="18">
        <v>38</v>
      </c>
      <c r="F805" s="18">
        <v>30</v>
      </c>
      <c r="G805" s="18">
        <v>8</v>
      </c>
      <c r="H805" s="18">
        <v>0</v>
      </c>
      <c r="I805" s="68">
        <v>0</v>
      </c>
      <c r="J805" s="113">
        <f t="shared" si="363"/>
        <v>1.8737672583826428</v>
      </c>
      <c r="K805" s="24">
        <f t="shared" si="364"/>
        <v>4.1322314049586781</v>
      </c>
      <c r="L805" s="4">
        <f t="shared" si="362"/>
        <v>0.61443932411674351</v>
      </c>
      <c r="M805" s="4">
        <f t="shared" si="362"/>
        <v>0</v>
      </c>
      <c r="N805" s="4">
        <f t="shared" si="362"/>
        <v>0</v>
      </c>
      <c r="U805" s="195"/>
      <c r="V805" s="195"/>
      <c r="W805" s="195"/>
      <c r="X805" s="195"/>
      <c r="Y805" s="195"/>
    </row>
    <row r="806" spans="1:25" ht="15" customHeight="1" x14ac:dyDescent="0.15">
      <c r="B806" s="34" t="s">
        <v>377</v>
      </c>
      <c r="E806" s="18">
        <v>28</v>
      </c>
      <c r="F806" s="18">
        <v>24</v>
      </c>
      <c r="G806" s="18">
        <v>4</v>
      </c>
      <c r="H806" s="18">
        <v>2</v>
      </c>
      <c r="I806" s="68">
        <v>1</v>
      </c>
      <c r="J806" s="113">
        <f t="shared" si="363"/>
        <v>1.3806706114398422</v>
      </c>
      <c r="K806" s="24">
        <f t="shared" si="364"/>
        <v>3.3057851239669422</v>
      </c>
      <c r="L806" s="4">
        <f t="shared" si="362"/>
        <v>0.30721966205837176</v>
      </c>
      <c r="M806" s="4">
        <f t="shared" si="362"/>
        <v>0.18382352941176469</v>
      </c>
      <c r="N806" s="4">
        <f t="shared" si="362"/>
        <v>9.8911968348170121E-2</v>
      </c>
      <c r="U806" s="195"/>
      <c r="V806" s="195"/>
      <c r="W806" s="195"/>
      <c r="X806" s="195"/>
      <c r="Y806" s="195"/>
    </row>
    <row r="807" spans="1:25" ht="15" customHeight="1" x14ac:dyDescent="0.15">
      <c r="B807" s="34" t="s">
        <v>378</v>
      </c>
      <c r="E807" s="18">
        <v>28</v>
      </c>
      <c r="F807" s="18">
        <v>26</v>
      </c>
      <c r="G807" s="18">
        <v>2</v>
      </c>
      <c r="H807" s="18">
        <v>1</v>
      </c>
      <c r="I807" s="68">
        <v>0</v>
      </c>
      <c r="J807" s="113">
        <f t="shared" si="363"/>
        <v>1.3806706114398422</v>
      </c>
      <c r="K807" s="24">
        <f t="shared" si="364"/>
        <v>3.5812672176308542</v>
      </c>
      <c r="L807" s="4">
        <f t="shared" si="362"/>
        <v>0.15360983102918588</v>
      </c>
      <c r="M807" s="4">
        <f t="shared" si="362"/>
        <v>9.1911764705882346E-2</v>
      </c>
      <c r="N807" s="4">
        <f t="shared" si="362"/>
        <v>0</v>
      </c>
      <c r="U807" s="195"/>
      <c r="V807" s="195"/>
      <c r="W807" s="195"/>
      <c r="X807" s="195"/>
      <c r="Y807" s="195"/>
    </row>
    <row r="808" spans="1:25" ht="15" customHeight="1" x14ac:dyDescent="0.15">
      <c r="B808" s="34" t="s">
        <v>160</v>
      </c>
      <c r="C808" s="36"/>
      <c r="D808" s="36"/>
      <c r="E808" s="19">
        <v>544</v>
      </c>
      <c r="F808" s="19">
        <v>168</v>
      </c>
      <c r="G808" s="19">
        <v>376</v>
      </c>
      <c r="H808" s="19">
        <v>356</v>
      </c>
      <c r="I808" s="73">
        <v>333</v>
      </c>
      <c r="J808" s="117">
        <f t="shared" si="363"/>
        <v>26.824457593688361</v>
      </c>
      <c r="K808" s="26">
        <f t="shared" si="364"/>
        <v>23.140495867768596</v>
      </c>
      <c r="L808" s="5">
        <f t="shared" si="362"/>
        <v>28.878648233486942</v>
      </c>
      <c r="M808" s="5">
        <f t="shared" si="362"/>
        <v>32.720588235294116</v>
      </c>
      <c r="N808" s="5">
        <f t="shared" si="362"/>
        <v>32.937685459940653</v>
      </c>
      <c r="U808" s="195"/>
      <c r="V808" s="195"/>
      <c r="W808" s="195"/>
      <c r="X808" s="195"/>
      <c r="Y808" s="195"/>
    </row>
    <row r="809" spans="1:25" ht="15" customHeight="1" x14ac:dyDescent="0.15">
      <c r="B809" s="38" t="s">
        <v>1</v>
      </c>
      <c r="C809" s="28"/>
      <c r="D809" s="29"/>
      <c r="E809" s="39">
        <f t="shared" ref="E809:N809" si="365">SUM(E800:E808)</f>
        <v>2028</v>
      </c>
      <c r="F809" s="39">
        <f t="shared" si="365"/>
        <v>726</v>
      </c>
      <c r="G809" s="39">
        <f t="shared" si="365"/>
        <v>1302</v>
      </c>
      <c r="H809" s="39">
        <f t="shared" si="365"/>
        <v>1088</v>
      </c>
      <c r="I809" s="69">
        <f t="shared" si="365"/>
        <v>1011</v>
      </c>
      <c r="J809" s="114">
        <f t="shared" si="365"/>
        <v>100</v>
      </c>
      <c r="K809" s="25">
        <f t="shared" si="365"/>
        <v>99.999999999999986</v>
      </c>
      <c r="L809" s="6">
        <f t="shared" si="365"/>
        <v>100.00000000000001</v>
      </c>
      <c r="M809" s="6">
        <f t="shared" si="365"/>
        <v>100.00000000000001</v>
      </c>
      <c r="N809" s="6">
        <f t="shared" si="365"/>
        <v>100.00000000000001</v>
      </c>
    </row>
    <row r="810" spans="1:25" ht="15" customHeight="1" x14ac:dyDescent="0.15">
      <c r="B810" s="38" t="s">
        <v>307</v>
      </c>
      <c r="C810" s="28"/>
      <c r="D810" s="29"/>
      <c r="E810" s="47">
        <v>32712.586732115993</v>
      </c>
      <c r="F810" s="47">
        <v>73995.644025479007</v>
      </c>
      <c r="G810" s="47">
        <v>7835.7552313637561</v>
      </c>
      <c r="H810" s="47">
        <v>2058.5610200364299</v>
      </c>
      <c r="I810" s="47">
        <v>928.26941986234033</v>
      </c>
      <c r="U810" s="195"/>
      <c r="V810" s="195"/>
      <c r="W810" s="195"/>
      <c r="X810" s="195"/>
      <c r="Y810" s="195"/>
    </row>
    <row r="811" spans="1:25" ht="15" customHeight="1" x14ac:dyDescent="0.15">
      <c r="B811" s="38" t="s">
        <v>409</v>
      </c>
      <c r="C811" s="28"/>
      <c r="D811" s="29"/>
      <c r="E811" s="47">
        <v>17250.136347678144</v>
      </c>
      <c r="F811" s="47">
        <v>52784.159176482965</v>
      </c>
      <c r="G811" s="47">
        <v>1083.5213468891063</v>
      </c>
      <c r="H811" s="47">
        <v>0</v>
      </c>
      <c r="I811" s="47">
        <v>0</v>
      </c>
      <c r="U811" s="195"/>
      <c r="V811" s="195"/>
      <c r="W811" s="195"/>
      <c r="X811" s="195"/>
      <c r="Y811" s="195"/>
    </row>
    <row r="812" spans="1:25" ht="15" customHeight="1" x14ac:dyDescent="0.15">
      <c r="B812" s="38" t="s">
        <v>308</v>
      </c>
      <c r="C812" s="28"/>
      <c r="D812" s="29"/>
      <c r="E812" s="196">
        <v>3000000</v>
      </c>
      <c r="F812" s="196">
        <v>3000000</v>
      </c>
      <c r="G812" s="196">
        <v>510606.06060606061</v>
      </c>
      <c r="H812" s="196">
        <v>512500</v>
      </c>
      <c r="I812" s="196">
        <v>208000</v>
      </c>
      <c r="U812" s="195"/>
      <c r="V812" s="195"/>
      <c r="W812" s="195"/>
      <c r="X812" s="195"/>
      <c r="Y812" s="195"/>
    </row>
    <row r="813" spans="1:25" ht="15" customHeight="1" x14ac:dyDescent="0.15">
      <c r="B813" s="38" t="s">
        <v>309</v>
      </c>
      <c r="C813" s="28"/>
      <c r="D813" s="29"/>
      <c r="E813" s="47">
        <v>1833.3333333333333</v>
      </c>
      <c r="F813" s="47">
        <v>5400</v>
      </c>
      <c r="G813" s="47">
        <v>1833.3333333333333</v>
      </c>
      <c r="H813" s="47">
        <v>2000</v>
      </c>
      <c r="I813" s="47">
        <v>2000</v>
      </c>
      <c r="U813" s="195"/>
      <c r="V813" s="195"/>
      <c r="W813" s="195"/>
      <c r="X813" s="195"/>
      <c r="Y813" s="195"/>
    </row>
    <row r="814" spans="1:25" ht="12" customHeight="1" x14ac:dyDescent="0.15">
      <c r="B814" s="70" t="s">
        <v>87</v>
      </c>
      <c r="C814" s="45"/>
      <c r="D814" s="45"/>
      <c r="E814" s="92"/>
      <c r="F814" s="92"/>
      <c r="G814" s="92"/>
      <c r="H814" s="93"/>
      <c r="I814" s="92"/>
      <c r="J814" s="92"/>
      <c r="K814" s="46"/>
      <c r="M814" s="92"/>
    </row>
    <row r="815" spans="1:25" ht="15" customHeight="1" x14ac:dyDescent="0.15">
      <c r="B815" s="63"/>
      <c r="C815" s="45"/>
      <c r="D815" s="45"/>
      <c r="E815" s="92"/>
      <c r="F815" s="92"/>
      <c r="G815" s="92"/>
      <c r="H815" s="93"/>
      <c r="I815" s="92"/>
      <c r="J815" s="92"/>
      <c r="K815" s="46"/>
      <c r="M815" s="92"/>
    </row>
    <row r="816" spans="1:25" ht="13.65" customHeight="1" x14ac:dyDescent="0.15">
      <c r="A816" s="74" t="s">
        <v>432</v>
      </c>
      <c r="B816" s="22"/>
      <c r="H816" s="1"/>
      <c r="I816" s="7"/>
      <c r="J816" s="7"/>
      <c r="M816" s="7"/>
    </row>
    <row r="817" spans="1:25" ht="15" customHeight="1" x14ac:dyDescent="0.15">
      <c r="A817" s="1" t="s">
        <v>433</v>
      </c>
      <c r="B817" s="22"/>
      <c r="H817" s="1"/>
      <c r="I817" s="7"/>
      <c r="J817" s="7"/>
      <c r="M817" s="7"/>
    </row>
    <row r="818" spans="1:25" ht="13.65" customHeight="1" x14ac:dyDescent="0.15">
      <c r="B818" s="65"/>
      <c r="C818" s="33"/>
      <c r="D818" s="33"/>
      <c r="E818" s="80"/>
      <c r="F818" s="87"/>
      <c r="G818" s="84" t="s">
        <v>235</v>
      </c>
      <c r="H818" s="87"/>
      <c r="I818" s="87"/>
      <c r="J818" s="110"/>
      <c r="K818" s="87"/>
      <c r="L818" s="84" t="s">
        <v>236</v>
      </c>
      <c r="M818" s="87"/>
      <c r="N818" s="85"/>
    </row>
    <row r="819" spans="1:25" ht="22.65" customHeight="1" x14ac:dyDescent="0.15">
      <c r="B819" s="34"/>
      <c r="D819" s="76"/>
      <c r="E819" s="98" t="s">
        <v>589</v>
      </c>
      <c r="F819" s="98" t="s">
        <v>231</v>
      </c>
      <c r="G819" s="98" t="s">
        <v>232</v>
      </c>
      <c r="H819" s="98" t="s">
        <v>591</v>
      </c>
      <c r="I819" s="104" t="s">
        <v>234</v>
      </c>
      <c r="J819" s="107" t="s">
        <v>589</v>
      </c>
      <c r="K819" s="98" t="s">
        <v>231</v>
      </c>
      <c r="L819" s="98" t="s">
        <v>232</v>
      </c>
      <c r="M819" s="98" t="s">
        <v>591</v>
      </c>
      <c r="N819" s="98" t="s">
        <v>234</v>
      </c>
    </row>
    <row r="820" spans="1:25" ht="12" customHeight="1" x14ac:dyDescent="0.15">
      <c r="B820" s="35"/>
      <c r="C820" s="36"/>
      <c r="D820" s="77"/>
      <c r="E820" s="37"/>
      <c r="F820" s="37"/>
      <c r="G820" s="37"/>
      <c r="H820" s="37"/>
      <c r="I820" s="67"/>
      <c r="J820" s="111">
        <f>E$13-E$782</f>
        <v>913</v>
      </c>
      <c r="K820" s="2">
        <f>F$13-F$782</f>
        <v>452</v>
      </c>
      <c r="L820" s="2">
        <f>G$13-G$782</f>
        <v>461</v>
      </c>
      <c r="M820" s="2">
        <f>H$13-H$782</f>
        <v>376</v>
      </c>
      <c r="N820" s="2">
        <f>I$13-I$782</f>
        <v>347</v>
      </c>
    </row>
    <row r="821" spans="1:25" ht="15" customHeight="1" x14ac:dyDescent="0.15">
      <c r="B821" s="34" t="s">
        <v>88</v>
      </c>
      <c r="E821" s="18">
        <v>61</v>
      </c>
      <c r="F821" s="18">
        <v>48</v>
      </c>
      <c r="G821" s="18">
        <v>13</v>
      </c>
      <c r="H821" s="18">
        <v>6</v>
      </c>
      <c r="I821" s="68">
        <v>4</v>
      </c>
      <c r="J821" s="113">
        <f>E821/J$820*100</f>
        <v>6.6812705366922227</v>
      </c>
      <c r="K821" s="24">
        <f>F821/K$820*100</f>
        <v>10.619469026548673</v>
      </c>
      <c r="L821" s="4">
        <f t="shared" ref="L821:L827" si="366">G821/L$820*100</f>
        <v>2.8199566160520604</v>
      </c>
      <c r="M821" s="4">
        <f t="shared" ref="M821:M827" si="367">H821/M$820*100</f>
        <v>1.5957446808510638</v>
      </c>
      <c r="N821" s="4">
        <f t="shared" ref="N821:N827" si="368">I821/N$820*100</f>
        <v>1.1527377521613833</v>
      </c>
      <c r="U821" s="195"/>
      <c r="V821" s="195"/>
      <c r="W821" s="195"/>
      <c r="X821" s="195"/>
      <c r="Y821" s="195"/>
    </row>
    <row r="822" spans="1:25" ht="15" customHeight="1" x14ac:dyDescent="0.15">
      <c r="B822" s="34" t="s">
        <v>89</v>
      </c>
      <c r="E822" s="18">
        <v>38</v>
      </c>
      <c r="F822" s="18">
        <v>29</v>
      </c>
      <c r="G822" s="18">
        <v>9</v>
      </c>
      <c r="H822" s="18">
        <v>2</v>
      </c>
      <c r="I822" s="68">
        <v>1</v>
      </c>
      <c r="J822" s="113">
        <f t="shared" ref="J822:J827" si="369">E822/J$820*100</f>
        <v>4.1621029572836798</v>
      </c>
      <c r="K822" s="24">
        <f t="shared" ref="K822:K827" si="370">F822/K$820*100</f>
        <v>6.4159292035398234</v>
      </c>
      <c r="L822" s="4">
        <f t="shared" si="366"/>
        <v>1.9522776572668112</v>
      </c>
      <c r="M822" s="4">
        <f t="shared" si="367"/>
        <v>0.53191489361702127</v>
      </c>
      <c r="N822" s="4">
        <f t="shared" si="368"/>
        <v>0.28818443804034583</v>
      </c>
      <c r="U822" s="195"/>
      <c r="V822" s="195"/>
      <c r="W822" s="195"/>
      <c r="X822" s="195"/>
      <c r="Y822" s="195"/>
    </row>
    <row r="823" spans="1:25" ht="15" customHeight="1" x14ac:dyDescent="0.15">
      <c r="B823" s="34" t="s">
        <v>90</v>
      </c>
      <c r="E823" s="18">
        <v>77</v>
      </c>
      <c r="F823" s="18">
        <v>63</v>
      </c>
      <c r="G823" s="18">
        <v>14</v>
      </c>
      <c r="H823" s="18">
        <v>3</v>
      </c>
      <c r="I823" s="68">
        <v>2</v>
      </c>
      <c r="J823" s="113">
        <f t="shared" si="369"/>
        <v>8.4337349397590362</v>
      </c>
      <c r="K823" s="24">
        <f t="shared" si="370"/>
        <v>13.938053097345133</v>
      </c>
      <c r="L823" s="4">
        <f t="shared" si="366"/>
        <v>3.0368763557483729</v>
      </c>
      <c r="M823" s="4">
        <f t="shared" si="367"/>
        <v>0.7978723404255319</v>
      </c>
      <c r="N823" s="4">
        <f t="shared" si="368"/>
        <v>0.57636887608069165</v>
      </c>
      <c r="U823" s="195"/>
      <c r="V823" s="195"/>
      <c r="W823" s="195"/>
      <c r="X823" s="195"/>
      <c r="Y823" s="195"/>
    </row>
    <row r="824" spans="1:25" ht="15" customHeight="1" x14ac:dyDescent="0.15">
      <c r="B824" s="34" t="s">
        <v>91</v>
      </c>
      <c r="E824" s="18">
        <v>154</v>
      </c>
      <c r="F824" s="18">
        <v>127</v>
      </c>
      <c r="G824" s="18">
        <v>27</v>
      </c>
      <c r="H824" s="18">
        <v>7</v>
      </c>
      <c r="I824" s="68">
        <v>3</v>
      </c>
      <c r="J824" s="113">
        <f t="shared" si="369"/>
        <v>16.867469879518072</v>
      </c>
      <c r="K824" s="24">
        <f t="shared" si="370"/>
        <v>28.097345132743364</v>
      </c>
      <c r="L824" s="4">
        <f t="shared" si="366"/>
        <v>5.8568329718004337</v>
      </c>
      <c r="M824" s="4">
        <f t="shared" si="367"/>
        <v>1.8617021276595744</v>
      </c>
      <c r="N824" s="4">
        <f t="shared" si="368"/>
        <v>0.86455331412103753</v>
      </c>
      <c r="U824" s="195"/>
      <c r="V824" s="195"/>
      <c r="W824" s="195"/>
      <c r="X824" s="195"/>
      <c r="Y824" s="195"/>
    </row>
    <row r="825" spans="1:25" ht="15" customHeight="1" x14ac:dyDescent="0.15">
      <c r="B825" s="34" t="s">
        <v>310</v>
      </c>
      <c r="E825" s="18">
        <v>9</v>
      </c>
      <c r="F825" s="18">
        <v>2</v>
      </c>
      <c r="G825" s="18">
        <v>7</v>
      </c>
      <c r="H825" s="18">
        <v>1</v>
      </c>
      <c r="I825" s="68">
        <v>1</v>
      </c>
      <c r="J825" s="113">
        <f t="shared" si="369"/>
        <v>0.98576122672508226</v>
      </c>
      <c r="K825" s="24">
        <f t="shared" si="370"/>
        <v>0.44247787610619471</v>
      </c>
      <c r="L825" s="4">
        <f t="shared" si="366"/>
        <v>1.5184381778741864</v>
      </c>
      <c r="M825" s="4">
        <f t="shared" si="367"/>
        <v>0.26595744680851063</v>
      </c>
      <c r="N825" s="4">
        <f t="shared" si="368"/>
        <v>0.28818443804034583</v>
      </c>
      <c r="U825" s="195"/>
      <c r="V825" s="195"/>
      <c r="W825" s="195"/>
      <c r="X825" s="195"/>
      <c r="Y825" s="195"/>
    </row>
    <row r="826" spans="1:25" ht="15" customHeight="1" x14ac:dyDescent="0.15">
      <c r="B826" s="34" t="s">
        <v>174</v>
      </c>
      <c r="E826" s="18">
        <v>4</v>
      </c>
      <c r="F826" s="18">
        <v>0</v>
      </c>
      <c r="G826" s="18">
        <v>4</v>
      </c>
      <c r="H826" s="18">
        <v>0</v>
      </c>
      <c r="I826" s="68">
        <v>0</v>
      </c>
      <c r="J826" s="113">
        <f t="shared" si="369"/>
        <v>0.43811610076670315</v>
      </c>
      <c r="K826" s="24">
        <f t="shared" si="370"/>
        <v>0</v>
      </c>
      <c r="L826" s="4">
        <f t="shared" si="366"/>
        <v>0.86767895878524948</v>
      </c>
      <c r="M826" s="4">
        <f t="shared" si="367"/>
        <v>0</v>
      </c>
      <c r="N826" s="4">
        <f t="shared" si="368"/>
        <v>0</v>
      </c>
      <c r="U826" s="195"/>
      <c r="V826" s="195"/>
      <c r="W826" s="195"/>
      <c r="X826" s="195"/>
      <c r="Y826" s="195"/>
    </row>
    <row r="827" spans="1:25" ht="15" customHeight="1" x14ac:dyDescent="0.15">
      <c r="B827" s="34" t="s">
        <v>160</v>
      </c>
      <c r="C827" s="36"/>
      <c r="D827" s="36"/>
      <c r="E827" s="19">
        <v>570</v>
      </c>
      <c r="F827" s="19">
        <v>183</v>
      </c>
      <c r="G827" s="19">
        <v>387</v>
      </c>
      <c r="H827" s="19">
        <v>357</v>
      </c>
      <c r="I827" s="73">
        <v>336</v>
      </c>
      <c r="J827" s="117">
        <f t="shared" si="369"/>
        <v>62.431544359255199</v>
      </c>
      <c r="K827" s="26">
        <f t="shared" si="370"/>
        <v>40.486725663716818</v>
      </c>
      <c r="L827" s="5">
        <f t="shared" si="366"/>
        <v>83.947939262472886</v>
      </c>
      <c r="M827" s="5">
        <f t="shared" si="367"/>
        <v>94.946808510638306</v>
      </c>
      <c r="N827" s="5">
        <f t="shared" si="368"/>
        <v>96.829971181556189</v>
      </c>
      <c r="U827" s="195"/>
      <c r="V827" s="195"/>
      <c r="W827" s="195"/>
      <c r="X827" s="195"/>
      <c r="Y827" s="195"/>
    </row>
    <row r="828" spans="1:25" ht="15" customHeight="1" x14ac:dyDescent="0.15">
      <c r="B828" s="38" t="s">
        <v>1</v>
      </c>
      <c r="C828" s="28"/>
      <c r="D828" s="29"/>
      <c r="E828" s="39">
        <f t="shared" ref="E828:N828" si="371">SUM(E821:E827)</f>
        <v>913</v>
      </c>
      <c r="F828" s="39">
        <f t="shared" si="371"/>
        <v>452</v>
      </c>
      <c r="G828" s="39">
        <f t="shared" si="371"/>
        <v>461</v>
      </c>
      <c r="H828" s="39">
        <f t="shared" si="371"/>
        <v>376</v>
      </c>
      <c r="I828" s="69">
        <f t="shared" si="371"/>
        <v>347</v>
      </c>
      <c r="J828" s="114">
        <f t="shared" si="371"/>
        <v>100</v>
      </c>
      <c r="K828" s="25">
        <f t="shared" si="371"/>
        <v>100</v>
      </c>
      <c r="L828" s="6">
        <f t="shared" si="371"/>
        <v>100</v>
      </c>
      <c r="M828" s="6">
        <f t="shared" si="371"/>
        <v>100.00000000000001</v>
      </c>
      <c r="N828" s="6">
        <f t="shared" si="371"/>
        <v>100</v>
      </c>
    </row>
    <row r="829" spans="1:25" ht="15" customHeight="1" x14ac:dyDescent="0.15">
      <c r="B829" s="38" t="s">
        <v>92</v>
      </c>
      <c r="C829" s="28"/>
      <c r="D829" s="29"/>
      <c r="E829" s="40">
        <v>23.416384839650146</v>
      </c>
      <c r="F829" s="40">
        <v>22.250408921933087</v>
      </c>
      <c r="G829" s="40">
        <v>27.654864864864866</v>
      </c>
      <c r="H829" s="40">
        <v>19.473684210526315</v>
      </c>
      <c r="I829" s="40">
        <v>19.545454545454547</v>
      </c>
      <c r="U829" s="195"/>
      <c r="V829" s="195"/>
      <c r="W829" s="195"/>
      <c r="X829" s="195"/>
      <c r="Y829" s="195"/>
    </row>
    <row r="830" spans="1:25" ht="15" customHeight="1" x14ac:dyDescent="0.15">
      <c r="B830" s="38" t="s">
        <v>410</v>
      </c>
      <c r="C830" s="28"/>
      <c r="D830" s="29"/>
      <c r="E830" s="40">
        <v>22.562524271844659</v>
      </c>
      <c r="F830" s="40">
        <v>22.532345679012348</v>
      </c>
      <c r="G830" s="40">
        <v>25.683235294117647</v>
      </c>
      <c r="H830" s="40">
        <v>19.473684210526315</v>
      </c>
      <c r="I830" s="40">
        <v>19.545454545454547</v>
      </c>
      <c r="U830" s="195"/>
      <c r="V830" s="195"/>
      <c r="W830" s="195"/>
      <c r="X830" s="195"/>
      <c r="Y830" s="195"/>
    </row>
    <row r="831" spans="1:25" ht="15" customHeight="1" x14ac:dyDescent="0.15">
      <c r="B831" s="63"/>
      <c r="C831" s="45"/>
      <c r="D831" s="45"/>
      <c r="E831" s="92"/>
      <c r="F831" s="92"/>
      <c r="G831" s="92"/>
      <c r="H831" s="93"/>
      <c r="I831" s="92"/>
      <c r="J831" s="92"/>
      <c r="K831" s="46"/>
      <c r="M831" s="92"/>
    </row>
    <row r="832" spans="1:25" ht="13.65" customHeight="1" x14ac:dyDescent="0.15">
      <c r="A832" s="74" t="s">
        <v>432</v>
      </c>
      <c r="B832" s="22"/>
      <c r="H832" s="1"/>
      <c r="I832" s="7"/>
      <c r="J832" s="7"/>
      <c r="M832" s="7"/>
    </row>
    <row r="833" spans="1:25" ht="15" customHeight="1" x14ac:dyDescent="0.15">
      <c r="A833" s="1" t="s">
        <v>434</v>
      </c>
      <c r="B833" s="22"/>
      <c r="H833" s="1"/>
      <c r="I833" s="7"/>
      <c r="J833" s="7"/>
      <c r="M833" s="7"/>
    </row>
    <row r="834" spans="1:25" ht="13.65" customHeight="1" x14ac:dyDescent="0.15">
      <c r="B834" s="65"/>
      <c r="C834" s="33"/>
      <c r="D834" s="33"/>
      <c r="E834" s="80"/>
      <c r="F834" s="87"/>
      <c r="G834" s="84" t="s">
        <v>235</v>
      </c>
      <c r="H834" s="87"/>
      <c r="I834" s="87"/>
      <c r="J834" s="110"/>
      <c r="K834" s="87"/>
      <c r="L834" s="84" t="s">
        <v>236</v>
      </c>
      <c r="M834" s="87"/>
      <c r="N834" s="85"/>
    </row>
    <row r="835" spans="1:25" ht="22.65" customHeight="1" x14ac:dyDescent="0.15">
      <c r="B835" s="34"/>
      <c r="D835" s="76"/>
      <c r="E835" s="98" t="s">
        <v>589</v>
      </c>
      <c r="F835" s="98" t="s">
        <v>231</v>
      </c>
      <c r="G835" s="98" t="s">
        <v>232</v>
      </c>
      <c r="H835" s="98" t="s">
        <v>591</v>
      </c>
      <c r="I835" s="104" t="s">
        <v>234</v>
      </c>
      <c r="J835" s="107" t="s">
        <v>589</v>
      </c>
      <c r="K835" s="98" t="s">
        <v>231</v>
      </c>
      <c r="L835" s="98" t="s">
        <v>232</v>
      </c>
      <c r="M835" s="98" t="s">
        <v>591</v>
      </c>
      <c r="N835" s="98" t="s">
        <v>234</v>
      </c>
    </row>
    <row r="836" spans="1:25" ht="12" customHeight="1" x14ac:dyDescent="0.15">
      <c r="B836" s="35"/>
      <c r="C836" s="36"/>
      <c r="D836" s="77"/>
      <c r="E836" s="37"/>
      <c r="F836" s="37"/>
      <c r="G836" s="37"/>
      <c r="H836" s="37"/>
      <c r="I836" s="67"/>
      <c r="J836" s="111">
        <f>E$13-E$782</f>
        <v>913</v>
      </c>
      <c r="K836" s="2">
        <f>F$13-F$782</f>
        <v>452</v>
      </c>
      <c r="L836" s="2">
        <f>G$13-G$782</f>
        <v>461</v>
      </c>
      <c r="M836" s="2">
        <f>H$13-H$782</f>
        <v>376</v>
      </c>
      <c r="N836" s="2">
        <f>I$13-I$782</f>
        <v>347</v>
      </c>
    </row>
    <row r="837" spans="1:25" ht="15" customHeight="1" x14ac:dyDescent="0.15">
      <c r="B837" s="34" t="s">
        <v>501</v>
      </c>
      <c r="E837" s="18">
        <v>25</v>
      </c>
      <c r="F837" s="18">
        <v>5</v>
      </c>
      <c r="G837" s="18">
        <v>20</v>
      </c>
      <c r="H837" s="18">
        <v>1</v>
      </c>
      <c r="I837" s="68">
        <v>1</v>
      </c>
      <c r="J837" s="113">
        <f>E837/J$820*100</f>
        <v>2.7382256297918945</v>
      </c>
      <c r="K837" s="24">
        <f>F837/K$820*100</f>
        <v>1.1061946902654867</v>
      </c>
      <c r="L837" s="4">
        <f t="shared" ref="L837:L844" si="372">G837/L$820*100</f>
        <v>4.3383947939262475</v>
      </c>
      <c r="M837" s="4">
        <f t="shared" ref="M837:M844" si="373">H837/M$820*100</f>
        <v>0.26595744680851063</v>
      </c>
      <c r="N837" s="4">
        <f t="shared" ref="N837:N844" si="374">I837/N$820*100</f>
        <v>0.28818443804034583</v>
      </c>
      <c r="U837" s="195"/>
      <c r="V837" s="195"/>
      <c r="W837" s="195"/>
      <c r="X837" s="195"/>
      <c r="Y837" s="195"/>
    </row>
    <row r="838" spans="1:25" ht="15" customHeight="1" x14ac:dyDescent="0.15">
      <c r="B838" s="34" t="s">
        <v>502</v>
      </c>
      <c r="E838" s="18">
        <v>12</v>
      </c>
      <c r="F838" s="18">
        <v>1</v>
      </c>
      <c r="G838" s="18">
        <v>11</v>
      </c>
      <c r="H838" s="18">
        <v>2</v>
      </c>
      <c r="I838" s="68">
        <v>2</v>
      </c>
      <c r="J838" s="113">
        <f t="shared" ref="J838:J844" si="375">E838/J$820*100</f>
        <v>1.3143483023001095</v>
      </c>
      <c r="K838" s="24">
        <f t="shared" ref="K838:K844" si="376">F838/K$820*100</f>
        <v>0.22123893805309736</v>
      </c>
      <c r="L838" s="4">
        <f t="shared" si="372"/>
        <v>2.3861171366594358</v>
      </c>
      <c r="M838" s="4">
        <f t="shared" si="373"/>
        <v>0.53191489361702127</v>
      </c>
      <c r="N838" s="4">
        <f t="shared" si="374"/>
        <v>0.57636887608069165</v>
      </c>
      <c r="U838" s="195"/>
      <c r="V838" s="195"/>
      <c r="W838" s="195"/>
      <c r="X838" s="195"/>
      <c r="Y838" s="195"/>
    </row>
    <row r="839" spans="1:25" ht="15" customHeight="1" x14ac:dyDescent="0.15">
      <c r="B839" s="34" t="s">
        <v>503</v>
      </c>
      <c r="E839" s="18">
        <v>22</v>
      </c>
      <c r="F839" s="18">
        <v>13</v>
      </c>
      <c r="G839" s="18">
        <v>9</v>
      </c>
      <c r="H839" s="18">
        <v>1</v>
      </c>
      <c r="I839" s="68">
        <v>1</v>
      </c>
      <c r="J839" s="113">
        <f t="shared" si="375"/>
        <v>2.4096385542168677</v>
      </c>
      <c r="K839" s="24">
        <f t="shared" si="376"/>
        <v>2.8761061946902653</v>
      </c>
      <c r="L839" s="4">
        <f t="shared" si="372"/>
        <v>1.9522776572668112</v>
      </c>
      <c r="M839" s="4">
        <f t="shared" si="373"/>
        <v>0.26595744680851063</v>
      </c>
      <c r="N839" s="4">
        <f t="shared" si="374"/>
        <v>0.28818443804034583</v>
      </c>
      <c r="U839" s="195"/>
      <c r="V839" s="195"/>
      <c r="W839" s="195"/>
      <c r="X839" s="195"/>
      <c r="Y839" s="195"/>
    </row>
    <row r="840" spans="1:25" ht="15" customHeight="1" x14ac:dyDescent="0.15">
      <c r="B840" s="34" t="s">
        <v>504</v>
      </c>
      <c r="E840" s="18">
        <v>255</v>
      </c>
      <c r="F840" s="18">
        <v>218</v>
      </c>
      <c r="G840" s="18">
        <v>37</v>
      </c>
      <c r="H840" s="18">
        <v>14</v>
      </c>
      <c r="I840" s="68">
        <v>9</v>
      </c>
      <c r="J840" s="113">
        <f t="shared" si="375"/>
        <v>27.929901423877329</v>
      </c>
      <c r="K840" s="24">
        <f t="shared" si="376"/>
        <v>48.230088495575217</v>
      </c>
      <c r="L840" s="4">
        <f t="shared" si="372"/>
        <v>8.026030368763557</v>
      </c>
      <c r="M840" s="4">
        <f t="shared" si="373"/>
        <v>3.7234042553191489</v>
      </c>
      <c r="N840" s="4">
        <f t="shared" si="374"/>
        <v>2.5936599423631126</v>
      </c>
      <c r="U840" s="195"/>
      <c r="V840" s="195"/>
      <c r="W840" s="195"/>
      <c r="X840" s="195"/>
      <c r="Y840" s="195"/>
    </row>
    <row r="841" spans="1:25" ht="15" customHeight="1" x14ac:dyDescent="0.15">
      <c r="B841" s="34" t="s">
        <v>505</v>
      </c>
      <c r="E841" s="18">
        <v>34</v>
      </c>
      <c r="F841" s="18">
        <v>32</v>
      </c>
      <c r="G841" s="18">
        <v>2</v>
      </c>
      <c r="H841" s="18">
        <v>3</v>
      </c>
      <c r="I841" s="68">
        <v>0</v>
      </c>
      <c r="J841" s="113">
        <f t="shared" si="375"/>
        <v>3.7239868565169769</v>
      </c>
      <c r="K841" s="24">
        <f t="shared" si="376"/>
        <v>7.0796460176991154</v>
      </c>
      <c r="L841" s="4">
        <f t="shared" si="372"/>
        <v>0.43383947939262474</v>
      </c>
      <c r="M841" s="4">
        <f t="shared" si="373"/>
        <v>0.7978723404255319</v>
      </c>
      <c r="N841" s="4">
        <f t="shared" si="374"/>
        <v>0</v>
      </c>
      <c r="U841" s="195"/>
      <c r="V841" s="195"/>
      <c r="W841" s="195"/>
      <c r="X841" s="195"/>
      <c r="Y841" s="195"/>
    </row>
    <row r="842" spans="1:25" ht="15" customHeight="1" x14ac:dyDescent="0.15">
      <c r="B842" s="34" t="s">
        <v>506</v>
      </c>
      <c r="E842" s="18">
        <v>21</v>
      </c>
      <c r="F842" s="18">
        <v>15</v>
      </c>
      <c r="G842" s="18">
        <v>6</v>
      </c>
      <c r="H842" s="18">
        <v>1</v>
      </c>
      <c r="I842" s="68">
        <v>1</v>
      </c>
      <c r="J842" s="113">
        <f t="shared" si="375"/>
        <v>2.3001095290251916</v>
      </c>
      <c r="K842" s="24">
        <f t="shared" si="376"/>
        <v>3.3185840707964607</v>
      </c>
      <c r="L842" s="4">
        <f t="shared" si="372"/>
        <v>1.3015184381778742</v>
      </c>
      <c r="M842" s="4">
        <f t="shared" si="373"/>
        <v>0.26595744680851063</v>
      </c>
      <c r="N842" s="4">
        <f t="shared" si="374"/>
        <v>0.28818443804034583</v>
      </c>
      <c r="U842" s="195"/>
      <c r="V842" s="195"/>
      <c r="W842" s="195"/>
      <c r="X842" s="195"/>
      <c r="Y842" s="195"/>
    </row>
    <row r="843" spans="1:25" ht="15" customHeight="1" x14ac:dyDescent="0.15">
      <c r="B843" s="34" t="s">
        <v>507</v>
      </c>
      <c r="E843" s="18">
        <v>21</v>
      </c>
      <c r="F843" s="18">
        <v>12</v>
      </c>
      <c r="G843" s="18">
        <v>9</v>
      </c>
      <c r="H843" s="18">
        <v>1</v>
      </c>
      <c r="I843" s="68">
        <v>1</v>
      </c>
      <c r="J843" s="113">
        <f t="shared" si="375"/>
        <v>2.3001095290251916</v>
      </c>
      <c r="K843" s="24">
        <f t="shared" si="376"/>
        <v>2.6548672566371683</v>
      </c>
      <c r="L843" s="4">
        <f t="shared" si="372"/>
        <v>1.9522776572668112</v>
      </c>
      <c r="M843" s="4">
        <f t="shared" si="373"/>
        <v>0.26595744680851063</v>
      </c>
      <c r="N843" s="4">
        <f t="shared" si="374"/>
        <v>0.28818443804034583</v>
      </c>
      <c r="U843" s="195"/>
      <c r="V843" s="195"/>
      <c r="W843" s="195"/>
      <c r="X843" s="195"/>
      <c r="Y843" s="195"/>
    </row>
    <row r="844" spans="1:25" ht="15" customHeight="1" x14ac:dyDescent="0.15">
      <c r="B844" s="34" t="s">
        <v>160</v>
      </c>
      <c r="C844" s="36"/>
      <c r="D844" s="36"/>
      <c r="E844" s="19">
        <v>523</v>
      </c>
      <c r="F844" s="19">
        <v>156</v>
      </c>
      <c r="G844" s="19">
        <v>367</v>
      </c>
      <c r="H844" s="19">
        <v>353</v>
      </c>
      <c r="I844" s="73">
        <v>332</v>
      </c>
      <c r="J844" s="117">
        <f t="shared" si="375"/>
        <v>57.283680175246445</v>
      </c>
      <c r="K844" s="26">
        <f t="shared" si="376"/>
        <v>34.513274336283182</v>
      </c>
      <c r="L844" s="5">
        <f t="shared" si="372"/>
        <v>79.60954446854663</v>
      </c>
      <c r="M844" s="5">
        <f t="shared" si="373"/>
        <v>93.88297872340425</v>
      </c>
      <c r="N844" s="5">
        <f t="shared" si="374"/>
        <v>95.677233429394818</v>
      </c>
      <c r="U844" s="195"/>
      <c r="V844" s="195"/>
      <c r="W844" s="195"/>
      <c r="X844" s="195"/>
      <c r="Y844" s="195"/>
    </row>
    <row r="845" spans="1:25" ht="15" customHeight="1" x14ac:dyDescent="0.15">
      <c r="B845" s="38" t="s">
        <v>1</v>
      </c>
      <c r="C845" s="28"/>
      <c r="D845" s="29"/>
      <c r="E845" s="39">
        <f t="shared" ref="E845:N845" si="377">SUM(E837:E844)</f>
        <v>913</v>
      </c>
      <c r="F845" s="39">
        <f t="shared" si="377"/>
        <v>452</v>
      </c>
      <c r="G845" s="39">
        <f t="shared" si="377"/>
        <v>461</v>
      </c>
      <c r="H845" s="39">
        <f t="shared" si="377"/>
        <v>376</v>
      </c>
      <c r="I845" s="69">
        <f t="shared" si="377"/>
        <v>347</v>
      </c>
      <c r="J845" s="114">
        <f t="shared" si="377"/>
        <v>100</v>
      </c>
      <c r="K845" s="25">
        <f t="shared" si="377"/>
        <v>100</v>
      </c>
      <c r="L845" s="6">
        <f t="shared" si="377"/>
        <v>100</v>
      </c>
      <c r="M845" s="6">
        <f t="shared" si="377"/>
        <v>100</v>
      </c>
      <c r="N845" s="6">
        <f t="shared" si="377"/>
        <v>100</v>
      </c>
    </row>
    <row r="846" spans="1:25" ht="15" customHeight="1" x14ac:dyDescent="0.15">
      <c r="B846" s="38" t="s">
        <v>508</v>
      </c>
      <c r="C846" s="28"/>
      <c r="D846" s="29"/>
      <c r="E846" s="40">
        <v>61.238461538461536</v>
      </c>
      <c r="F846" s="40">
        <v>64.432432432432435</v>
      </c>
      <c r="G846" s="40">
        <v>51.180851063829785</v>
      </c>
      <c r="H846" s="40">
        <v>59.956521739130437</v>
      </c>
      <c r="I846" s="40">
        <v>57.533333333333331</v>
      </c>
      <c r="U846" s="195"/>
      <c r="V846" s="195"/>
      <c r="W846" s="195"/>
      <c r="X846" s="195"/>
      <c r="Y846" s="195"/>
    </row>
    <row r="847" spans="1:25" ht="15" customHeight="1" x14ac:dyDescent="0.15">
      <c r="B847" s="38" t="s">
        <v>509</v>
      </c>
      <c r="C847" s="28"/>
      <c r="D847" s="29"/>
      <c r="E847" s="40">
        <v>59.86931818181818</v>
      </c>
      <c r="F847" s="40">
        <v>62.623134328358212</v>
      </c>
      <c r="G847" s="40">
        <v>48.058139534883722</v>
      </c>
      <c r="H847" s="40">
        <v>58.714285714285715</v>
      </c>
      <c r="I847" s="40">
        <v>57.533333333333331</v>
      </c>
      <c r="U847" s="195"/>
      <c r="V847" s="195"/>
      <c r="W847" s="195"/>
      <c r="X847" s="195"/>
      <c r="Y847" s="195"/>
    </row>
    <row r="848" spans="1:25" ht="15" customHeight="1" x14ac:dyDescent="0.15">
      <c r="B848" s="63"/>
      <c r="C848" s="45"/>
      <c r="D848" s="45"/>
      <c r="E848" s="92"/>
      <c r="F848" s="92"/>
      <c r="G848" s="92"/>
      <c r="H848" s="93"/>
      <c r="I848" s="92"/>
      <c r="J848" s="92"/>
      <c r="K848" s="46"/>
      <c r="M848" s="92"/>
    </row>
  </sheetData>
  <phoneticPr fontId="1"/>
  <pageMargins left="0.27559055118110237" right="0.27559055118110237" top="0.47244094488188981" bottom="0.31496062992125984" header="0.23622047244094491" footer="0.27559055118110237"/>
  <pageSetup paperSize="9" scale="68" orientation="portrait" r:id="rId1"/>
  <headerFooter alignWithMargins="0">
    <oddHeader>&amp;C【2019年度　厚生労働省　老人保健事業推進費等補助金事業】
高齢者向け住まいに関するアンケート調査&amp;R&amp;A</oddHeader>
    <oddFooter>&amp;R&amp;P/&amp;N</oddFooter>
  </headerFooter>
  <rowBreaks count="13" manualBreakCount="13">
    <brk id="38" max="14" man="1"/>
    <brk id="108" max="14" man="1"/>
    <brk id="160" max="14" man="1"/>
    <brk id="238" max="14" man="1"/>
    <brk id="302" max="14" man="1"/>
    <brk id="382" max="14" man="1"/>
    <brk id="436" max="14" man="1"/>
    <brk id="488" max="14" man="1"/>
    <brk id="528" max="14" man="1"/>
    <brk id="597" max="14" man="1"/>
    <brk id="674" max="14" man="1"/>
    <brk id="755" max="14" man="1"/>
    <brk id="83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96"/>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6.5546875" style="1" customWidth="1"/>
    <col min="3" max="5" width="8.44140625" style="7" customWidth="1"/>
    <col min="6" max="7" width="8.5546875" style="7" customWidth="1"/>
    <col min="8" max="19" width="8.5546875" style="1" customWidth="1"/>
    <col min="20" max="20" width="8.44140625" style="1" customWidth="1"/>
    <col min="21" max="25" width="9.44140625" style="1" customWidth="1"/>
    <col min="26" max="26" width="5.5546875" style="1" customWidth="1"/>
    <col min="27" max="16384" width="9.109375" style="1"/>
  </cols>
  <sheetData>
    <row r="1" spans="1:23" ht="15" customHeight="1" x14ac:dyDescent="0.15">
      <c r="A1" s="57" t="s">
        <v>359</v>
      </c>
    </row>
    <row r="2" spans="1:23" ht="15" customHeight="1" x14ac:dyDescent="0.15">
      <c r="A2" s="1" t="s">
        <v>346</v>
      </c>
      <c r="F2" s="55"/>
      <c r="T2" s="44"/>
      <c r="V2" s="44"/>
      <c r="W2" s="44"/>
    </row>
    <row r="3" spans="1:23" ht="13.65" customHeight="1" x14ac:dyDescent="0.15">
      <c r="B3" s="65"/>
      <c r="C3" s="33"/>
      <c r="D3" s="33"/>
      <c r="E3" s="33"/>
      <c r="F3" s="80"/>
      <c r="G3" s="87"/>
      <c r="H3" s="84" t="s">
        <v>235</v>
      </c>
      <c r="I3" s="87"/>
      <c r="J3" s="87"/>
      <c r="K3" s="110"/>
      <c r="L3" s="87"/>
      <c r="M3" s="84" t="s">
        <v>236</v>
      </c>
      <c r="N3" s="87"/>
      <c r="O3" s="85"/>
      <c r="T3" s="44"/>
      <c r="V3" s="44"/>
      <c r="W3" s="44"/>
    </row>
    <row r="4" spans="1:23" ht="19.2" x14ac:dyDescent="0.15">
      <c r="B4" s="78"/>
      <c r="F4" s="98" t="s">
        <v>589</v>
      </c>
      <c r="G4" s="98" t="s">
        <v>231</v>
      </c>
      <c r="H4" s="98" t="s">
        <v>232</v>
      </c>
      <c r="I4" s="98" t="s">
        <v>597</v>
      </c>
      <c r="J4" s="104" t="s">
        <v>234</v>
      </c>
      <c r="K4" s="107" t="s">
        <v>589</v>
      </c>
      <c r="L4" s="98" t="s">
        <v>231</v>
      </c>
      <c r="M4" s="98" t="s">
        <v>232</v>
      </c>
      <c r="N4" s="98" t="s">
        <v>597</v>
      </c>
      <c r="O4" s="98" t="s">
        <v>234</v>
      </c>
      <c r="T4" s="44"/>
      <c r="V4" s="44"/>
      <c r="W4" s="44"/>
    </row>
    <row r="5" spans="1:23" ht="12" customHeight="1" x14ac:dyDescent="0.15">
      <c r="B5" s="35"/>
      <c r="C5" s="89"/>
      <c r="D5" s="89"/>
      <c r="E5" s="36"/>
      <c r="F5" s="37"/>
      <c r="G5" s="37"/>
      <c r="H5" s="37"/>
      <c r="I5" s="37"/>
      <c r="J5" s="67"/>
      <c r="K5" s="111">
        <f>F$16</f>
        <v>2028</v>
      </c>
      <c r="L5" s="2">
        <f>G$16</f>
        <v>726</v>
      </c>
      <c r="M5" s="2">
        <f>H$16</f>
        <v>1302</v>
      </c>
      <c r="N5" s="2">
        <f>I$16</f>
        <v>1088</v>
      </c>
      <c r="O5" s="2">
        <f>J$16</f>
        <v>1011</v>
      </c>
      <c r="P5" s="91"/>
      <c r="T5" s="44"/>
      <c r="V5" s="44"/>
      <c r="W5" s="44"/>
    </row>
    <row r="6" spans="1:23" ht="15" customHeight="1" x14ac:dyDescent="0.15">
      <c r="B6" s="34" t="s">
        <v>93</v>
      </c>
      <c r="C6" s="255"/>
      <c r="D6" s="255"/>
      <c r="F6" s="18">
        <v>155</v>
      </c>
      <c r="G6" s="18">
        <v>0</v>
      </c>
      <c r="H6" s="18">
        <v>155</v>
      </c>
      <c r="I6" s="18">
        <v>29</v>
      </c>
      <c r="J6" s="68">
        <v>29</v>
      </c>
      <c r="K6" s="113">
        <f t="shared" ref="K6:K15" si="0">F6/K$5*100</f>
        <v>7.6429980276134124</v>
      </c>
      <c r="L6" s="4">
        <f t="shared" ref="L6:L15" si="1">G6/L$5*100</f>
        <v>0</v>
      </c>
      <c r="M6" s="4">
        <f t="shared" ref="M6:M15" si="2">H6/M$5*100</f>
        <v>11.904761904761903</v>
      </c>
      <c r="N6" s="4">
        <f t="shared" ref="N6:N15" si="3">I6/N$5*100</f>
        <v>2.6654411764705883</v>
      </c>
      <c r="O6" s="4">
        <f t="shared" ref="O6:O15" si="4">J6/O$5*100</f>
        <v>2.8684470820969339</v>
      </c>
      <c r="P6" s="81"/>
      <c r="T6" s="44"/>
      <c r="V6" s="44"/>
      <c r="W6" s="44"/>
    </row>
    <row r="7" spans="1:23" ht="15" customHeight="1" x14ac:dyDescent="0.15">
      <c r="B7" s="34" t="s">
        <v>94</v>
      </c>
      <c r="C7" s="255"/>
      <c r="D7" s="255"/>
      <c r="F7" s="18">
        <v>375</v>
      </c>
      <c r="G7" s="18">
        <v>23</v>
      </c>
      <c r="H7" s="18">
        <v>352</v>
      </c>
      <c r="I7" s="18">
        <v>167</v>
      </c>
      <c r="J7" s="68">
        <v>162</v>
      </c>
      <c r="K7" s="113">
        <f t="shared" si="0"/>
        <v>18.491124260355029</v>
      </c>
      <c r="L7" s="4">
        <f t="shared" si="1"/>
        <v>3.1680440771349865</v>
      </c>
      <c r="M7" s="4">
        <f t="shared" si="2"/>
        <v>27.035330261136714</v>
      </c>
      <c r="N7" s="4">
        <f t="shared" si="3"/>
        <v>15.349264705882353</v>
      </c>
      <c r="O7" s="4">
        <f t="shared" si="4"/>
        <v>16.023738872403563</v>
      </c>
      <c r="P7" s="81"/>
      <c r="T7" s="44"/>
      <c r="V7" s="44"/>
      <c r="W7" s="44"/>
    </row>
    <row r="8" spans="1:23" ht="15" customHeight="1" x14ac:dyDescent="0.15">
      <c r="B8" s="34" t="s">
        <v>95</v>
      </c>
      <c r="C8" s="255"/>
      <c r="D8" s="255"/>
      <c r="F8" s="18">
        <v>382</v>
      </c>
      <c r="G8" s="18">
        <v>60</v>
      </c>
      <c r="H8" s="18">
        <v>322</v>
      </c>
      <c r="I8" s="18">
        <v>260</v>
      </c>
      <c r="J8" s="68">
        <v>254</v>
      </c>
      <c r="K8" s="113">
        <f t="shared" si="0"/>
        <v>18.836291913214989</v>
      </c>
      <c r="L8" s="4">
        <f t="shared" si="1"/>
        <v>8.2644628099173563</v>
      </c>
      <c r="M8" s="4">
        <f t="shared" si="2"/>
        <v>24.731182795698924</v>
      </c>
      <c r="N8" s="4">
        <f t="shared" si="3"/>
        <v>23.897058823529413</v>
      </c>
      <c r="O8" s="4">
        <f t="shared" si="4"/>
        <v>25.123639960435213</v>
      </c>
      <c r="P8" s="81"/>
      <c r="T8" s="44"/>
      <c r="V8" s="44"/>
      <c r="W8" s="44"/>
    </row>
    <row r="9" spans="1:23" ht="15" customHeight="1" x14ac:dyDescent="0.15">
      <c r="B9" s="34" t="s">
        <v>96</v>
      </c>
      <c r="C9" s="255"/>
      <c r="D9" s="255"/>
      <c r="F9" s="18">
        <v>258</v>
      </c>
      <c r="G9" s="18">
        <v>90</v>
      </c>
      <c r="H9" s="18">
        <v>168</v>
      </c>
      <c r="I9" s="18">
        <v>221</v>
      </c>
      <c r="J9" s="68">
        <v>207</v>
      </c>
      <c r="K9" s="113">
        <f t="shared" si="0"/>
        <v>12.721893491124261</v>
      </c>
      <c r="L9" s="4">
        <f t="shared" si="1"/>
        <v>12.396694214876034</v>
      </c>
      <c r="M9" s="4">
        <f t="shared" si="2"/>
        <v>12.903225806451612</v>
      </c>
      <c r="N9" s="4">
        <f t="shared" si="3"/>
        <v>20.3125</v>
      </c>
      <c r="O9" s="4">
        <f t="shared" si="4"/>
        <v>20.474777448071215</v>
      </c>
      <c r="P9" s="81"/>
      <c r="T9" s="44"/>
      <c r="V9" s="44"/>
      <c r="W9" s="44"/>
    </row>
    <row r="10" spans="1:23" ht="15" customHeight="1" x14ac:dyDescent="0.15">
      <c r="B10" s="34" t="s">
        <v>97</v>
      </c>
      <c r="C10" s="255"/>
      <c r="D10" s="255"/>
      <c r="F10" s="18">
        <v>230</v>
      </c>
      <c r="G10" s="18">
        <v>123</v>
      </c>
      <c r="H10" s="18">
        <v>107</v>
      </c>
      <c r="I10" s="18">
        <v>117</v>
      </c>
      <c r="J10" s="68">
        <v>106</v>
      </c>
      <c r="K10" s="113">
        <f t="shared" si="0"/>
        <v>11.341222879684418</v>
      </c>
      <c r="L10" s="4">
        <f t="shared" si="1"/>
        <v>16.942148760330578</v>
      </c>
      <c r="M10" s="4">
        <f t="shared" si="2"/>
        <v>8.2181259600614442</v>
      </c>
      <c r="N10" s="4">
        <f t="shared" si="3"/>
        <v>10.753676470588236</v>
      </c>
      <c r="O10" s="4">
        <f t="shared" si="4"/>
        <v>10.484668644906034</v>
      </c>
      <c r="P10" s="81"/>
      <c r="T10" s="44"/>
      <c r="V10" s="44"/>
      <c r="W10" s="44"/>
    </row>
    <row r="11" spans="1:23" ht="15" customHeight="1" x14ac:dyDescent="0.15">
      <c r="B11" s="34" t="s">
        <v>98</v>
      </c>
      <c r="C11" s="255"/>
      <c r="D11" s="255"/>
      <c r="F11" s="18">
        <v>238</v>
      </c>
      <c r="G11" s="18">
        <v>163</v>
      </c>
      <c r="H11" s="18">
        <v>75</v>
      </c>
      <c r="I11" s="18">
        <v>111</v>
      </c>
      <c r="J11" s="68">
        <v>96</v>
      </c>
      <c r="K11" s="113">
        <f t="shared" si="0"/>
        <v>11.735700197238659</v>
      </c>
      <c r="L11" s="4">
        <f t="shared" si="1"/>
        <v>22.451790633608816</v>
      </c>
      <c r="M11" s="4">
        <f t="shared" si="2"/>
        <v>5.7603686635944698</v>
      </c>
      <c r="N11" s="4">
        <f t="shared" si="3"/>
        <v>10.20220588235294</v>
      </c>
      <c r="O11" s="4">
        <f t="shared" si="4"/>
        <v>9.4955489614243334</v>
      </c>
      <c r="P11" s="81"/>
      <c r="T11" s="44"/>
      <c r="V11" s="44"/>
      <c r="W11" s="44"/>
    </row>
    <row r="12" spans="1:23" ht="15" customHeight="1" x14ac:dyDescent="0.15">
      <c r="B12" s="34" t="s">
        <v>150</v>
      </c>
      <c r="C12" s="255"/>
      <c r="D12" s="255"/>
      <c r="F12" s="18">
        <v>201</v>
      </c>
      <c r="G12" s="18">
        <v>145</v>
      </c>
      <c r="H12" s="18">
        <v>56</v>
      </c>
      <c r="I12" s="18">
        <v>108</v>
      </c>
      <c r="J12" s="68">
        <v>85</v>
      </c>
      <c r="K12" s="113">
        <f t="shared" si="0"/>
        <v>9.9112426035502956</v>
      </c>
      <c r="L12" s="4">
        <f t="shared" si="1"/>
        <v>19.97245179063361</v>
      </c>
      <c r="M12" s="4">
        <f t="shared" si="2"/>
        <v>4.3010752688172049</v>
      </c>
      <c r="N12" s="4">
        <f t="shared" si="3"/>
        <v>9.9264705882352935</v>
      </c>
      <c r="O12" s="4">
        <f t="shared" si="4"/>
        <v>8.4075173095944606</v>
      </c>
      <c r="P12" s="81"/>
      <c r="T12" s="44"/>
      <c r="V12" s="44"/>
      <c r="W12" s="44"/>
    </row>
    <row r="13" spans="1:23" ht="15" customHeight="1" x14ac:dyDescent="0.15">
      <c r="B13" s="34" t="s">
        <v>99</v>
      </c>
      <c r="C13" s="255"/>
      <c r="D13" s="255"/>
      <c r="F13" s="18">
        <v>80</v>
      </c>
      <c r="G13" s="18">
        <v>59</v>
      </c>
      <c r="H13" s="18">
        <v>21</v>
      </c>
      <c r="I13" s="18">
        <v>28</v>
      </c>
      <c r="J13" s="68">
        <v>25</v>
      </c>
      <c r="K13" s="113">
        <f t="shared" si="0"/>
        <v>3.9447731755424065</v>
      </c>
      <c r="L13" s="4">
        <f t="shared" si="1"/>
        <v>8.1267217630853992</v>
      </c>
      <c r="M13" s="4">
        <f t="shared" si="2"/>
        <v>1.6129032258064515</v>
      </c>
      <c r="N13" s="4">
        <f t="shared" si="3"/>
        <v>2.5735294117647056</v>
      </c>
      <c r="O13" s="4">
        <f t="shared" si="4"/>
        <v>2.4727992087042532</v>
      </c>
      <c r="P13" s="81"/>
      <c r="T13" s="44"/>
      <c r="V13" s="44"/>
      <c r="W13" s="44"/>
    </row>
    <row r="14" spans="1:23" ht="15" customHeight="1" x14ac:dyDescent="0.15">
      <c r="B14" s="34" t="s">
        <v>100</v>
      </c>
      <c r="C14" s="255"/>
      <c r="D14" s="255"/>
      <c r="F14" s="18">
        <v>80</v>
      </c>
      <c r="G14" s="18">
        <v>59</v>
      </c>
      <c r="H14" s="18">
        <v>21</v>
      </c>
      <c r="I14" s="18">
        <v>15</v>
      </c>
      <c r="J14" s="68">
        <v>15</v>
      </c>
      <c r="K14" s="113">
        <f t="shared" si="0"/>
        <v>3.9447731755424065</v>
      </c>
      <c r="L14" s="4">
        <f t="shared" si="1"/>
        <v>8.1267217630853992</v>
      </c>
      <c r="M14" s="4">
        <f t="shared" si="2"/>
        <v>1.6129032258064515</v>
      </c>
      <c r="N14" s="4">
        <f t="shared" si="3"/>
        <v>1.3786764705882353</v>
      </c>
      <c r="O14" s="4">
        <f t="shared" si="4"/>
        <v>1.4836795252225521</v>
      </c>
      <c r="P14" s="81"/>
      <c r="T14" s="44"/>
      <c r="V14" s="44"/>
      <c r="W14" s="44"/>
    </row>
    <row r="15" spans="1:23" ht="15" customHeight="1" x14ac:dyDescent="0.15">
      <c r="B15" s="35" t="s">
        <v>0</v>
      </c>
      <c r="C15" s="89"/>
      <c r="D15" s="89"/>
      <c r="E15" s="36"/>
      <c r="F15" s="19">
        <v>29</v>
      </c>
      <c r="G15" s="19">
        <v>4</v>
      </c>
      <c r="H15" s="19">
        <v>25</v>
      </c>
      <c r="I15" s="19">
        <v>32</v>
      </c>
      <c r="J15" s="73">
        <v>32</v>
      </c>
      <c r="K15" s="117">
        <f t="shared" si="0"/>
        <v>1.4299802761341223</v>
      </c>
      <c r="L15" s="5">
        <f t="shared" si="1"/>
        <v>0.55096418732782371</v>
      </c>
      <c r="M15" s="5">
        <f t="shared" si="2"/>
        <v>1.9201228878648235</v>
      </c>
      <c r="N15" s="5">
        <f t="shared" si="3"/>
        <v>2.9411764705882351</v>
      </c>
      <c r="O15" s="5">
        <f t="shared" si="4"/>
        <v>3.1651829871414439</v>
      </c>
      <c r="P15" s="23"/>
      <c r="T15" s="44"/>
      <c r="V15" s="44"/>
      <c r="W15" s="44"/>
    </row>
    <row r="16" spans="1:23" ht="15" customHeight="1" x14ac:dyDescent="0.15">
      <c r="B16" s="38" t="s">
        <v>1</v>
      </c>
      <c r="C16" s="79"/>
      <c r="D16" s="79"/>
      <c r="E16" s="28"/>
      <c r="F16" s="39">
        <f>SUM(F6:F15)</f>
        <v>2028</v>
      </c>
      <c r="G16" s="39">
        <f>SUM(G6:G15)</f>
        <v>726</v>
      </c>
      <c r="H16" s="39">
        <f>SUM(H6:H15)</f>
        <v>1302</v>
      </c>
      <c r="I16" s="39">
        <f>SUM(I6:I15)</f>
        <v>1088</v>
      </c>
      <c r="J16" s="69">
        <f>SUM(J6:J15)</f>
        <v>1011</v>
      </c>
      <c r="K16" s="114">
        <f>IF(SUM(K6:K15)&gt;100,"－",SUM(K6:K15))</f>
        <v>100</v>
      </c>
      <c r="L16" s="6">
        <f>IF(SUM(L6:L15)&gt;100,"－",SUM(L6:L15))</f>
        <v>100</v>
      </c>
      <c r="M16" s="6">
        <f>IF(SUM(M6:M15)&gt;100,"－",SUM(M6:M15))</f>
        <v>100</v>
      </c>
      <c r="N16" s="6">
        <f>IF(SUM(N6:N15)&gt;100,"－",SUM(N6:N15))</f>
        <v>100</v>
      </c>
      <c r="O16" s="6">
        <f>IF(SUM(O6:O15)&gt;100,"－",SUM(O6:O15))</f>
        <v>100.00000000000001</v>
      </c>
      <c r="P16" s="23"/>
      <c r="T16" s="44"/>
      <c r="V16" s="44"/>
      <c r="W16" s="44"/>
    </row>
    <row r="17" spans="1:23" ht="15" customHeight="1" x14ac:dyDescent="0.15">
      <c r="B17" s="38" t="s">
        <v>108</v>
      </c>
      <c r="C17" s="79"/>
      <c r="D17" s="79"/>
      <c r="E17" s="29"/>
      <c r="F17" s="41">
        <v>40.539769884942473</v>
      </c>
      <c r="G17" s="72">
        <v>60.45983379501385</v>
      </c>
      <c r="H17" s="72">
        <v>29.277212216131559</v>
      </c>
      <c r="I17" s="72">
        <v>36.875946969696969</v>
      </c>
      <c r="J17" s="72">
        <v>35.918283963227786</v>
      </c>
      <c r="K17" s="14"/>
      <c r="L17" s="14"/>
      <c r="M17" s="14"/>
      <c r="N17" s="14"/>
      <c r="O17" s="14"/>
      <c r="P17" s="14"/>
      <c r="Q17" s="14"/>
      <c r="R17" s="14"/>
      <c r="S17" s="14"/>
      <c r="T17" s="44"/>
      <c r="V17" s="44"/>
      <c r="W17" s="44"/>
    </row>
    <row r="18" spans="1:23" ht="15" customHeight="1" x14ac:dyDescent="0.15">
      <c r="B18" s="38" t="s">
        <v>109</v>
      </c>
      <c r="C18" s="79"/>
      <c r="D18" s="79"/>
      <c r="E18" s="29"/>
      <c r="F18" s="193">
        <v>604</v>
      </c>
      <c r="G18" s="47">
        <v>604</v>
      </c>
      <c r="H18" s="47">
        <v>350</v>
      </c>
      <c r="I18" s="47">
        <v>207</v>
      </c>
      <c r="J18" s="47">
        <v>207</v>
      </c>
      <c r="K18" s="14"/>
      <c r="L18" s="14"/>
      <c r="M18" s="14"/>
      <c r="N18" s="14"/>
      <c r="O18" s="14"/>
      <c r="P18" s="14"/>
      <c r="Q18" s="14"/>
      <c r="R18" s="14"/>
      <c r="S18" s="14"/>
      <c r="T18" s="44"/>
      <c r="V18" s="44"/>
      <c r="W18" s="44"/>
    </row>
    <row r="19" spans="1:23" ht="15" customHeight="1" x14ac:dyDescent="0.15">
      <c r="B19" s="38" t="s">
        <v>166</v>
      </c>
      <c r="C19" s="79"/>
      <c r="D19" s="79"/>
      <c r="E19" s="29"/>
      <c r="F19" s="47">
        <v>2</v>
      </c>
      <c r="G19" s="47">
        <v>10</v>
      </c>
      <c r="H19" s="47">
        <v>2</v>
      </c>
      <c r="I19" s="47">
        <v>4</v>
      </c>
      <c r="J19" s="47">
        <v>4</v>
      </c>
      <c r="K19" s="14"/>
      <c r="L19" s="14"/>
      <c r="M19" s="14"/>
      <c r="N19" s="14"/>
      <c r="O19" s="14"/>
      <c r="P19" s="14"/>
      <c r="Q19" s="14"/>
      <c r="R19" s="14"/>
      <c r="S19" s="14"/>
      <c r="T19" s="44"/>
      <c r="V19" s="44"/>
      <c r="W19" s="44"/>
    </row>
    <row r="20" spans="1:23" ht="15" customHeight="1" x14ac:dyDescent="0.15">
      <c r="C20" s="1"/>
      <c r="D20" s="1"/>
      <c r="N20" s="7"/>
      <c r="T20" s="44"/>
      <c r="V20" s="44"/>
      <c r="W20" s="44"/>
    </row>
    <row r="21" spans="1:23" ht="15" customHeight="1" x14ac:dyDescent="0.15">
      <c r="A21" s="369" t="s">
        <v>885</v>
      </c>
      <c r="C21" s="1"/>
      <c r="D21" s="1"/>
      <c r="N21" s="7"/>
      <c r="T21" s="44"/>
      <c r="V21" s="44"/>
      <c r="W21" s="44"/>
    </row>
    <row r="22" spans="1:23" ht="15" customHeight="1" x14ac:dyDescent="0.15">
      <c r="A22" s="1" t="s">
        <v>346</v>
      </c>
      <c r="F22" s="55"/>
      <c r="T22" s="44"/>
      <c r="V22" s="44"/>
      <c r="W22" s="44"/>
    </row>
    <row r="23" spans="1:23" ht="13.65" customHeight="1" x14ac:dyDescent="0.15">
      <c r="B23" s="65"/>
      <c r="C23" s="33"/>
      <c r="D23" s="33"/>
      <c r="E23" s="33"/>
      <c r="F23" s="80"/>
      <c r="G23" s="87"/>
      <c r="H23" s="84" t="s">
        <v>2</v>
      </c>
      <c r="I23" s="87"/>
      <c r="J23" s="87"/>
      <c r="K23" s="110"/>
      <c r="L23" s="87"/>
      <c r="M23" s="84" t="s">
        <v>3</v>
      </c>
      <c r="N23" s="87"/>
      <c r="O23" s="85"/>
      <c r="T23" s="44"/>
      <c r="V23" s="44"/>
      <c r="W23" s="44"/>
    </row>
    <row r="24" spans="1:23" ht="19.2" x14ac:dyDescent="0.15">
      <c r="B24" s="78"/>
      <c r="F24" s="98" t="s">
        <v>589</v>
      </c>
      <c r="G24" s="98" t="s">
        <v>231</v>
      </c>
      <c r="H24" s="98" t="s">
        <v>232</v>
      </c>
      <c r="I24" s="98" t="s">
        <v>597</v>
      </c>
      <c r="J24" s="104" t="s">
        <v>234</v>
      </c>
      <c r="K24" s="107" t="s">
        <v>589</v>
      </c>
      <c r="L24" s="98" t="s">
        <v>231</v>
      </c>
      <c r="M24" s="98" t="s">
        <v>232</v>
      </c>
      <c r="N24" s="98" t="s">
        <v>597</v>
      </c>
      <c r="O24" s="98" t="s">
        <v>234</v>
      </c>
      <c r="T24" s="44"/>
      <c r="V24" s="44"/>
      <c r="W24" s="44"/>
    </row>
    <row r="25" spans="1:23" ht="12" customHeight="1" x14ac:dyDescent="0.15">
      <c r="B25" s="35"/>
      <c r="C25" s="89"/>
      <c r="D25" s="89"/>
      <c r="E25" s="36"/>
      <c r="F25" s="37"/>
      <c r="G25" s="37"/>
      <c r="H25" s="37"/>
      <c r="I25" s="37"/>
      <c r="J25" s="67"/>
      <c r="K25" s="111">
        <f>F$36</f>
        <v>420</v>
      </c>
      <c r="L25" s="2">
        <f t="shared" ref="L25:O25" si="5">G$36</f>
        <v>296</v>
      </c>
      <c r="M25" s="2">
        <f t="shared" si="5"/>
        <v>124</v>
      </c>
      <c r="N25" s="2">
        <f t="shared" si="5"/>
        <v>42</v>
      </c>
      <c r="O25" s="2">
        <f t="shared" si="5"/>
        <v>35</v>
      </c>
      <c r="P25" s="91"/>
      <c r="T25" s="44"/>
      <c r="V25" s="44"/>
      <c r="W25" s="44"/>
    </row>
    <row r="26" spans="1:23" ht="15" customHeight="1" x14ac:dyDescent="0.15">
      <c r="B26" s="34" t="s">
        <v>93</v>
      </c>
      <c r="C26" s="255"/>
      <c r="D26" s="255"/>
      <c r="F26" s="18">
        <v>9</v>
      </c>
      <c r="G26" s="18">
        <v>0</v>
      </c>
      <c r="H26" s="18">
        <v>9</v>
      </c>
      <c r="I26" s="18">
        <v>1</v>
      </c>
      <c r="J26" s="68">
        <v>1</v>
      </c>
      <c r="K26" s="113">
        <f>F26/K$25*100</f>
        <v>2.1428571428571428</v>
      </c>
      <c r="L26" s="4">
        <f t="shared" ref="L26:L35" si="6">G26/L$25*100</f>
        <v>0</v>
      </c>
      <c r="M26" s="4">
        <f t="shared" ref="M26:M35" si="7">H26/M$25*100</f>
        <v>7.2580645161290329</v>
      </c>
      <c r="N26" s="4">
        <f t="shared" ref="N26:N35" si="8">I26/N$25*100</f>
        <v>2.3809523809523809</v>
      </c>
      <c r="O26" s="4">
        <f t="shared" ref="O26:O35" si="9">J26/O$25*100</f>
        <v>2.8571428571428572</v>
      </c>
      <c r="P26" s="81"/>
      <c r="T26" s="44"/>
      <c r="V26" s="44"/>
      <c r="W26" s="44"/>
    </row>
    <row r="27" spans="1:23" ht="15" customHeight="1" x14ac:dyDescent="0.15">
      <c r="B27" s="34" t="s">
        <v>94</v>
      </c>
      <c r="C27" s="255"/>
      <c r="D27" s="255"/>
      <c r="F27" s="18">
        <v>31</v>
      </c>
      <c r="G27" s="18">
        <v>4</v>
      </c>
      <c r="H27" s="18">
        <v>27</v>
      </c>
      <c r="I27" s="18">
        <v>5</v>
      </c>
      <c r="J27" s="68">
        <v>5</v>
      </c>
      <c r="K27" s="113">
        <f t="shared" ref="K27:K35" si="10">F27/K$25*100</f>
        <v>7.3809523809523814</v>
      </c>
      <c r="L27" s="4">
        <f t="shared" si="6"/>
        <v>1.3513513513513513</v>
      </c>
      <c r="M27" s="4">
        <f t="shared" si="7"/>
        <v>21.774193548387096</v>
      </c>
      <c r="N27" s="4">
        <f t="shared" si="8"/>
        <v>11.904761904761903</v>
      </c>
      <c r="O27" s="4">
        <f t="shared" si="9"/>
        <v>14.285714285714285</v>
      </c>
      <c r="P27" s="81"/>
      <c r="T27" s="44"/>
      <c r="V27" s="44"/>
      <c r="W27" s="44"/>
    </row>
    <row r="28" spans="1:23" ht="15" customHeight="1" x14ac:dyDescent="0.15">
      <c r="B28" s="34" t="s">
        <v>95</v>
      </c>
      <c r="C28" s="255"/>
      <c r="D28" s="255"/>
      <c r="F28" s="18">
        <v>28</v>
      </c>
      <c r="G28" s="18">
        <v>10</v>
      </c>
      <c r="H28" s="18">
        <v>18</v>
      </c>
      <c r="I28" s="18">
        <v>7</v>
      </c>
      <c r="J28" s="68">
        <v>7</v>
      </c>
      <c r="K28" s="113">
        <f t="shared" si="10"/>
        <v>6.666666666666667</v>
      </c>
      <c r="L28" s="4">
        <f t="shared" si="6"/>
        <v>3.3783783783783785</v>
      </c>
      <c r="M28" s="4">
        <f t="shared" si="7"/>
        <v>14.516129032258066</v>
      </c>
      <c r="N28" s="4">
        <f t="shared" si="8"/>
        <v>16.666666666666664</v>
      </c>
      <c r="O28" s="4">
        <f t="shared" si="9"/>
        <v>20</v>
      </c>
      <c r="P28" s="81"/>
      <c r="T28" s="44"/>
      <c r="V28" s="44"/>
      <c r="W28" s="44"/>
    </row>
    <row r="29" spans="1:23" ht="15" customHeight="1" x14ac:dyDescent="0.15">
      <c r="B29" s="34" t="s">
        <v>96</v>
      </c>
      <c r="C29" s="255"/>
      <c r="D29" s="255"/>
      <c r="F29" s="18">
        <v>43</v>
      </c>
      <c r="G29" s="18">
        <v>28</v>
      </c>
      <c r="H29" s="18">
        <v>15</v>
      </c>
      <c r="I29" s="18">
        <v>9</v>
      </c>
      <c r="J29" s="68">
        <v>9</v>
      </c>
      <c r="K29" s="113">
        <f t="shared" si="10"/>
        <v>10.238095238095237</v>
      </c>
      <c r="L29" s="4">
        <f t="shared" si="6"/>
        <v>9.4594594594594597</v>
      </c>
      <c r="M29" s="4">
        <f t="shared" si="7"/>
        <v>12.096774193548388</v>
      </c>
      <c r="N29" s="4">
        <f t="shared" si="8"/>
        <v>21.428571428571427</v>
      </c>
      <c r="O29" s="4">
        <f t="shared" si="9"/>
        <v>25.714285714285712</v>
      </c>
      <c r="P29" s="81"/>
      <c r="T29" s="44"/>
      <c r="V29" s="44"/>
      <c r="W29" s="44"/>
    </row>
    <row r="30" spans="1:23" ht="15" customHeight="1" x14ac:dyDescent="0.15">
      <c r="B30" s="34" t="s">
        <v>97</v>
      </c>
      <c r="C30" s="255"/>
      <c r="D30" s="255"/>
      <c r="F30" s="18">
        <v>58</v>
      </c>
      <c r="G30" s="18">
        <v>44</v>
      </c>
      <c r="H30" s="18">
        <v>14</v>
      </c>
      <c r="I30" s="18">
        <v>2</v>
      </c>
      <c r="J30" s="68">
        <v>2</v>
      </c>
      <c r="K30" s="113">
        <f t="shared" si="10"/>
        <v>13.80952380952381</v>
      </c>
      <c r="L30" s="4">
        <f t="shared" si="6"/>
        <v>14.864864864864865</v>
      </c>
      <c r="M30" s="4">
        <f t="shared" si="7"/>
        <v>11.29032258064516</v>
      </c>
      <c r="N30" s="4">
        <f t="shared" si="8"/>
        <v>4.7619047619047619</v>
      </c>
      <c r="O30" s="4">
        <f t="shared" si="9"/>
        <v>5.7142857142857144</v>
      </c>
      <c r="P30" s="81"/>
      <c r="T30" s="44"/>
      <c r="V30" s="44"/>
      <c r="W30" s="44"/>
    </row>
    <row r="31" spans="1:23" ht="15" customHeight="1" x14ac:dyDescent="0.15">
      <c r="B31" s="34" t="s">
        <v>98</v>
      </c>
      <c r="C31" s="255"/>
      <c r="D31" s="255"/>
      <c r="F31" s="18">
        <v>70</v>
      </c>
      <c r="G31" s="18">
        <v>60</v>
      </c>
      <c r="H31" s="18">
        <v>10</v>
      </c>
      <c r="I31" s="18">
        <v>6</v>
      </c>
      <c r="J31" s="68">
        <v>5</v>
      </c>
      <c r="K31" s="113">
        <f t="shared" si="10"/>
        <v>16.666666666666664</v>
      </c>
      <c r="L31" s="4">
        <f t="shared" si="6"/>
        <v>20.27027027027027</v>
      </c>
      <c r="M31" s="4">
        <f t="shared" si="7"/>
        <v>8.064516129032258</v>
      </c>
      <c r="N31" s="4">
        <f t="shared" si="8"/>
        <v>14.285714285714285</v>
      </c>
      <c r="O31" s="4">
        <f t="shared" si="9"/>
        <v>14.285714285714285</v>
      </c>
      <c r="P31" s="81"/>
      <c r="T31" s="44"/>
      <c r="V31" s="44"/>
      <c r="W31" s="44"/>
    </row>
    <row r="32" spans="1:23" ht="15" customHeight="1" x14ac:dyDescent="0.15">
      <c r="B32" s="34" t="s">
        <v>150</v>
      </c>
      <c r="C32" s="255"/>
      <c r="D32" s="255"/>
      <c r="F32" s="18">
        <v>92</v>
      </c>
      <c r="G32" s="18">
        <v>75</v>
      </c>
      <c r="H32" s="18">
        <v>17</v>
      </c>
      <c r="I32" s="18">
        <v>8</v>
      </c>
      <c r="J32" s="68">
        <v>2</v>
      </c>
      <c r="K32" s="113">
        <f t="shared" si="10"/>
        <v>21.904761904761905</v>
      </c>
      <c r="L32" s="4">
        <f t="shared" si="6"/>
        <v>25.337837837837839</v>
      </c>
      <c r="M32" s="4">
        <f t="shared" si="7"/>
        <v>13.709677419354838</v>
      </c>
      <c r="N32" s="4">
        <f t="shared" si="8"/>
        <v>19.047619047619047</v>
      </c>
      <c r="O32" s="4">
        <f t="shared" si="9"/>
        <v>5.7142857142857144</v>
      </c>
      <c r="P32" s="81"/>
      <c r="T32" s="44"/>
      <c r="V32" s="44"/>
      <c r="W32" s="44"/>
    </row>
    <row r="33" spans="1:23" ht="15" customHeight="1" x14ac:dyDescent="0.15">
      <c r="B33" s="34" t="s">
        <v>99</v>
      </c>
      <c r="C33" s="255"/>
      <c r="D33" s="255"/>
      <c r="F33" s="18">
        <v>40</v>
      </c>
      <c r="G33" s="18">
        <v>35</v>
      </c>
      <c r="H33" s="18">
        <v>5</v>
      </c>
      <c r="I33" s="18">
        <v>2</v>
      </c>
      <c r="J33" s="68">
        <v>2</v>
      </c>
      <c r="K33" s="113">
        <f t="shared" si="10"/>
        <v>9.5238095238095237</v>
      </c>
      <c r="L33" s="4">
        <f t="shared" si="6"/>
        <v>11.824324324324325</v>
      </c>
      <c r="M33" s="4">
        <f t="shared" si="7"/>
        <v>4.032258064516129</v>
      </c>
      <c r="N33" s="4">
        <f t="shared" si="8"/>
        <v>4.7619047619047619</v>
      </c>
      <c r="O33" s="4">
        <f t="shared" si="9"/>
        <v>5.7142857142857144</v>
      </c>
      <c r="P33" s="81"/>
      <c r="T33" s="44"/>
      <c r="V33" s="44"/>
      <c r="W33" s="44"/>
    </row>
    <row r="34" spans="1:23" ht="15" customHeight="1" x14ac:dyDescent="0.15">
      <c r="B34" s="34" t="s">
        <v>100</v>
      </c>
      <c r="C34" s="255"/>
      <c r="D34" s="255"/>
      <c r="F34" s="18">
        <v>48</v>
      </c>
      <c r="G34" s="18">
        <v>40</v>
      </c>
      <c r="H34" s="18">
        <v>8</v>
      </c>
      <c r="I34" s="18">
        <v>1</v>
      </c>
      <c r="J34" s="68">
        <v>1</v>
      </c>
      <c r="K34" s="113">
        <f t="shared" si="10"/>
        <v>11.428571428571429</v>
      </c>
      <c r="L34" s="4">
        <f t="shared" si="6"/>
        <v>13.513513513513514</v>
      </c>
      <c r="M34" s="4">
        <f t="shared" si="7"/>
        <v>6.4516129032258061</v>
      </c>
      <c r="N34" s="4">
        <f t="shared" si="8"/>
        <v>2.3809523809523809</v>
      </c>
      <c r="O34" s="4">
        <f t="shared" si="9"/>
        <v>2.8571428571428572</v>
      </c>
      <c r="P34" s="81"/>
      <c r="T34" s="44"/>
      <c r="V34" s="44"/>
      <c r="W34" s="44"/>
    </row>
    <row r="35" spans="1:23" ht="15" customHeight="1" x14ac:dyDescent="0.15">
      <c r="B35" s="35" t="s">
        <v>0</v>
      </c>
      <c r="C35" s="89"/>
      <c r="D35" s="89"/>
      <c r="E35" s="36"/>
      <c r="F35" s="19">
        <v>1</v>
      </c>
      <c r="G35" s="19">
        <v>0</v>
      </c>
      <c r="H35" s="19">
        <v>1</v>
      </c>
      <c r="I35" s="19">
        <v>1</v>
      </c>
      <c r="J35" s="73">
        <v>1</v>
      </c>
      <c r="K35" s="117">
        <f t="shared" si="10"/>
        <v>0.23809523809523811</v>
      </c>
      <c r="L35" s="5">
        <f t="shared" si="6"/>
        <v>0</v>
      </c>
      <c r="M35" s="5">
        <f t="shared" si="7"/>
        <v>0.80645161290322576</v>
      </c>
      <c r="N35" s="5">
        <f t="shared" si="8"/>
        <v>2.3809523809523809</v>
      </c>
      <c r="O35" s="5">
        <f t="shared" si="9"/>
        <v>2.8571428571428572</v>
      </c>
      <c r="P35" s="23"/>
      <c r="T35" s="44"/>
      <c r="V35" s="44"/>
      <c r="W35" s="44"/>
    </row>
    <row r="36" spans="1:23" ht="15" customHeight="1" x14ac:dyDescent="0.15">
      <c r="B36" s="38" t="s">
        <v>1</v>
      </c>
      <c r="C36" s="79"/>
      <c r="D36" s="79"/>
      <c r="E36" s="28"/>
      <c r="F36" s="39">
        <f>SUM(F26:F35)</f>
        <v>420</v>
      </c>
      <c r="G36" s="39">
        <f>SUM(G26:G35)</f>
        <v>296</v>
      </c>
      <c r="H36" s="39">
        <f>SUM(H26:H35)</f>
        <v>124</v>
      </c>
      <c r="I36" s="39">
        <f>SUM(I26:I35)</f>
        <v>42</v>
      </c>
      <c r="J36" s="69">
        <f>SUM(J26:J35)</f>
        <v>35</v>
      </c>
      <c r="K36" s="114">
        <f>IF(SUM(K26:K35)&gt;100,"－",SUM(K26:K35))</f>
        <v>100</v>
      </c>
      <c r="L36" s="6">
        <f>IF(SUM(L26:L35)&gt;100,"－",SUM(L26:L35))</f>
        <v>100</v>
      </c>
      <c r="M36" s="6">
        <f>IF(SUM(M26:M35)&gt;100,"－",SUM(M26:M35))</f>
        <v>100</v>
      </c>
      <c r="N36" s="6">
        <f>IF(SUM(N26:N35)&gt;100,"－",SUM(N26:N35))</f>
        <v>99.999999999999986</v>
      </c>
      <c r="O36" s="6">
        <f>IF(SUM(O26:O35)&gt;100,"－",SUM(O26:O35))</f>
        <v>99.999999999999972</v>
      </c>
      <c r="P36" s="23"/>
      <c r="T36" s="44"/>
      <c r="V36" s="44"/>
      <c r="W36" s="44"/>
    </row>
    <row r="37" spans="1:23" ht="15" customHeight="1" x14ac:dyDescent="0.15">
      <c r="B37" s="38" t="s">
        <v>108</v>
      </c>
      <c r="C37" s="79"/>
      <c r="D37" s="79"/>
      <c r="E37" s="29"/>
      <c r="F37" s="41">
        <v>65.355608591885442</v>
      </c>
      <c r="G37" s="72">
        <v>72.692567567567565</v>
      </c>
      <c r="H37" s="72">
        <v>47.699186991869915</v>
      </c>
      <c r="I37" s="72">
        <v>44.609756097560975</v>
      </c>
      <c r="J37" s="72">
        <v>39.529411764705884</v>
      </c>
      <c r="K37" s="14"/>
      <c r="L37" s="14"/>
      <c r="M37" s="14"/>
      <c r="N37" s="14"/>
      <c r="O37" s="14"/>
      <c r="P37" s="14"/>
      <c r="Q37" s="14"/>
      <c r="R37" s="14"/>
      <c r="S37" s="14"/>
      <c r="T37" s="44"/>
      <c r="V37" s="44"/>
      <c r="W37" s="44"/>
    </row>
    <row r="38" spans="1:23" ht="15" customHeight="1" x14ac:dyDescent="0.15">
      <c r="B38" s="38" t="s">
        <v>109</v>
      </c>
      <c r="C38" s="79"/>
      <c r="D38" s="79"/>
      <c r="E38" s="29"/>
      <c r="F38" s="193">
        <v>604</v>
      </c>
      <c r="G38" s="47">
        <v>604</v>
      </c>
      <c r="H38" s="47">
        <v>350</v>
      </c>
      <c r="I38" s="47">
        <v>144</v>
      </c>
      <c r="J38" s="47">
        <v>144</v>
      </c>
      <c r="K38" s="14"/>
      <c r="L38" s="14"/>
      <c r="M38" s="14"/>
      <c r="N38" s="14"/>
      <c r="O38" s="14"/>
      <c r="P38" s="14"/>
      <c r="Q38" s="14"/>
      <c r="R38" s="14"/>
      <c r="S38" s="14"/>
      <c r="T38" s="44"/>
      <c r="V38" s="44"/>
      <c r="W38" s="44"/>
    </row>
    <row r="39" spans="1:23" ht="15" customHeight="1" x14ac:dyDescent="0.15">
      <c r="B39" s="38" t="s">
        <v>166</v>
      </c>
      <c r="C39" s="79"/>
      <c r="D39" s="79"/>
      <c r="E39" s="29"/>
      <c r="F39" s="47">
        <v>5</v>
      </c>
      <c r="G39" s="47">
        <v>14</v>
      </c>
      <c r="H39" s="47">
        <v>5</v>
      </c>
      <c r="I39" s="47">
        <v>8</v>
      </c>
      <c r="J39" s="47">
        <v>8</v>
      </c>
      <c r="K39" s="14"/>
      <c r="L39" s="14"/>
      <c r="M39" s="14"/>
      <c r="N39" s="14"/>
      <c r="O39" s="14"/>
      <c r="P39" s="14"/>
      <c r="Q39" s="14"/>
      <c r="R39" s="14"/>
      <c r="S39" s="14"/>
      <c r="T39" s="44"/>
      <c r="V39" s="44"/>
      <c r="W39" s="44"/>
    </row>
    <row r="40" spans="1:23" ht="15" customHeight="1" x14ac:dyDescent="0.15">
      <c r="C40" s="1"/>
      <c r="D40" s="1"/>
      <c r="N40" s="7"/>
      <c r="T40" s="44"/>
      <c r="V40" s="44"/>
      <c r="W40" s="44"/>
    </row>
    <row r="41" spans="1:23" ht="15" customHeight="1" x14ac:dyDescent="0.15">
      <c r="A41" s="1" t="s">
        <v>347</v>
      </c>
      <c r="C41" s="1"/>
      <c r="D41" s="1"/>
      <c r="N41" s="7"/>
      <c r="T41" s="44"/>
      <c r="V41" s="44"/>
      <c r="W41" s="44"/>
    </row>
    <row r="42" spans="1:23" ht="13.65" customHeight="1" x14ac:dyDescent="0.15">
      <c r="B42" s="65"/>
      <c r="C42" s="33"/>
      <c r="D42" s="33"/>
      <c r="E42" s="33"/>
      <c r="F42" s="80"/>
      <c r="G42" s="87"/>
      <c r="H42" s="84" t="s">
        <v>235</v>
      </c>
      <c r="I42" s="87"/>
      <c r="J42" s="87"/>
      <c r="K42" s="110"/>
      <c r="L42" s="87"/>
      <c r="M42" s="84" t="s">
        <v>236</v>
      </c>
      <c r="N42" s="87"/>
      <c r="O42" s="85"/>
      <c r="T42" s="44"/>
      <c r="V42" s="44"/>
      <c r="W42" s="44"/>
    </row>
    <row r="43" spans="1:23" ht="19.2" x14ac:dyDescent="0.15">
      <c r="B43" s="78"/>
      <c r="F43" s="98" t="s">
        <v>589</v>
      </c>
      <c r="G43" s="98" t="s">
        <v>231</v>
      </c>
      <c r="H43" s="98" t="s">
        <v>232</v>
      </c>
      <c r="I43" s="98" t="s">
        <v>597</v>
      </c>
      <c r="J43" s="104" t="s">
        <v>234</v>
      </c>
      <c r="K43" s="107" t="s">
        <v>589</v>
      </c>
      <c r="L43" s="98" t="s">
        <v>231</v>
      </c>
      <c r="M43" s="98" t="s">
        <v>232</v>
      </c>
      <c r="N43" s="98" t="s">
        <v>597</v>
      </c>
      <c r="O43" s="98" t="s">
        <v>234</v>
      </c>
      <c r="T43" s="44"/>
      <c r="V43" s="44"/>
      <c r="W43" s="44"/>
    </row>
    <row r="44" spans="1:23" ht="12" customHeight="1" x14ac:dyDescent="0.15">
      <c r="B44" s="35"/>
      <c r="C44" s="89"/>
      <c r="D44" s="89"/>
      <c r="E44" s="36"/>
      <c r="F44" s="37"/>
      <c r="G44" s="37"/>
      <c r="H44" s="37"/>
      <c r="I44" s="37"/>
      <c r="J44" s="67"/>
      <c r="K44" s="111">
        <f>F$16</f>
        <v>2028</v>
      </c>
      <c r="L44" s="2">
        <f>G$16</f>
        <v>726</v>
      </c>
      <c r="M44" s="2">
        <f>H$16</f>
        <v>1302</v>
      </c>
      <c r="N44" s="2">
        <f>I$16</f>
        <v>1088</v>
      </c>
      <c r="O44" s="2">
        <f>J$16</f>
        <v>1011</v>
      </c>
      <c r="P44" s="91"/>
      <c r="Q44" s="91"/>
      <c r="R44" s="91"/>
      <c r="S44" s="91"/>
      <c r="T44" s="44"/>
      <c r="V44" s="44"/>
      <c r="W44" s="44"/>
    </row>
    <row r="45" spans="1:23" ht="15" customHeight="1" x14ac:dyDescent="0.15">
      <c r="B45" s="34" t="s">
        <v>165</v>
      </c>
      <c r="C45" s="255"/>
      <c r="D45" s="255"/>
      <c r="F45" s="18">
        <v>199</v>
      </c>
      <c r="G45" s="18">
        <v>2</v>
      </c>
      <c r="H45" s="18">
        <v>197</v>
      </c>
      <c r="I45" s="18">
        <v>66</v>
      </c>
      <c r="J45" s="68">
        <v>66</v>
      </c>
      <c r="K45" s="113">
        <f t="shared" ref="K45:K54" si="11">F45/K$5*100</f>
        <v>9.8126232741617354</v>
      </c>
      <c r="L45" s="4">
        <f t="shared" ref="L45:L54" si="12">G45/L$5*100</f>
        <v>0.27548209366391185</v>
      </c>
      <c r="M45" s="4">
        <f t="shared" ref="M45:M54" si="13">H45/M$5*100</f>
        <v>15.130568356374807</v>
      </c>
      <c r="N45" s="4">
        <f t="shared" ref="N45:N54" si="14">I45/N$5*100</f>
        <v>6.0661764705882355</v>
      </c>
      <c r="O45" s="4">
        <f t="shared" ref="O45:O54" si="15">J45/O$5*100</f>
        <v>6.5281899109792292</v>
      </c>
      <c r="P45" s="81"/>
      <c r="Q45" s="81"/>
      <c r="R45" s="81"/>
      <c r="S45" s="81"/>
      <c r="T45" s="44"/>
      <c r="V45" s="44"/>
      <c r="W45" s="44"/>
    </row>
    <row r="46" spans="1:23" ht="15" customHeight="1" x14ac:dyDescent="0.15">
      <c r="B46" s="34" t="s">
        <v>94</v>
      </c>
      <c r="C46" s="255"/>
      <c r="D46" s="255"/>
      <c r="F46" s="18">
        <v>432</v>
      </c>
      <c r="G46" s="18">
        <v>32</v>
      </c>
      <c r="H46" s="18">
        <v>400</v>
      </c>
      <c r="I46" s="18">
        <v>218</v>
      </c>
      <c r="J46" s="68">
        <v>212</v>
      </c>
      <c r="K46" s="113">
        <f t="shared" si="11"/>
        <v>21.301775147928996</v>
      </c>
      <c r="L46" s="4">
        <f t="shared" si="12"/>
        <v>4.4077134986225897</v>
      </c>
      <c r="M46" s="4">
        <f t="shared" si="13"/>
        <v>30.721966205837177</v>
      </c>
      <c r="N46" s="4">
        <f t="shared" si="14"/>
        <v>20.036764705882355</v>
      </c>
      <c r="O46" s="4">
        <f t="shared" si="15"/>
        <v>20.969337289812067</v>
      </c>
      <c r="P46" s="81"/>
      <c r="Q46" s="81"/>
      <c r="R46" s="81"/>
      <c r="S46" s="81"/>
      <c r="T46" s="44"/>
      <c r="V46" s="44"/>
      <c r="W46" s="44"/>
    </row>
    <row r="47" spans="1:23" ht="15" customHeight="1" x14ac:dyDescent="0.15">
      <c r="B47" s="34" t="s">
        <v>95</v>
      </c>
      <c r="C47" s="255"/>
      <c r="D47" s="255"/>
      <c r="F47" s="18">
        <v>409</v>
      </c>
      <c r="G47" s="18">
        <v>87</v>
      </c>
      <c r="H47" s="18">
        <v>322</v>
      </c>
      <c r="I47" s="18">
        <v>287</v>
      </c>
      <c r="J47" s="68">
        <v>279</v>
      </c>
      <c r="K47" s="113">
        <f t="shared" si="11"/>
        <v>20.167652859960551</v>
      </c>
      <c r="L47" s="4">
        <f t="shared" si="12"/>
        <v>11.983471074380166</v>
      </c>
      <c r="M47" s="4">
        <f t="shared" si="13"/>
        <v>24.731182795698924</v>
      </c>
      <c r="N47" s="4">
        <f t="shared" si="14"/>
        <v>26.378676470588236</v>
      </c>
      <c r="O47" s="4">
        <f t="shared" si="15"/>
        <v>27.596439169139465</v>
      </c>
      <c r="P47" s="81"/>
      <c r="Q47" s="81"/>
      <c r="R47" s="81"/>
      <c r="S47" s="81"/>
      <c r="T47" s="44"/>
      <c r="V47" s="44"/>
      <c r="W47" s="44"/>
    </row>
    <row r="48" spans="1:23" ht="15" customHeight="1" x14ac:dyDescent="0.15">
      <c r="B48" s="34" t="s">
        <v>96</v>
      </c>
      <c r="C48" s="255"/>
      <c r="D48" s="255"/>
      <c r="F48" s="18">
        <v>270</v>
      </c>
      <c r="G48" s="18">
        <v>99</v>
      </c>
      <c r="H48" s="18">
        <v>171</v>
      </c>
      <c r="I48" s="18">
        <v>196</v>
      </c>
      <c r="J48" s="68">
        <v>181</v>
      </c>
      <c r="K48" s="113">
        <f t="shared" si="11"/>
        <v>13.313609467455622</v>
      </c>
      <c r="L48" s="4">
        <f t="shared" si="12"/>
        <v>13.636363636363635</v>
      </c>
      <c r="M48" s="4">
        <f t="shared" si="13"/>
        <v>13.13364055299539</v>
      </c>
      <c r="N48" s="4">
        <f t="shared" si="14"/>
        <v>18.014705882352942</v>
      </c>
      <c r="O48" s="4">
        <f t="shared" si="15"/>
        <v>17.903066271018794</v>
      </c>
      <c r="P48" s="81"/>
      <c r="Q48" s="81"/>
      <c r="R48" s="81"/>
      <c r="S48" s="81"/>
      <c r="T48" s="44"/>
      <c r="V48" s="44"/>
      <c r="W48" s="44"/>
    </row>
    <row r="49" spans="1:23" ht="15" customHeight="1" x14ac:dyDescent="0.15">
      <c r="B49" s="34" t="s">
        <v>97</v>
      </c>
      <c r="C49" s="255"/>
      <c r="D49" s="255"/>
      <c r="F49" s="18">
        <v>244</v>
      </c>
      <c r="G49" s="18">
        <v>156</v>
      </c>
      <c r="H49" s="18">
        <v>88</v>
      </c>
      <c r="I49" s="18">
        <v>121</v>
      </c>
      <c r="J49" s="68">
        <v>105</v>
      </c>
      <c r="K49" s="113">
        <f t="shared" si="11"/>
        <v>12.031558185404339</v>
      </c>
      <c r="L49" s="4">
        <f t="shared" si="12"/>
        <v>21.487603305785125</v>
      </c>
      <c r="M49" s="4">
        <f t="shared" si="13"/>
        <v>6.7588325652841785</v>
      </c>
      <c r="N49" s="4">
        <f t="shared" si="14"/>
        <v>11.121323529411764</v>
      </c>
      <c r="O49" s="4">
        <f t="shared" si="15"/>
        <v>10.385756676557865</v>
      </c>
      <c r="P49" s="81"/>
      <c r="Q49" s="81"/>
      <c r="R49" s="81"/>
      <c r="S49" s="81"/>
      <c r="T49" s="44"/>
      <c r="V49" s="44"/>
      <c r="W49" s="44"/>
    </row>
    <row r="50" spans="1:23" ht="15" customHeight="1" x14ac:dyDescent="0.15">
      <c r="B50" s="34" t="s">
        <v>98</v>
      </c>
      <c r="C50" s="255"/>
      <c r="D50" s="255"/>
      <c r="F50" s="18">
        <v>217</v>
      </c>
      <c r="G50" s="18">
        <v>162</v>
      </c>
      <c r="H50" s="18">
        <v>55</v>
      </c>
      <c r="I50" s="18">
        <v>86</v>
      </c>
      <c r="J50" s="68">
        <v>75</v>
      </c>
      <c r="K50" s="113">
        <f t="shared" si="11"/>
        <v>10.700197238658777</v>
      </c>
      <c r="L50" s="4">
        <f t="shared" si="12"/>
        <v>22.314049586776861</v>
      </c>
      <c r="M50" s="4">
        <f t="shared" si="13"/>
        <v>4.2242703533026118</v>
      </c>
      <c r="N50" s="4">
        <f t="shared" si="14"/>
        <v>7.9044117647058822</v>
      </c>
      <c r="O50" s="4">
        <f t="shared" si="15"/>
        <v>7.4183976261127587</v>
      </c>
      <c r="P50" s="81"/>
      <c r="Q50" s="81"/>
      <c r="R50" s="81"/>
      <c r="S50" s="81"/>
      <c r="T50" s="44"/>
      <c r="V50" s="44"/>
      <c r="W50" s="44"/>
    </row>
    <row r="51" spans="1:23" ht="15" customHeight="1" x14ac:dyDescent="0.15">
      <c r="B51" s="34" t="s">
        <v>150</v>
      </c>
      <c r="C51" s="255"/>
      <c r="D51" s="255"/>
      <c r="F51" s="18">
        <v>143</v>
      </c>
      <c r="G51" s="18">
        <v>102</v>
      </c>
      <c r="H51" s="18">
        <v>41</v>
      </c>
      <c r="I51" s="18">
        <v>82</v>
      </c>
      <c r="J51" s="68">
        <v>63</v>
      </c>
      <c r="K51" s="113">
        <f t="shared" si="11"/>
        <v>7.0512820512820511</v>
      </c>
      <c r="L51" s="4">
        <f t="shared" si="12"/>
        <v>14.049586776859504</v>
      </c>
      <c r="M51" s="4">
        <f t="shared" si="13"/>
        <v>3.1490015360983099</v>
      </c>
      <c r="N51" s="4">
        <f t="shared" si="14"/>
        <v>7.5367647058823524</v>
      </c>
      <c r="O51" s="4">
        <f t="shared" si="15"/>
        <v>6.2314540059347179</v>
      </c>
      <c r="P51" s="81"/>
      <c r="Q51" s="81"/>
      <c r="R51" s="81"/>
      <c r="S51" s="81"/>
      <c r="T51" s="44"/>
      <c r="V51" s="44"/>
      <c r="W51" s="44"/>
    </row>
    <row r="52" spans="1:23" ht="15" customHeight="1" x14ac:dyDescent="0.15">
      <c r="B52" s="34" t="s">
        <v>99</v>
      </c>
      <c r="C52" s="255"/>
      <c r="D52" s="255"/>
      <c r="F52" s="18">
        <v>73</v>
      </c>
      <c r="G52" s="18">
        <v>58</v>
      </c>
      <c r="H52" s="18">
        <v>15</v>
      </c>
      <c r="I52" s="18">
        <v>21</v>
      </c>
      <c r="J52" s="68">
        <v>19</v>
      </c>
      <c r="K52" s="113">
        <f t="shared" si="11"/>
        <v>3.5996055226824462</v>
      </c>
      <c r="L52" s="4">
        <f t="shared" si="12"/>
        <v>7.9889807162534439</v>
      </c>
      <c r="M52" s="4">
        <f t="shared" si="13"/>
        <v>1.1520737327188941</v>
      </c>
      <c r="N52" s="4">
        <f t="shared" si="14"/>
        <v>1.9301470588235294</v>
      </c>
      <c r="O52" s="4">
        <f t="shared" si="15"/>
        <v>1.8793273986152326</v>
      </c>
      <c r="P52" s="81"/>
      <c r="Q52" s="81"/>
      <c r="R52" s="81"/>
      <c r="S52" s="81"/>
      <c r="T52" s="44"/>
      <c r="V52" s="44"/>
      <c r="W52" s="44"/>
    </row>
    <row r="53" spans="1:23" ht="15" customHeight="1" x14ac:dyDescent="0.15">
      <c r="B53" s="34" t="s">
        <v>100</v>
      </c>
      <c r="C53" s="255"/>
      <c r="D53" s="255"/>
      <c r="F53" s="18">
        <v>41</v>
      </c>
      <c r="G53" s="18">
        <v>28</v>
      </c>
      <c r="H53" s="18">
        <v>13</v>
      </c>
      <c r="I53" s="18">
        <v>9</v>
      </c>
      <c r="J53" s="68">
        <v>9</v>
      </c>
      <c r="K53" s="113">
        <f t="shared" si="11"/>
        <v>2.0216962524654831</v>
      </c>
      <c r="L53" s="4">
        <f t="shared" si="12"/>
        <v>3.8567493112947657</v>
      </c>
      <c r="M53" s="4">
        <f t="shared" si="13"/>
        <v>0.99846390168970811</v>
      </c>
      <c r="N53" s="4">
        <f t="shared" si="14"/>
        <v>0.82720588235294124</v>
      </c>
      <c r="O53" s="4">
        <f t="shared" si="15"/>
        <v>0.89020771513353114</v>
      </c>
      <c r="P53" s="81"/>
      <c r="Q53" s="81"/>
      <c r="R53" s="81"/>
      <c r="S53" s="81"/>
      <c r="T53" s="44"/>
      <c r="V53" s="44"/>
      <c r="W53" s="44"/>
    </row>
    <row r="54" spans="1:23" ht="15" customHeight="1" x14ac:dyDescent="0.15">
      <c r="B54" s="35" t="s">
        <v>160</v>
      </c>
      <c r="C54" s="89"/>
      <c r="D54" s="89"/>
      <c r="E54" s="36"/>
      <c r="F54" s="19">
        <v>0</v>
      </c>
      <c r="G54" s="19">
        <v>0</v>
      </c>
      <c r="H54" s="19">
        <v>0</v>
      </c>
      <c r="I54" s="19">
        <v>2</v>
      </c>
      <c r="J54" s="73">
        <v>2</v>
      </c>
      <c r="K54" s="117">
        <f t="shared" si="11"/>
        <v>0</v>
      </c>
      <c r="L54" s="5">
        <f t="shared" si="12"/>
        <v>0</v>
      </c>
      <c r="M54" s="5">
        <f t="shared" si="13"/>
        <v>0</v>
      </c>
      <c r="N54" s="5">
        <f t="shared" si="14"/>
        <v>0.18382352941176469</v>
      </c>
      <c r="O54" s="5">
        <f t="shared" si="15"/>
        <v>0.19782393669634024</v>
      </c>
      <c r="P54" s="23"/>
      <c r="Q54" s="81"/>
      <c r="R54" s="23"/>
      <c r="S54" s="23"/>
      <c r="T54" s="44"/>
      <c r="V54" s="44"/>
      <c r="W54" s="44"/>
    </row>
    <row r="55" spans="1:23" ht="15" customHeight="1" x14ac:dyDescent="0.15">
      <c r="B55" s="38" t="s">
        <v>1</v>
      </c>
      <c r="C55" s="79"/>
      <c r="D55" s="79"/>
      <c r="E55" s="28"/>
      <c r="F55" s="39">
        <f>SUM(F45:F54)</f>
        <v>2028</v>
      </c>
      <c r="G55" s="39">
        <f>SUM(G45:G54)</f>
        <v>726</v>
      </c>
      <c r="H55" s="39">
        <f>SUM(H45:H54)</f>
        <v>1302</v>
      </c>
      <c r="I55" s="39">
        <f>SUM(I45:I54)</f>
        <v>1088</v>
      </c>
      <c r="J55" s="69">
        <f>SUM(J45:J54)</f>
        <v>1011</v>
      </c>
      <c r="K55" s="114">
        <f>IF(SUM(K45:K54)&gt;100,"－",SUM(K45:K54))</f>
        <v>100</v>
      </c>
      <c r="L55" s="6">
        <f>IF(SUM(L45:L54)&gt;100,"－",SUM(L45:L54))</f>
        <v>99.999999999999986</v>
      </c>
      <c r="M55" s="6">
        <f>IF(SUM(M45:M54)&gt;100,"－",SUM(M45:M54))</f>
        <v>100</v>
      </c>
      <c r="N55" s="6">
        <f>IF(SUM(N45:N54)&gt;100,"－",SUM(N45:N54))</f>
        <v>100.00000000000001</v>
      </c>
      <c r="O55" s="6">
        <f>IF(SUM(O45:O54)&gt;100,"－",SUM(O45:O54))</f>
        <v>100</v>
      </c>
      <c r="P55" s="23"/>
      <c r="Q55" s="23"/>
      <c r="R55" s="23"/>
      <c r="S55" s="23"/>
      <c r="T55" s="44"/>
      <c r="V55" s="44"/>
      <c r="W55" s="44"/>
    </row>
    <row r="56" spans="1:23" ht="15" customHeight="1" x14ac:dyDescent="0.15">
      <c r="B56" s="38" t="s">
        <v>108</v>
      </c>
      <c r="C56" s="79"/>
      <c r="D56" s="79"/>
      <c r="E56" s="29"/>
      <c r="F56" s="41">
        <v>36.110946745562131</v>
      </c>
      <c r="G56" s="72">
        <v>54.349862258953166</v>
      </c>
      <c r="H56" s="72">
        <v>25.940860215053764</v>
      </c>
      <c r="I56" s="72">
        <v>32.931860036832411</v>
      </c>
      <c r="J56" s="72">
        <v>31.87611496531219</v>
      </c>
      <c r="K56" s="14"/>
      <c r="L56" s="14"/>
      <c r="M56" s="14"/>
      <c r="N56" s="14"/>
      <c r="O56" s="14"/>
      <c r="P56" s="14"/>
      <c r="Q56" s="14"/>
      <c r="R56" s="14"/>
      <c r="S56" s="14"/>
      <c r="T56" s="44"/>
      <c r="V56" s="44"/>
      <c r="W56" s="44"/>
    </row>
    <row r="57" spans="1:23" ht="15" customHeight="1" x14ac:dyDescent="0.15">
      <c r="B57" s="38" t="s">
        <v>109</v>
      </c>
      <c r="C57" s="79"/>
      <c r="D57" s="79"/>
      <c r="E57" s="29"/>
      <c r="F57" s="47">
        <v>441</v>
      </c>
      <c r="G57" s="47">
        <v>441</v>
      </c>
      <c r="H57" s="47">
        <v>305</v>
      </c>
      <c r="I57" s="47">
        <v>177</v>
      </c>
      <c r="J57" s="47">
        <v>177</v>
      </c>
      <c r="K57" s="14"/>
      <c r="L57" s="14"/>
      <c r="M57" s="14"/>
      <c r="N57" s="14"/>
      <c r="O57" s="14"/>
      <c r="P57" s="14"/>
      <c r="Q57" s="14"/>
      <c r="R57" s="14"/>
      <c r="S57" s="14"/>
      <c r="T57" s="44"/>
      <c r="V57" s="44"/>
      <c r="W57" s="44"/>
    </row>
    <row r="58" spans="1:23" ht="15" customHeight="1" x14ac:dyDescent="0.15">
      <c r="B58" s="38" t="s">
        <v>166</v>
      </c>
      <c r="C58" s="79"/>
      <c r="D58" s="79"/>
      <c r="E58" s="29"/>
      <c r="F58" s="47">
        <v>1</v>
      </c>
      <c r="G58" s="47">
        <v>6</v>
      </c>
      <c r="H58" s="47">
        <v>1</v>
      </c>
      <c r="I58" s="47">
        <v>1</v>
      </c>
      <c r="J58" s="47">
        <v>1</v>
      </c>
      <c r="K58" s="14"/>
      <c r="L58" s="14"/>
      <c r="M58" s="14"/>
      <c r="N58" s="14"/>
      <c r="O58" s="14"/>
      <c r="P58" s="14"/>
      <c r="Q58" s="14"/>
      <c r="R58" s="14"/>
      <c r="S58" s="14"/>
      <c r="T58" s="44"/>
      <c r="V58" s="44"/>
      <c r="W58" s="44"/>
    </row>
    <row r="59" spans="1:23" ht="15" customHeight="1" x14ac:dyDescent="0.15">
      <c r="C59" s="1"/>
      <c r="D59" s="1"/>
      <c r="N59" s="7"/>
      <c r="T59" s="44"/>
      <c r="V59" s="44"/>
      <c r="W59" s="44"/>
    </row>
    <row r="60" spans="1:23" ht="15" customHeight="1" x14ac:dyDescent="0.15">
      <c r="A60" s="74" t="s">
        <v>885</v>
      </c>
      <c r="C60" s="1"/>
      <c r="D60" s="1"/>
      <c r="N60" s="7"/>
      <c r="T60" s="44"/>
      <c r="V60" s="44"/>
      <c r="W60" s="44"/>
    </row>
    <row r="61" spans="1:23" ht="15" customHeight="1" x14ac:dyDescent="0.15">
      <c r="A61" s="1" t="s">
        <v>347</v>
      </c>
      <c r="C61" s="1"/>
      <c r="D61" s="1"/>
      <c r="N61" s="7"/>
      <c r="T61" s="44"/>
      <c r="V61" s="44"/>
      <c r="W61" s="44"/>
    </row>
    <row r="62" spans="1:23" ht="13.65" customHeight="1" x14ac:dyDescent="0.15">
      <c r="B62" s="65"/>
      <c r="C62" s="33"/>
      <c r="D62" s="33"/>
      <c r="E62" s="33"/>
      <c r="F62" s="80"/>
      <c r="G62" s="87"/>
      <c r="H62" s="84" t="s">
        <v>2</v>
      </c>
      <c r="I62" s="87"/>
      <c r="J62" s="87"/>
      <c r="K62" s="110"/>
      <c r="L62" s="87"/>
      <c r="M62" s="84" t="s">
        <v>3</v>
      </c>
      <c r="N62" s="87"/>
      <c r="O62" s="85"/>
      <c r="T62" s="44"/>
      <c r="V62" s="44"/>
      <c r="W62" s="44"/>
    </row>
    <row r="63" spans="1:23" ht="19.2" x14ac:dyDescent="0.15">
      <c r="B63" s="78"/>
      <c r="F63" s="98" t="s">
        <v>589</v>
      </c>
      <c r="G63" s="98" t="s">
        <v>231</v>
      </c>
      <c r="H63" s="98" t="s">
        <v>232</v>
      </c>
      <c r="I63" s="98" t="s">
        <v>597</v>
      </c>
      <c r="J63" s="104" t="s">
        <v>234</v>
      </c>
      <c r="K63" s="107" t="s">
        <v>589</v>
      </c>
      <c r="L63" s="98" t="s">
        <v>231</v>
      </c>
      <c r="M63" s="98" t="s">
        <v>232</v>
      </c>
      <c r="N63" s="98" t="s">
        <v>597</v>
      </c>
      <c r="O63" s="98" t="s">
        <v>234</v>
      </c>
      <c r="T63" s="44"/>
      <c r="V63" s="44"/>
      <c r="W63" s="44"/>
    </row>
    <row r="64" spans="1:23" ht="12" customHeight="1" x14ac:dyDescent="0.15">
      <c r="B64" s="35"/>
      <c r="C64" s="89"/>
      <c r="D64" s="89"/>
      <c r="E64" s="36"/>
      <c r="F64" s="37"/>
      <c r="G64" s="37"/>
      <c r="H64" s="37"/>
      <c r="I64" s="37"/>
      <c r="J64" s="67"/>
      <c r="K64" s="111">
        <f>F$36</f>
        <v>420</v>
      </c>
      <c r="L64" s="2">
        <f t="shared" ref="L64" si="16">G$36</f>
        <v>296</v>
      </c>
      <c r="M64" s="2">
        <f t="shared" ref="M64" si="17">H$36</f>
        <v>124</v>
      </c>
      <c r="N64" s="2">
        <f t="shared" ref="N64" si="18">I$36</f>
        <v>42</v>
      </c>
      <c r="O64" s="2">
        <f t="shared" ref="O64" si="19">J$36</f>
        <v>35</v>
      </c>
      <c r="P64" s="91"/>
      <c r="Q64" s="91"/>
      <c r="R64" s="91"/>
      <c r="S64" s="91"/>
      <c r="T64" s="44"/>
      <c r="V64" s="44"/>
      <c r="W64" s="44"/>
    </row>
    <row r="65" spans="1:23" ht="15" customHeight="1" x14ac:dyDescent="0.15">
      <c r="B65" s="34" t="s">
        <v>165</v>
      </c>
      <c r="C65" s="255"/>
      <c r="D65" s="255"/>
      <c r="F65" s="18">
        <v>14</v>
      </c>
      <c r="G65" s="18">
        <v>0</v>
      </c>
      <c r="H65" s="18">
        <v>14</v>
      </c>
      <c r="I65" s="18">
        <v>3</v>
      </c>
      <c r="J65" s="68">
        <v>3</v>
      </c>
      <c r="K65" s="113">
        <f>F65/K$64*100</f>
        <v>3.3333333333333335</v>
      </c>
      <c r="L65" s="4">
        <f t="shared" ref="L65:L74" si="20">G65/L$64*100</f>
        <v>0</v>
      </c>
      <c r="M65" s="4">
        <f t="shared" ref="M65:M74" si="21">H65/M$64*100</f>
        <v>11.29032258064516</v>
      </c>
      <c r="N65" s="4">
        <f t="shared" ref="N65:N74" si="22">I65/N$64*100</f>
        <v>7.1428571428571423</v>
      </c>
      <c r="O65" s="4">
        <f t="shared" ref="O65:O74" si="23">J65/O$64*100</f>
        <v>8.5714285714285712</v>
      </c>
      <c r="P65" s="81"/>
      <c r="Q65" s="81"/>
      <c r="R65" s="81"/>
      <c r="S65" s="81"/>
      <c r="T65" s="44"/>
      <c r="V65" s="44"/>
      <c r="W65" s="44"/>
    </row>
    <row r="66" spans="1:23" ht="15" customHeight="1" x14ac:dyDescent="0.15">
      <c r="B66" s="34" t="s">
        <v>94</v>
      </c>
      <c r="C66" s="255"/>
      <c r="D66" s="255"/>
      <c r="F66" s="18">
        <v>34</v>
      </c>
      <c r="G66" s="18">
        <v>5</v>
      </c>
      <c r="H66" s="18">
        <v>29</v>
      </c>
      <c r="I66" s="18">
        <v>5</v>
      </c>
      <c r="J66" s="68">
        <v>5</v>
      </c>
      <c r="K66" s="113">
        <f t="shared" ref="K66:K74" si="24">F66/K$64*100</f>
        <v>8.0952380952380949</v>
      </c>
      <c r="L66" s="4">
        <f t="shared" si="20"/>
        <v>1.6891891891891893</v>
      </c>
      <c r="M66" s="4">
        <f t="shared" si="21"/>
        <v>23.387096774193548</v>
      </c>
      <c r="N66" s="4">
        <f t="shared" si="22"/>
        <v>11.904761904761903</v>
      </c>
      <c r="O66" s="4">
        <f t="shared" si="23"/>
        <v>14.285714285714285</v>
      </c>
      <c r="P66" s="81"/>
      <c r="Q66" s="81"/>
      <c r="R66" s="81"/>
      <c r="S66" s="81"/>
      <c r="T66" s="44"/>
      <c r="V66" s="44"/>
      <c r="W66" s="44"/>
    </row>
    <row r="67" spans="1:23" ht="15" customHeight="1" x14ac:dyDescent="0.15">
      <c r="B67" s="34" t="s">
        <v>95</v>
      </c>
      <c r="C67" s="255"/>
      <c r="D67" s="255"/>
      <c r="F67" s="18">
        <v>40</v>
      </c>
      <c r="G67" s="18">
        <v>20</v>
      </c>
      <c r="H67" s="18">
        <v>20</v>
      </c>
      <c r="I67" s="18">
        <v>10</v>
      </c>
      <c r="J67" s="68">
        <v>10</v>
      </c>
      <c r="K67" s="113">
        <f t="shared" si="24"/>
        <v>9.5238095238095237</v>
      </c>
      <c r="L67" s="4">
        <f t="shared" si="20"/>
        <v>6.756756756756757</v>
      </c>
      <c r="M67" s="4">
        <f t="shared" si="21"/>
        <v>16.129032258064516</v>
      </c>
      <c r="N67" s="4">
        <f t="shared" si="22"/>
        <v>23.809523809523807</v>
      </c>
      <c r="O67" s="4">
        <f t="shared" si="23"/>
        <v>28.571428571428569</v>
      </c>
      <c r="P67" s="81"/>
      <c r="Q67" s="81"/>
      <c r="R67" s="81"/>
      <c r="S67" s="81"/>
      <c r="T67" s="44"/>
      <c r="V67" s="44"/>
      <c r="W67" s="44"/>
    </row>
    <row r="68" spans="1:23" ht="15" customHeight="1" x14ac:dyDescent="0.15">
      <c r="B68" s="34" t="s">
        <v>96</v>
      </c>
      <c r="C68" s="255"/>
      <c r="D68" s="255"/>
      <c r="F68" s="18">
        <v>61</v>
      </c>
      <c r="G68" s="18">
        <v>43</v>
      </c>
      <c r="H68" s="18">
        <v>18</v>
      </c>
      <c r="I68" s="18">
        <v>5</v>
      </c>
      <c r="J68" s="68">
        <v>5</v>
      </c>
      <c r="K68" s="113">
        <f t="shared" si="24"/>
        <v>14.523809523809526</v>
      </c>
      <c r="L68" s="4">
        <f t="shared" si="20"/>
        <v>14.527027027027026</v>
      </c>
      <c r="M68" s="4">
        <f t="shared" si="21"/>
        <v>14.516129032258066</v>
      </c>
      <c r="N68" s="4">
        <f t="shared" si="22"/>
        <v>11.904761904761903</v>
      </c>
      <c r="O68" s="4">
        <f t="shared" si="23"/>
        <v>14.285714285714285</v>
      </c>
      <c r="P68" s="81"/>
      <c r="Q68" s="81"/>
      <c r="R68" s="81"/>
      <c r="S68" s="81"/>
      <c r="T68" s="44"/>
      <c r="V68" s="44"/>
      <c r="W68" s="44"/>
    </row>
    <row r="69" spans="1:23" ht="15" customHeight="1" x14ac:dyDescent="0.15">
      <c r="B69" s="34" t="s">
        <v>97</v>
      </c>
      <c r="C69" s="255"/>
      <c r="D69" s="255"/>
      <c r="F69" s="18">
        <v>64</v>
      </c>
      <c r="G69" s="18">
        <v>50</v>
      </c>
      <c r="H69" s="18">
        <v>14</v>
      </c>
      <c r="I69" s="18">
        <v>3</v>
      </c>
      <c r="J69" s="68">
        <v>3</v>
      </c>
      <c r="K69" s="113">
        <f t="shared" si="24"/>
        <v>15.238095238095239</v>
      </c>
      <c r="L69" s="4">
        <f t="shared" si="20"/>
        <v>16.891891891891891</v>
      </c>
      <c r="M69" s="4">
        <f t="shared" si="21"/>
        <v>11.29032258064516</v>
      </c>
      <c r="N69" s="4">
        <f t="shared" si="22"/>
        <v>7.1428571428571423</v>
      </c>
      <c r="O69" s="4">
        <f t="shared" si="23"/>
        <v>8.5714285714285712</v>
      </c>
      <c r="P69" s="81"/>
      <c r="Q69" s="81"/>
      <c r="R69" s="81"/>
      <c r="S69" s="81"/>
      <c r="T69" s="44"/>
      <c r="V69" s="44"/>
      <c r="W69" s="44"/>
    </row>
    <row r="70" spans="1:23" ht="15" customHeight="1" x14ac:dyDescent="0.15">
      <c r="B70" s="34" t="s">
        <v>98</v>
      </c>
      <c r="C70" s="255"/>
      <c r="D70" s="255"/>
      <c r="F70" s="18">
        <v>79</v>
      </c>
      <c r="G70" s="18">
        <v>71</v>
      </c>
      <c r="H70" s="18">
        <v>8</v>
      </c>
      <c r="I70" s="18">
        <v>6</v>
      </c>
      <c r="J70" s="68">
        <v>4</v>
      </c>
      <c r="K70" s="113">
        <f t="shared" si="24"/>
        <v>18.80952380952381</v>
      </c>
      <c r="L70" s="4">
        <f t="shared" si="20"/>
        <v>23.986486486486484</v>
      </c>
      <c r="M70" s="4">
        <f t="shared" si="21"/>
        <v>6.4516129032258061</v>
      </c>
      <c r="N70" s="4">
        <f t="shared" si="22"/>
        <v>14.285714285714285</v>
      </c>
      <c r="O70" s="4">
        <f t="shared" si="23"/>
        <v>11.428571428571429</v>
      </c>
      <c r="P70" s="81"/>
      <c r="Q70" s="81"/>
      <c r="R70" s="81"/>
      <c r="S70" s="81"/>
      <c r="T70" s="44"/>
      <c r="V70" s="44"/>
      <c r="W70" s="44"/>
    </row>
    <row r="71" spans="1:23" ht="15" customHeight="1" x14ac:dyDescent="0.15">
      <c r="B71" s="34" t="s">
        <v>150</v>
      </c>
      <c r="C71" s="255"/>
      <c r="D71" s="255"/>
      <c r="F71" s="18">
        <v>68</v>
      </c>
      <c r="G71" s="18">
        <v>56</v>
      </c>
      <c r="H71" s="18">
        <v>12</v>
      </c>
      <c r="I71" s="18">
        <v>9</v>
      </c>
      <c r="J71" s="68">
        <v>4</v>
      </c>
      <c r="K71" s="113">
        <f t="shared" si="24"/>
        <v>16.19047619047619</v>
      </c>
      <c r="L71" s="4">
        <f t="shared" si="20"/>
        <v>18.918918918918919</v>
      </c>
      <c r="M71" s="4">
        <f t="shared" si="21"/>
        <v>9.67741935483871</v>
      </c>
      <c r="N71" s="4">
        <f t="shared" si="22"/>
        <v>21.428571428571427</v>
      </c>
      <c r="O71" s="4">
        <f t="shared" si="23"/>
        <v>11.428571428571429</v>
      </c>
      <c r="P71" s="81"/>
      <c r="Q71" s="81"/>
      <c r="R71" s="81"/>
      <c r="S71" s="81"/>
      <c r="T71" s="44"/>
      <c r="V71" s="44"/>
      <c r="W71" s="44"/>
    </row>
    <row r="72" spans="1:23" ht="15" customHeight="1" x14ac:dyDescent="0.15">
      <c r="B72" s="34" t="s">
        <v>99</v>
      </c>
      <c r="C72" s="255"/>
      <c r="D72" s="255"/>
      <c r="F72" s="18">
        <v>34</v>
      </c>
      <c r="G72" s="18">
        <v>33</v>
      </c>
      <c r="H72" s="18">
        <v>1</v>
      </c>
      <c r="I72" s="18">
        <v>1</v>
      </c>
      <c r="J72" s="68">
        <v>1</v>
      </c>
      <c r="K72" s="113">
        <f t="shared" si="24"/>
        <v>8.0952380952380949</v>
      </c>
      <c r="L72" s="4">
        <f t="shared" si="20"/>
        <v>11.148648648648649</v>
      </c>
      <c r="M72" s="4">
        <f t="shared" si="21"/>
        <v>0.80645161290322576</v>
      </c>
      <c r="N72" s="4">
        <f t="shared" si="22"/>
        <v>2.3809523809523809</v>
      </c>
      <c r="O72" s="4">
        <f t="shared" si="23"/>
        <v>2.8571428571428572</v>
      </c>
      <c r="P72" s="81"/>
      <c r="Q72" s="81"/>
      <c r="R72" s="81"/>
      <c r="S72" s="81"/>
      <c r="T72" s="44"/>
      <c r="V72" s="44"/>
      <c r="W72" s="44"/>
    </row>
    <row r="73" spans="1:23" ht="15" customHeight="1" x14ac:dyDescent="0.15">
      <c r="B73" s="34" t="s">
        <v>100</v>
      </c>
      <c r="C73" s="255"/>
      <c r="D73" s="255"/>
      <c r="F73" s="18">
        <v>26</v>
      </c>
      <c r="G73" s="18">
        <v>18</v>
      </c>
      <c r="H73" s="18">
        <v>8</v>
      </c>
      <c r="I73" s="18">
        <v>0</v>
      </c>
      <c r="J73" s="68">
        <v>0</v>
      </c>
      <c r="K73" s="113">
        <f t="shared" si="24"/>
        <v>6.1904761904761907</v>
      </c>
      <c r="L73" s="4">
        <f t="shared" si="20"/>
        <v>6.0810810810810816</v>
      </c>
      <c r="M73" s="4">
        <f t="shared" si="21"/>
        <v>6.4516129032258061</v>
      </c>
      <c r="N73" s="4">
        <f t="shared" si="22"/>
        <v>0</v>
      </c>
      <c r="O73" s="4">
        <f t="shared" si="23"/>
        <v>0</v>
      </c>
      <c r="P73" s="81"/>
      <c r="Q73" s="81"/>
      <c r="R73" s="81"/>
      <c r="S73" s="81"/>
      <c r="T73" s="44"/>
      <c r="V73" s="44"/>
      <c r="W73" s="44"/>
    </row>
    <row r="74" spans="1:23" ht="15" customHeight="1" x14ac:dyDescent="0.15">
      <c r="B74" s="35" t="s">
        <v>160</v>
      </c>
      <c r="C74" s="89"/>
      <c r="D74" s="89"/>
      <c r="E74" s="36"/>
      <c r="F74" s="19">
        <v>0</v>
      </c>
      <c r="G74" s="19">
        <v>0</v>
      </c>
      <c r="H74" s="19">
        <v>0</v>
      </c>
      <c r="I74" s="19">
        <v>0</v>
      </c>
      <c r="J74" s="73">
        <v>0</v>
      </c>
      <c r="K74" s="117">
        <f t="shared" si="24"/>
        <v>0</v>
      </c>
      <c r="L74" s="5">
        <f t="shared" si="20"/>
        <v>0</v>
      </c>
      <c r="M74" s="5">
        <f t="shared" si="21"/>
        <v>0</v>
      </c>
      <c r="N74" s="5">
        <f t="shared" si="22"/>
        <v>0</v>
      </c>
      <c r="O74" s="5">
        <f t="shared" si="23"/>
        <v>0</v>
      </c>
      <c r="P74" s="23"/>
      <c r="Q74" s="81"/>
      <c r="R74" s="23"/>
      <c r="S74" s="23"/>
      <c r="T74" s="44"/>
      <c r="V74" s="44"/>
      <c r="W74" s="44"/>
    </row>
    <row r="75" spans="1:23" ht="15" customHeight="1" x14ac:dyDescent="0.15">
      <c r="B75" s="38" t="s">
        <v>1</v>
      </c>
      <c r="C75" s="79"/>
      <c r="D75" s="79"/>
      <c r="E75" s="28"/>
      <c r="F75" s="39">
        <f>SUM(F65:F74)</f>
        <v>420</v>
      </c>
      <c r="G75" s="39">
        <f>SUM(G65:G74)</f>
        <v>296</v>
      </c>
      <c r="H75" s="39">
        <f>SUM(H65:H74)</f>
        <v>124</v>
      </c>
      <c r="I75" s="39">
        <f>SUM(I65:I74)</f>
        <v>42</v>
      </c>
      <c r="J75" s="69">
        <f>SUM(J65:J74)</f>
        <v>35</v>
      </c>
      <c r="K75" s="114">
        <f>IF(SUM(K65:K74)&gt;100,"－",SUM(K65:K74))</f>
        <v>100.00000000000001</v>
      </c>
      <c r="L75" s="6">
        <f>IF(SUM(L65:L74)&gt;100,"－",SUM(L65:L74))</f>
        <v>99.999999999999986</v>
      </c>
      <c r="M75" s="6">
        <f>IF(SUM(M65:M74)&gt;100,"－",SUM(M65:M74))</f>
        <v>99.999999999999986</v>
      </c>
      <c r="N75" s="6">
        <f>IF(SUM(N65:N74)&gt;100,"－",SUM(N65:N74))</f>
        <v>99.999999999999986</v>
      </c>
      <c r="O75" s="6">
        <f>IF(SUM(O65:O74)&gt;100,"－",SUM(O65:O74))</f>
        <v>100</v>
      </c>
      <c r="P75" s="23"/>
      <c r="Q75" s="23"/>
      <c r="R75" s="23"/>
      <c r="S75" s="23"/>
      <c r="T75" s="44"/>
      <c r="V75" s="44"/>
      <c r="W75" s="44"/>
    </row>
    <row r="76" spans="1:23" ht="15" customHeight="1" x14ac:dyDescent="0.15">
      <c r="B76" s="38" t="s">
        <v>108</v>
      </c>
      <c r="C76" s="79"/>
      <c r="D76" s="79"/>
      <c r="E76" s="29"/>
      <c r="F76" s="41">
        <v>56.19761904761905</v>
      </c>
      <c r="G76" s="72">
        <v>63.695945945945944</v>
      </c>
      <c r="H76" s="72">
        <v>38.298387096774192</v>
      </c>
      <c r="I76" s="72">
        <v>39.761904761904759</v>
      </c>
      <c r="J76" s="72">
        <v>34.714285714285715</v>
      </c>
      <c r="K76" s="14"/>
      <c r="L76" s="14"/>
      <c r="M76" s="14"/>
      <c r="N76" s="14"/>
      <c r="O76" s="14"/>
      <c r="P76" s="14"/>
      <c r="Q76" s="14"/>
      <c r="R76" s="14"/>
      <c r="S76" s="14"/>
      <c r="T76" s="44"/>
      <c r="V76" s="44"/>
      <c r="W76" s="44"/>
    </row>
    <row r="77" spans="1:23" ht="15" customHeight="1" x14ac:dyDescent="0.15">
      <c r="B77" s="38" t="s">
        <v>109</v>
      </c>
      <c r="C77" s="79"/>
      <c r="D77" s="79"/>
      <c r="E77" s="29"/>
      <c r="F77" s="47">
        <v>441</v>
      </c>
      <c r="G77" s="47">
        <v>441</v>
      </c>
      <c r="H77" s="47">
        <v>305</v>
      </c>
      <c r="I77" s="47">
        <v>81</v>
      </c>
      <c r="J77" s="47">
        <v>81</v>
      </c>
      <c r="K77" s="14"/>
      <c r="L77" s="14"/>
      <c r="M77" s="14"/>
      <c r="N77" s="14"/>
      <c r="O77" s="14"/>
      <c r="P77" s="14"/>
      <c r="Q77" s="14"/>
      <c r="R77" s="14"/>
      <c r="S77" s="14"/>
      <c r="T77" s="44"/>
      <c r="V77" s="44"/>
      <c r="W77" s="44"/>
    </row>
    <row r="78" spans="1:23" ht="15" customHeight="1" x14ac:dyDescent="0.15">
      <c r="B78" s="38" t="s">
        <v>166</v>
      </c>
      <c r="C78" s="79"/>
      <c r="D78" s="79"/>
      <c r="E78" s="29"/>
      <c r="F78" s="47">
        <v>4</v>
      </c>
      <c r="G78" s="47">
        <v>10</v>
      </c>
      <c r="H78" s="47">
        <v>4</v>
      </c>
      <c r="I78" s="47">
        <v>5</v>
      </c>
      <c r="J78" s="47">
        <v>5</v>
      </c>
      <c r="K78" s="14"/>
      <c r="L78" s="14"/>
      <c r="M78" s="14"/>
      <c r="N78" s="14"/>
      <c r="O78" s="14"/>
      <c r="P78" s="14"/>
      <c r="Q78" s="14"/>
      <c r="R78" s="14"/>
      <c r="S78" s="14"/>
      <c r="T78" s="44"/>
      <c r="V78" s="44"/>
      <c r="W78" s="44"/>
    </row>
    <row r="79" spans="1:23" ht="15" customHeight="1" x14ac:dyDescent="0.15">
      <c r="C79" s="1"/>
      <c r="D79" s="1"/>
      <c r="N79" s="7"/>
      <c r="T79" s="44"/>
      <c r="V79" s="44"/>
      <c r="W79" s="44"/>
    </row>
    <row r="80" spans="1:23" ht="15" customHeight="1" x14ac:dyDescent="0.15">
      <c r="A80" s="1" t="s">
        <v>350</v>
      </c>
      <c r="B80" s="22"/>
      <c r="C80" s="22"/>
      <c r="D80" s="22"/>
      <c r="F80" s="1"/>
      <c r="G80" s="1"/>
      <c r="T80" s="44"/>
      <c r="V80" s="44"/>
      <c r="W80" s="44"/>
    </row>
    <row r="81" spans="1:25" ht="13.65" customHeight="1" x14ac:dyDescent="0.15">
      <c r="B81" s="65"/>
      <c r="C81" s="33"/>
      <c r="D81" s="33"/>
      <c r="E81" s="33"/>
      <c r="F81" s="80"/>
      <c r="G81" s="87"/>
      <c r="H81" s="84" t="s">
        <v>235</v>
      </c>
      <c r="I81" s="87"/>
      <c r="J81" s="87"/>
      <c r="K81" s="110"/>
      <c r="L81" s="87"/>
      <c r="M81" s="84" t="s">
        <v>236</v>
      </c>
      <c r="N81" s="87"/>
      <c r="O81" s="85"/>
      <c r="T81" s="44"/>
      <c r="V81" s="44"/>
      <c r="W81" s="44"/>
    </row>
    <row r="82" spans="1:25" ht="19.2" x14ac:dyDescent="0.15">
      <c r="B82" s="78"/>
      <c r="F82" s="98" t="s">
        <v>589</v>
      </c>
      <c r="G82" s="98" t="s">
        <v>231</v>
      </c>
      <c r="H82" s="98" t="s">
        <v>232</v>
      </c>
      <c r="I82" s="98" t="s">
        <v>597</v>
      </c>
      <c r="J82" s="104" t="s">
        <v>234</v>
      </c>
      <c r="K82" s="107" t="s">
        <v>589</v>
      </c>
      <c r="L82" s="98" t="s">
        <v>231</v>
      </c>
      <c r="M82" s="98" t="s">
        <v>232</v>
      </c>
      <c r="N82" s="98" t="s">
        <v>597</v>
      </c>
      <c r="O82" s="98" t="s">
        <v>234</v>
      </c>
      <c r="T82" s="44"/>
      <c r="V82" s="44"/>
      <c r="W82" s="44"/>
    </row>
    <row r="83" spans="1:25" ht="12" customHeight="1" x14ac:dyDescent="0.15">
      <c r="B83" s="35"/>
      <c r="C83" s="89"/>
      <c r="D83" s="89"/>
      <c r="E83" s="36"/>
      <c r="F83" s="37"/>
      <c r="G83" s="37"/>
      <c r="H83" s="37"/>
      <c r="I83" s="37"/>
      <c r="J83" s="67"/>
      <c r="K83" s="111">
        <f>F$16</f>
        <v>2028</v>
      </c>
      <c r="L83" s="2">
        <f>G$16</f>
        <v>726</v>
      </c>
      <c r="M83" s="2">
        <f>H$16</f>
        <v>1302</v>
      </c>
      <c r="N83" s="2">
        <f>I$16</f>
        <v>1088</v>
      </c>
      <c r="O83" s="2">
        <f>J$16</f>
        <v>1011</v>
      </c>
      <c r="P83" s="91"/>
      <c r="Q83" s="91"/>
      <c r="R83" s="91"/>
      <c r="S83" s="91"/>
      <c r="T83" s="44"/>
      <c r="V83" s="44"/>
      <c r="W83" s="44"/>
    </row>
    <row r="84" spans="1:25" ht="15" customHeight="1" x14ac:dyDescent="0.15">
      <c r="B84" s="34" t="s">
        <v>348</v>
      </c>
      <c r="C84" s="255"/>
      <c r="D84" s="255"/>
      <c r="F84" s="17">
        <v>117</v>
      </c>
      <c r="G84" s="17">
        <v>30</v>
      </c>
      <c r="H84" s="17">
        <v>87</v>
      </c>
      <c r="I84" s="17">
        <v>84</v>
      </c>
      <c r="J84" s="105">
        <v>83</v>
      </c>
      <c r="K84" s="112">
        <f t="shared" ref="K84:O89" si="25">F84/K$83*100</f>
        <v>5.7692307692307692</v>
      </c>
      <c r="L84" s="3">
        <f t="shared" si="25"/>
        <v>4.1322314049586781</v>
      </c>
      <c r="M84" s="3">
        <f t="shared" si="25"/>
        <v>6.6820276497695854</v>
      </c>
      <c r="N84" s="3">
        <f t="shared" si="25"/>
        <v>7.7205882352941178</v>
      </c>
      <c r="O84" s="3">
        <f t="shared" si="25"/>
        <v>8.209693372898121</v>
      </c>
      <c r="P84" s="81"/>
      <c r="Q84" s="81"/>
      <c r="R84" s="81"/>
      <c r="S84" s="81"/>
      <c r="T84" s="44"/>
      <c r="V84" s="44"/>
      <c r="W84" s="44"/>
    </row>
    <row r="85" spans="1:25" ht="15" customHeight="1" x14ac:dyDescent="0.15">
      <c r="B85" s="34" t="s">
        <v>161</v>
      </c>
      <c r="C85" s="255"/>
      <c r="D85" s="255"/>
      <c r="F85" s="18">
        <v>131</v>
      </c>
      <c r="G85" s="18">
        <v>50</v>
      </c>
      <c r="H85" s="18">
        <v>81</v>
      </c>
      <c r="I85" s="18">
        <v>73</v>
      </c>
      <c r="J85" s="68">
        <v>72</v>
      </c>
      <c r="K85" s="113">
        <f t="shared" si="25"/>
        <v>6.4595660749506898</v>
      </c>
      <c r="L85" s="4">
        <f t="shared" si="25"/>
        <v>6.887052341597796</v>
      </c>
      <c r="M85" s="4">
        <f t="shared" si="25"/>
        <v>6.2211981566820276</v>
      </c>
      <c r="N85" s="4">
        <f t="shared" si="25"/>
        <v>6.7095588235294112</v>
      </c>
      <c r="O85" s="4">
        <f t="shared" si="25"/>
        <v>7.1216617210682491</v>
      </c>
      <c r="P85" s="81"/>
      <c r="Q85" s="81"/>
      <c r="R85" s="81"/>
      <c r="S85" s="81"/>
      <c r="T85" s="44"/>
      <c r="V85" s="44"/>
      <c r="W85" s="44"/>
    </row>
    <row r="86" spans="1:25" ht="15" customHeight="1" x14ac:dyDescent="0.15">
      <c r="B86" s="34" t="s">
        <v>162</v>
      </c>
      <c r="C86" s="255"/>
      <c r="D86" s="255"/>
      <c r="F86" s="18">
        <v>349</v>
      </c>
      <c r="G86" s="18">
        <v>128</v>
      </c>
      <c r="H86" s="18">
        <v>221</v>
      </c>
      <c r="I86" s="18">
        <v>197</v>
      </c>
      <c r="J86" s="68">
        <v>187</v>
      </c>
      <c r="K86" s="113">
        <f t="shared" si="25"/>
        <v>17.209072978303748</v>
      </c>
      <c r="L86" s="4">
        <f t="shared" si="25"/>
        <v>17.630853994490359</v>
      </c>
      <c r="M86" s="4">
        <f t="shared" si="25"/>
        <v>16.973886328725037</v>
      </c>
      <c r="N86" s="4">
        <f t="shared" si="25"/>
        <v>18.106617647058822</v>
      </c>
      <c r="O86" s="4">
        <f t="shared" si="25"/>
        <v>18.496538081107815</v>
      </c>
      <c r="P86" s="81"/>
      <c r="Q86" s="81"/>
      <c r="R86" s="81"/>
      <c r="S86" s="81"/>
      <c r="T86" s="44"/>
      <c r="V86" s="44"/>
      <c r="W86" s="44"/>
    </row>
    <row r="87" spans="1:25" ht="15" customHeight="1" x14ac:dyDescent="0.15">
      <c r="B87" s="34" t="s">
        <v>273</v>
      </c>
      <c r="C87" s="255"/>
      <c r="D87" s="255"/>
      <c r="F87" s="18">
        <v>356</v>
      </c>
      <c r="G87" s="18">
        <v>151</v>
      </c>
      <c r="H87" s="18">
        <v>205</v>
      </c>
      <c r="I87" s="18">
        <v>166</v>
      </c>
      <c r="J87" s="68">
        <v>155</v>
      </c>
      <c r="K87" s="113">
        <f t="shared" si="25"/>
        <v>17.554240631163708</v>
      </c>
      <c r="L87" s="4">
        <f t="shared" si="25"/>
        <v>20.798898071625345</v>
      </c>
      <c r="M87" s="4">
        <f t="shared" si="25"/>
        <v>15.745007680491552</v>
      </c>
      <c r="N87" s="4">
        <f t="shared" si="25"/>
        <v>15.257352941176471</v>
      </c>
      <c r="O87" s="4">
        <f t="shared" si="25"/>
        <v>15.331355093966369</v>
      </c>
      <c r="P87" s="81"/>
      <c r="Q87" s="81"/>
      <c r="R87" s="81"/>
      <c r="S87" s="81"/>
      <c r="T87" s="44"/>
      <c r="V87" s="44"/>
      <c r="W87" s="44"/>
    </row>
    <row r="88" spans="1:25" ht="15" customHeight="1" x14ac:dyDescent="0.15">
      <c r="B88" s="34" t="s">
        <v>349</v>
      </c>
      <c r="C88" s="255"/>
      <c r="D88" s="255"/>
      <c r="F88" s="18">
        <v>1046</v>
      </c>
      <c r="G88" s="18">
        <v>363</v>
      </c>
      <c r="H88" s="18">
        <v>683</v>
      </c>
      <c r="I88" s="18">
        <v>536</v>
      </c>
      <c r="J88" s="68">
        <v>482</v>
      </c>
      <c r="K88" s="113">
        <f t="shared" si="25"/>
        <v>51.577909270216956</v>
      </c>
      <c r="L88" s="4">
        <f t="shared" si="25"/>
        <v>50</v>
      </c>
      <c r="M88" s="4">
        <f t="shared" si="25"/>
        <v>52.45775729646698</v>
      </c>
      <c r="N88" s="4">
        <f t="shared" si="25"/>
        <v>49.264705882352942</v>
      </c>
      <c r="O88" s="4">
        <f t="shared" si="25"/>
        <v>47.675568743818005</v>
      </c>
      <c r="P88" s="81"/>
      <c r="Q88" s="81"/>
      <c r="R88" s="81"/>
      <c r="S88" s="81"/>
      <c r="T88" s="44"/>
      <c r="V88" s="44"/>
      <c r="W88" s="44"/>
    </row>
    <row r="89" spans="1:25" ht="15" customHeight="1" x14ac:dyDescent="0.15">
      <c r="B89" s="35" t="s">
        <v>160</v>
      </c>
      <c r="C89" s="89"/>
      <c r="D89" s="89"/>
      <c r="E89" s="36"/>
      <c r="F89" s="19">
        <v>29</v>
      </c>
      <c r="G89" s="19">
        <v>4</v>
      </c>
      <c r="H89" s="19">
        <v>25</v>
      </c>
      <c r="I89" s="19">
        <v>32</v>
      </c>
      <c r="J89" s="73">
        <v>32</v>
      </c>
      <c r="K89" s="117">
        <f t="shared" si="25"/>
        <v>1.4299802761341223</v>
      </c>
      <c r="L89" s="5">
        <f t="shared" si="25"/>
        <v>0.55096418732782371</v>
      </c>
      <c r="M89" s="5">
        <f t="shared" si="25"/>
        <v>1.9201228878648235</v>
      </c>
      <c r="N89" s="5">
        <f t="shared" si="25"/>
        <v>2.9411764705882351</v>
      </c>
      <c r="O89" s="5">
        <f t="shared" si="25"/>
        <v>3.1651829871414439</v>
      </c>
      <c r="P89" s="23"/>
      <c r="Q89" s="81"/>
      <c r="R89" s="23"/>
      <c r="S89" s="23"/>
      <c r="T89" s="44"/>
      <c r="V89" s="44"/>
      <c r="W89" s="44"/>
    </row>
    <row r="90" spans="1:25" ht="15" customHeight="1" x14ac:dyDescent="0.15">
      <c r="B90" s="38" t="s">
        <v>1</v>
      </c>
      <c r="C90" s="79"/>
      <c r="D90" s="79"/>
      <c r="E90" s="28"/>
      <c r="F90" s="39">
        <f>SUM(F84:F89)</f>
        <v>2028</v>
      </c>
      <c r="G90" s="39">
        <f>SUM(G84:G89)</f>
        <v>726</v>
      </c>
      <c r="H90" s="39">
        <f>SUM(H84:H89)</f>
        <v>1302</v>
      </c>
      <c r="I90" s="39">
        <f>SUM(I84:I89)</f>
        <v>1088</v>
      </c>
      <c r="J90" s="69">
        <f>SUM(J84:J89)</f>
        <v>1011</v>
      </c>
      <c r="K90" s="114">
        <f>IF(SUM(K84:K89)&gt;100,"－",SUM(K84:K89))</f>
        <v>99.999999999999986</v>
      </c>
      <c r="L90" s="6">
        <f>IF(SUM(L84:L89)&gt;100,"－",SUM(L84:L89))</f>
        <v>100</v>
      </c>
      <c r="M90" s="6">
        <f>IF(SUM(M84:M89)&gt;100,"－",SUM(M84:M89))</f>
        <v>100</v>
      </c>
      <c r="N90" s="6">
        <f>IF(SUM(N84:N89)&gt;100,"－",SUM(N84:N89))</f>
        <v>100</v>
      </c>
      <c r="O90" s="6">
        <f>IF(SUM(O84:O89)&gt;100,"－",SUM(O84:O89))</f>
        <v>100</v>
      </c>
      <c r="P90" s="23"/>
      <c r="Q90" s="23"/>
      <c r="R90" s="23"/>
      <c r="S90" s="23"/>
      <c r="T90" s="44"/>
      <c r="V90" s="44"/>
      <c r="W90" s="44"/>
    </row>
    <row r="91" spans="1:25" ht="15" customHeight="1" x14ac:dyDescent="0.15">
      <c r="B91" s="38" t="s">
        <v>92</v>
      </c>
      <c r="C91" s="79"/>
      <c r="D91" s="79"/>
      <c r="E91" s="29"/>
      <c r="F91" s="41">
        <v>91.288011906878381</v>
      </c>
      <c r="G91" s="72">
        <v>91.584438474383447</v>
      </c>
      <c r="H91" s="72">
        <v>91.12041599322238</v>
      </c>
      <c r="I91" s="72">
        <v>89.917151091491917</v>
      </c>
      <c r="J91" s="72">
        <v>89.481026870069144</v>
      </c>
      <c r="K91" s="14"/>
      <c r="L91" s="14"/>
      <c r="M91" s="14"/>
      <c r="N91" s="14"/>
      <c r="O91" s="14"/>
      <c r="P91" s="14"/>
      <c r="Q91" s="14"/>
      <c r="R91" s="14"/>
      <c r="S91" s="14"/>
      <c r="T91" s="44"/>
      <c r="V91" s="44"/>
      <c r="W91" s="44"/>
    </row>
    <row r="92" spans="1:25" ht="15" customHeight="1" x14ac:dyDescent="0.15">
      <c r="B92" s="38" t="s">
        <v>401</v>
      </c>
      <c r="C92" s="79"/>
      <c r="D92" s="79"/>
      <c r="E92" s="29"/>
      <c r="F92" s="41">
        <v>92.987385825144941</v>
      </c>
      <c r="G92" s="72">
        <v>92.866132119252839</v>
      </c>
      <c r="H92" s="72">
        <v>93.002802323224415</v>
      </c>
      <c r="I92" s="72">
        <v>91.914100739465212</v>
      </c>
      <c r="J92" s="72">
        <v>91.48848240639343</v>
      </c>
      <c r="K92" s="14"/>
      <c r="L92" s="14"/>
      <c r="M92" s="14"/>
      <c r="N92" s="14"/>
      <c r="O92" s="14"/>
      <c r="P92" s="14"/>
      <c r="Q92" s="14"/>
      <c r="R92" s="14"/>
      <c r="S92" s="14"/>
      <c r="T92" s="44"/>
      <c r="V92" s="44"/>
      <c r="W92" s="44"/>
    </row>
    <row r="93" spans="1:25" ht="15" customHeight="1" x14ac:dyDescent="0.15">
      <c r="B93" s="38" t="s">
        <v>154</v>
      </c>
      <c r="C93" s="79"/>
      <c r="D93" s="79"/>
      <c r="E93" s="29"/>
      <c r="F93" s="41">
        <v>12</v>
      </c>
      <c r="G93" s="72">
        <v>12</v>
      </c>
      <c r="H93" s="72">
        <v>12.5</v>
      </c>
      <c r="I93" s="72">
        <v>7.6923076923076925</v>
      </c>
      <c r="J93" s="72">
        <v>7.6923076923076925</v>
      </c>
      <c r="K93" s="14"/>
      <c r="L93" s="14"/>
      <c r="M93" s="14"/>
      <c r="N93" s="14"/>
      <c r="O93" s="14"/>
      <c r="P93" s="14"/>
      <c r="Q93" s="14"/>
      <c r="R93" s="14"/>
      <c r="S93" s="14"/>
      <c r="T93" s="44"/>
      <c r="V93" s="44"/>
      <c r="W93" s="44"/>
    </row>
    <row r="94" spans="1:25" ht="15" customHeight="1" x14ac:dyDescent="0.15">
      <c r="B94" s="63"/>
      <c r="C94" s="63"/>
      <c r="D94" s="63"/>
      <c r="E94" s="54"/>
      <c r="F94" s="14"/>
      <c r="G94" s="14"/>
      <c r="H94" s="14"/>
      <c r="I94" s="14"/>
      <c r="J94" s="14"/>
      <c r="K94" s="14"/>
      <c r="L94" s="14"/>
      <c r="M94" s="44"/>
      <c r="T94" s="44"/>
      <c r="V94" s="44"/>
      <c r="W94" s="44"/>
    </row>
    <row r="95" spans="1:25" ht="12.9" customHeight="1" x14ac:dyDescent="0.15">
      <c r="A95" s="1" t="s">
        <v>559</v>
      </c>
      <c r="B95" s="22"/>
      <c r="C95" s="22"/>
      <c r="D95" s="22"/>
      <c r="H95" s="7"/>
      <c r="T95" s="44"/>
      <c r="V95" s="44"/>
      <c r="W95" s="44"/>
    </row>
    <row r="96" spans="1:25" ht="13.65" customHeight="1" x14ac:dyDescent="0.15">
      <c r="B96" s="65"/>
      <c r="C96" s="33"/>
      <c r="D96" s="80"/>
      <c r="E96" s="87"/>
      <c r="F96" s="84" t="s">
        <v>168</v>
      </c>
      <c r="G96" s="87"/>
      <c r="H96" s="87"/>
      <c r="I96" s="106"/>
      <c r="J96" s="87"/>
      <c r="K96" s="84" t="s">
        <v>3</v>
      </c>
      <c r="L96" s="87"/>
      <c r="M96" s="101"/>
      <c r="N96" s="87"/>
      <c r="O96" s="87"/>
      <c r="P96" s="130" t="s">
        <v>352</v>
      </c>
      <c r="Q96" s="87"/>
      <c r="R96" s="85"/>
      <c r="T96" s="44"/>
      <c r="V96" s="44"/>
      <c r="W96" s="44"/>
      <c r="X96" s="90"/>
      <c r="Y96" s="90"/>
    </row>
    <row r="97" spans="1:25" ht="19.2" x14ac:dyDescent="0.15">
      <c r="B97" s="94"/>
      <c r="C97" s="45"/>
      <c r="D97" s="98" t="s">
        <v>589</v>
      </c>
      <c r="E97" s="98" t="s">
        <v>231</v>
      </c>
      <c r="F97" s="98" t="s">
        <v>232</v>
      </c>
      <c r="G97" s="98" t="s">
        <v>597</v>
      </c>
      <c r="H97" s="104" t="s">
        <v>234</v>
      </c>
      <c r="I97" s="107" t="s">
        <v>589</v>
      </c>
      <c r="J97" s="98" t="s">
        <v>231</v>
      </c>
      <c r="K97" s="98" t="s">
        <v>232</v>
      </c>
      <c r="L97" s="98" t="s">
        <v>597</v>
      </c>
      <c r="M97" s="102" t="s">
        <v>234</v>
      </c>
      <c r="N97" s="107" t="s">
        <v>589</v>
      </c>
      <c r="O97" s="98" t="s">
        <v>231</v>
      </c>
      <c r="P97" s="98" t="s">
        <v>232</v>
      </c>
      <c r="Q97" s="98" t="s">
        <v>597</v>
      </c>
      <c r="R97" s="129" t="s">
        <v>234</v>
      </c>
      <c r="T97" s="44"/>
      <c r="V97" s="44"/>
      <c r="W97" s="44"/>
      <c r="X97" s="236"/>
      <c r="Y97" s="236"/>
    </row>
    <row r="98" spans="1:25" ht="10.8" x14ac:dyDescent="0.15">
      <c r="B98" s="94"/>
      <c r="C98" s="45"/>
      <c r="D98" s="98"/>
      <c r="E98" s="98"/>
      <c r="F98" s="98"/>
      <c r="G98" s="98"/>
      <c r="H98" s="104"/>
      <c r="I98" s="370">
        <v>1956</v>
      </c>
      <c r="J98" s="371">
        <v>707</v>
      </c>
      <c r="K98" s="371">
        <v>1249</v>
      </c>
      <c r="L98" s="371">
        <v>1057</v>
      </c>
      <c r="M98" s="372">
        <v>981</v>
      </c>
      <c r="N98" s="99"/>
      <c r="O98" s="98"/>
      <c r="P98" s="98"/>
      <c r="Q98" s="98"/>
      <c r="R98" s="98"/>
      <c r="T98" s="44"/>
      <c r="V98" s="44"/>
      <c r="W98" s="44"/>
      <c r="X98" s="236"/>
      <c r="Y98" s="236"/>
    </row>
    <row r="99" spans="1:25" ht="12" customHeight="1" x14ac:dyDescent="0.15">
      <c r="B99" s="66"/>
      <c r="C99" s="36"/>
      <c r="D99" s="37"/>
      <c r="E99" s="37"/>
      <c r="F99" s="37"/>
      <c r="G99" s="37"/>
      <c r="H99" s="67"/>
      <c r="I99" s="218">
        <f>D107</f>
        <v>70738</v>
      </c>
      <c r="J99" s="219">
        <f>E107</f>
        <v>38392</v>
      </c>
      <c r="K99" s="219">
        <f>F107</f>
        <v>32346</v>
      </c>
      <c r="L99" s="219">
        <f>G107</f>
        <v>34558</v>
      </c>
      <c r="M99" s="220">
        <f>H107</f>
        <v>31017</v>
      </c>
      <c r="N99" s="131"/>
      <c r="O99" s="37"/>
      <c r="P99" s="37"/>
      <c r="Q99" s="37"/>
      <c r="R99" s="37"/>
      <c r="T99" s="44"/>
      <c r="V99" s="44"/>
      <c r="W99" s="44"/>
      <c r="X99" s="54"/>
      <c r="Y99" s="54"/>
    </row>
    <row r="100" spans="1:25" ht="15" customHeight="1" x14ac:dyDescent="0.15">
      <c r="B100" s="32" t="s">
        <v>560</v>
      </c>
      <c r="C100" s="255"/>
      <c r="D100" s="17">
        <v>1192</v>
      </c>
      <c r="E100" s="17">
        <v>269</v>
      </c>
      <c r="F100" s="134">
        <v>923</v>
      </c>
      <c r="G100" s="8">
        <v>625</v>
      </c>
      <c r="H100" s="134">
        <v>598</v>
      </c>
      <c r="I100" s="138">
        <f t="shared" ref="I100:M106" si="26">D100/I$99*100</f>
        <v>1.6850914642766266</v>
      </c>
      <c r="J100" s="3">
        <f t="shared" si="26"/>
        <v>0.70066680558449668</v>
      </c>
      <c r="K100" s="184">
        <f t="shared" si="26"/>
        <v>2.8535213009336551</v>
      </c>
      <c r="L100" s="11">
        <f t="shared" si="26"/>
        <v>1.8085537357485966</v>
      </c>
      <c r="M100" s="132">
        <f t="shared" si="26"/>
        <v>1.9279749814617788</v>
      </c>
      <c r="N100" s="81">
        <v>0.60940695296523517</v>
      </c>
      <c r="O100" s="3">
        <v>0.38048090523338046</v>
      </c>
      <c r="P100" s="184">
        <v>0.73899119295436344</v>
      </c>
      <c r="Q100" s="11">
        <v>0.59129612109744556</v>
      </c>
      <c r="R100" s="15">
        <v>0.60958205912334351</v>
      </c>
      <c r="S100" s="195"/>
      <c r="T100" s="44"/>
      <c r="V100" s="44"/>
      <c r="W100" s="44"/>
      <c r="X100" s="23"/>
      <c r="Y100" s="23"/>
    </row>
    <row r="101" spans="1:25" ht="15" customHeight="1" x14ac:dyDescent="0.15">
      <c r="B101" s="34" t="s">
        <v>561</v>
      </c>
      <c r="C101" s="255"/>
      <c r="D101" s="18">
        <v>4714</v>
      </c>
      <c r="E101" s="18">
        <v>1627</v>
      </c>
      <c r="F101" s="141">
        <v>3087</v>
      </c>
      <c r="G101" s="9">
        <v>2580</v>
      </c>
      <c r="H101" s="141">
        <v>2441</v>
      </c>
      <c r="I101" s="138">
        <f t="shared" si="26"/>
        <v>6.6640278209731685</v>
      </c>
      <c r="J101" s="4">
        <f t="shared" si="26"/>
        <v>4.2378620545947072</v>
      </c>
      <c r="K101" s="185">
        <f t="shared" si="26"/>
        <v>9.5436839176405126</v>
      </c>
      <c r="L101" s="12">
        <f t="shared" si="26"/>
        <v>7.465709821170206</v>
      </c>
      <c r="M101" s="142">
        <f t="shared" si="26"/>
        <v>7.8698778089434835</v>
      </c>
      <c r="N101" s="81">
        <v>2.4100204498977504</v>
      </c>
      <c r="O101" s="4">
        <v>2.3012729844413014</v>
      </c>
      <c r="P101" s="185">
        <v>2.4715772618094474</v>
      </c>
      <c r="Q101" s="12">
        <v>2.4408703878902553</v>
      </c>
      <c r="R101" s="16">
        <v>2.4882772680937819</v>
      </c>
      <c r="S101" s="195"/>
      <c r="T101" s="44"/>
      <c r="V101" s="44"/>
      <c r="W101" s="44"/>
      <c r="X101" s="23"/>
      <c r="Y101" s="23"/>
    </row>
    <row r="102" spans="1:25" ht="15" customHeight="1" x14ac:dyDescent="0.15">
      <c r="B102" s="34" t="s">
        <v>562</v>
      </c>
      <c r="C102" s="255"/>
      <c r="D102" s="18">
        <v>6268</v>
      </c>
      <c r="E102" s="18">
        <v>2675</v>
      </c>
      <c r="F102" s="141">
        <v>3593</v>
      </c>
      <c r="G102" s="9">
        <v>3469</v>
      </c>
      <c r="H102" s="141">
        <v>3210</v>
      </c>
      <c r="I102" s="138">
        <f t="shared" si="26"/>
        <v>8.8608668608103134</v>
      </c>
      <c r="J102" s="4">
        <f t="shared" si="26"/>
        <v>6.9675974161283598</v>
      </c>
      <c r="K102" s="185">
        <f t="shared" si="26"/>
        <v>11.108019538737402</v>
      </c>
      <c r="L102" s="12">
        <f t="shared" si="26"/>
        <v>10.038196654899011</v>
      </c>
      <c r="M102" s="142">
        <f t="shared" si="26"/>
        <v>10.349163362027275</v>
      </c>
      <c r="N102" s="81">
        <v>3.2028615227388859</v>
      </c>
      <c r="O102" s="4">
        <v>3.7835926449787838</v>
      </c>
      <c r="P102" s="185">
        <v>2.8744000000000001</v>
      </c>
      <c r="Q102" s="12">
        <v>3.281929990539262</v>
      </c>
      <c r="R102" s="16">
        <v>3.2721712538226302</v>
      </c>
      <c r="S102" s="195"/>
      <c r="T102" s="44"/>
      <c r="V102" s="44"/>
      <c r="W102" s="44"/>
      <c r="X102" s="23"/>
      <c r="Y102" s="23"/>
    </row>
    <row r="103" spans="1:25" ht="15" customHeight="1" x14ac:dyDescent="0.15">
      <c r="B103" s="34" t="s">
        <v>563</v>
      </c>
      <c r="C103" s="255"/>
      <c r="D103" s="18">
        <v>11719</v>
      </c>
      <c r="E103" s="18">
        <v>5827</v>
      </c>
      <c r="F103" s="141">
        <v>5892</v>
      </c>
      <c r="G103" s="9">
        <v>6530</v>
      </c>
      <c r="H103" s="141">
        <v>5958</v>
      </c>
      <c r="I103" s="138">
        <f t="shared" si="26"/>
        <v>16.566767508269955</v>
      </c>
      <c r="J103" s="4">
        <f t="shared" si="26"/>
        <v>15.177641175244844</v>
      </c>
      <c r="K103" s="185">
        <f t="shared" si="26"/>
        <v>18.215544425895011</v>
      </c>
      <c r="L103" s="12">
        <f t="shared" si="26"/>
        <v>18.895769431101336</v>
      </c>
      <c r="M103" s="142">
        <f t="shared" si="26"/>
        <v>19.20882096914595</v>
      </c>
      <c r="N103" s="81">
        <v>5.9882473173224327</v>
      </c>
      <c r="O103" s="4">
        <v>8.2418670438472414</v>
      </c>
      <c r="P103" s="185">
        <v>4.7135999999999996</v>
      </c>
      <c r="Q103" s="12">
        <v>6.1778618732261119</v>
      </c>
      <c r="R103" s="16">
        <v>6.0733944954128436</v>
      </c>
      <c r="S103" s="195"/>
      <c r="T103" s="44"/>
      <c r="V103" s="44"/>
      <c r="W103" s="44"/>
      <c r="X103" s="23"/>
      <c r="Y103" s="23"/>
    </row>
    <row r="104" spans="1:25" ht="15" customHeight="1" x14ac:dyDescent="0.15">
      <c r="B104" s="34" t="s">
        <v>564</v>
      </c>
      <c r="C104" s="255"/>
      <c r="D104" s="18">
        <v>20304</v>
      </c>
      <c r="E104" s="18">
        <v>11351</v>
      </c>
      <c r="F104" s="141">
        <v>8953</v>
      </c>
      <c r="G104" s="9">
        <v>10405</v>
      </c>
      <c r="H104" s="141">
        <v>9327</v>
      </c>
      <c r="I104" s="138">
        <f t="shared" si="26"/>
        <v>28.70310158613475</v>
      </c>
      <c r="J104" s="4">
        <f t="shared" si="26"/>
        <v>29.566055428214209</v>
      </c>
      <c r="K104" s="185">
        <f t="shared" si="26"/>
        <v>27.678847461819085</v>
      </c>
      <c r="L104" s="12">
        <f t="shared" si="26"/>
        <v>30.108802592742634</v>
      </c>
      <c r="M104" s="142">
        <f t="shared" si="26"/>
        <v>30.070606441628783</v>
      </c>
      <c r="N104" s="81">
        <v>10.38036809815951</v>
      </c>
      <c r="O104" s="4">
        <v>16.055162659123056</v>
      </c>
      <c r="P104" s="185">
        <v>7.1681345076060845</v>
      </c>
      <c r="Q104" s="12">
        <v>9.8438978240302752</v>
      </c>
      <c r="R104" s="16">
        <v>9.5076452599388386</v>
      </c>
      <c r="S104" s="195"/>
      <c r="T104" s="44"/>
      <c r="V104" s="44"/>
      <c r="W104" s="44"/>
      <c r="X104" s="23"/>
      <c r="Y104" s="23"/>
    </row>
    <row r="105" spans="1:25" ht="15" customHeight="1" x14ac:dyDescent="0.15">
      <c r="B105" s="34" t="s">
        <v>565</v>
      </c>
      <c r="C105" s="255"/>
      <c r="D105" s="18">
        <v>25132</v>
      </c>
      <c r="E105" s="18">
        <v>15799</v>
      </c>
      <c r="F105" s="141">
        <v>9333</v>
      </c>
      <c r="G105" s="9">
        <v>10327</v>
      </c>
      <c r="H105" s="141">
        <v>9024</v>
      </c>
      <c r="I105" s="138">
        <f t="shared" si="26"/>
        <v>35.528287483389406</v>
      </c>
      <c r="J105" s="4">
        <f t="shared" si="26"/>
        <v>41.151802458845594</v>
      </c>
      <c r="K105" s="185">
        <f t="shared" si="26"/>
        <v>28.8536449638286</v>
      </c>
      <c r="L105" s="12">
        <f t="shared" si="26"/>
        <v>29.883095086521212</v>
      </c>
      <c r="M105" s="142">
        <f t="shared" si="26"/>
        <v>29.09372279717574</v>
      </c>
      <c r="N105" s="81">
        <v>12.848670756646216</v>
      </c>
      <c r="O105" s="4">
        <v>22.346534653465348</v>
      </c>
      <c r="P105" s="185">
        <v>7.4723779023218571</v>
      </c>
      <c r="Q105" s="12">
        <v>9.7701040681173126</v>
      </c>
      <c r="R105" s="16">
        <v>9.1987767584097853</v>
      </c>
      <c r="S105" s="195"/>
      <c r="T105" s="44"/>
      <c r="V105" s="44"/>
      <c r="W105" s="44"/>
      <c r="X105" s="23"/>
      <c r="Y105" s="23"/>
    </row>
    <row r="106" spans="1:25" ht="15" customHeight="1" x14ac:dyDescent="0.15">
      <c r="B106" s="35" t="s">
        <v>60</v>
      </c>
      <c r="C106" s="255"/>
      <c r="D106" s="18">
        <v>1409</v>
      </c>
      <c r="E106" s="18">
        <v>844</v>
      </c>
      <c r="F106" s="68">
        <v>565</v>
      </c>
      <c r="G106" s="18">
        <v>622</v>
      </c>
      <c r="H106" s="68">
        <v>459</v>
      </c>
      <c r="I106" s="138">
        <f t="shared" si="26"/>
        <v>1.9918572761457773</v>
      </c>
      <c r="J106" s="4">
        <f t="shared" si="26"/>
        <v>2.1983746613877893</v>
      </c>
      <c r="K106" s="186">
        <f t="shared" si="26"/>
        <v>1.7467383911457368</v>
      </c>
      <c r="L106" s="4">
        <f t="shared" si="26"/>
        <v>1.7998726778170031</v>
      </c>
      <c r="M106" s="133">
        <f t="shared" si="26"/>
        <v>1.4798336396169842</v>
      </c>
      <c r="N106" s="81">
        <v>0.71997956055186507</v>
      </c>
      <c r="O106" s="4">
        <v>1.1937765205091937</v>
      </c>
      <c r="P106" s="186">
        <v>0.45200000000000001</v>
      </c>
      <c r="Q106" s="4">
        <v>0.58901515151515149</v>
      </c>
      <c r="R106" s="4">
        <v>0.46836734693877552</v>
      </c>
      <c r="S106" s="195"/>
      <c r="T106" s="44"/>
      <c r="V106" s="44"/>
      <c r="W106" s="44"/>
      <c r="X106" s="81"/>
      <c r="Y106" s="81"/>
    </row>
    <row r="107" spans="1:25" ht="15" customHeight="1" x14ac:dyDescent="0.15">
      <c r="B107" s="38" t="s">
        <v>1</v>
      </c>
      <c r="C107" s="79"/>
      <c r="D107" s="47">
        <f t="shared" ref="D107:R107" si="27">SUM(D100:D106)</f>
        <v>70738</v>
      </c>
      <c r="E107" s="47">
        <f t="shared" si="27"/>
        <v>38392</v>
      </c>
      <c r="F107" s="136">
        <f t="shared" si="27"/>
        <v>32346</v>
      </c>
      <c r="G107" s="47">
        <f t="shared" si="27"/>
        <v>34558</v>
      </c>
      <c r="H107" s="136">
        <f t="shared" si="27"/>
        <v>31017</v>
      </c>
      <c r="I107" s="139">
        <f t="shared" si="27"/>
        <v>100</v>
      </c>
      <c r="J107" s="72">
        <f t="shared" si="27"/>
        <v>100</v>
      </c>
      <c r="K107" s="201">
        <f t="shared" si="27"/>
        <v>100.00000000000001</v>
      </c>
      <c r="L107" s="72">
        <f t="shared" si="27"/>
        <v>100</v>
      </c>
      <c r="M107" s="137">
        <f t="shared" si="27"/>
        <v>100</v>
      </c>
      <c r="N107" s="140">
        <f t="shared" si="27"/>
        <v>36.159554658281891</v>
      </c>
      <c r="O107" s="72">
        <f t="shared" si="27"/>
        <v>54.302687411598306</v>
      </c>
      <c r="P107" s="201">
        <f t="shared" si="27"/>
        <v>25.891080864691752</v>
      </c>
      <c r="Q107" s="72">
        <f t="shared" si="27"/>
        <v>32.694975416415808</v>
      </c>
      <c r="R107" s="72">
        <f t="shared" si="27"/>
        <v>31.618214441740001</v>
      </c>
      <c r="T107" s="44"/>
      <c r="V107" s="44"/>
      <c r="W107" s="44"/>
      <c r="X107" s="23"/>
      <c r="Y107" s="23"/>
    </row>
    <row r="108" spans="1:25" ht="15" customHeight="1" x14ac:dyDescent="0.15">
      <c r="B108" s="63"/>
      <c r="C108" s="63"/>
      <c r="D108" s="115"/>
      <c r="E108" s="115"/>
      <c r="F108" s="115"/>
      <c r="G108" s="115"/>
      <c r="H108" s="115"/>
      <c r="I108" s="92"/>
      <c r="J108" s="55"/>
      <c r="K108" s="23"/>
      <c r="T108" s="44"/>
      <c r="V108" s="44"/>
      <c r="W108" s="44"/>
    </row>
    <row r="109" spans="1:25" ht="12.9" customHeight="1" x14ac:dyDescent="0.15">
      <c r="A109" s="1" t="s">
        <v>436</v>
      </c>
      <c r="B109" s="22"/>
      <c r="C109" s="22"/>
      <c r="D109" s="22"/>
      <c r="H109" s="7"/>
      <c r="N109" s="194"/>
      <c r="O109" s="194"/>
      <c r="P109" s="194"/>
      <c r="Q109" s="194"/>
      <c r="R109" s="194"/>
      <c r="T109" s="44"/>
      <c r="V109" s="44"/>
      <c r="W109" s="44"/>
    </row>
    <row r="110" spans="1:25" ht="13.65" customHeight="1" x14ac:dyDescent="0.15">
      <c r="B110" s="65"/>
      <c r="C110" s="33"/>
      <c r="D110" s="80"/>
      <c r="E110" s="87"/>
      <c r="F110" s="84" t="s">
        <v>351</v>
      </c>
      <c r="G110" s="87"/>
      <c r="H110" s="87"/>
      <c r="I110" s="106"/>
      <c r="J110" s="87"/>
      <c r="K110" s="84" t="s">
        <v>236</v>
      </c>
      <c r="L110" s="87"/>
      <c r="M110" s="101"/>
      <c r="N110" s="87"/>
      <c r="O110" s="87"/>
      <c r="P110" s="130" t="s">
        <v>352</v>
      </c>
      <c r="Q110" s="87"/>
      <c r="R110" s="85"/>
      <c r="T110" s="44"/>
      <c r="V110" s="44"/>
      <c r="W110" s="44"/>
      <c r="X110" s="90"/>
      <c r="Y110" s="90"/>
    </row>
    <row r="111" spans="1:25" ht="19.2" x14ac:dyDescent="0.15">
      <c r="B111" s="94"/>
      <c r="C111" s="45"/>
      <c r="D111" s="98" t="s">
        <v>589</v>
      </c>
      <c r="E111" s="98" t="s">
        <v>231</v>
      </c>
      <c r="F111" s="98" t="s">
        <v>232</v>
      </c>
      <c r="G111" s="98" t="s">
        <v>597</v>
      </c>
      <c r="H111" s="104" t="s">
        <v>234</v>
      </c>
      <c r="I111" s="107" t="s">
        <v>589</v>
      </c>
      <c r="J111" s="98" t="s">
        <v>231</v>
      </c>
      <c r="K111" s="98" t="s">
        <v>232</v>
      </c>
      <c r="L111" s="98" t="s">
        <v>597</v>
      </c>
      <c r="M111" s="102" t="s">
        <v>234</v>
      </c>
      <c r="N111" s="107" t="s">
        <v>589</v>
      </c>
      <c r="O111" s="98" t="s">
        <v>231</v>
      </c>
      <c r="P111" s="98" t="s">
        <v>232</v>
      </c>
      <c r="Q111" s="98" t="s">
        <v>597</v>
      </c>
      <c r="R111" s="129" t="s">
        <v>234</v>
      </c>
      <c r="T111" s="44"/>
      <c r="V111" s="44"/>
      <c r="W111" s="44"/>
      <c r="X111" s="236"/>
      <c r="Y111" s="236"/>
    </row>
    <row r="112" spans="1:25" ht="10.8" x14ac:dyDescent="0.15">
      <c r="B112" s="94"/>
      <c r="C112" s="45"/>
      <c r="D112" s="98"/>
      <c r="E112" s="98"/>
      <c r="F112" s="98"/>
      <c r="G112" s="98"/>
      <c r="H112" s="104"/>
      <c r="I112" s="370">
        <v>1983</v>
      </c>
      <c r="J112" s="371">
        <v>716</v>
      </c>
      <c r="K112" s="371">
        <v>1267</v>
      </c>
      <c r="L112" s="371">
        <v>1054</v>
      </c>
      <c r="M112" s="372">
        <v>977</v>
      </c>
      <c r="N112" s="99"/>
      <c r="O112" s="98"/>
      <c r="P112" s="98"/>
      <c r="Q112" s="98"/>
      <c r="R112" s="98"/>
      <c r="T112" s="44"/>
      <c r="V112" s="44"/>
      <c r="W112" s="44"/>
      <c r="X112" s="236"/>
      <c r="Y112" s="236"/>
    </row>
    <row r="113" spans="1:25" ht="12" customHeight="1" x14ac:dyDescent="0.15">
      <c r="B113" s="66"/>
      <c r="C113" s="36"/>
      <c r="D113" s="37"/>
      <c r="E113" s="37"/>
      <c r="F113" s="37"/>
      <c r="G113" s="37"/>
      <c r="H113" s="67"/>
      <c r="I113" s="218">
        <f>D123</f>
        <v>71864</v>
      </c>
      <c r="J113" s="219">
        <f>E123</f>
        <v>39030</v>
      </c>
      <c r="K113" s="219">
        <f>F123</f>
        <v>32834</v>
      </c>
      <c r="L113" s="219">
        <f>G123</f>
        <v>34739</v>
      </c>
      <c r="M113" s="220">
        <f>H123</f>
        <v>31138</v>
      </c>
      <c r="N113" s="131"/>
      <c r="O113" s="37"/>
      <c r="P113" s="37"/>
      <c r="Q113" s="37"/>
      <c r="R113" s="37"/>
      <c r="T113" s="44"/>
      <c r="V113" s="44"/>
      <c r="W113" s="44"/>
      <c r="X113" s="54"/>
      <c r="Y113" s="54"/>
    </row>
    <row r="114" spans="1:25" ht="15" customHeight="1" x14ac:dyDescent="0.15">
      <c r="B114" s="32" t="s">
        <v>370</v>
      </c>
      <c r="C114" s="255"/>
      <c r="D114" s="17">
        <v>4709</v>
      </c>
      <c r="E114" s="17">
        <v>3005</v>
      </c>
      <c r="F114" s="134">
        <v>1704</v>
      </c>
      <c r="G114" s="8">
        <v>2942</v>
      </c>
      <c r="H114" s="134">
        <v>2842</v>
      </c>
      <c r="I114" s="138">
        <f t="shared" ref="I114:I122" si="28">D114/I$113*100</f>
        <v>6.5526550150283871</v>
      </c>
      <c r="J114" s="3">
        <f t="shared" ref="J114:J122" si="29">E114/J$113*100</f>
        <v>7.6992057391749942</v>
      </c>
      <c r="K114" s="184">
        <f t="shared" ref="K114:K122" si="30">F114/K$113*100</f>
        <v>5.1897423402570499</v>
      </c>
      <c r="L114" s="11">
        <f t="shared" ref="L114:L122" si="31">G114/L$113*100</f>
        <v>8.4688678430582343</v>
      </c>
      <c r="M114" s="132">
        <f t="shared" ref="M114:M122" si="32">H114/M$113*100</f>
        <v>9.1271115678592079</v>
      </c>
      <c r="N114" s="81">
        <v>2.3746848209783158</v>
      </c>
      <c r="O114" s="3">
        <v>4.1969273743016764</v>
      </c>
      <c r="P114" s="184">
        <v>1.3449092344119968</v>
      </c>
      <c r="Q114" s="11">
        <v>2.7912713472485771</v>
      </c>
      <c r="R114" s="15">
        <v>2.908904810644831</v>
      </c>
      <c r="S114" s="195"/>
      <c r="T114" s="44"/>
      <c r="V114" s="44"/>
      <c r="W114" s="44"/>
      <c r="X114" s="23"/>
      <c r="Y114" s="23"/>
    </row>
    <row r="115" spans="1:25" ht="15" customHeight="1" x14ac:dyDescent="0.15">
      <c r="B115" s="34" t="s">
        <v>61</v>
      </c>
      <c r="C115" s="255"/>
      <c r="D115" s="18">
        <v>3696</v>
      </c>
      <c r="E115" s="18">
        <v>2815</v>
      </c>
      <c r="F115" s="141">
        <v>881</v>
      </c>
      <c r="G115" s="9">
        <v>2456</v>
      </c>
      <c r="H115" s="141">
        <v>2161</v>
      </c>
      <c r="I115" s="138">
        <f t="shared" si="28"/>
        <v>5.1430479795168651</v>
      </c>
      <c r="J115" s="4">
        <f t="shared" si="29"/>
        <v>7.2124007173968749</v>
      </c>
      <c r="K115" s="185">
        <f t="shared" si="30"/>
        <v>2.6831942498629466</v>
      </c>
      <c r="L115" s="12">
        <f t="shared" si="31"/>
        <v>7.069863841791646</v>
      </c>
      <c r="M115" s="142">
        <f t="shared" si="32"/>
        <v>6.9400732224291852</v>
      </c>
      <c r="N115" s="81">
        <v>1.8638426626323752</v>
      </c>
      <c r="O115" s="4">
        <v>3.9315642458100557</v>
      </c>
      <c r="P115" s="185">
        <v>0.69534333070244669</v>
      </c>
      <c r="Q115" s="12">
        <v>2.3301707779886147</v>
      </c>
      <c r="R115" s="16">
        <v>2.2118730808597746</v>
      </c>
      <c r="S115" s="195"/>
      <c r="T115" s="44"/>
      <c r="V115" s="44"/>
      <c r="W115" s="44"/>
      <c r="X115" s="23"/>
      <c r="Y115" s="23"/>
    </row>
    <row r="116" spans="1:25" ht="15" customHeight="1" x14ac:dyDescent="0.15">
      <c r="B116" s="34" t="s">
        <v>62</v>
      </c>
      <c r="C116" s="255"/>
      <c r="D116" s="18">
        <v>3453</v>
      </c>
      <c r="E116" s="18">
        <v>2312</v>
      </c>
      <c r="F116" s="141">
        <v>1141</v>
      </c>
      <c r="G116" s="9">
        <v>2708</v>
      </c>
      <c r="H116" s="141">
        <v>2411</v>
      </c>
      <c r="I116" s="138">
        <f t="shared" si="28"/>
        <v>4.804909273071357</v>
      </c>
      <c r="J116" s="4">
        <f t="shared" si="29"/>
        <v>5.9236484755316425</v>
      </c>
      <c r="K116" s="185">
        <f t="shared" si="30"/>
        <v>3.4750563440336237</v>
      </c>
      <c r="L116" s="12">
        <f t="shared" si="31"/>
        <v>7.7952733239298775</v>
      </c>
      <c r="M116" s="142">
        <f t="shared" si="32"/>
        <v>7.7429507354358025</v>
      </c>
      <c r="N116" s="81">
        <v>1.7413010590015128</v>
      </c>
      <c r="O116" s="4">
        <v>3.2290502793296088</v>
      </c>
      <c r="P116" s="185">
        <v>0.90055248618784534</v>
      </c>
      <c r="Q116" s="12">
        <v>2.5692599620493359</v>
      </c>
      <c r="R116" s="16">
        <v>2.4677584442169906</v>
      </c>
      <c r="S116" s="195"/>
      <c r="T116" s="44"/>
      <c r="V116" s="44"/>
      <c r="W116" s="44"/>
      <c r="X116" s="23"/>
      <c r="Y116" s="23"/>
    </row>
    <row r="117" spans="1:25" ht="15" customHeight="1" x14ac:dyDescent="0.15">
      <c r="B117" s="34" t="s">
        <v>63</v>
      </c>
      <c r="C117" s="255"/>
      <c r="D117" s="18">
        <v>13745</v>
      </c>
      <c r="E117" s="18">
        <v>8010</v>
      </c>
      <c r="F117" s="141">
        <v>5735</v>
      </c>
      <c r="G117" s="9">
        <v>7996</v>
      </c>
      <c r="H117" s="141">
        <v>7102</v>
      </c>
      <c r="I117" s="138">
        <f t="shared" si="28"/>
        <v>19.12640543248358</v>
      </c>
      <c r="J117" s="4">
        <f t="shared" si="29"/>
        <v>20.522674865488085</v>
      </c>
      <c r="K117" s="185">
        <f t="shared" si="30"/>
        <v>17.466650423341658</v>
      </c>
      <c r="L117" s="12">
        <f t="shared" si="31"/>
        <v>23.017358012608309</v>
      </c>
      <c r="M117" s="142">
        <f t="shared" si="32"/>
        <v>22.80814438949194</v>
      </c>
      <c r="N117" s="81">
        <v>6.9314170448814929</v>
      </c>
      <c r="O117" s="4">
        <v>11.187150837988828</v>
      </c>
      <c r="P117" s="185">
        <v>4.5264404104183109</v>
      </c>
      <c r="Q117" s="12">
        <v>7.5863377609108156</v>
      </c>
      <c r="R117" s="16">
        <v>7.2691914022517912</v>
      </c>
      <c r="S117" s="195"/>
      <c r="T117" s="44"/>
      <c r="V117" s="44"/>
      <c r="W117" s="44"/>
      <c r="X117" s="23"/>
      <c r="Y117" s="23"/>
    </row>
    <row r="118" spans="1:25" ht="15" customHeight="1" x14ac:dyDescent="0.15">
      <c r="B118" s="34" t="s">
        <v>64</v>
      </c>
      <c r="C118" s="255"/>
      <c r="D118" s="18">
        <v>13276</v>
      </c>
      <c r="E118" s="18">
        <v>6557</v>
      </c>
      <c r="F118" s="141">
        <v>6719</v>
      </c>
      <c r="G118" s="9">
        <v>7062</v>
      </c>
      <c r="H118" s="141">
        <v>6328</v>
      </c>
      <c r="I118" s="138">
        <f t="shared" si="28"/>
        <v>18.473783813870646</v>
      </c>
      <c r="J118" s="4">
        <f t="shared" si="29"/>
        <v>16.799897514732258</v>
      </c>
      <c r="K118" s="185">
        <f t="shared" si="30"/>
        <v>20.463543887433758</v>
      </c>
      <c r="L118" s="12">
        <f t="shared" si="31"/>
        <v>20.32873715420709</v>
      </c>
      <c r="M118" s="142">
        <f t="shared" si="32"/>
        <v>20.322435609223458</v>
      </c>
      <c r="N118" s="81">
        <v>6.6982845610494453</v>
      </c>
      <c r="O118" s="4">
        <v>9.1578212290502794</v>
      </c>
      <c r="P118" s="185">
        <v>5.3072669826224326</v>
      </c>
      <c r="Q118" s="12">
        <v>6.7001897533206831</v>
      </c>
      <c r="R118" s="16">
        <v>6.4769703172978508</v>
      </c>
      <c r="S118" s="195"/>
      <c r="T118" s="44"/>
      <c r="V118" s="44"/>
      <c r="W118" s="44"/>
      <c r="X118" s="23"/>
      <c r="Y118" s="23"/>
    </row>
    <row r="119" spans="1:25" ht="15" customHeight="1" x14ac:dyDescent="0.15">
      <c r="B119" s="34" t="s">
        <v>65</v>
      </c>
      <c r="C119" s="255"/>
      <c r="D119" s="18">
        <v>11895</v>
      </c>
      <c r="E119" s="18">
        <v>5603</v>
      </c>
      <c r="F119" s="141">
        <v>6292</v>
      </c>
      <c r="G119" s="9">
        <v>4800</v>
      </c>
      <c r="H119" s="141">
        <v>4280</v>
      </c>
      <c r="I119" s="138">
        <f t="shared" si="28"/>
        <v>16.552098408104197</v>
      </c>
      <c r="J119" s="4">
        <f t="shared" si="29"/>
        <v>14.355623879067384</v>
      </c>
      <c r="K119" s="185">
        <f t="shared" si="30"/>
        <v>19.163062678930377</v>
      </c>
      <c r="L119" s="12">
        <f t="shared" si="31"/>
        <v>13.817323469299634</v>
      </c>
      <c r="M119" s="142">
        <f t="shared" si="32"/>
        <v>13.74526302267326</v>
      </c>
      <c r="N119" s="81">
        <v>6.0015136226034311</v>
      </c>
      <c r="O119" s="4">
        <v>7.8254189944134076</v>
      </c>
      <c r="P119" s="185">
        <v>4.9699842022116902</v>
      </c>
      <c r="Q119" s="12">
        <v>4.5540796963946866</v>
      </c>
      <c r="R119" s="16">
        <v>4.3807574206755371</v>
      </c>
      <c r="S119" s="195"/>
      <c r="T119" s="44"/>
      <c r="V119" s="44"/>
      <c r="W119" s="44"/>
      <c r="X119" s="23"/>
      <c r="Y119" s="23"/>
    </row>
    <row r="120" spans="1:25" ht="15" customHeight="1" x14ac:dyDescent="0.15">
      <c r="B120" s="34" t="s">
        <v>66</v>
      </c>
      <c r="C120" s="255"/>
      <c r="D120" s="18">
        <v>11957</v>
      </c>
      <c r="E120" s="18">
        <v>6161</v>
      </c>
      <c r="F120" s="141">
        <v>5796</v>
      </c>
      <c r="G120" s="9">
        <v>3891</v>
      </c>
      <c r="H120" s="141">
        <v>3427</v>
      </c>
      <c r="I120" s="138">
        <f t="shared" si="28"/>
        <v>16.63837248135367</v>
      </c>
      <c r="J120" s="4">
        <f t="shared" si="29"/>
        <v>15.785293364078914</v>
      </c>
      <c r="K120" s="185">
        <f t="shared" si="30"/>
        <v>17.652433453127856</v>
      </c>
      <c r="L120" s="12">
        <f t="shared" si="31"/>
        <v>11.200667837301017</v>
      </c>
      <c r="M120" s="142">
        <f t="shared" si="32"/>
        <v>11.005844948294689</v>
      </c>
      <c r="N120" s="81">
        <v>6.0327951564076692</v>
      </c>
      <c r="O120" s="4">
        <v>8.6047486033519558</v>
      </c>
      <c r="P120" s="185">
        <v>4.5781990521327014</v>
      </c>
      <c r="Q120" s="12">
        <v>3.6916508538899433</v>
      </c>
      <c r="R120" s="16">
        <v>3.5076765609007166</v>
      </c>
      <c r="S120" s="195"/>
      <c r="T120" s="44"/>
      <c r="V120" s="44"/>
      <c r="W120" s="44"/>
      <c r="X120" s="23"/>
      <c r="Y120" s="23"/>
    </row>
    <row r="121" spans="1:25" ht="15" customHeight="1" x14ac:dyDescent="0.15">
      <c r="B121" s="34" t="s">
        <v>67</v>
      </c>
      <c r="C121" s="255"/>
      <c r="D121" s="18">
        <v>8295</v>
      </c>
      <c r="E121" s="18">
        <v>4149</v>
      </c>
      <c r="F121" s="141">
        <v>4146</v>
      </c>
      <c r="G121" s="9">
        <v>2495</v>
      </c>
      <c r="H121" s="141">
        <v>2230</v>
      </c>
      <c r="I121" s="138">
        <f t="shared" si="28"/>
        <v>11.542636090392964</v>
      </c>
      <c r="J121" s="4">
        <f t="shared" si="29"/>
        <v>10.630284396617986</v>
      </c>
      <c r="K121" s="185">
        <f t="shared" si="30"/>
        <v>12.627154778583177</v>
      </c>
      <c r="L121" s="12">
        <f t="shared" si="31"/>
        <v>7.1821295949797053</v>
      </c>
      <c r="M121" s="142">
        <f t="shared" si="32"/>
        <v>7.1616674160190117</v>
      </c>
      <c r="N121" s="81">
        <v>4.1851664984863772</v>
      </c>
      <c r="O121" s="4">
        <v>5.794692737430168</v>
      </c>
      <c r="P121" s="185">
        <v>3.2748815165876777</v>
      </c>
      <c r="Q121" s="12">
        <v>2.3671726755218216</v>
      </c>
      <c r="R121" s="16">
        <v>2.2824974411463663</v>
      </c>
      <c r="S121" s="195"/>
      <c r="T121" s="44"/>
      <c r="V121" s="44"/>
      <c r="W121" s="44"/>
      <c r="X121" s="23"/>
      <c r="Y121" s="23"/>
    </row>
    <row r="122" spans="1:25" ht="15" customHeight="1" x14ac:dyDescent="0.15">
      <c r="B122" s="35" t="s">
        <v>68</v>
      </c>
      <c r="C122" s="255"/>
      <c r="D122" s="18">
        <v>838</v>
      </c>
      <c r="E122" s="18">
        <v>418</v>
      </c>
      <c r="F122" s="68">
        <v>420</v>
      </c>
      <c r="G122" s="18">
        <v>389</v>
      </c>
      <c r="H122" s="68">
        <v>357</v>
      </c>
      <c r="I122" s="138">
        <f t="shared" si="28"/>
        <v>1.166091506178337</v>
      </c>
      <c r="J122" s="4">
        <f t="shared" si="29"/>
        <v>1.0709710479118628</v>
      </c>
      <c r="K122" s="186">
        <f t="shared" si="30"/>
        <v>1.2791618444295547</v>
      </c>
      <c r="L122" s="4">
        <f t="shared" si="31"/>
        <v>1.1197789228244912</v>
      </c>
      <c r="M122" s="133">
        <f t="shared" si="32"/>
        <v>1.1465090885734472</v>
      </c>
      <c r="N122" s="81">
        <v>0.42280524722502522</v>
      </c>
      <c r="O122" s="4">
        <v>0.58379888268156421</v>
      </c>
      <c r="P122" s="186">
        <v>0.33175355450236965</v>
      </c>
      <c r="Q122" s="4">
        <v>0.3694207027540361</v>
      </c>
      <c r="R122" s="4">
        <v>0.36577868852459017</v>
      </c>
      <c r="S122" s="195"/>
      <c r="T122" s="44"/>
      <c r="V122" s="44"/>
      <c r="W122" s="44"/>
      <c r="X122" s="81"/>
      <c r="Y122" s="81"/>
    </row>
    <row r="123" spans="1:25" ht="15" customHeight="1" x14ac:dyDescent="0.15">
      <c r="B123" s="38" t="s">
        <v>1</v>
      </c>
      <c r="C123" s="79"/>
      <c r="D123" s="47">
        <f t="shared" ref="D123:E123" si="33">SUM(D114:D122)</f>
        <v>71864</v>
      </c>
      <c r="E123" s="47">
        <f t="shared" si="33"/>
        <v>39030</v>
      </c>
      <c r="F123" s="136">
        <f t="shared" ref="F123" si="34">SUM(F114:F122)</f>
        <v>32834</v>
      </c>
      <c r="G123" s="47">
        <f t="shared" ref="G123" si="35">SUM(G114:G122)</f>
        <v>34739</v>
      </c>
      <c r="H123" s="136">
        <f t="shared" ref="H123" si="36">SUM(H114:H122)</f>
        <v>31138</v>
      </c>
      <c r="I123" s="139">
        <f>SUM(I114:I122)</f>
        <v>100</v>
      </c>
      <c r="J123" s="72">
        <f t="shared" ref="J123" si="37">SUM(J114:J122)</f>
        <v>100</v>
      </c>
      <c r="K123" s="201">
        <f t="shared" ref="K123" si="38">SUM(K114:K122)</f>
        <v>100</v>
      </c>
      <c r="L123" s="72">
        <f t="shared" ref="L123" si="39">SUM(L114:L122)</f>
        <v>100</v>
      </c>
      <c r="M123" s="137">
        <f t="shared" ref="M123:R123" si="40">SUM(M114:M122)</f>
        <v>100.00000000000001</v>
      </c>
      <c r="N123" s="140">
        <f>SUM(N114:N122)</f>
        <v>36.251810673265645</v>
      </c>
      <c r="O123" s="72">
        <f t="shared" si="40"/>
        <v>54.511173184357538</v>
      </c>
      <c r="P123" s="201">
        <f t="shared" si="40"/>
        <v>25.929330769777472</v>
      </c>
      <c r="Q123" s="72">
        <f t="shared" si="40"/>
        <v>32.959553530078516</v>
      </c>
      <c r="R123" s="72">
        <f t="shared" si="40"/>
        <v>31.871408166518446</v>
      </c>
      <c r="T123" s="44"/>
      <c r="V123" s="44"/>
      <c r="W123" s="44"/>
      <c r="X123" s="23"/>
      <c r="Y123" s="23"/>
    </row>
    <row r="124" spans="1:25" ht="15" customHeight="1" x14ac:dyDescent="0.15">
      <c r="B124" s="63"/>
      <c r="C124" s="63"/>
      <c r="D124" s="63"/>
      <c r="E124" s="63"/>
      <c r="F124" s="45"/>
      <c r="G124" s="92"/>
      <c r="H124" s="92"/>
      <c r="I124" s="92"/>
      <c r="J124" s="55"/>
      <c r="K124" s="23"/>
      <c r="T124" s="44"/>
      <c r="V124" s="44"/>
      <c r="W124" s="44"/>
    </row>
    <row r="125" spans="1:25" ht="15" customHeight="1" x14ac:dyDescent="0.15">
      <c r="A125" s="74" t="s">
        <v>885</v>
      </c>
      <c r="C125" s="1"/>
      <c r="D125" s="1"/>
      <c r="N125" s="7"/>
      <c r="T125" s="44"/>
      <c r="V125" s="44"/>
      <c r="W125" s="44"/>
    </row>
    <row r="126" spans="1:25" ht="12.9" customHeight="1" x14ac:dyDescent="0.15">
      <c r="A126" s="1" t="s">
        <v>436</v>
      </c>
      <c r="B126" s="22"/>
      <c r="C126" s="22"/>
      <c r="D126" s="22"/>
      <c r="H126" s="7"/>
      <c r="T126" s="44"/>
      <c r="V126" s="44"/>
      <c r="W126" s="44"/>
    </row>
    <row r="127" spans="1:25" ht="13.65" customHeight="1" x14ac:dyDescent="0.15">
      <c r="B127" s="65"/>
      <c r="C127" s="33"/>
      <c r="D127" s="80"/>
      <c r="E127" s="87"/>
      <c r="F127" s="84" t="s">
        <v>168</v>
      </c>
      <c r="G127" s="87"/>
      <c r="H127" s="87"/>
      <c r="I127" s="106"/>
      <c r="J127" s="87"/>
      <c r="K127" s="84" t="s">
        <v>3</v>
      </c>
      <c r="L127" s="87"/>
      <c r="M127" s="101"/>
      <c r="N127" s="87"/>
      <c r="O127" s="87"/>
      <c r="P127" s="130" t="s">
        <v>352</v>
      </c>
      <c r="Q127" s="87"/>
      <c r="R127" s="85"/>
      <c r="T127" s="44"/>
      <c r="V127" s="44"/>
      <c r="W127" s="44"/>
      <c r="X127" s="90"/>
      <c r="Y127" s="90"/>
    </row>
    <row r="128" spans="1:25" ht="19.2" x14ac:dyDescent="0.15">
      <c r="B128" s="94"/>
      <c r="C128" s="45"/>
      <c r="D128" s="98" t="s">
        <v>589</v>
      </c>
      <c r="E128" s="98" t="s">
        <v>231</v>
      </c>
      <c r="F128" s="98" t="s">
        <v>232</v>
      </c>
      <c r="G128" s="98" t="s">
        <v>597</v>
      </c>
      <c r="H128" s="104" t="s">
        <v>234</v>
      </c>
      <c r="I128" s="107" t="s">
        <v>589</v>
      </c>
      <c r="J128" s="98" t="s">
        <v>231</v>
      </c>
      <c r="K128" s="98" t="s">
        <v>232</v>
      </c>
      <c r="L128" s="98" t="s">
        <v>597</v>
      </c>
      <c r="M128" s="102" t="s">
        <v>234</v>
      </c>
      <c r="N128" s="107" t="s">
        <v>589</v>
      </c>
      <c r="O128" s="98" t="s">
        <v>231</v>
      </c>
      <c r="P128" s="98" t="s">
        <v>232</v>
      </c>
      <c r="Q128" s="98" t="s">
        <v>597</v>
      </c>
      <c r="R128" s="129" t="s">
        <v>234</v>
      </c>
      <c r="T128" s="44"/>
      <c r="V128" s="44"/>
      <c r="W128" s="44"/>
      <c r="X128" s="236"/>
      <c r="Y128" s="236"/>
    </row>
    <row r="129" spans="1:27" ht="10.8" x14ac:dyDescent="0.15">
      <c r="B129" s="94"/>
      <c r="C129" s="45"/>
      <c r="D129" s="98"/>
      <c r="E129" s="98"/>
      <c r="F129" s="98"/>
      <c r="G129" s="98"/>
      <c r="H129" s="104"/>
      <c r="I129" s="370">
        <v>413</v>
      </c>
      <c r="J129" s="371">
        <v>293</v>
      </c>
      <c r="K129" s="371">
        <v>120</v>
      </c>
      <c r="L129" s="371">
        <v>40</v>
      </c>
      <c r="M129" s="372">
        <v>33</v>
      </c>
      <c r="N129" s="99"/>
      <c r="O129" s="98"/>
      <c r="P129" s="98"/>
      <c r="Q129" s="98"/>
      <c r="R129" s="98"/>
      <c r="T129" s="44"/>
      <c r="V129" s="44"/>
      <c r="W129" s="44"/>
      <c r="X129" s="236"/>
      <c r="Y129" s="236"/>
    </row>
    <row r="130" spans="1:27" ht="12" customHeight="1" x14ac:dyDescent="0.15">
      <c r="B130" s="66"/>
      <c r="C130" s="36"/>
      <c r="D130" s="37"/>
      <c r="E130" s="37"/>
      <c r="F130" s="37"/>
      <c r="G130" s="37"/>
      <c r="H130" s="67"/>
      <c r="I130" s="218">
        <f>D140</f>
        <v>23418</v>
      </c>
      <c r="J130" s="219">
        <f>E140</f>
        <v>18780</v>
      </c>
      <c r="K130" s="219">
        <f>F140</f>
        <v>4638</v>
      </c>
      <c r="L130" s="219">
        <f>G140</f>
        <v>1561</v>
      </c>
      <c r="M130" s="220">
        <f>H140</f>
        <v>1106</v>
      </c>
      <c r="N130" s="131"/>
      <c r="O130" s="37"/>
      <c r="P130" s="37"/>
      <c r="Q130" s="37"/>
      <c r="R130" s="37"/>
      <c r="T130" s="44"/>
      <c r="V130" s="44"/>
      <c r="W130" s="44"/>
      <c r="X130" s="54"/>
      <c r="Y130" s="54"/>
    </row>
    <row r="131" spans="1:27" ht="15" customHeight="1" x14ac:dyDescent="0.15">
      <c r="B131" s="32" t="s">
        <v>370</v>
      </c>
      <c r="C131" s="255"/>
      <c r="D131" s="17">
        <v>3275</v>
      </c>
      <c r="E131" s="17">
        <v>2473</v>
      </c>
      <c r="F131" s="134">
        <v>802</v>
      </c>
      <c r="G131" s="8">
        <v>129</v>
      </c>
      <c r="H131" s="134">
        <v>106</v>
      </c>
      <c r="I131" s="138">
        <f>D131/I$130*100</f>
        <v>13.984968827397729</v>
      </c>
      <c r="J131" s="3">
        <f t="shared" ref="J131:J139" si="41">E131/J$130*100</f>
        <v>13.168264110756123</v>
      </c>
      <c r="K131" s="184">
        <f t="shared" ref="K131:K139" si="42">F131/K$130*100</f>
        <v>17.291936179387669</v>
      </c>
      <c r="L131" s="11">
        <f t="shared" ref="L131:L139" si="43">G131/L$130*100</f>
        <v>8.263933376040999</v>
      </c>
      <c r="M131" s="132">
        <f t="shared" ref="M131:M139" si="44">H131/M$130*100</f>
        <v>9.5840867992766725</v>
      </c>
      <c r="N131" s="81">
        <v>7.9297820823244551</v>
      </c>
      <c r="O131" s="3">
        <v>8.4402730375426618</v>
      </c>
      <c r="P131" s="184">
        <v>6.6833333333333336</v>
      </c>
      <c r="Q131" s="11">
        <v>3.2250000000000001</v>
      </c>
      <c r="R131" s="15">
        <v>3.2121212121212119</v>
      </c>
      <c r="S131" s="195"/>
      <c r="T131" s="44"/>
      <c r="V131" s="44"/>
      <c r="W131" s="44"/>
      <c r="X131" s="23"/>
      <c r="Y131" s="23"/>
    </row>
    <row r="132" spans="1:27" ht="15" customHeight="1" x14ac:dyDescent="0.15">
      <c r="B132" s="34" t="s">
        <v>61</v>
      </c>
      <c r="C132" s="255"/>
      <c r="D132" s="18">
        <v>1741</v>
      </c>
      <c r="E132" s="18">
        <v>1491</v>
      </c>
      <c r="F132" s="141">
        <v>250</v>
      </c>
      <c r="G132" s="9">
        <v>116</v>
      </c>
      <c r="H132" s="141">
        <v>61</v>
      </c>
      <c r="I132" s="138">
        <f t="shared" ref="I132:I139" si="45">D132/I$130*100</f>
        <v>7.4344521308395253</v>
      </c>
      <c r="J132" s="4">
        <f t="shared" si="41"/>
        <v>7.939297124600639</v>
      </c>
      <c r="K132" s="185">
        <f t="shared" si="42"/>
        <v>5.390254420008624</v>
      </c>
      <c r="L132" s="12">
        <f t="shared" si="43"/>
        <v>7.4311338885329912</v>
      </c>
      <c r="M132" s="142">
        <f t="shared" si="44"/>
        <v>5.5153707052441225</v>
      </c>
      <c r="N132" s="81">
        <v>4.2154963680387407</v>
      </c>
      <c r="O132" s="4">
        <v>5.0887372013651877</v>
      </c>
      <c r="P132" s="185">
        <v>2.0833333333333335</v>
      </c>
      <c r="Q132" s="12">
        <v>2.9</v>
      </c>
      <c r="R132" s="16">
        <v>1.8484848484848484</v>
      </c>
      <c r="S132" s="195"/>
      <c r="T132" s="44"/>
      <c r="V132" s="44"/>
      <c r="W132" s="44"/>
      <c r="X132" s="23"/>
      <c r="Y132" s="23"/>
    </row>
    <row r="133" spans="1:27" ht="15" customHeight="1" x14ac:dyDescent="0.15">
      <c r="B133" s="34" t="s">
        <v>62</v>
      </c>
      <c r="C133" s="255"/>
      <c r="D133" s="18">
        <v>1354</v>
      </c>
      <c r="E133" s="18">
        <v>1123</v>
      </c>
      <c r="F133" s="141">
        <v>231</v>
      </c>
      <c r="G133" s="9">
        <v>122</v>
      </c>
      <c r="H133" s="141">
        <v>68</v>
      </c>
      <c r="I133" s="138">
        <f t="shared" si="45"/>
        <v>5.7818771884874876</v>
      </c>
      <c r="J133" s="4">
        <f t="shared" si="41"/>
        <v>5.9797657082002136</v>
      </c>
      <c r="K133" s="185">
        <f t="shared" si="42"/>
        <v>4.9805950840879687</v>
      </c>
      <c r="L133" s="12">
        <f t="shared" si="43"/>
        <v>7.8155028827674569</v>
      </c>
      <c r="M133" s="142">
        <f t="shared" si="44"/>
        <v>6.1482820976491857</v>
      </c>
      <c r="N133" s="81">
        <v>3.2784503631961259</v>
      </c>
      <c r="O133" s="4">
        <v>3.8327645051194539</v>
      </c>
      <c r="P133" s="185">
        <v>1.925</v>
      </c>
      <c r="Q133" s="12">
        <v>3.05</v>
      </c>
      <c r="R133" s="16">
        <v>2.0606060606060606</v>
      </c>
      <c r="S133" s="195"/>
      <c r="T133" s="44"/>
      <c r="V133" s="44"/>
      <c r="W133" s="44"/>
      <c r="X133" s="23"/>
      <c r="Y133" s="23"/>
    </row>
    <row r="134" spans="1:27" ht="15" customHeight="1" x14ac:dyDescent="0.15">
      <c r="B134" s="34" t="s">
        <v>63</v>
      </c>
      <c r="C134" s="255"/>
      <c r="D134" s="18">
        <v>4423</v>
      </c>
      <c r="E134" s="18">
        <v>3608</v>
      </c>
      <c r="F134" s="141">
        <v>815</v>
      </c>
      <c r="G134" s="9">
        <v>330</v>
      </c>
      <c r="H134" s="141">
        <v>233</v>
      </c>
      <c r="I134" s="138">
        <f t="shared" si="45"/>
        <v>18.887180801093177</v>
      </c>
      <c r="J134" s="4">
        <f t="shared" si="41"/>
        <v>19.21192758253461</v>
      </c>
      <c r="K134" s="185">
        <f t="shared" si="42"/>
        <v>17.572229409228115</v>
      </c>
      <c r="L134" s="12">
        <f t="shared" si="43"/>
        <v>21.140294682895579</v>
      </c>
      <c r="M134" s="142">
        <f t="shared" si="44"/>
        <v>21.066907775768534</v>
      </c>
      <c r="N134" s="81">
        <v>10.709443099273608</v>
      </c>
      <c r="O134" s="4">
        <v>12.313993174061434</v>
      </c>
      <c r="P134" s="185">
        <v>6.791666666666667</v>
      </c>
      <c r="Q134" s="12">
        <v>8.25</v>
      </c>
      <c r="R134" s="16">
        <v>7.0606060606060606</v>
      </c>
      <c r="S134" s="195"/>
      <c r="T134" s="44"/>
      <c r="V134" s="44"/>
      <c r="W134" s="44"/>
      <c r="X134" s="23"/>
      <c r="Y134" s="23"/>
    </row>
    <row r="135" spans="1:27" ht="15" customHeight="1" x14ac:dyDescent="0.15">
      <c r="B135" s="34" t="s">
        <v>64</v>
      </c>
      <c r="C135" s="255"/>
      <c r="D135" s="18">
        <v>3545</v>
      </c>
      <c r="E135" s="18">
        <v>2774</v>
      </c>
      <c r="F135" s="141">
        <v>771</v>
      </c>
      <c r="G135" s="9">
        <v>321</v>
      </c>
      <c r="H135" s="141">
        <v>239</v>
      </c>
      <c r="I135" s="138">
        <f t="shared" si="45"/>
        <v>15.137928089503799</v>
      </c>
      <c r="J135" s="4">
        <f t="shared" si="41"/>
        <v>14.771033013844514</v>
      </c>
      <c r="K135" s="185">
        <f t="shared" si="42"/>
        <v>16.623544631306597</v>
      </c>
      <c r="L135" s="12">
        <f t="shared" si="43"/>
        <v>20.563741191543883</v>
      </c>
      <c r="M135" s="142">
        <f t="shared" si="44"/>
        <v>21.609403254972875</v>
      </c>
      <c r="N135" s="81">
        <v>8.5835351089588379</v>
      </c>
      <c r="O135" s="4">
        <v>9.4675767918088738</v>
      </c>
      <c r="P135" s="185">
        <v>6.4249999999999998</v>
      </c>
      <c r="Q135" s="12">
        <v>8.0250000000000004</v>
      </c>
      <c r="R135" s="16">
        <v>7.2424242424242422</v>
      </c>
      <c r="S135" s="195"/>
      <c r="T135" s="44"/>
      <c r="V135" s="44"/>
      <c r="W135" s="44"/>
      <c r="X135" s="23"/>
      <c r="Y135" s="23"/>
    </row>
    <row r="136" spans="1:27" ht="15" customHeight="1" x14ac:dyDescent="0.15">
      <c r="B136" s="34" t="s">
        <v>65</v>
      </c>
      <c r="C136" s="255"/>
      <c r="D136" s="18">
        <v>3149</v>
      </c>
      <c r="E136" s="18">
        <v>2498</v>
      </c>
      <c r="F136" s="141">
        <v>651</v>
      </c>
      <c r="G136" s="9">
        <v>225</v>
      </c>
      <c r="H136" s="141">
        <v>159</v>
      </c>
      <c r="I136" s="138">
        <f t="shared" si="45"/>
        <v>13.446921171748228</v>
      </c>
      <c r="J136" s="4">
        <f t="shared" si="41"/>
        <v>13.301384451544196</v>
      </c>
      <c r="K136" s="185">
        <f t="shared" si="42"/>
        <v>14.036222509702458</v>
      </c>
      <c r="L136" s="12">
        <f t="shared" si="43"/>
        <v>14.413837283792441</v>
      </c>
      <c r="M136" s="142">
        <f t="shared" si="44"/>
        <v>14.376130198915011</v>
      </c>
      <c r="N136" s="81">
        <v>7.6246973365617432</v>
      </c>
      <c r="O136" s="4">
        <v>8.5255972696245728</v>
      </c>
      <c r="P136" s="185">
        <v>5.4249999999999998</v>
      </c>
      <c r="Q136" s="12">
        <v>5.625</v>
      </c>
      <c r="R136" s="16">
        <v>4.8181818181818183</v>
      </c>
      <c r="S136" s="195"/>
      <c r="T136" s="44"/>
      <c r="V136" s="44"/>
      <c r="W136" s="44"/>
      <c r="X136" s="23"/>
      <c r="Y136" s="23"/>
    </row>
    <row r="137" spans="1:27" ht="15" customHeight="1" x14ac:dyDescent="0.15">
      <c r="B137" s="34" t="s">
        <v>66</v>
      </c>
      <c r="C137" s="255"/>
      <c r="D137" s="18">
        <v>3355</v>
      </c>
      <c r="E137" s="18">
        <v>2752</v>
      </c>
      <c r="F137" s="141">
        <v>603</v>
      </c>
      <c r="G137" s="9">
        <v>185</v>
      </c>
      <c r="H137" s="141">
        <v>139</v>
      </c>
      <c r="I137" s="138">
        <f t="shared" si="45"/>
        <v>14.326586386540269</v>
      </c>
      <c r="J137" s="4">
        <f t="shared" si="41"/>
        <v>14.653887113951011</v>
      </c>
      <c r="K137" s="185">
        <f t="shared" si="42"/>
        <v>13.001293661060803</v>
      </c>
      <c r="L137" s="12">
        <f t="shared" si="43"/>
        <v>11.851377322229339</v>
      </c>
      <c r="M137" s="142">
        <f t="shared" si="44"/>
        <v>12.567811934900542</v>
      </c>
      <c r="N137" s="81">
        <v>8.123486682808716</v>
      </c>
      <c r="O137" s="4">
        <v>9.3924914675767912</v>
      </c>
      <c r="P137" s="185">
        <v>5.0250000000000004</v>
      </c>
      <c r="Q137" s="12">
        <v>4.625</v>
      </c>
      <c r="R137" s="16">
        <v>4.2121212121212119</v>
      </c>
      <c r="S137" s="195"/>
      <c r="T137" s="44"/>
      <c r="V137" s="44"/>
      <c r="W137" s="44"/>
      <c r="X137" s="23"/>
      <c r="Y137" s="23"/>
    </row>
    <row r="138" spans="1:27" ht="15" customHeight="1" x14ac:dyDescent="0.15">
      <c r="B138" s="34" t="s">
        <v>67</v>
      </c>
      <c r="C138" s="255"/>
      <c r="D138" s="18">
        <v>2357</v>
      </c>
      <c r="E138" s="18">
        <v>1890</v>
      </c>
      <c r="F138" s="141">
        <v>467</v>
      </c>
      <c r="G138" s="9">
        <v>114</v>
      </c>
      <c r="H138" s="141">
        <v>82</v>
      </c>
      <c r="I138" s="138">
        <f t="shared" si="45"/>
        <v>10.064907336237082</v>
      </c>
      <c r="J138" s="4">
        <f t="shared" si="41"/>
        <v>10.063897763578275</v>
      </c>
      <c r="K138" s="185">
        <f t="shared" si="42"/>
        <v>10.068995256576111</v>
      </c>
      <c r="L138" s="12">
        <f t="shared" si="43"/>
        <v>7.3030108904548365</v>
      </c>
      <c r="M138" s="142">
        <f t="shared" si="44"/>
        <v>7.4141048824593128</v>
      </c>
      <c r="N138" s="81">
        <v>5.7070217917675548</v>
      </c>
      <c r="O138" s="4">
        <v>6.4505119453924911</v>
      </c>
      <c r="P138" s="185">
        <v>3.8916666666666666</v>
      </c>
      <c r="Q138" s="12">
        <v>2.85</v>
      </c>
      <c r="R138" s="16">
        <v>2.4848484848484849</v>
      </c>
      <c r="S138" s="195"/>
      <c r="T138" s="44"/>
      <c r="V138" s="44"/>
      <c r="W138" s="44"/>
      <c r="X138" s="23"/>
      <c r="Y138" s="23"/>
    </row>
    <row r="139" spans="1:27" ht="15" customHeight="1" x14ac:dyDescent="0.15">
      <c r="B139" s="35" t="s">
        <v>68</v>
      </c>
      <c r="C139" s="255"/>
      <c r="D139" s="18">
        <v>219</v>
      </c>
      <c r="E139" s="18">
        <v>171</v>
      </c>
      <c r="F139" s="68">
        <v>48</v>
      </c>
      <c r="G139" s="18">
        <v>19</v>
      </c>
      <c r="H139" s="68">
        <v>19</v>
      </c>
      <c r="I139" s="138">
        <f t="shared" si="45"/>
        <v>0.93517806815270299</v>
      </c>
      <c r="J139" s="4">
        <f t="shared" si="41"/>
        <v>0.91054313099041528</v>
      </c>
      <c r="K139" s="186">
        <f t="shared" si="42"/>
        <v>1.0349288486416559</v>
      </c>
      <c r="L139" s="4">
        <f t="shared" si="43"/>
        <v>1.2171684817424726</v>
      </c>
      <c r="M139" s="133">
        <f t="shared" si="44"/>
        <v>1.7179023508137432</v>
      </c>
      <c r="N139" s="81">
        <v>0.53026634382566584</v>
      </c>
      <c r="O139" s="4">
        <v>0.58361774744027306</v>
      </c>
      <c r="P139" s="186">
        <v>0.4</v>
      </c>
      <c r="Q139" s="4">
        <v>0.47499999999999998</v>
      </c>
      <c r="R139" s="4">
        <v>0.5757575757575758</v>
      </c>
      <c r="S139" s="195"/>
      <c r="T139" s="44"/>
      <c r="V139" s="44"/>
      <c r="W139" s="44"/>
      <c r="X139" s="81"/>
      <c r="Y139" s="81"/>
    </row>
    <row r="140" spans="1:27" ht="15" customHeight="1" x14ac:dyDescent="0.15">
      <c r="B140" s="38" t="s">
        <v>1</v>
      </c>
      <c r="C140" s="79"/>
      <c r="D140" s="47">
        <f t="shared" ref="D140:E140" si="46">SUM(D131:D139)</f>
        <v>23418</v>
      </c>
      <c r="E140" s="47">
        <f t="shared" si="46"/>
        <v>18780</v>
      </c>
      <c r="F140" s="136">
        <f t="shared" ref="F140:H140" si="47">SUM(F131:F139)</f>
        <v>4638</v>
      </c>
      <c r="G140" s="47">
        <f t="shared" si="47"/>
        <v>1561</v>
      </c>
      <c r="H140" s="136">
        <f t="shared" si="47"/>
        <v>1106</v>
      </c>
      <c r="I140" s="139">
        <f>SUM(I131:I139)</f>
        <v>100.00000000000001</v>
      </c>
      <c r="J140" s="72">
        <f t="shared" ref="J140:M140" si="48">SUM(J131:J139)</f>
        <v>100</v>
      </c>
      <c r="K140" s="201">
        <f t="shared" si="48"/>
        <v>100</v>
      </c>
      <c r="L140" s="72">
        <f t="shared" si="48"/>
        <v>100.00000000000001</v>
      </c>
      <c r="M140" s="137">
        <f t="shared" si="48"/>
        <v>100</v>
      </c>
      <c r="N140" s="140">
        <f>SUM(N131:N139)</f>
        <v>56.702179176755443</v>
      </c>
      <c r="O140" s="72">
        <f t="shared" ref="O140:R140" si="49">SUM(O131:O139)</f>
        <v>64.095563139931741</v>
      </c>
      <c r="P140" s="201">
        <f t="shared" si="49"/>
        <v>38.65</v>
      </c>
      <c r="Q140" s="72">
        <f t="shared" si="49"/>
        <v>39.025000000000006</v>
      </c>
      <c r="R140" s="72">
        <f t="shared" si="49"/>
        <v>33.515151515151516</v>
      </c>
      <c r="T140" s="44"/>
      <c r="V140" s="44"/>
      <c r="W140" s="44"/>
      <c r="X140" s="23"/>
      <c r="Y140" s="23"/>
    </row>
    <row r="141" spans="1:27" ht="15" customHeight="1" x14ac:dyDescent="0.15">
      <c r="B141" s="63"/>
      <c r="C141" s="63"/>
      <c r="D141" s="63"/>
      <c r="E141" s="63"/>
      <c r="F141" s="45"/>
      <c r="G141" s="92"/>
      <c r="H141" s="92"/>
      <c r="I141" s="92"/>
      <c r="J141" s="55"/>
      <c r="K141" s="23"/>
      <c r="T141" s="44"/>
      <c r="V141" s="44"/>
      <c r="W141" s="44"/>
    </row>
    <row r="142" spans="1:27" ht="12.9" customHeight="1" x14ac:dyDescent="0.15">
      <c r="A142" s="1" t="s">
        <v>437</v>
      </c>
      <c r="C142" s="1"/>
      <c r="D142" s="1"/>
      <c r="E142" s="1"/>
      <c r="H142" s="7"/>
      <c r="I142" s="7"/>
      <c r="J142" s="7"/>
      <c r="T142" s="44"/>
      <c r="V142" s="44"/>
      <c r="W142" s="44"/>
    </row>
    <row r="143" spans="1:27" ht="13.65" customHeight="1" x14ac:dyDescent="0.15">
      <c r="B143" s="65"/>
      <c r="C143" s="33"/>
      <c r="D143" s="33"/>
      <c r="E143" s="33"/>
      <c r="F143" s="80"/>
      <c r="G143" s="87"/>
      <c r="H143" s="84" t="s">
        <v>351</v>
      </c>
      <c r="I143" s="87"/>
      <c r="J143" s="87"/>
      <c r="K143" s="106"/>
      <c r="L143" s="87"/>
      <c r="M143" s="84" t="s">
        <v>236</v>
      </c>
      <c r="N143" s="87"/>
      <c r="O143" s="85"/>
      <c r="T143" s="44"/>
      <c r="V143" s="44"/>
      <c r="W143" s="44"/>
      <c r="X143" s="90"/>
      <c r="Y143" s="90"/>
      <c r="Z143" s="90"/>
      <c r="AA143" s="90"/>
    </row>
    <row r="144" spans="1:27" ht="19.2" x14ac:dyDescent="0.15">
      <c r="B144" s="94"/>
      <c r="C144" s="45"/>
      <c r="D144" s="45"/>
      <c r="E144" s="45"/>
      <c r="F144" s="98" t="s">
        <v>589</v>
      </c>
      <c r="G144" s="98" t="s">
        <v>231</v>
      </c>
      <c r="H144" s="98" t="s">
        <v>232</v>
      </c>
      <c r="I144" s="98" t="s">
        <v>597</v>
      </c>
      <c r="J144" s="104" t="s">
        <v>234</v>
      </c>
      <c r="K144" s="107" t="s">
        <v>589</v>
      </c>
      <c r="L144" s="98" t="s">
        <v>231</v>
      </c>
      <c r="M144" s="98" t="s">
        <v>232</v>
      </c>
      <c r="N144" s="98" t="s">
        <v>597</v>
      </c>
      <c r="O144" s="98" t="s">
        <v>234</v>
      </c>
      <c r="T144" s="44"/>
      <c r="V144" s="44"/>
      <c r="W144" s="44"/>
      <c r="X144" s="236"/>
      <c r="Y144" s="236"/>
      <c r="Z144" s="236"/>
      <c r="AA144" s="236"/>
    </row>
    <row r="145" spans="2:27" ht="12" customHeight="1" x14ac:dyDescent="0.15">
      <c r="B145" s="66"/>
      <c r="C145" s="36"/>
      <c r="D145" s="36"/>
      <c r="E145" s="36"/>
      <c r="F145" s="37"/>
      <c r="G145" s="37"/>
      <c r="H145" s="37"/>
      <c r="I145" s="37"/>
      <c r="J145" s="67"/>
      <c r="K145" s="111">
        <f>F$16</f>
        <v>2028</v>
      </c>
      <c r="L145" s="2">
        <f>G$16</f>
        <v>726</v>
      </c>
      <c r="M145" s="2">
        <f>H$16</f>
        <v>1302</v>
      </c>
      <c r="N145" s="2">
        <f>I$16</f>
        <v>1088</v>
      </c>
      <c r="O145" s="2">
        <f>J$16</f>
        <v>1011</v>
      </c>
      <c r="T145" s="44"/>
      <c r="V145" s="44"/>
      <c r="W145" s="44"/>
      <c r="X145" s="54"/>
      <c r="Y145" s="54"/>
      <c r="Z145" s="54"/>
      <c r="AA145" s="54"/>
    </row>
    <row r="146" spans="2:27" ht="15" customHeight="1" x14ac:dyDescent="0.15">
      <c r="B146" s="32" t="s">
        <v>138</v>
      </c>
      <c r="C146" s="255"/>
      <c r="D146" s="255"/>
      <c r="E146" s="255"/>
      <c r="F146" s="17">
        <v>27</v>
      </c>
      <c r="G146" s="17">
        <v>5</v>
      </c>
      <c r="H146" s="134">
        <v>22</v>
      </c>
      <c r="I146" s="8">
        <v>29</v>
      </c>
      <c r="J146" s="134">
        <v>29</v>
      </c>
      <c r="K146" s="138">
        <f t="shared" ref="K146:K156" si="50">F146/K$145*100</f>
        <v>1.3313609467455623</v>
      </c>
      <c r="L146" s="3">
        <f t="shared" ref="L146:L156" si="51">G146/L$145*100</f>
        <v>0.68870523415977969</v>
      </c>
      <c r="M146" s="184">
        <f t="shared" ref="M146:M156" si="52">H146/M$145*100</f>
        <v>1.6897081413210446</v>
      </c>
      <c r="N146" s="11">
        <f t="shared" ref="N146:N156" si="53">I146/N$145*100</f>
        <v>2.6654411764705883</v>
      </c>
      <c r="O146" s="15">
        <f t="shared" ref="O146:O156" si="54">J146/O$145*100</f>
        <v>2.8684470820969339</v>
      </c>
      <c r="Q146" s="195"/>
      <c r="T146" s="44"/>
      <c r="V146" s="44"/>
      <c r="W146" s="44"/>
      <c r="X146" s="23"/>
      <c r="Y146" s="23"/>
      <c r="Z146" s="23"/>
      <c r="AA146" s="23"/>
    </row>
    <row r="147" spans="2:27" ht="15" customHeight="1" x14ac:dyDescent="0.15">
      <c r="B147" s="34" t="s">
        <v>139</v>
      </c>
      <c r="C147" s="255"/>
      <c r="D147" s="255"/>
      <c r="E147" s="255"/>
      <c r="F147" s="18">
        <v>49</v>
      </c>
      <c r="G147" s="18">
        <v>9</v>
      </c>
      <c r="H147" s="141">
        <v>40</v>
      </c>
      <c r="I147" s="9">
        <v>75</v>
      </c>
      <c r="J147" s="141">
        <v>73</v>
      </c>
      <c r="K147" s="138">
        <f t="shared" si="50"/>
        <v>2.4161735700197235</v>
      </c>
      <c r="L147" s="4">
        <f t="shared" si="51"/>
        <v>1.2396694214876034</v>
      </c>
      <c r="M147" s="185">
        <f t="shared" si="52"/>
        <v>3.0721966205837172</v>
      </c>
      <c r="N147" s="12">
        <f t="shared" si="53"/>
        <v>6.8933823529411766</v>
      </c>
      <c r="O147" s="16">
        <f t="shared" si="54"/>
        <v>7.220573689416419</v>
      </c>
      <c r="Q147" s="195"/>
      <c r="T147" s="44"/>
      <c r="V147" s="44"/>
      <c r="W147" s="44"/>
      <c r="X147" s="23"/>
      <c r="Y147" s="23"/>
      <c r="Z147" s="23"/>
      <c r="AA147" s="23"/>
    </row>
    <row r="148" spans="2:27" ht="15" customHeight="1" x14ac:dyDescent="0.15">
      <c r="B148" s="34" t="s">
        <v>140</v>
      </c>
      <c r="C148" s="255"/>
      <c r="D148" s="255"/>
      <c r="E148" s="255"/>
      <c r="F148" s="18">
        <v>84</v>
      </c>
      <c r="G148" s="18">
        <v>19</v>
      </c>
      <c r="H148" s="141">
        <v>65</v>
      </c>
      <c r="I148" s="9">
        <v>184</v>
      </c>
      <c r="J148" s="141">
        <v>177</v>
      </c>
      <c r="K148" s="138">
        <f t="shared" si="50"/>
        <v>4.1420118343195274</v>
      </c>
      <c r="L148" s="4">
        <f t="shared" si="51"/>
        <v>2.6170798898071626</v>
      </c>
      <c r="M148" s="185">
        <f t="shared" si="52"/>
        <v>4.9923195084485412</v>
      </c>
      <c r="N148" s="12">
        <f t="shared" si="53"/>
        <v>16.911764705882355</v>
      </c>
      <c r="O148" s="16">
        <f t="shared" si="54"/>
        <v>17.507418397626111</v>
      </c>
      <c r="Q148" s="195"/>
      <c r="T148" s="44"/>
      <c r="V148" s="44"/>
      <c r="W148" s="44"/>
      <c r="X148" s="23"/>
      <c r="Y148" s="23"/>
      <c r="Z148" s="23"/>
      <c r="AA148" s="23"/>
    </row>
    <row r="149" spans="2:27" ht="15" customHeight="1" x14ac:dyDescent="0.15">
      <c r="B149" s="34" t="s">
        <v>141</v>
      </c>
      <c r="C149" s="255"/>
      <c r="D149" s="255"/>
      <c r="E149" s="255"/>
      <c r="F149" s="18">
        <v>191</v>
      </c>
      <c r="G149" s="18">
        <v>93</v>
      </c>
      <c r="H149" s="141">
        <v>98</v>
      </c>
      <c r="I149" s="9">
        <v>237</v>
      </c>
      <c r="J149" s="141">
        <v>217</v>
      </c>
      <c r="K149" s="138">
        <f t="shared" si="50"/>
        <v>9.4181459566074945</v>
      </c>
      <c r="L149" s="4">
        <f t="shared" si="51"/>
        <v>12.809917355371899</v>
      </c>
      <c r="M149" s="185">
        <f t="shared" si="52"/>
        <v>7.5268817204301079</v>
      </c>
      <c r="N149" s="12">
        <f t="shared" si="53"/>
        <v>21.78308823529412</v>
      </c>
      <c r="O149" s="16">
        <f t="shared" si="54"/>
        <v>21.463897131552915</v>
      </c>
      <c r="Q149" s="195"/>
      <c r="T149" s="44"/>
      <c r="V149" s="44"/>
      <c r="W149" s="44"/>
      <c r="X149" s="23"/>
      <c r="Y149" s="23"/>
      <c r="Z149" s="23"/>
      <c r="AA149" s="23"/>
    </row>
    <row r="150" spans="2:27" ht="15" customHeight="1" x14ac:dyDescent="0.15">
      <c r="B150" s="34" t="s">
        <v>142</v>
      </c>
      <c r="C150" s="255"/>
      <c r="D150" s="255"/>
      <c r="E150" s="255"/>
      <c r="F150" s="18">
        <v>539</v>
      </c>
      <c r="G150" s="18">
        <v>282</v>
      </c>
      <c r="H150" s="141">
        <v>257</v>
      </c>
      <c r="I150" s="9">
        <v>224</v>
      </c>
      <c r="J150" s="141">
        <v>193</v>
      </c>
      <c r="K150" s="138">
        <f t="shared" si="50"/>
        <v>26.577909270216963</v>
      </c>
      <c r="L150" s="4">
        <f t="shared" si="51"/>
        <v>38.84297520661157</v>
      </c>
      <c r="M150" s="185">
        <f t="shared" si="52"/>
        <v>19.738863287250382</v>
      </c>
      <c r="N150" s="12">
        <f t="shared" si="53"/>
        <v>20.588235294117645</v>
      </c>
      <c r="O150" s="16">
        <f t="shared" si="54"/>
        <v>19.090009891196836</v>
      </c>
      <c r="Q150" s="195"/>
      <c r="T150" s="44"/>
      <c r="V150" s="44"/>
      <c r="W150" s="44"/>
      <c r="X150" s="23"/>
      <c r="Y150" s="23"/>
      <c r="Z150" s="23"/>
      <c r="AA150" s="23"/>
    </row>
    <row r="151" spans="2:27" ht="15" customHeight="1" x14ac:dyDescent="0.15">
      <c r="B151" s="34" t="s">
        <v>143</v>
      </c>
      <c r="C151" s="255"/>
      <c r="D151" s="255"/>
      <c r="E151" s="255"/>
      <c r="F151" s="18">
        <v>533</v>
      </c>
      <c r="G151" s="18">
        <v>217</v>
      </c>
      <c r="H151" s="141">
        <v>316</v>
      </c>
      <c r="I151" s="9">
        <v>163</v>
      </c>
      <c r="J151" s="141">
        <v>153</v>
      </c>
      <c r="K151" s="138">
        <f t="shared" si="50"/>
        <v>26.282051282051285</v>
      </c>
      <c r="L151" s="4">
        <f t="shared" si="51"/>
        <v>29.889807162534439</v>
      </c>
      <c r="M151" s="185">
        <f t="shared" si="52"/>
        <v>24.270353302611365</v>
      </c>
      <c r="N151" s="12">
        <f t="shared" si="53"/>
        <v>14.981617647058822</v>
      </c>
      <c r="O151" s="16">
        <f t="shared" si="54"/>
        <v>15.133531157270031</v>
      </c>
      <c r="Q151" s="195"/>
      <c r="T151" s="44"/>
      <c r="V151" s="44"/>
      <c r="W151" s="44"/>
      <c r="X151" s="23"/>
      <c r="Y151" s="23"/>
      <c r="Z151" s="23"/>
      <c r="AA151" s="23"/>
    </row>
    <row r="152" spans="2:27" ht="15" customHeight="1" x14ac:dyDescent="0.15">
      <c r="B152" s="34" t="s">
        <v>144</v>
      </c>
      <c r="C152" s="255"/>
      <c r="D152" s="255"/>
      <c r="E152" s="255"/>
      <c r="F152" s="18">
        <v>340</v>
      </c>
      <c r="G152" s="18">
        <v>73</v>
      </c>
      <c r="H152" s="141">
        <v>267</v>
      </c>
      <c r="I152" s="9">
        <v>98</v>
      </c>
      <c r="J152" s="141">
        <v>92</v>
      </c>
      <c r="K152" s="138">
        <f t="shared" si="50"/>
        <v>16.765285996055226</v>
      </c>
      <c r="L152" s="4">
        <f t="shared" si="51"/>
        <v>10.055096418732782</v>
      </c>
      <c r="M152" s="185">
        <f t="shared" si="52"/>
        <v>20.506912442396313</v>
      </c>
      <c r="N152" s="12">
        <f t="shared" si="53"/>
        <v>9.007352941176471</v>
      </c>
      <c r="O152" s="16">
        <f t="shared" si="54"/>
        <v>9.0999010880316522</v>
      </c>
      <c r="Q152" s="195"/>
      <c r="T152" s="44"/>
      <c r="V152" s="44"/>
      <c r="W152" s="44"/>
      <c r="X152" s="23"/>
      <c r="Y152" s="23"/>
      <c r="Z152" s="23"/>
      <c r="AA152" s="23"/>
    </row>
    <row r="153" spans="2:27" ht="15" customHeight="1" x14ac:dyDescent="0.15">
      <c r="B153" s="34" t="s">
        <v>145</v>
      </c>
      <c r="C153" s="255"/>
      <c r="D153" s="255"/>
      <c r="E153" s="255"/>
      <c r="F153" s="18">
        <v>138</v>
      </c>
      <c r="G153" s="18">
        <v>17</v>
      </c>
      <c r="H153" s="141">
        <v>121</v>
      </c>
      <c r="I153" s="9">
        <v>27</v>
      </c>
      <c r="J153" s="141">
        <v>26</v>
      </c>
      <c r="K153" s="138">
        <f t="shared" si="50"/>
        <v>6.8047337278106506</v>
      </c>
      <c r="L153" s="4">
        <f t="shared" si="51"/>
        <v>2.3415977961432506</v>
      </c>
      <c r="M153" s="185">
        <f t="shared" si="52"/>
        <v>9.2933947772657461</v>
      </c>
      <c r="N153" s="12">
        <f t="shared" si="53"/>
        <v>2.4816176470588234</v>
      </c>
      <c r="O153" s="16">
        <f t="shared" si="54"/>
        <v>2.571711177052423</v>
      </c>
      <c r="Q153" s="195"/>
      <c r="T153" s="44"/>
      <c r="V153" s="44"/>
      <c r="W153" s="44"/>
      <c r="X153" s="23"/>
      <c r="Y153" s="23"/>
      <c r="Z153" s="23"/>
      <c r="AA153" s="23"/>
    </row>
    <row r="154" spans="2:27" ht="15" customHeight="1" x14ac:dyDescent="0.15">
      <c r="B154" s="34" t="s">
        <v>146</v>
      </c>
      <c r="C154" s="255"/>
      <c r="D154" s="255"/>
      <c r="E154" s="255"/>
      <c r="F154" s="18">
        <v>58</v>
      </c>
      <c r="G154" s="18">
        <v>1</v>
      </c>
      <c r="H154" s="141">
        <v>57</v>
      </c>
      <c r="I154" s="9">
        <v>15</v>
      </c>
      <c r="J154" s="141">
        <v>15</v>
      </c>
      <c r="K154" s="138">
        <f t="shared" si="50"/>
        <v>2.8599605522682445</v>
      </c>
      <c r="L154" s="4">
        <f t="shared" si="51"/>
        <v>0.13774104683195593</v>
      </c>
      <c r="M154" s="185">
        <f t="shared" si="52"/>
        <v>4.3778801843317972</v>
      </c>
      <c r="N154" s="12">
        <f t="shared" si="53"/>
        <v>1.3786764705882353</v>
      </c>
      <c r="O154" s="16">
        <f t="shared" si="54"/>
        <v>1.4836795252225521</v>
      </c>
      <c r="Q154" s="195"/>
      <c r="T154" s="44"/>
      <c r="V154" s="44"/>
      <c r="W154" s="44"/>
      <c r="X154" s="23"/>
      <c r="Y154" s="23"/>
      <c r="Z154" s="23"/>
      <c r="AA154" s="23"/>
    </row>
    <row r="155" spans="2:27" ht="15" customHeight="1" x14ac:dyDescent="0.15">
      <c r="B155" s="34" t="s">
        <v>147</v>
      </c>
      <c r="C155" s="255"/>
      <c r="D155" s="255"/>
      <c r="E155" s="255"/>
      <c r="F155" s="18">
        <v>23</v>
      </c>
      <c r="G155" s="18">
        <v>0</v>
      </c>
      <c r="H155" s="141">
        <v>23</v>
      </c>
      <c r="I155" s="9">
        <v>2</v>
      </c>
      <c r="J155" s="141">
        <v>2</v>
      </c>
      <c r="K155" s="138">
        <f t="shared" si="50"/>
        <v>1.1341222879684418</v>
      </c>
      <c r="L155" s="4">
        <f t="shared" si="51"/>
        <v>0</v>
      </c>
      <c r="M155" s="185">
        <f t="shared" si="52"/>
        <v>1.7665130568356373</v>
      </c>
      <c r="N155" s="12">
        <f t="shared" si="53"/>
        <v>0.18382352941176469</v>
      </c>
      <c r="O155" s="16">
        <f t="shared" si="54"/>
        <v>0.19782393669634024</v>
      </c>
      <c r="Q155" s="195"/>
      <c r="T155" s="44"/>
      <c r="V155" s="44"/>
      <c r="W155" s="44"/>
      <c r="X155" s="23"/>
      <c r="Y155" s="23"/>
      <c r="Z155" s="23"/>
      <c r="AA155" s="23"/>
    </row>
    <row r="156" spans="2:27" ht="15" customHeight="1" x14ac:dyDescent="0.15">
      <c r="B156" s="35" t="s">
        <v>0</v>
      </c>
      <c r="C156" s="89"/>
      <c r="D156" s="89"/>
      <c r="E156" s="255"/>
      <c r="F156" s="18">
        <v>46</v>
      </c>
      <c r="G156" s="18">
        <v>10</v>
      </c>
      <c r="H156" s="68">
        <v>36</v>
      </c>
      <c r="I156" s="18">
        <v>34</v>
      </c>
      <c r="J156" s="68">
        <v>34</v>
      </c>
      <c r="K156" s="138">
        <f t="shared" si="50"/>
        <v>2.2682445759368837</v>
      </c>
      <c r="L156" s="4">
        <f t="shared" si="51"/>
        <v>1.3774104683195594</v>
      </c>
      <c r="M156" s="186">
        <f t="shared" si="52"/>
        <v>2.7649769585253456</v>
      </c>
      <c r="N156" s="4">
        <f t="shared" si="53"/>
        <v>3.125</v>
      </c>
      <c r="O156" s="4">
        <f t="shared" si="54"/>
        <v>3.3630069238377844</v>
      </c>
      <c r="Q156" s="195"/>
      <c r="T156" s="44"/>
      <c r="V156" s="44"/>
      <c r="W156" s="44"/>
      <c r="X156" s="81"/>
      <c r="Y156" s="81"/>
      <c r="Z156" s="81"/>
      <c r="AA156" s="81"/>
    </row>
    <row r="157" spans="2:27" ht="15" customHeight="1" x14ac:dyDescent="0.15">
      <c r="B157" s="38" t="s">
        <v>1</v>
      </c>
      <c r="C157" s="79"/>
      <c r="D157" s="79"/>
      <c r="E157" s="79"/>
      <c r="F157" s="47">
        <f>SUM(F146:F156)</f>
        <v>2028</v>
      </c>
      <c r="G157" s="47">
        <f t="shared" ref="G157" si="55">SUM(G146:G156)</f>
        <v>726</v>
      </c>
      <c r="H157" s="136">
        <f t="shared" ref="H157" si="56">SUM(H146:H156)</f>
        <v>1302</v>
      </c>
      <c r="I157" s="47">
        <f t="shared" ref="I157" si="57">SUM(I146:I156)</f>
        <v>1088</v>
      </c>
      <c r="J157" s="136">
        <f t="shared" ref="J157" si="58">SUM(J146:J156)</f>
        <v>1011</v>
      </c>
      <c r="K157" s="139">
        <f t="shared" ref="K157" si="59">SUM(K146:K156)</f>
        <v>100.00000000000001</v>
      </c>
      <c r="L157" s="72">
        <f t="shared" ref="L157" si="60">SUM(L146:L156)</f>
        <v>100</v>
      </c>
      <c r="M157" s="201">
        <f t="shared" ref="M157" si="61">SUM(M146:M156)</f>
        <v>100</v>
      </c>
      <c r="N157" s="72">
        <f t="shared" ref="N157" si="62">SUM(N146:N156)</f>
        <v>100.00000000000001</v>
      </c>
      <c r="O157" s="72">
        <f t="shared" ref="O157" si="63">SUM(O146:O156)</f>
        <v>100</v>
      </c>
      <c r="T157" s="44"/>
      <c r="V157" s="44"/>
      <c r="W157" s="44"/>
      <c r="X157" s="23"/>
      <c r="Y157" s="23"/>
      <c r="Z157" s="23"/>
      <c r="AA157" s="23"/>
    </row>
    <row r="158" spans="2:27" ht="15" customHeight="1" x14ac:dyDescent="0.15">
      <c r="B158" s="171" t="s">
        <v>353</v>
      </c>
      <c r="C158" s="79"/>
      <c r="D158" s="79"/>
      <c r="E158" s="79"/>
      <c r="F158" s="72">
        <v>2.5774128428467176</v>
      </c>
      <c r="G158" s="72">
        <v>2.4158746046596109</v>
      </c>
      <c r="H158" s="201">
        <v>2.6687725415370549</v>
      </c>
      <c r="I158" s="72">
        <v>2.0352627398261181</v>
      </c>
      <c r="J158" s="72">
        <v>2.0242937851491973</v>
      </c>
      <c r="K158" s="14"/>
      <c r="L158" s="14"/>
      <c r="M158" s="14"/>
      <c r="N158" s="14"/>
      <c r="O158" s="14"/>
      <c r="T158" s="44"/>
      <c r="V158" s="44"/>
      <c r="W158" s="44"/>
      <c r="X158" s="23"/>
      <c r="Y158" s="23"/>
      <c r="Z158" s="23"/>
      <c r="AA158" s="23"/>
    </row>
    <row r="159" spans="2:27" ht="15" customHeight="1" x14ac:dyDescent="0.15">
      <c r="B159" s="171" t="s">
        <v>354</v>
      </c>
      <c r="C159" s="79"/>
      <c r="D159" s="79"/>
      <c r="E159" s="79"/>
      <c r="F159" s="72">
        <f>SUM(D115*0.375,D116,D117,D118*2,D119*3,D120*4,D121*5)/SUM(D114:D121)</f>
        <v>2.395235547545969</v>
      </c>
      <c r="G159" s="72">
        <f>SUM(E115*0.375,E116,E117,E118*2,E119*3,E120*4,E121*5)/SUM(E114:E121)</f>
        <v>2.2451472340205116</v>
      </c>
      <c r="H159" s="72">
        <f>SUM(F115*0.375,F116,F117,F118*2,F119*3,F120*4,F121*5)/SUM(F114:F121)</f>
        <v>2.5740227987906459</v>
      </c>
      <c r="I159" s="201">
        <f>SUM(G115*0.375,G116,G117,G118*2,G119*3,G120*4,G121*5)/SUM(G114:G121)</f>
        <v>1.98509461426492</v>
      </c>
      <c r="J159" s="72">
        <f>SUM(H115*0.375,H116,H117,H118*2,H119*3,H120*4,H121*5)/SUM(H114:H121)</f>
        <v>1.9712606802897892</v>
      </c>
      <c r="K159" s="14"/>
      <c r="L159" s="14"/>
      <c r="M159" s="14"/>
      <c r="N159" s="14"/>
      <c r="O159" s="14"/>
      <c r="P159" s="14"/>
      <c r="Q159" s="14"/>
      <c r="R159" s="14"/>
      <c r="S159" s="14"/>
      <c r="T159" s="44"/>
      <c r="V159" s="44"/>
      <c r="W159" s="44"/>
      <c r="X159" s="23"/>
      <c r="Y159" s="23"/>
      <c r="Z159" s="23"/>
      <c r="AA159" s="23"/>
    </row>
    <row r="160" spans="2:27" ht="13.65" customHeight="1" x14ac:dyDescent="0.15">
      <c r="B160" s="95" t="s">
        <v>411</v>
      </c>
      <c r="C160" s="95"/>
      <c r="D160" s="115"/>
      <c r="E160" s="115"/>
      <c r="F160" s="115"/>
      <c r="G160" s="115"/>
      <c r="H160" s="115"/>
      <c r="I160" s="115"/>
      <c r="J160" s="14"/>
      <c r="K160" s="14"/>
      <c r="L160" s="14"/>
      <c r="M160" s="14"/>
      <c r="N160" s="14"/>
      <c r="O160" s="14"/>
      <c r="P160" s="14"/>
      <c r="Q160" s="14"/>
      <c r="R160" s="14"/>
      <c r="S160" s="14"/>
      <c r="T160" s="44"/>
      <c r="V160" s="44"/>
      <c r="W160" s="44"/>
      <c r="X160" s="23"/>
      <c r="Y160" s="23"/>
      <c r="Z160" s="23"/>
    </row>
    <row r="161" spans="1:27" ht="13.65" customHeight="1" x14ac:dyDescent="0.15">
      <c r="B161" s="95" t="s">
        <v>412</v>
      </c>
      <c r="C161" s="95"/>
      <c r="D161" s="115"/>
      <c r="E161" s="115"/>
      <c r="F161" s="14"/>
      <c r="G161" s="14"/>
      <c r="H161" s="14"/>
      <c r="I161" s="14"/>
      <c r="J161" s="14"/>
      <c r="K161" s="14"/>
      <c r="L161" s="14"/>
      <c r="M161" s="14"/>
      <c r="N161" s="14"/>
      <c r="O161" s="14"/>
      <c r="P161" s="14"/>
      <c r="Q161" s="14"/>
      <c r="R161" s="14"/>
      <c r="S161" s="14"/>
      <c r="T161" s="44"/>
      <c r="V161" s="44"/>
      <c r="W161" s="44"/>
      <c r="X161" s="23"/>
      <c r="Y161" s="23"/>
      <c r="Z161" s="23"/>
    </row>
    <row r="162" spans="1:27" ht="15" customHeight="1" x14ac:dyDescent="0.15">
      <c r="B162" s="63"/>
      <c r="C162" s="63"/>
      <c r="D162" s="63"/>
      <c r="E162" s="63"/>
      <c r="F162" s="45"/>
      <c r="G162" s="92"/>
      <c r="H162" s="92"/>
      <c r="I162" s="92"/>
      <c r="J162" s="55"/>
      <c r="K162" s="23"/>
      <c r="P162" s="14"/>
      <c r="Q162" s="14"/>
      <c r="R162" s="14"/>
      <c r="S162" s="14"/>
      <c r="T162" s="44"/>
      <c r="V162" s="44"/>
      <c r="W162" s="44"/>
    </row>
    <row r="163" spans="1:27" ht="13.65" customHeight="1" x14ac:dyDescent="0.15">
      <c r="B163" s="65"/>
      <c r="C163" s="33"/>
      <c r="D163" s="33"/>
      <c r="E163" s="33"/>
      <c r="F163" s="80"/>
      <c r="G163" s="87"/>
      <c r="H163" s="84" t="s">
        <v>351</v>
      </c>
      <c r="I163" s="87"/>
      <c r="J163" s="87"/>
      <c r="K163" s="106"/>
      <c r="L163" s="87"/>
      <c r="M163" s="84" t="s">
        <v>236</v>
      </c>
      <c r="N163" s="87"/>
      <c r="O163" s="85"/>
      <c r="P163" s="14"/>
      <c r="Q163" s="14"/>
      <c r="R163" s="14"/>
      <c r="S163" s="14"/>
      <c r="T163" s="44"/>
      <c r="V163" s="44"/>
      <c r="W163" s="44"/>
      <c r="X163" s="90"/>
      <c r="Y163" s="90"/>
      <c r="Z163" s="90"/>
      <c r="AA163" s="90"/>
    </row>
    <row r="164" spans="1:27" ht="19.2" x14ac:dyDescent="0.15">
      <c r="B164" s="94"/>
      <c r="C164" s="45"/>
      <c r="D164" s="45"/>
      <c r="E164" s="45"/>
      <c r="F164" s="98" t="s">
        <v>589</v>
      </c>
      <c r="G164" s="98" t="s">
        <v>231</v>
      </c>
      <c r="H164" s="98" t="s">
        <v>232</v>
      </c>
      <c r="I164" s="98" t="s">
        <v>597</v>
      </c>
      <c r="J164" s="104" t="s">
        <v>234</v>
      </c>
      <c r="K164" s="107" t="s">
        <v>589</v>
      </c>
      <c r="L164" s="98" t="s">
        <v>231</v>
      </c>
      <c r="M164" s="98" t="s">
        <v>232</v>
      </c>
      <c r="N164" s="98" t="s">
        <v>597</v>
      </c>
      <c r="O164" s="98" t="s">
        <v>234</v>
      </c>
      <c r="P164" s="14"/>
      <c r="Q164" s="14"/>
      <c r="R164" s="14"/>
      <c r="S164" s="14"/>
      <c r="T164" s="44"/>
      <c r="V164" s="44"/>
      <c r="W164" s="44"/>
      <c r="X164" s="236"/>
      <c r="Y164" s="236"/>
      <c r="Z164" s="236"/>
      <c r="AA164" s="236"/>
    </row>
    <row r="165" spans="1:27" ht="12" customHeight="1" x14ac:dyDescent="0.15">
      <c r="B165" s="66"/>
      <c r="C165" s="36"/>
      <c r="D165" s="36"/>
      <c r="E165" s="36"/>
      <c r="F165" s="37"/>
      <c r="G165" s="37"/>
      <c r="H165" s="37"/>
      <c r="I165" s="37"/>
      <c r="J165" s="67"/>
      <c r="K165" s="111">
        <f>F170</f>
        <v>2028</v>
      </c>
      <c r="L165" s="2">
        <f t="shared" ref="L165" si="64">G170</f>
        <v>726</v>
      </c>
      <c r="M165" s="2">
        <f t="shared" ref="M165" si="65">H170</f>
        <v>1302</v>
      </c>
      <c r="N165" s="2">
        <f t="shared" ref="N165" si="66">I170</f>
        <v>1088</v>
      </c>
      <c r="O165" s="2">
        <f t="shared" ref="O165" si="67">J170</f>
        <v>1011</v>
      </c>
      <c r="P165" s="14"/>
      <c r="Q165" s="14"/>
      <c r="R165" s="14"/>
      <c r="S165" s="14"/>
      <c r="T165" s="44"/>
      <c r="V165" s="44"/>
      <c r="W165" s="44"/>
      <c r="X165" s="54"/>
      <c r="Y165" s="54"/>
      <c r="Z165" s="54"/>
      <c r="AA165" s="54"/>
    </row>
    <row r="166" spans="1:27" ht="15" customHeight="1" x14ac:dyDescent="0.15">
      <c r="B166" s="34" t="s">
        <v>393</v>
      </c>
      <c r="C166" s="255"/>
      <c r="D166" s="255"/>
      <c r="E166" s="255"/>
      <c r="F166" s="17">
        <f>SUM(F146:F148)</f>
        <v>160</v>
      </c>
      <c r="G166" s="17">
        <f>SUM(G146:G148)</f>
        <v>33</v>
      </c>
      <c r="H166" s="134">
        <f>SUM(H146:H148)</f>
        <v>127</v>
      </c>
      <c r="I166" s="8">
        <f>SUM(I146:I148)</f>
        <v>288</v>
      </c>
      <c r="J166" s="134">
        <f>SUM(J146:J148)</f>
        <v>279</v>
      </c>
      <c r="K166" s="138">
        <f>F166/K$165*100</f>
        <v>7.8895463510848129</v>
      </c>
      <c r="L166" s="3">
        <f t="shared" ref="L166:L169" si="68">G166/L$165*100</f>
        <v>4.5454545454545459</v>
      </c>
      <c r="M166" s="184">
        <f t="shared" ref="M166:M169" si="69">H166/M$165*100</f>
        <v>9.7542242703533031</v>
      </c>
      <c r="N166" s="11">
        <f t="shared" ref="N166:N169" si="70">I166/N$165*100</f>
        <v>26.47058823529412</v>
      </c>
      <c r="O166" s="15">
        <f t="shared" ref="O166:O169" si="71">J166/O$165*100</f>
        <v>27.596439169139465</v>
      </c>
      <c r="P166" s="14"/>
      <c r="Q166" s="195"/>
      <c r="R166" s="14"/>
      <c r="S166" s="14"/>
      <c r="T166" s="44"/>
      <c r="V166" s="44"/>
      <c r="W166" s="44"/>
      <c r="X166" s="23"/>
      <c r="Y166" s="23"/>
      <c r="Z166" s="23"/>
      <c r="AA166" s="23"/>
    </row>
    <row r="167" spans="1:27" ht="15" customHeight="1" x14ac:dyDescent="0.15">
      <c r="B167" s="34" t="s">
        <v>394</v>
      </c>
      <c r="C167" s="255"/>
      <c r="D167" s="255"/>
      <c r="E167" s="255"/>
      <c r="F167" s="18">
        <f>SUM(F149:F151)</f>
        <v>1263</v>
      </c>
      <c r="G167" s="18">
        <f>SUM(G149:G151)</f>
        <v>592</v>
      </c>
      <c r="H167" s="141">
        <f>SUM(H149:H151)</f>
        <v>671</v>
      </c>
      <c r="I167" s="9">
        <f>SUM(I149:I151)</f>
        <v>624</v>
      </c>
      <c r="J167" s="141">
        <f>SUM(J149:J151)</f>
        <v>563</v>
      </c>
      <c r="K167" s="138">
        <f>F167/K$165*100</f>
        <v>62.278106508875744</v>
      </c>
      <c r="L167" s="4">
        <f t="shared" si="68"/>
        <v>81.542699724517902</v>
      </c>
      <c r="M167" s="185">
        <f t="shared" si="69"/>
        <v>51.536098310291855</v>
      </c>
      <c r="N167" s="12">
        <f t="shared" si="70"/>
        <v>57.352941176470587</v>
      </c>
      <c r="O167" s="16">
        <f t="shared" si="71"/>
        <v>55.687438180019775</v>
      </c>
      <c r="P167" s="14"/>
      <c r="Q167" s="195"/>
      <c r="R167" s="14"/>
      <c r="S167" s="14"/>
      <c r="T167" s="44"/>
      <c r="V167" s="44"/>
      <c r="W167" s="44"/>
      <c r="X167" s="23"/>
      <c r="Y167" s="23"/>
      <c r="Z167" s="23"/>
      <c r="AA167" s="23"/>
    </row>
    <row r="168" spans="1:27" ht="15" customHeight="1" x14ac:dyDescent="0.15">
      <c r="B168" s="34" t="s">
        <v>395</v>
      </c>
      <c r="C168" s="255"/>
      <c r="D168" s="255"/>
      <c r="E168" s="255"/>
      <c r="F168" s="18">
        <f>SUM(F152:F155)</f>
        <v>559</v>
      </c>
      <c r="G168" s="18">
        <f>SUM(G152:G155)</f>
        <v>91</v>
      </c>
      <c r="H168" s="141">
        <f>SUM(H152:H155)</f>
        <v>468</v>
      </c>
      <c r="I168" s="9">
        <f>SUM(I152:I155)</f>
        <v>142</v>
      </c>
      <c r="J168" s="141">
        <f>SUM(J152:J155)</f>
        <v>135</v>
      </c>
      <c r="K168" s="138">
        <f>F168/K$165*100</f>
        <v>27.564102564102566</v>
      </c>
      <c r="L168" s="4">
        <f t="shared" si="68"/>
        <v>12.534435261707987</v>
      </c>
      <c r="M168" s="185">
        <f t="shared" si="69"/>
        <v>35.944700460829495</v>
      </c>
      <c r="N168" s="12">
        <f t="shared" si="70"/>
        <v>13.051470588235295</v>
      </c>
      <c r="O168" s="16">
        <f t="shared" si="71"/>
        <v>13.353115727002967</v>
      </c>
      <c r="P168" s="14"/>
      <c r="Q168" s="195"/>
      <c r="R168" s="14"/>
      <c r="S168" s="14"/>
      <c r="T168" s="44"/>
      <c r="V168" s="44"/>
      <c r="W168" s="44"/>
      <c r="X168" s="23"/>
      <c r="Y168" s="23"/>
      <c r="Z168" s="23"/>
      <c r="AA168" s="23"/>
    </row>
    <row r="169" spans="1:27" ht="15" customHeight="1" x14ac:dyDescent="0.15">
      <c r="B169" s="35" t="s">
        <v>0</v>
      </c>
      <c r="C169" s="89"/>
      <c r="D169" s="89"/>
      <c r="E169" s="89"/>
      <c r="F169" s="19">
        <f>F156</f>
        <v>46</v>
      </c>
      <c r="G169" s="18">
        <f>G156</f>
        <v>10</v>
      </c>
      <c r="H169" s="68">
        <f>H156</f>
        <v>36</v>
      </c>
      <c r="I169" s="18">
        <f>I156</f>
        <v>34</v>
      </c>
      <c r="J169" s="68">
        <f>J156</f>
        <v>34</v>
      </c>
      <c r="K169" s="138">
        <f>F169/K$165*100</f>
        <v>2.2682445759368837</v>
      </c>
      <c r="L169" s="4">
        <f t="shared" si="68"/>
        <v>1.3774104683195594</v>
      </c>
      <c r="M169" s="186">
        <f t="shared" si="69"/>
        <v>2.7649769585253456</v>
      </c>
      <c r="N169" s="4">
        <f t="shared" si="70"/>
        <v>3.125</v>
      </c>
      <c r="O169" s="4">
        <f t="shared" si="71"/>
        <v>3.3630069238377844</v>
      </c>
      <c r="P169" s="14"/>
      <c r="Q169" s="195"/>
      <c r="R169" s="14"/>
      <c r="S169" s="14"/>
      <c r="T169" s="44"/>
      <c r="V169" s="44"/>
      <c r="W169" s="44"/>
      <c r="X169" s="81"/>
      <c r="Y169" s="81"/>
      <c r="Z169" s="81"/>
      <c r="AA169" s="81"/>
    </row>
    <row r="170" spans="1:27" ht="15" customHeight="1" x14ac:dyDescent="0.15">
      <c r="B170" s="38" t="s">
        <v>1</v>
      </c>
      <c r="C170" s="79"/>
      <c r="D170" s="79"/>
      <c r="E170" s="79"/>
      <c r="F170" s="47">
        <f t="shared" ref="F170:O170" si="72">SUM(F166:F169)</f>
        <v>2028</v>
      </c>
      <c r="G170" s="47">
        <f t="shared" si="72"/>
        <v>726</v>
      </c>
      <c r="H170" s="136">
        <f t="shared" si="72"/>
        <v>1302</v>
      </c>
      <c r="I170" s="47">
        <f t="shared" si="72"/>
        <v>1088</v>
      </c>
      <c r="J170" s="136">
        <f t="shared" si="72"/>
        <v>1011</v>
      </c>
      <c r="K170" s="139">
        <f t="shared" si="72"/>
        <v>100.00000000000001</v>
      </c>
      <c r="L170" s="72">
        <f t="shared" si="72"/>
        <v>99.999999999999986</v>
      </c>
      <c r="M170" s="201">
        <f t="shared" si="72"/>
        <v>100</v>
      </c>
      <c r="N170" s="72">
        <f t="shared" si="72"/>
        <v>100</v>
      </c>
      <c r="O170" s="72">
        <f t="shared" si="72"/>
        <v>100</v>
      </c>
      <c r="P170" s="14"/>
      <c r="Q170" s="14"/>
      <c r="R170" s="14"/>
      <c r="S170" s="14"/>
      <c r="T170" s="44"/>
      <c r="V170" s="44"/>
      <c r="W170" s="44"/>
      <c r="X170" s="23"/>
      <c r="Y170" s="23"/>
      <c r="Z170" s="23"/>
      <c r="AA170" s="23"/>
    </row>
    <row r="171" spans="1:27" ht="15" customHeight="1" x14ac:dyDescent="0.15">
      <c r="B171" s="38" t="s">
        <v>353</v>
      </c>
      <c r="C171" s="79"/>
      <c r="D171" s="79"/>
      <c r="E171" s="79"/>
      <c r="F171" s="72">
        <f t="shared" ref="F171:J171" si="73">F158</f>
        <v>2.5774128428467176</v>
      </c>
      <c r="G171" s="72">
        <f t="shared" si="73"/>
        <v>2.4158746046596109</v>
      </c>
      <c r="H171" s="201">
        <f t="shared" si="73"/>
        <v>2.6687725415370549</v>
      </c>
      <c r="I171" s="72">
        <f t="shared" si="73"/>
        <v>2.0352627398261181</v>
      </c>
      <c r="J171" s="72">
        <f t="shared" si="73"/>
        <v>2.0242937851491973</v>
      </c>
      <c r="K171" s="14"/>
      <c r="L171" s="14"/>
      <c r="M171" s="14"/>
      <c r="N171" s="14"/>
      <c r="O171" s="14"/>
      <c r="P171" s="14"/>
      <c r="Q171" s="14"/>
      <c r="R171" s="14"/>
      <c r="S171" s="14"/>
      <c r="T171" s="44"/>
      <c r="V171" s="44"/>
      <c r="W171" s="44"/>
      <c r="X171" s="23"/>
      <c r="Y171" s="23"/>
      <c r="Z171" s="23"/>
      <c r="AA171" s="23"/>
    </row>
    <row r="172" spans="1:27" ht="15" customHeight="1" x14ac:dyDescent="0.15">
      <c r="B172" s="38" t="s">
        <v>354</v>
      </c>
      <c r="C172" s="79"/>
      <c r="D172" s="79"/>
      <c r="E172" s="79"/>
      <c r="F172" s="72">
        <f>F159</f>
        <v>2.395235547545969</v>
      </c>
      <c r="G172" s="72">
        <f t="shared" ref="G172:J172" si="74">G159</f>
        <v>2.2451472340205116</v>
      </c>
      <c r="H172" s="201">
        <f t="shared" si="74"/>
        <v>2.5740227987906459</v>
      </c>
      <c r="I172" s="72">
        <f t="shared" si="74"/>
        <v>1.98509461426492</v>
      </c>
      <c r="J172" s="72">
        <f t="shared" si="74"/>
        <v>1.9712606802897892</v>
      </c>
      <c r="K172" s="14"/>
      <c r="L172" s="14"/>
      <c r="M172" s="14"/>
      <c r="N172" s="14"/>
      <c r="O172" s="14"/>
      <c r="P172" s="14"/>
      <c r="Q172" s="14"/>
      <c r="R172" s="14"/>
      <c r="S172" s="14"/>
      <c r="T172" s="44"/>
      <c r="V172" s="44"/>
      <c r="W172" s="44"/>
      <c r="X172" s="23"/>
      <c r="Y172" s="23"/>
      <c r="Z172" s="23"/>
      <c r="AA172" s="23"/>
    </row>
    <row r="173" spans="1:27" ht="13.65" customHeight="1" x14ac:dyDescent="0.15">
      <c r="B173" s="95" t="s">
        <v>411</v>
      </c>
      <c r="C173" s="95"/>
      <c r="D173" s="115"/>
      <c r="E173" s="115"/>
      <c r="F173" s="115"/>
      <c r="G173" s="115"/>
      <c r="H173" s="115"/>
      <c r="I173" s="115"/>
      <c r="J173" s="14"/>
      <c r="K173" s="14"/>
      <c r="L173" s="14"/>
      <c r="M173" s="14"/>
      <c r="N173" s="14"/>
      <c r="O173" s="14"/>
      <c r="P173" s="14"/>
      <c r="Q173" s="14"/>
      <c r="R173" s="14"/>
      <c r="S173" s="14"/>
      <c r="T173" s="44"/>
      <c r="V173" s="44"/>
      <c r="W173" s="44"/>
      <c r="X173" s="23"/>
      <c r="Y173" s="23"/>
      <c r="Z173" s="23"/>
    </row>
    <row r="174" spans="1:27" ht="13.65" customHeight="1" x14ac:dyDescent="0.15">
      <c r="B174" s="95" t="s">
        <v>412</v>
      </c>
      <c r="C174" s="95"/>
      <c r="D174" s="115"/>
      <c r="E174" s="115"/>
      <c r="F174" s="115"/>
      <c r="G174" s="115"/>
      <c r="H174" s="115"/>
      <c r="I174" s="115"/>
      <c r="J174" s="14"/>
      <c r="K174" s="14"/>
      <c r="L174" s="14"/>
      <c r="M174" s="14"/>
      <c r="N174" s="14"/>
      <c r="O174" s="14"/>
      <c r="P174" s="14"/>
      <c r="Q174" s="14"/>
      <c r="R174" s="14"/>
      <c r="S174" s="14"/>
      <c r="T174" s="44"/>
      <c r="V174" s="44"/>
      <c r="W174" s="44"/>
      <c r="X174" s="23"/>
      <c r="Y174" s="23"/>
      <c r="Z174" s="23"/>
    </row>
    <row r="175" spans="1:27" ht="15" customHeight="1" x14ac:dyDescent="0.15">
      <c r="B175" s="63"/>
      <c r="C175" s="63"/>
      <c r="D175" s="63"/>
      <c r="E175" s="63"/>
      <c r="F175" s="45"/>
      <c r="G175" s="92"/>
      <c r="H175" s="92"/>
      <c r="I175" s="92"/>
      <c r="J175" s="55"/>
      <c r="K175" s="23"/>
      <c r="T175" s="44"/>
      <c r="V175" s="44"/>
      <c r="W175" s="44"/>
    </row>
    <row r="176" spans="1:27" ht="12.9" customHeight="1" x14ac:dyDescent="0.15">
      <c r="A176" s="1" t="s">
        <v>438</v>
      </c>
      <c r="C176" s="1"/>
      <c r="D176" s="1"/>
      <c r="E176" s="1"/>
      <c r="H176" s="7"/>
      <c r="I176" s="7"/>
      <c r="J176" s="7"/>
      <c r="T176" s="44"/>
      <c r="V176" s="44"/>
      <c r="W176" s="44"/>
    </row>
    <row r="177" spans="2:27" ht="13.65" customHeight="1" x14ac:dyDescent="0.15">
      <c r="B177" s="65"/>
      <c r="C177" s="33"/>
      <c r="D177" s="33"/>
      <c r="E177" s="33"/>
      <c r="F177" s="80"/>
      <c r="G177" s="87"/>
      <c r="H177" s="84" t="s">
        <v>351</v>
      </c>
      <c r="I177" s="87"/>
      <c r="J177" s="87"/>
      <c r="K177" s="106"/>
      <c r="L177" s="87"/>
      <c r="M177" s="84" t="s">
        <v>236</v>
      </c>
      <c r="N177" s="87"/>
      <c r="O177" s="85"/>
      <c r="T177" s="44"/>
      <c r="V177" s="44"/>
      <c r="W177" s="44"/>
      <c r="X177" s="90"/>
      <c r="Y177" s="90"/>
      <c r="Z177" s="90"/>
      <c r="AA177" s="90"/>
    </row>
    <row r="178" spans="2:27" ht="19.2" x14ac:dyDescent="0.15">
      <c r="B178" s="94"/>
      <c r="C178" s="45"/>
      <c r="D178" s="45"/>
      <c r="E178" s="45"/>
      <c r="F178" s="98" t="s">
        <v>589</v>
      </c>
      <c r="G178" s="98" t="s">
        <v>231</v>
      </c>
      <c r="H178" s="98" t="s">
        <v>232</v>
      </c>
      <c r="I178" s="98" t="s">
        <v>597</v>
      </c>
      <c r="J178" s="104" t="s">
        <v>234</v>
      </c>
      <c r="K178" s="107" t="s">
        <v>589</v>
      </c>
      <c r="L178" s="98" t="s">
        <v>231</v>
      </c>
      <c r="M178" s="98" t="s">
        <v>232</v>
      </c>
      <c r="N178" s="98" t="s">
        <v>597</v>
      </c>
      <c r="O178" s="98" t="s">
        <v>234</v>
      </c>
      <c r="T178" s="44"/>
      <c r="V178" s="44"/>
      <c r="W178" s="44"/>
      <c r="X178" s="236"/>
      <c r="Y178" s="236"/>
      <c r="Z178" s="236"/>
      <c r="AA178" s="236"/>
    </row>
    <row r="179" spans="2:27" ht="12" customHeight="1" x14ac:dyDescent="0.15">
      <c r="B179" s="66"/>
      <c r="C179" s="36"/>
      <c r="D179" s="36"/>
      <c r="E179" s="36"/>
      <c r="F179" s="37"/>
      <c r="G179" s="37"/>
      <c r="H179" s="37"/>
      <c r="I179" s="37"/>
      <c r="J179" s="67"/>
      <c r="K179" s="111">
        <f>F191</f>
        <v>2028</v>
      </c>
      <c r="L179" s="2">
        <f t="shared" ref="L179" si="75">G191</f>
        <v>726</v>
      </c>
      <c r="M179" s="2">
        <f t="shared" ref="M179" si="76">H191</f>
        <v>1302</v>
      </c>
      <c r="N179" s="2">
        <f t="shared" ref="N179" si="77">I191</f>
        <v>1088</v>
      </c>
      <c r="O179" s="2">
        <f t="shared" ref="O179" si="78">J191</f>
        <v>1011</v>
      </c>
      <c r="T179" s="44"/>
      <c r="V179" s="44"/>
      <c r="W179" s="44"/>
      <c r="X179" s="54"/>
      <c r="Y179" s="54"/>
      <c r="Z179" s="54"/>
      <c r="AA179" s="54"/>
    </row>
    <row r="180" spans="2:27" ht="15" customHeight="1" x14ac:dyDescent="0.15">
      <c r="B180" s="32" t="s">
        <v>138</v>
      </c>
      <c r="C180" s="255"/>
      <c r="D180" s="255"/>
      <c r="E180" s="255"/>
      <c r="F180" s="17">
        <v>12</v>
      </c>
      <c r="G180" s="17">
        <v>2</v>
      </c>
      <c r="H180" s="134">
        <v>10</v>
      </c>
      <c r="I180" s="8">
        <v>5</v>
      </c>
      <c r="J180" s="134">
        <v>5</v>
      </c>
      <c r="K180" s="138">
        <f t="shared" ref="K180:K190" si="79">F180/K$179*100</f>
        <v>0.59171597633136097</v>
      </c>
      <c r="L180" s="3">
        <f t="shared" ref="L180:L190" si="80">G180/L$179*100</f>
        <v>0.27548209366391185</v>
      </c>
      <c r="M180" s="184">
        <f t="shared" ref="M180:M190" si="81">H180/M$179*100</f>
        <v>0.76804915514592931</v>
      </c>
      <c r="N180" s="11">
        <f t="shared" ref="N180:N190" si="82">I180/N$179*100</f>
        <v>0.4595588235294118</v>
      </c>
      <c r="O180" s="15">
        <f t="shared" ref="O180:O190" si="83">J180/O$179*100</f>
        <v>0.4945598417408506</v>
      </c>
      <c r="Q180" s="195"/>
      <c r="T180" s="44"/>
      <c r="V180" s="44"/>
      <c r="W180" s="44"/>
      <c r="X180" s="23"/>
      <c r="Y180" s="23"/>
      <c r="Z180" s="23"/>
      <c r="AA180" s="23"/>
    </row>
    <row r="181" spans="2:27" ht="15" customHeight="1" x14ac:dyDescent="0.15">
      <c r="B181" s="34" t="s">
        <v>139</v>
      </c>
      <c r="C181" s="255"/>
      <c r="D181" s="255"/>
      <c r="E181" s="255"/>
      <c r="F181" s="18">
        <v>21</v>
      </c>
      <c r="G181" s="18">
        <v>2</v>
      </c>
      <c r="H181" s="141">
        <v>19</v>
      </c>
      <c r="I181" s="9">
        <v>47</v>
      </c>
      <c r="J181" s="141">
        <v>46</v>
      </c>
      <c r="K181" s="138">
        <f t="shared" si="79"/>
        <v>1.0355029585798818</v>
      </c>
      <c r="L181" s="4">
        <f t="shared" si="80"/>
        <v>0.27548209366391185</v>
      </c>
      <c r="M181" s="185">
        <f t="shared" si="81"/>
        <v>1.4592933947772657</v>
      </c>
      <c r="N181" s="12">
        <f t="shared" si="82"/>
        <v>4.3198529411764701</v>
      </c>
      <c r="O181" s="16">
        <f t="shared" si="83"/>
        <v>4.5499505440158261</v>
      </c>
      <c r="Q181" s="195"/>
      <c r="T181" s="44"/>
      <c r="V181" s="44"/>
      <c r="W181" s="44"/>
      <c r="X181" s="23"/>
      <c r="Y181" s="23"/>
      <c r="Z181" s="23"/>
      <c r="AA181" s="23"/>
    </row>
    <row r="182" spans="2:27" ht="15" customHeight="1" x14ac:dyDescent="0.15">
      <c r="B182" s="34" t="s">
        <v>140</v>
      </c>
      <c r="C182" s="255"/>
      <c r="D182" s="255"/>
      <c r="E182" s="255"/>
      <c r="F182" s="18">
        <v>85</v>
      </c>
      <c r="G182" s="18">
        <v>6</v>
      </c>
      <c r="H182" s="141">
        <v>79</v>
      </c>
      <c r="I182" s="9">
        <v>169</v>
      </c>
      <c r="J182" s="141">
        <v>164</v>
      </c>
      <c r="K182" s="138">
        <f t="shared" si="79"/>
        <v>4.1913214990138066</v>
      </c>
      <c r="L182" s="4">
        <f t="shared" si="80"/>
        <v>0.82644628099173556</v>
      </c>
      <c r="M182" s="185">
        <f t="shared" si="81"/>
        <v>6.0675883256528413</v>
      </c>
      <c r="N182" s="12">
        <f t="shared" si="82"/>
        <v>15.533088235294118</v>
      </c>
      <c r="O182" s="16">
        <f t="shared" si="83"/>
        <v>16.2215628090999</v>
      </c>
      <c r="Q182" s="195"/>
      <c r="T182" s="44"/>
      <c r="V182" s="44"/>
      <c r="W182" s="44"/>
      <c r="X182" s="23"/>
      <c r="Y182" s="23"/>
      <c r="Z182" s="23"/>
      <c r="AA182" s="23"/>
    </row>
    <row r="183" spans="2:27" ht="15" customHeight="1" x14ac:dyDescent="0.15">
      <c r="B183" s="34" t="s">
        <v>141</v>
      </c>
      <c r="C183" s="255"/>
      <c r="D183" s="255"/>
      <c r="E183" s="255"/>
      <c r="F183" s="18">
        <v>188</v>
      </c>
      <c r="G183" s="18">
        <v>94</v>
      </c>
      <c r="H183" s="141">
        <v>94</v>
      </c>
      <c r="I183" s="9">
        <v>246</v>
      </c>
      <c r="J183" s="141">
        <v>224</v>
      </c>
      <c r="K183" s="138">
        <f t="shared" si="79"/>
        <v>9.2702169625246551</v>
      </c>
      <c r="L183" s="4">
        <f t="shared" si="80"/>
        <v>12.947658402203857</v>
      </c>
      <c r="M183" s="185">
        <f t="shared" si="81"/>
        <v>7.2196620583717355</v>
      </c>
      <c r="N183" s="12">
        <f t="shared" si="82"/>
        <v>22.610294117647058</v>
      </c>
      <c r="O183" s="16">
        <f t="shared" si="83"/>
        <v>22.156280909990109</v>
      </c>
      <c r="Q183" s="195"/>
      <c r="T183" s="44"/>
      <c r="V183" s="44"/>
      <c r="W183" s="44"/>
      <c r="X183" s="23"/>
      <c r="Y183" s="23"/>
      <c r="Z183" s="23"/>
      <c r="AA183" s="23"/>
    </row>
    <row r="184" spans="2:27" ht="15" customHeight="1" x14ac:dyDescent="0.15">
      <c r="B184" s="34" t="s">
        <v>142</v>
      </c>
      <c r="C184" s="255"/>
      <c r="D184" s="255"/>
      <c r="E184" s="255"/>
      <c r="F184" s="18">
        <v>546</v>
      </c>
      <c r="G184" s="18">
        <v>290</v>
      </c>
      <c r="H184" s="141">
        <v>256</v>
      </c>
      <c r="I184" s="9">
        <v>267</v>
      </c>
      <c r="J184" s="141">
        <v>235</v>
      </c>
      <c r="K184" s="138">
        <f t="shared" si="79"/>
        <v>26.923076923076923</v>
      </c>
      <c r="L184" s="4">
        <f t="shared" si="80"/>
        <v>39.944903581267219</v>
      </c>
      <c r="M184" s="185">
        <f t="shared" si="81"/>
        <v>19.662058371735792</v>
      </c>
      <c r="N184" s="12">
        <f t="shared" si="82"/>
        <v>24.540441176470587</v>
      </c>
      <c r="O184" s="16">
        <f t="shared" si="83"/>
        <v>23.244312561819982</v>
      </c>
      <c r="Q184" s="195"/>
      <c r="T184" s="44"/>
      <c r="V184" s="44"/>
      <c r="W184" s="44"/>
      <c r="X184" s="23"/>
      <c r="Y184" s="23"/>
      <c r="Z184" s="23"/>
      <c r="AA184" s="23"/>
    </row>
    <row r="185" spans="2:27" ht="15" customHeight="1" x14ac:dyDescent="0.15">
      <c r="B185" s="34" t="s">
        <v>143</v>
      </c>
      <c r="C185" s="255"/>
      <c r="D185" s="255"/>
      <c r="E185" s="255"/>
      <c r="F185" s="18">
        <v>547</v>
      </c>
      <c r="G185" s="18">
        <v>225</v>
      </c>
      <c r="H185" s="141">
        <v>322</v>
      </c>
      <c r="I185" s="9">
        <v>174</v>
      </c>
      <c r="J185" s="141">
        <v>164</v>
      </c>
      <c r="K185" s="138">
        <f t="shared" si="79"/>
        <v>26.972386587771201</v>
      </c>
      <c r="L185" s="4">
        <f t="shared" si="80"/>
        <v>30.991735537190085</v>
      </c>
      <c r="M185" s="185">
        <f t="shared" si="81"/>
        <v>24.731182795698924</v>
      </c>
      <c r="N185" s="12">
        <f t="shared" si="82"/>
        <v>15.992647058823529</v>
      </c>
      <c r="O185" s="16">
        <f t="shared" si="83"/>
        <v>16.2215628090999</v>
      </c>
      <c r="Q185" s="195"/>
      <c r="T185" s="44"/>
      <c r="V185" s="44"/>
      <c r="W185" s="44"/>
      <c r="X185" s="23"/>
      <c r="Y185" s="23"/>
      <c r="Z185" s="23"/>
      <c r="AA185" s="23"/>
    </row>
    <row r="186" spans="2:27" ht="15" customHeight="1" x14ac:dyDescent="0.15">
      <c r="B186" s="34" t="s">
        <v>144</v>
      </c>
      <c r="C186" s="255"/>
      <c r="D186" s="255"/>
      <c r="E186" s="255"/>
      <c r="F186" s="18">
        <v>355</v>
      </c>
      <c r="G186" s="18">
        <v>78</v>
      </c>
      <c r="H186" s="141">
        <v>277</v>
      </c>
      <c r="I186" s="9">
        <v>99</v>
      </c>
      <c r="J186" s="141">
        <v>93</v>
      </c>
      <c r="K186" s="138">
        <f t="shared" si="79"/>
        <v>17.504930966469427</v>
      </c>
      <c r="L186" s="4">
        <f t="shared" si="80"/>
        <v>10.743801652892563</v>
      </c>
      <c r="M186" s="185">
        <f t="shared" si="81"/>
        <v>21.274961597542244</v>
      </c>
      <c r="N186" s="12">
        <f t="shared" si="82"/>
        <v>9.0992647058823533</v>
      </c>
      <c r="O186" s="16">
        <f t="shared" si="83"/>
        <v>9.1988130563798212</v>
      </c>
      <c r="Q186" s="195"/>
      <c r="T186" s="44"/>
      <c r="V186" s="44"/>
      <c r="W186" s="44"/>
      <c r="X186" s="23"/>
      <c r="Y186" s="23"/>
      <c r="Z186" s="23"/>
      <c r="AA186" s="23"/>
    </row>
    <row r="187" spans="2:27" ht="15" customHeight="1" x14ac:dyDescent="0.15">
      <c r="B187" s="34" t="s">
        <v>145</v>
      </c>
      <c r="C187" s="255"/>
      <c r="D187" s="255"/>
      <c r="E187" s="255"/>
      <c r="F187" s="18">
        <v>145</v>
      </c>
      <c r="G187" s="18">
        <v>18</v>
      </c>
      <c r="H187" s="141">
        <v>127</v>
      </c>
      <c r="I187" s="9">
        <v>30</v>
      </c>
      <c r="J187" s="141">
        <v>29</v>
      </c>
      <c r="K187" s="138">
        <f t="shared" si="79"/>
        <v>7.1499013806706122</v>
      </c>
      <c r="L187" s="4">
        <f t="shared" si="80"/>
        <v>2.4793388429752068</v>
      </c>
      <c r="M187" s="185">
        <f t="shared" si="81"/>
        <v>9.7542242703533031</v>
      </c>
      <c r="N187" s="12">
        <f t="shared" si="82"/>
        <v>2.7573529411764706</v>
      </c>
      <c r="O187" s="16">
        <f t="shared" si="83"/>
        <v>2.8684470820969339</v>
      </c>
      <c r="Q187" s="195"/>
      <c r="T187" s="44"/>
      <c r="V187" s="44"/>
      <c r="W187" s="44"/>
      <c r="X187" s="23"/>
      <c r="Y187" s="23"/>
      <c r="Z187" s="23"/>
      <c r="AA187" s="23"/>
    </row>
    <row r="188" spans="2:27" ht="15" customHeight="1" x14ac:dyDescent="0.15">
      <c r="B188" s="34" t="s">
        <v>146</v>
      </c>
      <c r="C188" s="255"/>
      <c r="D188" s="255"/>
      <c r="E188" s="255"/>
      <c r="F188" s="18">
        <v>59</v>
      </c>
      <c r="G188" s="18">
        <v>1</v>
      </c>
      <c r="H188" s="141">
        <v>58</v>
      </c>
      <c r="I188" s="9">
        <v>15</v>
      </c>
      <c r="J188" s="141">
        <v>15</v>
      </c>
      <c r="K188" s="138">
        <f t="shared" si="79"/>
        <v>2.9092702169625246</v>
      </c>
      <c r="L188" s="4">
        <f t="shared" si="80"/>
        <v>0.13774104683195593</v>
      </c>
      <c r="M188" s="185">
        <f t="shared" si="81"/>
        <v>4.4546850998463903</v>
      </c>
      <c r="N188" s="12">
        <f t="shared" si="82"/>
        <v>1.3786764705882353</v>
      </c>
      <c r="O188" s="16">
        <f t="shared" si="83"/>
        <v>1.4836795252225521</v>
      </c>
      <c r="Q188" s="195"/>
      <c r="T188" s="44"/>
      <c r="V188" s="44"/>
      <c r="W188" s="44"/>
      <c r="X188" s="23"/>
      <c r="Y188" s="23"/>
      <c r="Z188" s="23"/>
      <c r="AA188" s="23"/>
    </row>
    <row r="189" spans="2:27" ht="15" customHeight="1" x14ac:dyDescent="0.15">
      <c r="B189" s="34" t="s">
        <v>147</v>
      </c>
      <c r="C189" s="255"/>
      <c r="D189" s="255"/>
      <c r="E189" s="255"/>
      <c r="F189" s="18">
        <v>24</v>
      </c>
      <c r="G189" s="18">
        <v>0</v>
      </c>
      <c r="H189" s="141">
        <v>24</v>
      </c>
      <c r="I189" s="9">
        <v>2</v>
      </c>
      <c r="J189" s="141">
        <v>2</v>
      </c>
      <c r="K189" s="138">
        <f t="shared" si="79"/>
        <v>1.1834319526627219</v>
      </c>
      <c r="L189" s="4">
        <f t="shared" si="80"/>
        <v>0</v>
      </c>
      <c r="M189" s="185">
        <f t="shared" si="81"/>
        <v>1.8433179723502304</v>
      </c>
      <c r="N189" s="12">
        <f t="shared" si="82"/>
        <v>0.18382352941176469</v>
      </c>
      <c r="O189" s="16">
        <f t="shared" si="83"/>
        <v>0.19782393669634024</v>
      </c>
      <c r="Q189" s="195"/>
      <c r="T189" s="44"/>
      <c r="V189" s="44"/>
      <c r="W189" s="44"/>
      <c r="X189" s="23"/>
      <c r="Y189" s="23"/>
      <c r="Z189" s="23"/>
      <c r="AA189" s="23"/>
    </row>
    <row r="190" spans="2:27" ht="15" customHeight="1" x14ac:dyDescent="0.15">
      <c r="B190" s="35" t="s">
        <v>0</v>
      </c>
      <c r="C190" s="89"/>
      <c r="D190" s="89"/>
      <c r="E190" s="255"/>
      <c r="F190" s="18">
        <v>46</v>
      </c>
      <c r="G190" s="18">
        <v>10</v>
      </c>
      <c r="H190" s="68">
        <v>36</v>
      </c>
      <c r="I190" s="18">
        <v>34</v>
      </c>
      <c r="J190" s="68">
        <v>34</v>
      </c>
      <c r="K190" s="138">
        <f t="shared" si="79"/>
        <v>2.2682445759368837</v>
      </c>
      <c r="L190" s="4">
        <f t="shared" si="80"/>
        <v>1.3774104683195594</v>
      </c>
      <c r="M190" s="186">
        <f t="shared" si="81"/>
        <v>2.7649769585253456</v>
      </c>
      <c r="N190" s="4">
        <f t="shared" si="82"/>
        <v>3.125</v>
      </c>
      <c r="O190" s="4">
        <f t="shared" si="83"/>
        <v>3.3630069238377844</v>
      </c>
      <c r="Q190" s="195"/>
      <c r="T190" s="44"/>
      <c r="V190" s="44"/>
      <c r="W190" s="44"/>
      <c r="X190" s="81"/>
      <c r="Y190" s="81"/>
      <c r="Z190" s="81"/>
      <c r="AA190" s="81"/>
    </row>
    <row r="191" spans="2:27" ht="15" customHeight="1" x14ac:dyDescent="0.15">
      <c r="B191" s="38" t="s">
        <v>1</v>
      </c>
      <c r="C191" s="79"/>
      <c r="D191" s="79"/>
      <c r="E191" s="79"/>
      <c r="F191" s="47">
        <f>SUM(F180:F190)</f>
        <v>2028</v>
      </c>
      <c r="G191" s="47">
        <f t="shared" ref="G191" si="84">SUM(G180:G190)</f>
        <v>726</v>
      </c>
      <c r="H191" s="136">
        <f t="shared" ref="H191" si="85">SUM(H180:H190)</f>
        <v>1302</v>
      </c>
      <c r="I191" s="47">
        <f t="shared" ref="I191" si="86">SUM(I180:I190)</f>
        <v>1088</v>
      </c>
      <c r="J191" s="136">
        <f t="shared" ref="J191" si="87">SUM(J180:J190)</f>
        <v>1011</v>
      </c>
      <c r="K191" s="139">
        <f t="shared" ref="K191" si="88">SUM(K180:K190)</f>
        <v>100</v>
      </c>
      <c r="L191" s="72">
        <f t="shared" ref="L191" si="89">SUM(L180:L190)</f>
        <v>100</v>
      </c>
      <c r="M191" s="201">
        <f t="shared" ref="M191" si="90">SUM(M180:M190)</f>
        <v>100.00000000000001</v>
      </c>
      <c r="N191" s="72">
        <f t="shared" ref="N191" si="91">SUM(N180:N190)</f>
        <v>100</v>
      </c>
      <c r="O191" s="72">
        <f t="shared" ref="O191" si="92">SUM(O180:O190)</f>
        <v>100</v>
      </c>
      <c r="T191" s="44"/>
      <c r="V191" s="44"/>
      <c r="W191" s="44"/>
      <c r="X191" s="23"/>
      <c r="Y191" s="23"/>
      <c r="Z191" s="23"/>
      <c r="AA191" s="23"/>
    </row>
    <row r="192" spans="2:27" ht="15" customHeight="1" x14ac:dyDescent="0.15">
      <c r="B192" s="171" t="s">
        <v>353</v>
      </c>
      <c r="C192" s="79"/>
      <c r="D192" s="79"/>
      <c r="E192" s="79"/>
      <c r="F192" s="72">
        <v>2.6339364107079866</v>
      </c>
      <c r="G192" s="72">
        <v>2.4723897604194089</v>
      </c>
      <c r="H192" s="201">
        <v>2.7253008669533445</v>
      </c>
      <c r="I192" s="72">
        <v>2.1502200244861722</v>
      </c>
      <c r="J192" s="72">
        <v>2.144910470932011</v>
      </c>
      <c r="K192" s="14"/>
      <c r="L192" s="14"/>
      <c r="M192" s="14"/>
      <c r="N192" s="14"/>
      <c r="O192" s="14"/>
      <c r="T192" s="44"/>
      <c r="V192" s="44"/>
      <c r="W192" s="44"/>
      <c r="X192" s="23"/>
      <c r="Y192" s="23"/>
      <c r="Z192" s="23"/>
      <c r="AA192" s="23"/>
    </row>
    <row r="193" spans="2:27" ht="15" customHeight="1" x14ac:dyDescent="0.15">
      <c r="B193" s="171" t="s">
        <v>354</v>
      </c>
      <c r="C193" s="79"/>
      <c r="D193" s="79"/>
      <c r="E193" s="79"/>
      <c r="F193" s="72">
        <f>SUM(D115*0.375,D116,D117,D118*2,D119*3,D120*4,D121*5)/SUM(D115:D121)</f>
        <v>2.5653150775819173</v>
      </c>
      <c r="G193" s="72">
        <f>SUM(E115*0.375,E116,E117,E118*2,E119*3,E120*4,E121*5)/SUM(E115:E121)</f>
        <v>2.4346231078158791</v>
      </c>
      <c r="H193" s="72">
        <f>SUM(F115*0.375,F116,F117,F118*2,F119*3,F120*4,F121*5)/SUM(F115:F121)</f>
        <v>2.7168471182025398</v>
      </c>
      <c r="I193" s="72">
        <f>SUM(G115*0.375,G116,G117,G118*2,G119*3,G120*4,G121*5)/SUM(G115:G121)</f>
        <v>2.1710392256749871</v>
      </c>
      <c r="J193" s="72">
        <f>SUM(H115*0.375,H116,H117,H118*2,H119*3,H120*4,H121*5)/SUM(H115:H121)</f>
        <v>2.1717804860589141</v>
      </c>
      <c r="K193" s="14"/>
      <c r="L193" s="14"/>
      <c r="M193" s="14"/>
      <c r="N193" s="14"/>
      <c r="O193" s="14"/>
      <c r="T193" s="44"/>
      <c r="V193" s="44"/>
      <c r="W193" s="44"/>
      <c r="X193" s="23"/>
      <c r="Y193" s="23"/>
      <c r="Z193" s="23"/>
      <c r="AA193" s="23"/>
    </row>
    <row r="194" spans="2:27" ht="13.65" customHeight="1" x14ac:dyDescent="0.15">
      <c r="B194" s="95" t="s">
        <v>411</v>
      </c>
      <c r="C194" s="95"/>
      <c r="D194" s="115"/>
      <c r="E194" s="115"/>
      <c r="F194" s="115"/>
      <c r="G194" s="115"/>
      <c r="H194" s="115"/>
      <c r="I194" s="115"/>
      <c r="J194" s="115"/>
      <c r="K194" s="14"/>
      <c r="L194" s="14"/>
      <c r="M194" s="14"/>
      <c r="N194" s="14"/>
      <c r="O194" s="14"/>
      <c r="P194" s="14"/>
      <c r="Q194" s="14"/>
      <c r="R194" s="14"/>
      <c r="S194" s="14"/>
      <c r="T194" s="44"/>
      <c r="V194" s="44"/>
      <c r="W194" s="44"/>
      <c r="X194" s="23"/>
      <c r="Y194" s="23"/>
      <c r="Z194" s="23"/>
      <c r="AA194" s="23"/>
    </row>
    <row r="195" spans="2:27" ht="13.65" customHeight="1" x14ac:dyDescent="0.15">
      <c r="B195" s="95" t="s">
        <v>412</v>
      </c>
      <c r="C195" s="95"/>
      <c r="D195" s="115"/>
      <c r="E195" s="115"/>
      <c r="F195" s="14"/>
      <c r="G195" s="14"/>
      <c r="H195" s="14"/>
      <c r="I195" s="14"/>
      <c r="J195" s="14"/>
      <c r="K195" s="14"/>
      <c r="L195" s="14"/>
      <c r="M195" s="14"/>
      <c r="N195" s="14"/>
      <c r="O195" s="14"/>
      <c r="P195" s="14"/>
      <c r="Q195" s="14"/>
      <c r="R195" s="14"/>
      <c r="S195" s="14"/>
      <c r="T195" s="44"/>
      <c r="V195" s="44"/>
      <c r="W195" s="44"/>
      <c r="X195" s="23"/>
      <c r="Y195" s="23"/>
      <c r="Z195" s="23"/>
      <c r="AA195" s="23"/>
    </row>
    <row r="196" spans="2:27" ht="15" customHeight="1" x14ac:dyDescent="0.15">
      <c r="B196" s="63"/>
      <c r="C196" s="63"/>
      <c r="D196" s="63"/>
      <c r="E196" s="63"/>
      <c r="F196" s="63"/>
      <c r="G196" s="45"/>
      <c r="H196" s="92"/>
      <c r="I196" s="92"/>
      <c r="J196" s="92"/>
      <c r="K196" s="55"/>
      <c r="L196" s="23"/>
      <c r="P196" s="14"/>
      <c r="Q196" s="14"/>
      <c r="R196" s="14"/>
      <c r="S196" s="14"/>
      <c r="T196" s="44"/>
      <c r="V196" s="44"/>
      <c r="W196" s="44"/>
    </row>
    <row r="197" spans="2:27" ht="13.65" customHeight="1" x14ac:dyDescent="0.15">
      <c r="B197" s="65"/>
      <c r="C197" s="33"/>
      <c r="D197" s="33"/>
      <c r="E197" s="33"/>
      <c r="F197" s="80"/>
      <c r="G197" s="87"/>
      <c r="H197" s="84" t="s">
        <v>351</v>
      </c>
      <c r="I197" s="87"/>
      <c r="J197" s="87"/>
      <c r="K197" s="106"/>
      <c r="L197" s="87"/>
      <c r="M197" s="84" t="s">
        <v>236</v>
      </c>
      <c r="N197" s="87"/>
      <c r="O197" s="85"/>
      <c r="P197" s="14"/>
      <c r="Q197" s="14"/>
      <c r="R197" s="14"/>
      <c r="S197" s="14"/>
      <c r="T197" s="44"/>
      <c r="V197" s="44"/>
      <c r="W197" s="44"/>
      <c r="X197" s="90"/>
      <c r="Y197" s="90"/>
      <c r="Z197" s="90"/>
      <c r="AA197" s="90"/>
    </row>
    <row r="198" spans="2:27" ht="19.2" x14ac:dyDescent="0.15">
      <c r="B198" s="94"/>
      <c r="C198" s="45"/>
      <c r="D198" s="45"/>
      <c r="E198" s="45"/>
      <c r="F198" s="98" t="s">
        <v>589</v>
      </c>
      <c r="G198" s="98" t="s">
        <v>231</v>
      </c>
      <c r="H198" s="98" t="s">
        <v>232</v>
      </c>
      <c r="I198" s="98" t="s">
        <v>597</v>
      </c>
      <c r="J198" s="104" t="s">
        <v>234</v>
      </c>
      <c r="K198" s="107" t="s">
        <v>589</v>
      </c>
      <c r="L198" s="98" t="s">
        <v>231</v>
      </c>
      <c r="M198" s="98" t="s">
        <v>232</v>
      </c>
      <c r="N198" s="98" t="s">
        <v>597</v>
      </c>
      <c r="O198" s="98" t="s">
        <v>234</v>
      </c>
      <c r="P198" s="14"/>
      <c r="Q198" s="14"/>
      <c r="R198" s="14"/>
      <c r="S198" s="14"/>
      <c r="T198" s="44"/>
      <c r="V198" s="44"/>
      <c r="W198" s="44"/>
      <c r="X198" s="236"/>
      <c r="Y198" s="236"/>
      <c r="Z198" s="236"/>
      <c r="AA198" s="236"/>
    </row>
    <row r="199" spans="2:27" ht="12" customHeight="1" x14ac:dyDescent="0.15">
      <c r="B199" s="66"/>
      <c r="C199" s="36"/>
      <c r="D199" s="36"/>
      <c r="E199" s="36"/>
      <c r="F199" s="37"/>
      <c r="G199" s="37"/>
      <c r="H199" s="37"/>
      <c r="I199" s="37"/>
      <c r="J199" s="67"/>
      <c r="K199" s="111">
        <f>F204</f>
        <v>2028</v>
      </c>
      <c r="L199" s="2">
        <f t="shared" ref="L199:O199" si="93">G204</f>
        <v>726</v>
      </c>
      <c r="M199" s="2">
        <f t="shared" si="93"/>
        <v>1302</v>
      </c>
      <c r="N199" s="2">
        <f t="shared" si="93"/>
        <v>1088</v>
      </c>
      <c r="O199" s="2">
        <f t="shared" si="93"/>
        <v>1011</v>
      </c>
      <c r="P199" s="14"/>
      <c r="Q199" s="14"/>
      <c r="R199" s="14"/>
      <c r="S199" s="14"/>
      <c r="T199" s="44"/>
      <c r="V199" s="44"/>
      <c r="W199" s="44"/>
      <c r="X199" s="54"/>
      <c r="Y199" s="54"/>
      <c r="Z199" s="54"/>
      <c r="AA199" s="54"/>
    </row>
    <row r="200" spans="2:27" ht="15" customHeight="1" x14ac:dyDescent="0.15">
      <c r="B200" s="34" t="s">
        <v>393</v>
      </c>
      <c r="C200" s="255"/>
      <c r="D200" s="255"/>
      <c r="E200" s="255"/>
      <c r="F200" s="17">
        <f>SUM(F180:F182)</f>
        <v>118</v>
      </c>
      <c r="G200" s="17">
        <f>SUM(G180:G182)</f>
        <v>10</v>
      </c>
      <c r="H200" s="134">
        <f>SUM(H180:H182)</f>
        <v>108</v>
      </c>
      <c r="I200" s="8">
        <f>SUM(I180:I182)</f>
        <v>221</v>
      </c>
      <c r="J200" s="198">
        <f>SUM(J180:J182)</f>
        <v>215</v>
      </c>
      <c r="K200" s="100">
        <f t="shared" ref="K200:L203" si="94">F200/K$199*100</f>
        <v>5.8185404339250493</v>
      </c>
      <c r="L200" s="3">
        <f t="shared" si="94"/>
        <v>1.3774104683195594</v>
      </c>
      <c r="M200" s="184">
        <f t="shared" ref="M200:M203" si="95">H200/M$199*100</f>
        <v>8.2949308755760374</v>
      </c>
      <c r="N200" s="11">
        <f t="shared" ref="N200:N203" si="96">I200/N$199*100</f>
        <v>20.3125</v>
      </c>
      <c r="O200" s="15">
        <f t="shared" ref="O200:O203" si="97">J200/O$199*100</f>
        <v>21.266073194856578</v>
      </c>
      <c r="P200" s="14"/>
      <c r="Q200" s="195"/>
      <c r="R200" s="14"/>
      <c r="S200" s="14"/>
      <c r="T200" s="44"/>
      <c r="V200" s="44"/>
      <c r="W200" s="44"/>
      <c r="X200" s="23"/>
      <c r="Y200" s="23"/>
      <c r="Z200" s="23"/>
      <c r="AA200" s="23"/>
    </row>
    <row r="201" spans="2:27" ht="15" customHeight="1" x14ac:dyDescent="0.15">
      <c r="B201" s="34" t="s">
        <v>394</v>
      </c>
      <c r="C201" s="255"/>
      <c r="D201" s="255"/>
      <c r="E201" s="255"/>
      <c r="F201" s="18">
        <f>SUM(F183:F185)</f>
        <v>1281</v>
      </c>
      <c r="G201" s="18">
        <f>SUM(G183:G185)</f>
        <v>609</v>
      </c>
      <c r="H201" s="141">
        <f>SUM(H183:H185)</f>
        <v>672</v>
      </c>
      <c r="I201" s="9">
        <f>SUM(I183:I185)</f>
        <v>687</v>
      </c>
      <c r="J201" s="199">
        <f>SUM(J183:J185)</f>
        <v>623</v>
      </c>
      <c r="K201" s="24">
        <f t="shared" si="94"/>
        <v>63.165680473372774</v>
      </c>
      <c r="L201" s="4">
        <f t="shared" si="94"/>
        <v>83.88429752066115</v>
      </c>
      <c r="M201" s="185">
        <f t="shared" si="95"/>
        <v>51.612903225806448</v>
      </c>
      <c r="N201" s="12">
        <f t="shared" si="96"/>
        <v>63.143382352941181</v>
      </c>
      <c r="O201" s="16">
        <f t="shared" si="97"/>
        <v>61.622156280909991</v>
      </c>
      <c r="P201" s="14"/>
      <c r="Q201" s="195"/>
      <c r="R201" s="14"/>
      <c r="S201" s="14"/>
      <c r="T201" s="44"/>
      <c r="V201" s="44"/>
      <c r="W201" s="44"/>
      <c r="X201" s="23"/>
      <c r="Y201" s="23"/>
      <c r="Z201" s="23"/>
      <c r="AA201" s="23"/>
    </row>
    <row r="202" spans="2:27" ht="15" customHeight="1" x14ac:dyDescent="0.15">
      <c r="B202" s="34" t="s">
        <v>395</v>
      </c>
      <c r="C202" s="255"/>
      <c r="D202" s="255"/>
      <c r="E202" s="255"/>
      <c r="F202" s="18">
        <f>SUM(F186:F189)</f>
        <v>583</v>
      </c>
      <c r="G202" s="18">
        <f>SUM(G186:G189)</f>
        <v>97</v>
      </c>
      <c r="H202" s="141">
        <f>SUM(H186:H189)</f>
        <v>486</v>
      </c>
      <c r="I202" s="9">
        <f>SUM(I186:I189)</f>
        <v>146</v>
      </c>
      <c r="J202" s="199">
        <f>SUM(J186:J189)</f>
        <v>139</v>
      </c>
      <c r="K202" s="24">
        <f t="shared" si="94"/>
        <v>28.747534516765288</v>
      </c>
      <c r="L202" s="4">
        <f t="shared" si="94"/>
        <v>13.360881542699724</v>
      </c>
      <c r="M202" s="185">
        <f t="shared" si="95"/>
        <v>37.327188940092164</v>
      </c>
      <c r="N202" s="12">
        <f t="shared" si="96"/>
        <v>13.419117647058822</v>
      </c>
      <c r="O202" s="16">
        <f t="shared" si="97"/>
        <v>13.748763600395646</v>
      </c>
      <c r="P202" s="14"/>
      <c r="Q202" s="195"/>
      <c r="R202" s="14"/>
      <c r="S202" s="14"/>
      <c r="T202" s="44"/>
      <c r="V202" s="44"/>
      <c r="W202" s="44"/>
      <c r="X202" s="23"/>
      <c r="Y202" s="23"/>
      <c r="Z202" s="23"/>
      <c r="AA202" s="23"/>
    </row>
    <row r="203" spans="2:27" ht="15" customHeight="1" x14ac:dyDescent="0.15">
      <c r="B203" s="35" t="s">
        <v>0</v>
      </c>
      <c r="C203" s="89"/>
      <c r="D203" s="89"/>
      <c r="E203" s="255"/>
      <c r="F203" s="18">
        <f>F190</f>
        <v>46</v>
      </c>
      <c r="G203" s="18">
        <f>G190</f>
        <v>10</v>
      </c>
      <c r="H203" s="68">
        <f>H190</f>
        <v>36</v>
      </c>
      <c r="I203" s="18">
        <f>I190</f>
        <v>34</v>
      </c>
      <c r="J203" s="103">
        <f>J190</f>
        <v>34</v>
      </c>
      <c r="K203" s="24">
        <f t="shared" si="94"/>
        <v>2.2682445759368837</v>
      </c>
      <c r="L203" s="4">
        <f t="shared" si="94"/>
        <v>1.3774104683195594</v>
      </c>
      <c r="M203" s="186">
        <f t="shared" si="95"/>
        <v>2.7649769585253456</v>
      </c>
      <c r="N203" s="4">
        <f t="shared" si="96"/>
        <v>3.125</v>
      </c>
      <c r="O203" s="4">
        <f t="shared" si="97"/>
        <v>3.3630069238377844</v>
      </c>
      <c r="P203" s="14"/>
      <c r="Q203" s="195"/>
      <c r="R203" s="14"/>
      <c r="S203" s="14"/>
      <c r="T203" s="44"/>
      <c r="V203" s="44"/>
      <c r="W203" s="44"/>
      <c r="X203" s="81"/>
      <c r="Y203" s="81"/>
      <c r="Z203" s="81"/>
      <c r="AA203" s="81"/>
    </row>
    <row r="204" spans="2:27" ht="15" customHeight="1" x14ac:dyDescent="0.15">
      <c r="B204" s="38" t="s">
        <v>1</v>
      </c>
      <c r="C204" s="79"/>
      <c r="D204" s="79"/>
      <c r="E204" s="79"/>
      <c r="F204" s="47">
        <f t="shared" ref="F204" si="98">SUM(F200:F203)</f>
        <v>2028</v>
      </c>
      <c r="G204" s="47">
        <f t="shared" ref="G204:K204" si="99">SUM(G200:G203)</f>
        <v>726</v>
      </c>
      <c r="H204" s="136">
        <f t="shared" si="99"/>
        <v>1302</v>
      </c>
      <c r="I204" s="47">
        <f t="shared" si="99"/>
        <v>1088</v>
      </c>
      <c r="J204" s="200">
        <f t="shared" si="99"/>
        <v>1011</v>
      </c>
      <c r="K204" s="41">
        <f t="shared" si="99"/>
        <v>100</v>
      </c>
      <c r="L204" s="72">
        <f t="shared" ref="L204:O204" si="100">SUM(L200:L203)</f>
        <v>99.999999999999986</v>
      </c>
      <c r="M204" s="201">
        <f t="shared" si="100"/>
        <v>100</v>
      </c>
      <c r="N204" s="72">
        <f t="shared" si="100"/>
        <v>100.00000000000001</v>
      </c>
      <c r="O204" s="72">
        <f t="shared" si="100"/>
        <v>100</v>
      </c>
      <c r="P204" s="14"/>
      <c r="Q204" s="14"/>
      <c r="R204" s="14"/>
      <c r="S204" s="14"/>
      <c r="T204" s="44"/>
      <c r="V204" s="44"/>
      <c r="W204" s="44"/>
      <c r="X204" s="23"/>
      <c r="Y204" s="23"/>
      <c r="Z204" s="23"/>
      <c r="AA204" s="23"/>
    </row>
    <row r="205" spans="2:27" ht="15" customHeight="1" x14ac:dyDescent="0.15">
      <c r="B205" s="38" t="s">
        <v>353</v>
      </c>
      <c r="C205" s="79"/>
      <c r="D205" s="79"/>
      <c r="E205" s="79"/>
      <c r="F205" s="72">
        <f t="shared" ref="F205:J206" si="101">F192</f>
        <v>2.6339364107079866</v>
      </c>
      <c r="G205" s="72">
        <f t="shared" si="101"/>
        <v>2.4723897604194089</v>
      </c>
      <c r="H205" s="201">
        <f t="shared" si="101"/>
        <v>2.7253008669533445</v>
      </c>
      <c r="I205" s="72">
        <f t="shared" si="101"/>
        <v>2.1502200244861722</v>
      </c>
      <c r="J205" s="72">
        <f t="shared" si="101"/>
        <v>2.144910470932011</v>
      </c>
      <c r="K205" s="14"/>
      <c r="L205" s="14"/>
      <c r="M205" s="14"/>
      <c r="N205" s="14"/>
      <c r="O205" s="14"/>
      <c r="P205" s="14"/>
      <c r="Q205" s="14"/>
      <c r="R205" s="14"/>
      <c r="S205" s="14"/>
      <c r="T205" s="44"/>
      <c r="V205" s="44"/>
      <c r="W205" s="44"/>
      <c r="X205" s="23"/>
      <c r="Y205" s="23"/>
      <c r="Z205" s="23"/>
      <c r="AA205" s="23"/>
    </row>
    <row r="206" spans="2:27" ht="15" customHeight="1" x14ac:dyDescent="0.15">
      <c r="B206" s="38" t="s">
        <v>354</v>
      </c>
      <c r="C206" s="79"/>
      <c r="D206" s="79"/>
      <c r="E206" s="79"/>
      <c r="F206" s="72">
        <f t="shared" si="101"/>
        <v>2.5653150775819173</v>
      </c>
      <c r="G206" s="72">
        <f t="shared" si="101"/>
        <v>2.4346231078158791</v>
      </c>
      <c r="H206" s="72">
        <f t="shared" si="101"/>
        <v>2.7168471182025398</v>
      </c>
      <c r="I206" s="72">
        <f t="shared" si="101"/>
        <v>2.1710392256749871</v>
      </c>
      <c r="J206" s="72">
        <f t="shared" si="101"/>
        <v>2.1717804860589141</v>
      </c>
      <c r="K206" s="14"/>
      <c r="L206" s="14"/>
      <c r="M206" s="14"/>
      <c r="N206" s="14"/>
      <c r="O206" s="14"/>
      <c r="P206" s="14"/>
      <c r="Q206" s="14"/>
      <c r="R206" s="14"/>
      <c r="S206" s="14"/>
      <c r="T206" s="44"/>
      <c r="V206" s="44"/>
      <c r="W206" s="44"/>
      <c r="X206" s="23"/>
      <c r="Y206" s="23"/>
      <c r="Z206" s="23"/>
      <c r="AA206" s="23"/>
    </row>
    <row r="207" spans="2:27" ht="13.65" customHeight="1" x14ac:dyDescent="0.15">
      <c r="B207" s="95" t="s">
        <v>411</v>
      </c>
      <c r="C207" s="115"/>
      <c r="D207" s="115"/>
      <c r="E207" s="115"/>
      <c r="F207" s="115"/>
      <c r="G207" s="115"/>
      <c r="H207" s="115"/>
      <c r="I207" s="14"/>
      <c r="J207" s="14"/>
      <c r="K207" s="14"/>
      <c r="L207" s="14"/>
      <c r="M207" s="14"/>
      <c r="N207" s="14"/>
      <c r="O207" s="14"/>
      <c r="P207" s="14"/>
      <c r="Q207" s="14"/>
      <c r="R207" s="14"/>
      <c r="T207" s="44"/>
      <c r="V207" s="44"/>
      <c r="W207" s="44"/>
      <c r="X207" s="23"/>
      <c r="Y207" s="23"/>
    </row>
    <row r="208" spans="2:27" ht="13.65" customHeight="1" x14ac:dyDescent="0.15">
      <c r="B208" s="95" t="s">
        <v>412</v>
      </c>
      <c r="C208" s="115"/>
      <c r="D208" s="115"/>
      <c r="E208" s="115"/>
      <c r="F208" s="115"/>
      <c r="G208" s="115"/>
      <c r="H208" s="115"/>
      <c r="I208" s="14"/>
      <c r="J208" s="14"/>
      <c r="K208" s="14"/>
      <c r="L208" s="14"/>
      <c r="M208" s="14"/>
      <c r="N208" s="14"/>
      <c r="O208" s="14"/>
      <c r="P208" s="14"/>
      <c r="Q208" s="14"/>
      <c r="R208" s="14"/>
      <c r="T208" s="44"/>
      <c r="V208" s="44"/>
      <c r="W208" s="44"/>
      <c r="X208" s="23"/>
      <c r="Y208" s="23"/>
    </row>
    <row r="209" spans="1:23" ht="15" customHeight="1" x14ac:dyDescent="0.15">
      <c r="B209" s="63"/>
      <c r="C209" s="63"/>
      <c r="D209" s="63"/>
      <c r="E209" s="45"/>
      <c r="F209" s="92"/>
      <c r="G209" s="92"/>
      <c r="H209" s="92"/>
      <c r="I209" s="55"/>
      <c r="J209" s="23"/>
      <c r="T209" s="44"/>
      <c r="V209" s="44"/>
      <c r="W209" s="44"/>
    </row>
    <row r="210" spans="1:23" ht="15" customHeight="1" x14ac:dyDescent="0.15">
      <c r="A210" s="1" t="s">
        <v>439</v>
      </c>
      <c r="B210" s="22"/>
      <c r="C210" s="22"/>
      <c r="D210" s="22"/>
      <c r="F210" s="1"/>
      <c r="G210" s="1"/>
      <c r="T210" s="44"/>
      <c r="V210" s="44"/>
      <c r="W210" s="44"/>
    </row>
    <row r="211" spans="1:23" ht="13.65" customHeight="1" x14ac:dyDescent="0.15">
      <c r="B211" s="65"/>
      <c r="C211" s="33"/>
      <c r="D211" s="33"/>
      <c r="E211" s="33"/>
      <c r="F211" s="80"/>
      <c r="G211" s="87"/>
      <c r="H211" s="84" t="s">
        <v>235</v>
      </c>
      <c r="I211" s="87"/>
      <c r="J211" s="87"/>
      <c r="K211" s="110"/>
      <c r="L211" s="87"/>
      <c r="M211" s="84" t="s">
        <v>236</v>
      </c>
      <c r="N211" s="87"/>
      <c r="O211" s="85"/>
      <c r="T211" s="44"/>
      <c r="V211" s="44"/>
      <c r="W211" s="44"/>
    </row>
    <row r="212" spans="1:23" ht="19.2" x14ac:dyDescent="0.15">
      <c r="B212" s="78"/>
      <c r="F212" s="98" t="s">
        <v>589</v>
      </c>
      <c r="G212" s="98" t="s">
        <v>231</v>
      </c>
      <c r="H212" s="98" t="s">
        <v>232</v>
      </c>
      <c r="I212" s="98" t="s">
        <v>597</v>
      </c>
      <c r="J212" s="104" t="s">
        <v>234</v>
      </c>
      <c r="K212" s="107" t="s">
        <v>589</v>
      </c>
      <c r="L212" s="98" t="s">
        <v>231</v>
      </c>
      <c r="M212" s="98" t="s">
        <v>232</v>
      </c>
      <c r="N212" s="98" t="s">
        <v>597</v>
      </c>
      <c r="O212" s="98" t="s">
        <v>234</v>
      </c>
      <c r="T212" s="44"/>
      <c r="V212" s="44"/>
      <c r="W212" s="44"/>
    </row>
    <row r="213" spans="1:23" ht="12" customHeight="1" x14ac:dyDescent="0.15">
      <c r="B213" s="35"/>
      <c r="C213" s="89"/>
      <c r="D213" s="89"/>
      <c r="E213" s="36"/>
      <c r="F213" s="37"/>
      <c r="G213" s="37"/>
      <c r="H213" s="37"/>
      <c r="I213" s="37"/>
      <c r="J213" s="67"/>
      <c r="K213" s="111">
        <f>F$16</f>
        <v>2028</v>
      </c>
      <c r="L213" s="2">
        <f>G$16</f>
        <v>726</v>
      </c>
      <c r="M213" s="2">
        <f>H$16</f>
        <v>1302</v>
      </c>
      <c r="N213" s="2">
        <f>I$16</f>
        <v>1088</v>
      </c>
      <c r="O213" s="2">
        <f>J$16</f>
        <v>1011</v>
      </c>
      <c r="P213" s="91"/>
      <c r="Q213" s="91"/>
      <c r="R213" s="91"/>
      <c r="S213" s="91"/>
      <c r="T213" s="44"/>
      <c r="V213" s="44"/>
      <c r="W213" s="44"/>
    </row>
    <row r="214" spans="1:23" ht="15" customHeight="1" x14ac:dyDescent="0.15">
      <c r="B214" s="34" t="s">
        <v>190</v>
      </c>
      <c r="C214" s="255"/>
      <c r="D214" s="255"/>
      <c r="F214" s="18">
        <v>44</v>
      </c>
      <c r="G214" s="18">
        <v>15</v>
      </c>
      <c r="H214" s="18">
        <v>29</v>
      </c>
      <c r="I214" s="18">
        <v>24</v>
      </c>
      <c r="J214" s="68">
        <v>23</v>
      </c>
      <c r="K214" s="112">
        <f>F214/K$213*100</f>
        <v>2.1696252465483234</v>
      </c>
      <c r="L214" s="4">
        <f t="shared" ref="L214:L221" si="102">G214/L$213*100</f>
        <v>2.0661157024793391</v>
      </c>
      <c r="M214" s="4">
        <f t="shared" ref="M214:M221" si="103">H214/M$213*100</f>
        <v>2.2273425499231951</v>
      </c>
      <c r="N214" s="4">
        <f t="shared" ref="N214:N221" si="104">I214/N$213*100</f>
        <v>2.2058823529411766</v>
      </c>
      <c r="O214" s="4">
        <f t="shared" ref="O214:O221" si="105">J214/O$213*100</f>
        <v>2.2749752720079131</v>
      </c>
      <c r="P214" s="81"/>
      <c r="Q214" s="81"/>
      <c r="R214" s="81"/>
      <c r="S214" s="81"/>
      <c r="T214" s="44"/>
      <c r="V214" s="44"/>
      <c r="W214" s="44"/>
    </row>
    <row r="215" spans="1:23" ht="15" customHeight="1" x14ac:dyDescent="0.15">
      <c r="B215" s="34" t="s">
        <v>156</v>
      </c>
      <c r="C215" s="255"/>
      <c r="D215" s="255"/>
      <c r="F215" s="18">
        <v>15</v>
      </c>
      <c r="G215" s="18">
        <v>3</v>
      </c>
      <c r="H215" s="18">
        <v>12</v>
      </c>
      <c r="I215" s="18">
        <v>18</v>
      </c>
      <c r="J215" s="68">
        <v>18</v>
      </c>
      <c r="K215" s="113">
        <f t="shared" ref="K215:K221" si="106">F215/K$213*100</f>
        <v>0.73964497041420119</v>
      </c>
      <c r="L215" s="4">
        <f t="shared" si="102"/>
        <v>0.41322314049586778</v>
      </c>
      <c r="M215" s="4">
        <f t="shared" si="103"/>
        <v>0.92165898617511521</v>
      </c>
      <c r="N215" s="4">
        <f t="shared" si="104"/>
        <v>1.6544117647058825</v>
      </c>
      <c r="O215" s="4">
        <f t="shared" si="105"/>
        <v>1.7804154302670623</v>
      </c>
      <c r="P215" s="81"/>
      <c r="Q215" s="81"/>
      <c r="R215" s="81"/>
      <c r="S215" s="81"/>
      <c r="T215" s="44"/>
      <c r="V215" s="44"/>
      <c r="W215" s="44"/>
    </row>
    <row r="216" spans="1:23" ht="15" customHeight="1" x14ac:dyDescent="0.15">
      <c r="B216" s="34" t="s">
        <v>157</v>
      </c>
      <c r="C216" s="255"/>
      <c r="D216" s="255"/>
      <c r="F216" s="18">
        <v>29</v>
      </c>
      <c r="G216" s="18">
        <v>7</v>
      </c>
      <c r="H216" s="18">
        <v>22</v>
      </c>
      <c r="I216" s="18">
        <v>34</v>
      </c>
      <c r="J216" s="68">
        <v>32</v>
      </c>
      <c r="K216" s="113">
        <f t="shared" si="106"/>
        <v>1.4299802761341223</v>
      </c>
      <c r="L216" s="4">
        <f t="shared" si="102"/>
        <v>0.96418732782369143</v>
      </c>
      <c r="M216" s="4">
        <f t="shared" si="103"/>
        <v>1.6897081413210446</v>
      </c>
      <c r="N216" s="4">
        <f t="shared" si="104"/>
        <v>3.125</v>
      </c>
      <c r="O216" s="4">
        <f t="shared" si="105"/>
        <v>3.1651829871414439</v>
      </c>
      <c r="P216" s="81"/>
      <c r="Q216" s="81"/>
      <c r="R216" s="81"/>
      <c r="S216" s="81"/>
      <c r="T216" s="44"/>
      <c r="V216" s="44"/>
      <c r="W216" s="44"/>
    </row>
    <row r="217" spans="1:23" ht="15" customHeight="1" x14ac:dyDescent="0.15">
      <c r="B217" s="34" t="s">
        <v>161</v>
      </c>
      <c r="C217" s="255"/>
      <c r="D217" s="255"/>
      <c r="F217" s="18">
        <v>32</v>
      </c>
      <c r="G217" s="18">
        <v>6</v>
      </c>
      <c r="H217" s="18">
        <v>26</v>
      </c>
      <c r="I217" s="18">
        <v>75</v>
      </c>
      <c r="J217" s="68">
        <v>75</v>
      </c>
      <c r="K217" s="113">
        <f t="shared" si="106"/>
        <v>1.5779092702169626</v>
      </c>
      <c r="L217" s="4">
        <f t="shared" si="102"/>
        <v>0.82644628099173556</v>
      </c>
      <c r="M217" s="4">
        <f t="shared" si="103"/>
        <v>1.9969278033794162</v>
      </c>
      <c r="N217" s="4">
        <f t="shared" si="104"/>
        <v>6.8933823529411766</v>
      </c>
      <c r="O217" s="4">
        <f t="shared" si="105"/>
        <v>7.4183976261127587</v>
      </c>
      <c r="P217" s="81"/>
      <c r="Q217" s="81"/>
      <c r="R217" s="81"/>
      <c r="S217" s="81"/>
      <c r="T217" s="44"/>
      <c r="V217" s="44"/>
      <c r="W217" s="44"/>
    </row>
    <row r="218" spans="1:23" ht="15" customHeight="1" x14ac:dyDescent="0.15">
      <c r="B218" s="34" t="s">
        <v>162</v>
      </c>
      <c r="C218" s="255"/>
      <c r="D218" s="255"/>
      <c r="F218" s="18">
        <v>73</v>
      </c>
      <c r="G218" s="18">
        <v>16</v>
      </c>
      <c r="H218" s="18">
        <v>57</v>
      </c>
      <c r="I218" s="18">
        <v>157</v>
      </c>
      <c r="J218" s="68">
        <v>153</v>
      </c>
      <c r="K218" s="113">
        <f t="shared" si="106"/>
        <v>3.5996055226824462</v>
      </c>
      <c r="L218" s="4">
        <f t="shared" si="102"/>
        <v>2.2038567493112948</v>
      </c>
      <c r="M218" s="4">
        <f t="shared" si="103"/>
        <v>4.3778801843317972</v>
      </c>
      <c r="N218" s="4">
        <f t="shared" si="104"/>
        <v>14.430147058823529</v>
      </c>
      <c r="O218" s="4">
        <f t="shared" si="105"/>
        <v>15.133531157270031</v>
      </c>
      <c r="P218" s="81"/>
      <c r="Q218" s="81"/>
      <c r="R218" s="81"/>
      <c r="S218" s="81"/>
      <c r="T218" s="44"/>
      <c r="V218" s="44"/>
      <c r="W218" s="44"/>
    </row>
    <row r="219" spans="1:23" ht="15" customHeight="1" x14ac:dyDescent="0.15">
      <c r="B219" s="34" t="s">
        <v>163</v>
      </c>
      <c r="C219" s="255"/>
      <c r="D219" s="255"/>
      <c r="F219" s="18">
        <v>376</v>
      </c>
      <c r="G219" s="18">
        <v>184</v>
      </c>
      <c r="H219" s="18">
        <v>192</v>
      </c>
      <c r="I219" s="18">
        <v>240</v>
      </c>
      <c r="J219" s="68">
        <v>221</v>
      </c>
      <c r="K219" s="113">
        <f t="shared" si="106"/>
        <v>18.54043392504931</v>
      </c>
      <c r="L219" s="4">
        <f t="shared" si="102"/>
        <v>25.344352617079892</v>
      </c>
      <c r="M219" s="4">
        <f t="shared" si="103"/>
        <v>14.746543778801843</v>
      </c>
      <c r="N219" s="4">
        <f t="shared" si="104"/>
        <v>22.058823529411764</v>
      </c>
      <c r="O219" s="4">
        <f t="shared" si="105"/>
        <v>21.859545004945598</v>
      </c>
      <c r="P219" s="81"/>
      <c r="Q219" s="81"/>
      <c r="R219" s="81"/>
      <c r="S219" s="81"/>
      <c r="T219" s="44"/>
      <c r="V219" s="44"/>
      <c r="W219" s="44"/>
    </row>
    <row r="220" spans="1:23" ht="15" customHeight="1" x14ac:dyDescent="0.15">
      <c r="B220" s="34" t="s">
        <v>174</v>
      </c>
      <c r="C220" s="255"/>
      <c r="D220" s="255"/>
      <c r="F220" s="18">
        <v>1413</v>
      </c>
      <c r="G220" s="18">
        <v>485</v>
      </c>
      <c r="H220" s="18">
        <v>928</v>
      </c>
      <c r="I220" s="18">
        <v>506</v>
      </c>
      <c r="J220" s="68">
        <v>455</v>
      </c>
      <c r="K220" s="113">
        <f t="shared" si="106"/>
        <v>69.674556213017752</v>
      </c>
      <c r="L220" s="4">
        <f t="shared" si="102"/>
        <v>66.80440771349862</v>
      </c>
      <c r="M220" s="4">
        <f t="shared" si="103"/>
        <v>71.274961597542244</v>
      </c>
      <c r="N220" s="4">
        <f t="shared" si="104"/>
        <v>46.507352941176471</v>
      </c>
      <c r="O220" s="4">
        <f t="shared" si="105"/>
        <v>45.004945598417407</v>
      </c>
      <c r="P220" s="23"/>
      <c r="Q220" s="81"/>
      <c r="R220" s="23"/>
      <c r="S220" s="23"/>
      <c r="T220" s="44"/>
      <c r="V220" s="44"/>
      <c r="W220" s="44"/>
    </row>
    <row r="221" spans="1:23" ht="15" customHeight="1" x14ac:dyDescent="0.15">
      <c r="B221" s="35" t="s">
        <v>160</v>
      </c>
      <c r="C221" s="89"/>
      <c r="D221" s="89"/>
      <c r="E221" s="36"/>
      <c r="F221" s="19">
        <v>46</v>
      </c>
      <c r="G221" s="19">
        <v>10</v>
      </c>
      <c r="H221" s="19">
        <v>36</v>
      </c>
      <c r="I221" s="19">
        <v>34</v>
      </c>
      <c r="J221" s="73">
        <v>34</v>
      </c>
      <c r="K221" s="117">
        <f t="shared" si="106"/>
        <v>2.2682445759368837</v>
      </c>
      <c r="L221" s="5">
        <f t="shared" si="102"/>
        <v>1.3774104683195594</v>
      </c>
      <c r="M221" s="5">
        <f t="shared" si="103"/>
        <v>2.7649769585253456</v>
      </c>
      <c r="N221" s="5">
        <f t="shared" si="104"/>
        <v>3.125</v>
      </c>
      <c r="O221" s="5">
        <f t="shared" si="105"/>
        <v>3.3630069238377844</v>
      </c>
      <c r="P221" s="23"/>
      <c r="Q221" s="81"/>
      <c r="R221" s="23"/>
      <c r="S221" s="23"/>
      <c r="T221" s="44"/>
      <c r="V221" s="44"/>
      <c r="W221" s="44"/>
    </row>
    <row r="222" spans="1:23" ht="15" customHeight="1" x14ac:dyDescent="0.15">
      <c r="B222" s="38" t="s">
        <v>1</v>
      </c>
      <c r="C222" s="79"/>
      <c r="D222" s="79"/>
      <c r="E222" s="28"/>
      <c r="F222" s="39">
        <f>SUM(F214:F221)</f>
        <v>2028</v>
      </c>
      <c r="G222" s="39">
        <f>SUM(G214:G221)</f>
        <v>726</v>
      </c>
      <c r="H222" s="39">
        <f>SUM(H214:H221)</f>
        <v>1302</v>
      </c>
      <c r="I222" s="39">
        <f>SUM(I214:I221)</f>
        <v>1088</v>
      </c>
      <c r="J222" s="69">
        <f>SUM(J214:J221)</f>
        <v>1011</v>
      </c>
      <c r="K222" s="114">
        <f>IF(SUM(K214:K221)&gt;100,"－",SUM(K214:K221))</f>
        <v>100.00000000000001</v>
      </c>
      <c r="L222" s="6">
        <f>IF(SUM(L214:L221)&gt;100,"－",SUM(L214:L221))</f>
        <v>99.999999999999986</v>
      </c>
      <c r="M222" s="6">
        <f>IF(SUM(M214:M221)&gt;100,"－",SUM(M214:M221))</f>
        <v>100</v>
      </c>
      <c r="N222" s="6">
        <f>IF(SUM(N214:N221)&gt;100,"－",SUM(N214:N221))</f>
        <v>100</v>
      </c>
      <c r="O222" s="6">
        <f>IF(SUM(O214:O221)&gt;100,"－",SUM(O214:O221))</f>
        <v>100</v>
      </c>
      <c r="P222" s="23"/>
      <c r="Q222" s="23"/>
      <c r="R222" s="23"/>
      <c r="S222" s="23"/>
      <c r="T222" s="44"/>
      <c r="V222" s="44"/>
      <c r="W222" s="44"/>
    </row>
    <row r="223" spans="1:23" ht="15" customHeight="1" x14ac:dyDescent="0.15">
      <c r="B223" s="38" t="s">
        <v>92</v>
      </c>
      <c r="C223" s="79"/>
      <c r="D223" s="79"/>
      <c r="E223" s="29"/>
      <c r="F223" s="41">
        <v>95.735641752956198</v>
      </c>
      <c r="G223" s="72">
        <v>96.563619864606054</v>
      </c>
      <c r="H223" s="72">
        <v>95.26736977195992</v>
      </c>
      <c r="I223" s="72">
        <v>91.381217972679281</v>
      </c>
      <c r="J223" s="72">
        <v>90.953315332910677</v>
      </c>
      <c r="K223" s="14"/>
      <c r="L223" s="14"/>
      <c r="M223" s="14"/>
      <c r="N223" s="14"/>
      <c r="O223" s="14"/>
      <c r="P223" s="14"/>
      <c r="Q223" s="14"/>
      <c r="R223" s="14"/>
      <c r="S223" s="14"/>
      <c r="T223" s="44"/>
      <c r="V223" s="44"/>
      <c r="W223" s="44"/>
    </row>
    <row r="224" spans="1:23" ht="15" customHeight="1" x14ac:dyDescent="0.15">
      <c r="C224" s="1"/>
      <c r="D224" s="1"/>
      <c r="N224" s="7"/>
      <c r="T224" s="44"/>
      <c r="V224" s="44"/>
      <c r="W224" s="44"/>
    </row>
    <row r="225" spans="1:23" ht="15" customHeight="1" x14ac:dyDescent="0.15">
      <c r="A225" s="1" t="s">
        <v>440</v>
      </c>
      <c r="B225" s="22"/>
      <c r="C225" s="22"/>
      <c r="D225" s="22"/>
      <c r="F225" s="1"/>
      <c r="G225" s="1"/>
      <c r="T225" s="44"/>
      <c r="V225" s="44"/>
      <c r="W225" s="44"/>
    </row>
    <row r="226" spans="1:23" ht="13.65" customHeight="1" x14ac:dyDescent="0.15">
      <c r="B226" s="65"/>
      <c r="C226" s="33"/>
      <c r="D226" s="33"/>
      <c r="E226" s="33"/>
      <c r="F226" s="80"/>
      <c r="G226" s="87"/>
      <c r="H226" s="84" t="s">
        <v>235</v>
      </c>
      <c r="I226" s="87"/>
      <c r="J226" s="87"/>
      <c r="K226" s="110"/>
      <c r="L226" s="87"/>
      <c r="M226" s="84" t="s">
        <v>236</v>
      </c>
      <c r="N226" s="87"/>
      <c r="O226" s="85"/>
      <c r="T226" s="44"/>
      <c r="V226" s="44"/>
      <c r="W226" s="44"/>
    </row>
    <row r="227" spans="1:23" ht="19.2" x14ac:dyDescent="0.15">
      <c r="B227" s="78"/>
      <c r="F227" s="98" t="s">
        <v>589</v>
      </c>
      <c r="G227" s="98" t="s">
        <v>231</v>
      </c>
      <c r="H227" s="98" t="s">
        <v>232</v>
      </c>
      <c r="I227" s="98" t="s">
        <v>597</v>
      </c>
      <c r="J227" s="104" t="s">
        <v>234</v>
      </c>
      <c r="K227" s="107" t="s">
        <v>589</v>
      </c>
      <c r="L227" s="98" t="s">
        <v>231</v>
      </c>
      <c r="M227" s="98" t="s">
        <v>232</v>
      </c>
      <c r="N227" s="98" t="s">
        <v>597</v>
      </c>
      <c r="O227" s="98" t="s">
        <v>234</v>
      </c>
      <c r="T227" s="44"/>
      <c r="V227" s="44"/>
      <c r="W227" s="44"/>
    </row>
    <row r="228" spans="1:23" ht="12" customHeight="1" x14ac:dyDescent="0.15">
      <c r="B228" s="35"/>
      <c r="C228" s="89"/>
      <c r="D228" s="89"/>
      <c r="E228" s="36"/>
      <c r="F228" s="37"/>
      <c r="G228" s="37"/>
      <c r="H228" s="37"/>
      <c r="I228" s="37"/>
      <c r="J228" s="67"/>
      <c r="K228" s="111">
        <f>F$16</f>
        <v>2028</v>
      </c>
      <c r="L228" s="2">
        <f>G$16</f>
        <v>726</v>
      </c>
      <c r="M228" s="2">
        <f>H$16</f>
        <v>1302</v>
      </c>
      <c r="N228" s="2">
        <f>I$16</f>
        <v>1088</v>
      </c>
      <c r="O228" s="2">
        <f>J$16</f>
        <v>1011</v>
      </c>
      <c r="P228" s="91"/>
      <c r="Q228" s="91"/>
      <c r="R228" s="91"/>
      <c r="S228" s="91"/>
      <c r="T228" s="44"/>
      <c r="V228" s="44"/>
      <c r="W228" s="44"/>
    </row>
    <row r="229" spans="1:23" ht="15" customHeight="1" x14ac:dyDescent="0.15">
      <c r="B229" s="34" t="s">
        <v>199</v>
      </c>
      <c r="C229" s="255"/>
      <c r="D229" s="255"/>
      <c r="F229" s="18">
        <v>69</v>
      </c>
      <c r="G229" s="18">
        <v>3</v>
      </c>
      <c r="H229" s="18">
        <v>66</v>
      </c>
      <c r="I229" s="18">
        <v>77</v>
      </c>
      <c r="J229" s="68">
        <v>77</v>
      </c>
      <c r="K229" s="112">
        <f t="shared" ref="K229:K236" si="107">F229/K$213*100</f>
        <v>3.4023668639053253</v>
      </c>
      <c r="L229" s="4">
        <f t="shared" ref="L229:L236" si="108">G229/L$213*100</f>
        <v>0.41322314049586778</v>
      </c>
      <c r="M229" s="4">
        <f t="shared" ref="M229:M236" si="109">H229/M$213*100</f>
        <v>5.0691244239631335</v>
      </c>
      <c r="N229" s="4">
        <f t="shared" ref="N229:N236" si="110">I229/N$213*100</f>
        <v>7.0772058823529411</v>
      </c>
      <c r="O229" s="4">
        <f t="shared" ref="O229:O236" si="111">J229/O$213*100</f>
        <v>7.6162215628091001</v>
      </c>
      <c r="P229" s="81"/>
      <c r="Q229" s="81"/>
      <c r="R229" s="81"/>
      <c r="S229" s="81"/>
      <c r="T229" s="44"/>
      <c r="V229" s="44"/>
      <c r="W229" s="44"/>
    </row>
    <row r="230" spans="1:23" ht="15" customHeight="1" x14ac:dyDescent="0.15">
      <c r="B230" s="34" t="s">
        <v>148</v>
      </c>
      <c r="C230" s="255"/>
      <c r="D230" s="255"/>
      <c r="F230" s="18">
        <v>124</v>
      </c>
      <c r="G230" s="18">
        <v>26</v>
      </c>
      <c r="H230" s="18">
        <v>98</v>
      </c>
      <c r="I230" s="18">
        <v>263</v>
      </c>
      <c r="J230" s="68">
        <v>251</v>
      </c>
      <c r="K230" s="113">
        <f t="shared" si="107"/>
        <v>6.1143984220907299</v>
      </c>
      <c r="L230" s="4">
        <f t="shared" si="108"/>
        <v>3.5812672176308542</v>
      </c>
      <c r="M230" s="4">
        <f t="shared" si="109"/>
        <v>7.5268817204301079</v>
      </c>
      <c r="N230" s="4">
        <f t="shared" si="110"/>
        <v>24.172794117647058</v>
      </c>
      <c r="O230" s="4">
        <f t="shared" si="111"/>
        <v>24.826904055390703</v>
      </c>
      <c r="P230" s="81"/>
      <c r="Q230" s="81"/>
      <c r="R230" s="81"/>
      <c r="S230" s="81"/>
      <c r="T230" s="44"/>
      <c r="V230" s="44"/>
      <c r="W230" s="44"/>
    </row>
    <row r="231" spans="1:23" ht="15" customHeight="1" x14ac:dyDescent="0.15">
      <c r="B231" s="34" t="s">
        <v>149</v>
      </c>
      <c r="C231" s="255"/>
      <c r="D231" s="255"/>
      <c r="F231" s="18">
        <v>451</v>
      </c>
      <c r="G231" s="18">
        <v>231</v>
      </c>
      <c r="H231" s="18">
        <v>220</v>
      </c>
      <c r="I231" s="18">
        <v>318</v>
      </c>
      <c r="J231" s="68">
        <v>287</v>
      </c>
      <c r="K231" s="113">
        <f t="shared" si="107"/>
        <v>22.238658777120314</v>
      </c>
      <c r="L231" s="4">
        <f t="shared" si="108"/>
        <v>31.818181818181817</v>
      </c>
      <c r="M231" s="4">
        <f t="shared" si="109"/>
        <v>16.897081413210447</v>
      </c>
      <c r="N231" s="4">
        <f t="shared" si="110"/>
        <v>29.227941176470591</v>
      </c>
      <c r="O231" s="4">
        <f t="shared" si="111"/>
        <v>28.387734915924828</v>
      </c>
      <c r="P231" s="81"/>
      <c r="Q231" s="81"/>
      <c r="R231" s="81"/>
      <c r="S231" s="81"/>
      <c r="T231" s="44"/>
      <c r="V231" s="44"/>
      <c r="W231" s="44"/>
    </row>
    <row r="232" spans="1:23" ht="15" customHeight="1" x14ac:dyDescent="0.15">
      <c r="B232" s="34" t="s">
        <v>229</v>
      </c>
      <c r="C232" s="255"/>
      <c r="D232" s="255"/>
      <c r="F232" s="18">
        <v>716</v>
      </c>
      <c r="G232" s="18">
        <v>346</v>
      </c>
      <c r="H232" s="18">
        <v>370</v>
      </c>
      <c r="I232" s="18">
        <v>227</v>
      </c>
      <c r="J232" s="68">
        <v>201</v>
      </c>
      <c r="K232" s="113">
        <f t="shared" si="107"/>
        <v>35.30571992110454</v>
      </c>
      <c r="L232" s="4">
        <f t="shared" si="108"/>
        <v>47.658402203856745</v>
      </c>
      <c r="M232" s="4">
        <f t="shared" si="109"/>
        <v>28.417818740399387</v>
      </c>
      <c r="N232" s="4">
        <f t="shared" si="110"/>
        <v>20.863970588235293</v>
      </c>
      <c r="O232" s="4">
        <f t="shared" si="111"/>
        <v>19.881305637982198</v>
      </c>
      <c r="P232" s="81"/>
      <c r="Q232" s="81"/>
      <c r="R232" s="81"/>
      <c r="S232" s="81"/>
      <c r="T232" s="44"/>
      <c r="V232" s="44"/>
      <c r="W232" s="44"/>
    </row>
    <row r="233" spans="1:23" ht="15" customHeight="1" x14ac:dyDescent="0.15">
      <c r="B233" s="34" t="s">
        <v>230</v>
      </c>
      <c r="C233" s="255"/>
      <c r="D233" s="255"/>
      <c r="F233" s="18">
        <v>420</v>
      </c>
      <c r="G233" s="18">
        <v>96</v>
      </c>
      <c r="H233" s="18">
        <v>324</v>
      </c>
      <c r="I233" s="18">
        <v>127</v>
      </c>
      <c r="J233" s="68">
        <v>121</v>
      </c>
      <c r="K233" s="113">
        <f t="shared" si="107"/>
        <v>20.710059171597635</v>
      </c>
      <c r="L233" s="4">
        <f t="shared" si="108"/>
        <v>13.223140495867769</v>
      </c>
      <c r="M233" s="4">
        <f t="shared" si="109"/>
        <v>24.88479262672811</v>
      </c>
      <c r="N233" s="4">
        <f t="shared" si="110"/>
        <v>11.67279411764706</v>
      </c>
      <c r="O233" s="4">
        <f t="shared" si="111"/>
        <v>11.968348170128586</v>
      </c>
      <c r="P233" s="81"/>
      <c r="Q233" s="81"/>
      <c r="R233" s="81"/>
      <c r="S233" s="81"/>
      <c r="T233" s="44"/>
      <c r="V233" s="44"/>
      <c r="W233" s="44"/>
    </row>
    <row r="234" spans="1:23" ht="15" customHeight="1" x14ac:dyDescent="0.15">
      <c r="B234" s="34" t="s">
        <v>192</v>
      </c>
      <c r="C234" s="255"/>
      <c r="D234" s="255"/>
      <c r="F234" s="18">
        <v>147</v>
      </c>
      <c r="G234" s="18">
        <v>13</v>
      </c>
      <c r="H234" s="18">
        <v>134</v>
      </c>
      <c r="I234" s="18">
        <v>36</v>
      </c>
      <c r="J234" s="68">
        <v>34</v>
      </c>
      <c r="K234" s="113">
        <f t="shared" si="107"/>
        <v>7.2485207100591715</v>
      </c>
      <c r="L234" s="4">
        <f t="shared" si="108"/>
        <v>1.7906336088154271</v>
      </c>
      <c r="M234" s="4">
        <f t="shared" si="109"/>
        <v>10.291858678955453</v>
      </c>
      <c r="N234" s="4">
        <f t="shared" si="110"/>
        <v>3.3088235294117649</v>
      </c>
      <c r="O234" s="4">
        <f t="shared" si="111"/>
        <v>3.3630069238377844</v>
      </c>
      <c r="P234" s="81"/>
      <c r="Q234" s="81"/>
      <c r="R234" s="81"/>
      <c r="S234" s="81"/>
      <c r="T234" s="44"/>
      <c r="V234" s="44"/>
      <c r="W234" s="44"/>
    </row>
    <row r="235" spans="1:23" ht="15" customHeight="1" x14ac:dyDescent="0.15">
      <c r="B235" s="34" t="s">
        <v>174</v>
      </c>
      <c r="C235" s="255"/>
      <c r="D235" s="255"/>
      <c r="F235" s="18">
        <v>55</v>
      </c>
      <c r="G235" s="18">
        <v>1</v>
      </c>
      <c r="H235" s="18">
        <v>54</v>
      </c>
      <c r="I235" s="18">
        <v>6</v>
      </c>
      <c r="J235" s="68">
        <v>6</v>
      </c>
      <c r="K235" s="113">
        <f t="shared" si="107"/>
        <v>2.7120315581854042</v>
      </c>
      <c r="L235" s="4">
        <f t="shared" si="108"/>
        <v>0.13774104683195593</v>
      </c>
      <c r="M235" s="4">
        <f t="shared" si="109"/>
        <v>4.1474654377880187</v>
      </c>
      <c r="N235" s="4">
        <f t="shared" si="110"/>
        <v>0.55147058823529416</v>
      </c>
      <c r="O235" s="4">
        <f t="shared" si="111"/>
        <v>0.59347181008902083</v>
      </c>
      <c r="P235" s="81"/>
      <c r="Q235" s="81"/>
      <c r="R235" s="81"/>
      <c r="S235" s="81"/>
      <c r="T235" s="44"/>
      <c r="V235" s="44"/>
      <c r="W235" s="44"/>
    </row>
    <row r="236" spans="1:23" ht="15" customHeight="1" x14ac:dyDescent="0.15">
      <c r="B236" s="35" t="s">
        <v>160</v>
      </c>
      <c r="C236" s="89"/>
      <c r="D236" s="89"/>
      <c r="E236" s="36"/>
      <c r="F236" s="19">
        <v>46</v>
      </c>
      <c r="G236" s="19">
        <v>10</v>
      </c>
      <c r="H236" s="19">
        <v>36</v>
      </c>
      <c r="I236" s="19">
        <v>34</v>
      </c>
      <c r="J236" s="73">
        <v>34</v>
      </c>
      <c r="K236" s="117">
        <f t="shared" si="107"/>
        <v>2.2682445759368837</v>
      </c>
      <c r="L236" s="5">
        <f t="shared" si="108"/>
        <v>1.3774104683195594</v>
      </c>
      <c r="M236" s="5">
        <f t="shared" si="109"/>
        <v>2.7649769585253456</v>
      </c>
      <c r="N236" s="5">
        <f t="shared" si="110"/>
        <v>3.125</v>
      </c>
      <c r="O236" s="5">
        <f t="shared" si="111"/>
        <v>3.3630069238377844</v>
      </c>
      <c r="P236" s="23"/>
      <c r="Q236" s="81"/>
      <c r="R236" s="23"/>
      <c r="S236" s="23"/>
      <c r="T236" s="44"/>
      <c r="V236" s="44"/>
      <c r="W236" s="44"/>
    </row>
    <row r="237" spans="1:23" ht="15" customHeight="1" x14ac:dyDescent="0.15">
      <c r="B237" s="38" t="s">
        <v>1</v>
      </c>
      <c r="C237" s="79"/>
      <c r="D237" s="79"/>
      <c r="E237" s="28"/>
      <c r="F237" s="39">
        <f>SUM(F229:F236)</f>
        <v>2028</v>
      </c>
      <c r="G237" s="39">
        <f>SUM(G229:G236)</f>
        <v>726</v>
      </c>
      <c r="H237" s="39">
        <f>SUM(H229:H236)</f>
        <v>1302</v>
      </c>
      <c r="I237" s="39">
        <f>SUM(I229:I236)</f>
        <v>1088</v>
      </c>
      <c r="J237" s="69">
        <f>SUM(J229:J236)</f>
        <v>1011</v>
      </c>
      <c r="K237" s="114">
        <f>IF(SUM(K229:K236)&gt;100,"－",SUM(K229:K236))</f>
        <v>100</v>
      </c>
      <c r="L237" s="6">
        <f>IF(SUM(L229:L236)&gt;100,"－",SUM(L229:L236))</f>
        <v>99.999999999999986</v>
      </c>
      <c r="M237" s="6">
        <f>IF(SUM(M229:M236)&gt;100,"－",SUM(M229:M236))</f>
        <v>100</v>
      </c>
      <c r="N237" s="6">
        <f>IF(SUM(N229:N236)&gt;100,"－",SUM(N229:N236))</f>
        <v>100</v>
      </c>
      <c r="O237" s="6">
        <f>IF(SUM(O229:O236)&gt;100,"－",SUM(O229:O236))</f>
        <v>100</v>
      </c>
      <c r="P237" s="23"/>
      <c r="Q237" s="23"/>
      <c r="R237" s="23"/>
      <c r="S237" s="23"/>
      <c r="T237" s="44"/>
      <c r="V237" s="44"/>
      <c r="W237" s="44"/>
    </row>
    <row r="238" spans="1:23" ht="15" customHeight="1" x14ac:dyDescent="0.15">
      <c r="B238" s="38" t="s">
        <v>92</v>
      </c>
      <c r="C238" s="79"/>
      <c r="D238" s="79"/>
      <c r="E238" s="29"/>
      <c r="F238" s="41">
        <v>49.333461072906324</v>
      </c>
      <c r="G238" s="72">
        <v>44.510137745439799</v>
      </c>
      <c r="H238" s="72">
        <v>52.061343776275997</v>
      </c>
      <c r="I238" s="72">
        <v>33.683312760163204</v>
      </c>
      <c r="J238" s="72">
        <v>33.41234667522594</v>
      </c>
      <c r="K238" s="14"/>
      <c r="L238" s="14"/>
      <c r="M238" s="14"/>
      <c r="N238" s="14"/>
      <c r="O238" s="14"/>
      <c r="P238" s="14"/>
      <c r="Q238" s="14"/>
      <c r="R238" s="14"/>
      <c r="S238" s="14"/>
      <c r="T238" s="44"/>
      <c r="V238" s="44"/>
      <c r="W238" s="44"/>
    </row>
    <row r="239" spans="1:23" ht="15" customHeight="1" x14ac:dyDescent="0.15">
      <c r="C239" s="1"/>
      <c r="D239" s="1"/>
      <c r="N239" s="7"/>
      <c r="T239" s="44"/>
      <c r="V239" s="44"/>
      <c r="W239" s="44"/>
    </row>
    <row r="240" spans="1:23" ht="15" customHeight="1" x14ac:dyDescent="0.15">
      <c r="A240" s="1" t="s">
        <v>441</v>
      </c>
      <c r="B240" s="22"/>
      <c r="C240" s="22"/>
      <c r="D240" s="22"/>
      <c r="H240" s="7"/>
      <c r="I240" s="7"/>
      <c r="T240" s="44"/>
      <c r="V240" s="44"/>
      <c r="W240" s="44"/>
    </row>
    <row r="241" spans="1:27" ht="13.65" customHeight="1" x14ac:dyDescent="0.15">
      <c r="B241" s="65"/>
      <c r="C241" s="33"/>
      <c r="D241" s="33"/>
      <c r="E241" s="80"/>
      <c r="F241" s="87"/>
      <c r="G241" s="84" t="s">
        <v>351</v>
      </c>
      <c r="H241" s="87"/>
      <c r="I241" s="87"/>
      <c r="J241" s="106"/>
      <c r="K241" s="87"/>
      <c r="L241" s="84" t="s">
        <v>236</v>
      </c>
      <c r="M241" s="87"/>
      <c r="N241" s="101"/>
      <c r="O241" s="87"/>
      <c r="P241" s="87"/>
      <c r="Q241" s="130" t="s">
        <v>352</v>
      </c>
      <c r="R241" s="87"/>
      <c r="S241" s="85"/>
      <c r="T241" s="44"/>
      <c r="V241" s="44"/>
      <c r="W241" s="44"/>
      <c r="X241" s="90"/>
      <c r="Y241" s="90"/>
      <c r="Z241" s="90"/>
    </row>
    <row r="242" spans="1:27" ht="19.2" x14ac:dyDescent="0.15">
      <c r="B242" s="94"/>
      <c r="C242" s="45"/>
      <c r="D242" s="45"/>
      <c r="E242" s="98" t="s">
        <v>589</v>
      </c>
      <c r="F242" s="98" t="s">
        <v>231</v>
      </c>
      <c r="G242" s="98" t="s">
        <v>232</v>
      </c>
      <c r="H242" s="98" t="s">
        <v>597</v>
      </c>
      <c r="I242" s="104" t="s">
        <v>234</v>
      </c>
      <c r="J242" s="107" t="s">
        <v>589</v>
      </c>
      <c r="K242" s="98" t="s">
        <v>231</v>
      </c>
      <c r="L242" s="98" t="s">
        <v>232</v>
      </c>
      <c r="M242" s="98" t="s">
        <v>597</v>
      </c>
      <c r="N242" s="102" t="s">
        <v>234</v>
      </c>
      <c r="O242" s="107" t="s">
        <v>589</v>
      </c>
      <c r="P242" s="98" t="s">
        <v>231</v>
      </c>
      <c r="Q242" s="98" t="s">
        <v>232</v>
      </c>
      <c r="R242" s="98" t="s">
        <v>597</v>
      </c>
      <c r="S242" s="129" t="s">
        <v>234</v>
      </c>
      <c r="T242" s="44"/>
      <c r="V242" s="44"/>
      <c r="W242" s="44"/>
      <c r="X242" s="236"/>
      <c r="Y242" s="236"/>
      <c r="Z242" s="236"/>
    </row>
    <row r="243" spans="1:27" ht="12" customHeight="1" x14ac:dyDescent="0.15">
      <c r="B243" s="66"/>
      <c r="C243" s="36"/>
      <c r="D243" s="36"/>
      <c r="E243" s="37"/>
      <c r="F243" s="37"/>
      <c r="G243" s="37"/>
      <c r="H243" s="37"/>
      <c r="I243" s="67"/>
      <c r="J243" s="218">
        <f>E251</f>
        <v>58318</v>
      </c>
      <c r="K243" s="219">
        <f t="shared" ref="K243" si="112">F251</f>
        <v>33153</v>
      </c>
      <c r="L243" s="219">
        <f t="shared" ref="L243" si="113">G251</f>
        <v>25165</v>
      </c>
      <c r="M243" s="219">
        <f t="shared" ref="M243" si="114">H251</f>
        <v>27755</v>
      </c>
      <c r="N243" s="220">
        <f t="shared" ref="N243" si="115">I251</f>
        <v>25101</v>
      </c>
      <c r="O243" s="131"/>
      <c r="P243" s="37"/>
      <c r="Q243" s="37"/>
      <c r="R243" s="37"/>
      <c r="S243" s="37"/>
      <c r="T243" s="44"/>
      <c r="V243" s="44"/>
      <c r="W243" s="44"/>
      <c r="X243" s="54"/>
      <c r="Y243" s="54"/>
      <c r="Z243" s="54"/>
    </row>
    <row r="244" spans="1:27" ht="15" customHeight="1" x14ac:dyDescent="0.15">
      <c r="B244" s="32" t="s">
        <v>117</v>
      </c>
      <c r="C244" s="88"/>
      <c r="D244" s="255"/>
      <c r="E244" s="18">
        <v>6643</v>
      </c>
      <c r="F244" s="17">
        <v>3759</v>
      </c>
      <c r="G244" s="134">
        <v>2884</v>
      </c>
      <c r="H244" s="8">
        <v>5494</v>
      </c>
      <c r="I244" s="134">
        <v>5132</v>
      </c>
      <c r="J244" s="138">
        <f>E244/J$243*100</f>
        <v>11.390994204190816</v>
      </c>
      <c r="K244" s="3">
        <f t="shared" ref="K244:K250" si="116">F244/K$243*100</f>
        <v>11.338340421681297</v>
      </c>
      <c r="L244" s="184">
        <f t="shared" ref="L244:L250" si="117">G244/L$243*100</f>
        <v>11.460361613351877</v>
      </c>
      <c r="M244" s="11">
        <f t="shared" ref="M244:M250" si="118">H244/M$243*100</f>
        <v>19.794631597910286</v>
      </c>
      <c r="N244" s="132">
        <f t="shared" ref="N244:N250" si="119">I244/N$243*100</f>
        <v>20.445400581650134</v>
      </c>
      <c r="O244" s="81">
        <v>4.14410480349345</v>
      </c>
      <c r="P244" s="3">
        <v>6.1622950819672129</v>
      </c>
      <c r="Q244" s="184">
        <v>2.904330312185297</v>
      </c>
      <c r="R244" s="11">
        <v>6.4940898345153668</v>
      </c>
      <c r="S244" s="15">
        <v>6.5126903553299496</v>
      </c>
      <c r="T244" s="44"/>
      <c r="V244" s="44"/>
      <c r="W244" s="44"/>
      <c r="X244" s="23"/>
      <c r="Y244" s="23"/>
      <c r="Z244" s="23"/>
    </row>
    <row r="245" spans="1:27" ht="15" customHeight="1" x14ac:dyDescent="0.15">
      <c r="B245" s="34" t="s">
        <v>169</v>
      </c>
      <c r="C245" s="255"/>
      <c r="D245" s="255"/>
      <c r="E245" s="18">
        <v>7230</v>
      </c>
      <c r="F245" s="18">
        <v>4230</v>
      </c>
      <c r="G245" s="141">
        <v>3000</v>
      </c>
      <c r="H245" s="9">
        <v>3806</v>
      </c>
      <c r="I245" s="141">
        <v>3323</v>
      </c>
      <c r="J245" s="138">
        <f t="shared" ref="J245:J250" si="120">E245/J$243*100</f>
        <v>12.397544497410747</v>
      </c>
      <c r="K245" s="4">
        <f t="shared" si="116"/>
        <v>12.7590263324586</v>
      </c>
      <c r="L245" s="185">
        <f t="shared" si="117"/>
        <v>11.92131929266839</v>
      </c>
      <c r="M245" s="12">
        <f t="shared" si="118"/>
        <v>13.712844532516662</v>
      </c>
      <c r="N245" s="142">
        <f t="shared" si="119"/>
        <v>13.238516393769173</v>
      </c>
      <c r="O245" s="81">
        <v>4.5131086142322099</v>
      </c>
      <c r="P245" s="4">
        <v>6.9344262295081966</v>
      </c>
      <c r="Q245" s="185">
        <v>3.024193548387097</v>
      </c>
      <c r="R245" s="12">
        <v>4.498817966903073</v>
      </c>
      <c r="S245" s="16">
        <v>4.217005076142132</v>
      </c>
      <c r="T245" s="44"/>
      <c r="V245" s="44"/>
      <c r="W245" s="44"/>
      <c r="X245" s="23"/>
      <c r="Y245" s="23"/>
      <c r="Z245" s="23"/>
    </row>
    <row r="246" spans="1:27" ht="15" customHeight="1" x14ac:dyDescent="0.15">
      <c r="B246" s="34" t="s">
        <v>170</v>
      </c>
      <c r="C246" s="255"/>
      <c r="D246" s="255"/>
      <c r="E246" s="18">
        <v>13041</v>
      </c>
      <c r="F246" s="18">
        <v>7826</v>
      </c>
      <c r="G246" s="141">
        <v>5215</v>
      </c>
      <c r="H246" s="9">
        <v>5537</v>
      </c>
      <c r="I246" s="141">
        <v>4694</v>
      </c>
      <c r="J246" s="138">
        <f t="shared" si="120"/>
        <v>22.361877979354571</v>
      </c>
      <c r="K246" s="4">
        <f t="shared" si="116"/>
        <v>23.605706874189362</v>
      </c>
      <c r="L246" s="185">
        <f t="shared" si="117"/>
        <v>20.723226703755216</v>
      </c>
      <c r="M246" s="12">
        <f t="shared" si="118"/>
        <v>19.949558638083229</v>
      </c>
      <c r="N246" s="142">
        <f t="shared" si="119"/>
        <v>18.700450181267676</v>
      </c>
      <c r="O246" s="81">
        <v>8.1353711790393017</v>
      </c>
      <c r="P246" s="4">
        <v>12.829508196721312</v>
      </c>
      <c r="Q246" s="185">
        <v>5.2517623363544814</v>
      </c>
      <c r="R246" s="12">
        <v>6.5449172576832151</v>
      </c>
      <c r="S246" s="16">
        <v>5.9568527918781724</v>
      </c>
      <c r="T246" s="44"/>
      <c r="V246" s="44"/>
      <c r="W246" s="44"/>
      <c r="X246" s="23"/>
      <c r="Y246" s="23"/>
      <c r="Z246" s="23"/>
    </row>
    <row r="247" spans="1:27" ht="15" customHeight="1" x14ac:dyDescent="0.15">
      <c r="B247" s="34" t="s">
        <v>171</v>
      </c>
      <c r="C247" s="255"/>
      <c r="D247" s="255"/>
      <c r="E247" s="18">
        <v>10795</v>
      </c>
      <c r="F247" s="18">
        <v>5919</v>
      </c>
      <c r="G247" s="141">
        <v>4876</v>
      </c>
      <c r="H247" s="9">
        <v>3331</v>
      </c>
      <c r="I247" s="141">
        <v>2852</v>
      </c>
      <c r="J247" s="138">
        <f t="shared" si="120"/>
        <v>18.510579923865702</v>
      </c>
      <c r="K247" s="4">
        <f t="shared" si="116"/>
        <v>17.853587910596328</v>
      </c>
      <c r="L247" s="185">
        <f t="shared" si="117"/>
        <v>19.376117623683687</v>
      </c>
      <c r="M247" s="12">
        <f t="shared" si="118"/>
        <v>12.001441181769049</v>
      </c>
      <c r="N247" s="142">
        <f t="shared" si="119"/>
        <v>11.362097127604478</v>
      </c>
      <c r="O247" s="81">
        <v>6.7342482844666254</v>
      </c>
      <c r="P247" s="4">
        <v>9.7032786885245894</v>
      </c>
      <c r="Q247" s="185">
        <v>4.9103726082578047</v>
      </c>
      <c r="R247" s="12">
        <v>3.937352245862884</v>
      </c>
      <c r="S247" s="16">
        <v>3.6192893401015227</v>
      </c>
      <c r="T247" s="44"/>
      <c r="V247" s="44"/>
      <c r="W247" s="44"/>
      <c r="X247" s="23"/>
      <c r="Y247" s="23"/>
      <c r="Z247" s="23"/>
    </row>
    <row r="248" spans="1:27" ht="15" customHeight="1" x14ac:dyDescent="0.15">
      <c r="B248" s="34" t="s">
        <v>172</v>
      </c>
      <c r="C248" s="255"/>
      <c r="D248" s="255"/>
      <c r="E248" s="18">
        <v>4927</v>
      </c>
      <c r="F248" s="18">
        <v>2752</v>
      </c>
      <c r="G248" s="141">
        <v>2175</v>
      </c>
      <c r="H248" s="9">
        <v>1205</v>
      </c>
      <c r="I248" s="141">
        <v>1031</v>
      </c>
      <c r="J248" s="138">
        <f t="shared" si="120"/>
        <v>8.448506464556397</v>
      </c>
      <c r="K248" s="4">
        <f t="shared" si="116"/>
        <v>8.3009079118028524</v>
      </c>
      <c r="L248" s="185">
        <f t="shared" si="117"/>
        <v>8.6429564871845823</v>
      </c>
      <c r="M248" s="12">
        <f t="shared" si="118"/>
        <v>4.3415600792649975</v>
      </c>
      <c r="N248" s="142">
        <f t="shared" si="119"/>
        <v>4.1074060794390661</v>
      </c>
      <c r="O248" s="81">
        <v>3.0736119775421087</v>
      </c>
      <c r="P248" s="4">
        <v>4.5114754098360654</v>
      </c>
      <c r="Q248" s="185">
        <v>2.190332326283988</v>
      </c>
      <c r="R248" s="12">
        <v>1.4243498817966902</v>
      </c>
      <c r="S248" s="16">
        <v>1.3083756345177664</v>
      </c>
      <c r="T248" s="44"/>
      <c r="V248" s="44"/>
      <c r="W248" s="44"/>
      <c r="X248" s="23"/>
      <c r="Y248" s="23"/>
      <c r="Z248" s="23"/>
    </row>
    <row r="249" spans="1:27" ht="15" customHeight="1" x14ac:dyDescent="0.15">
      <c r="B249" s="34" t="s">
        <v>173</v>
      </c>
      <c r="C249" s="255"/>
      <c r="D249" s="255"/>
      <c r="E249" s="18">
        <v>1601</v>
      </c>
      <c r="F249" s="18">
        <v>938</v>
      </c>
      <c r="G249" s="141">
        <v>663</v>
      </c>
      <c r="H249" s="9">
        <v>403</v>
      </c>
      <c r="I249" s="141">
        <v>358</v>
      </c>
      <c r="J249" s="138">
        <f t="shared" si="120"/>
        <v>2.7452930484584517</v>
      </c>
      <c r="K249" s="4">
        <f t="shared" si="116"/>
        <v>2.8293065484269899</v>
      </c>
      <c r="L249" s="185">
        <f t="shared" si="117"/>
        <v>2.6346115636797141</v>
      </c>
      <c r="M249" s="12">
        <f t="shared" si="118"/>
        <v>1.4519906323185012</v>
      </c>
      <c r="N249" s="142">
        <f t="shared" si="119"/>
        <v>1.4262379984861162</v>
      </c>
      <c r="O249" s="81">
        <v>0.99875233936369312</v>
      </c>
      <c r="P249" s="4">
        <v>1.5377049180327869</v>
      </c>
      <c r="Q249" s="185">
        <v>0.66767371601208458</v>
      </c>
      <c r="R249" s="12">
        <v>0.47692307692307695</v>
      </c>
      <c r="S249" s="16">
        <v>0.45489199491740789</v>
      </c>
      <c r="T249" s="44"/>
      <c r="V249" s="44"/>
      <c r="W249" s="44"/>
      <c r="X249" s="23"/>
      <c r="Y249" s="23"/>
      <c r="Z249" s="23"/>
    </row>
    <row r="250" spans="1:27" ht="15" customHeight="1" x14ac:dyDescent="0.15">
      <c r="B250" s="35" t="s">
        <v>60</v>
      </c>
      <c r="C250" s="89"/>
      <c r="D250" s="255"/>
      <c r="E250" s="18">
        <v>14081</v>
      </c>
      <c r="F250" s="18">
        <v>7729</v>
      </c>
      <c r="G250" s="68">
        <v>6352</v>
      </c>
      <c r="H250" s="18">
        <v>7979</v>
      </c>
      <c r="I250" s="68">
        <v>7711</v>
      </c>
      <c r="J250" s="138">
        <f t="shared" si="120"/>
        <v>24.145203882163312</v>
      </c>
      <c r="K250" s="4">
        <f t="shared" si="116"/>
        <v>23.313124000844567</v>
      </c>
      <c r="L250" s="186">
        <f t="shared" si="117"/>
        <v>25.241406715676533</v>
      </c>
      <c r="M250" s="4">
        <f t="shared" si="118"/>
        <v>28.747973338137271</v>
      </c>
      <c r="N250" s="133">
        <f t="shared" si="119"/>
        <v>30.719891637783352</v>
      </c>
      <c r="O250" s="81">
        <v>8.7841547099189015</v>
      </c>
      <c r="P250" s="4">
        <v>12.670491803278688</v>
      </c>
      <c r="Q250" s="186">
        <v>6.3967774420946624</v>
      </c>
      <c r="R250" s="4">
        <v>9.4426035502958587</v>
      </c>
      <c r="S250" s="4">
        <v>9.7979669631512074</v>
      </c>
      <c r="T250" s="44"/>
      <c r="V250" s="44"/>
      <c r="W250" s="44"/>
      <c r="X250" s="81"/>
      <c r="Y250" s="81"/>
      <c r="Z250" s="81"/>
    </row>
    <row r="251" spans="1:27" ht="15" customHeight="1" x14ac:dyDescent="0.15">
      <c r="B251" s="171" t="s">
        <v>1</v>
      </c>
      <c r="C251" s="79"/>
      <c r="D251" s="79"/>
      <c r="E251" s="47">
        <f t="shared" ref="E251:S251" si="121">SUM(E244:E250)</f>
        <v>58318</v>
      </c>
      <c r="F251" s="47">
        <f t="shared" si="121"/>
        <v>33153</v>
      </c>
      <c r="G251" s="136">
        <f t="shared" si="121"/>
        <v>25165</v>
      </c>
      <c r="H251" s="47">
        <f t="shared" si="121"/>
        <v>27755</v>
      </c>
      <c r="I251" s="136">
        <f t="shared" si="121"/>
        <v>25101</v>
      </c>
      <c r="J251" s="139">
        <f t="shared" si="121"/>
        <v>100</v>
      </c>
      <c r="K251" s="72">
        <f t="shared" si="121"/>
        <v>100</v>
      </c>
      <c r="L251" s="201">
        <f t="shared" si="121"/>
        <v>99.999999999999986</v>
      </c>
      <c r="M251" s="72">
        <f t="shared" si="121"/>
        <v>100</v>
      </c>
      <c r="N251" s="137">
        <f t="shared" si="121"/>
        <v>99.999999999999986</v>
      </c>
      <c r="O251" s="140">
        <f t="shared" si="121"/>
        <v>36.383351908056284</v>
      </c>
      <c r="P251" s="72">
        <f t="shared" si="121"/>
        <v>54.349180327868851</v>
      </c>
      <c r="Q251" s="201">
        <f t="shared" si="121"/>
        <v>25.345442289575416</v>
      </c>
      <c r="R251" s="72">
        <f t="shared" si="121"/>
        <v>32.819053813980162</v>
      </c>
      <c r="S251" s="72">
        <f t="shared" si="121"/>
        <v>31.867072156038159</v>
      </c>
      <c r="T251" s="44"/>
      <c r="V251" s="44"/>
      <c r="W251" s="44"/>
      <c r="X251" s="23"/>
      <c r="Y251" s="23"/>
      <c r="Z251" s="23"/>
    </row>
    <row r="252" spans="1:27" ht="15" customHeight="1" x14ac:dyDescent="0.15">
      <c r="B252" s="63"/>
      <c r="C252" s="63"/>
      <c r="D252" s="63"/>
      <c r="E252" s="63"/>
      <c r="F252" s="45"/>
      <c r="G252" s="92"/>
      <c r="H252" s="92"/>
      <c r="I252" s="92"/>
      <c r="J252" s="55"/>
      <c r="K252" s="23"/>
      <c r="T252" s="44"/>
      <c r="V252" s="44"/>
      <c r="W252" s="44"/>
    </row>
    <row r="253" spans="1:27" ht="15" customHeight="1" x14ac:dyDescent="0.15">
      <c r="A253" s="1" t="s">
        <v>442</v>
      </c>
      <c r="B253" s="22"/>
      <c r="C253" s="22"/>
      <c r="D253" s="22"/>
      <c r="E253" s="22"/>
      <c r="G253" s="1"/>
      <c r="T253" s="44"/>
      <c r="V253" s="44"/>
      <c r="W253" s="44"/>
    </row>
    <row r="254" spans="1:27" ht="13.65" customHeight="1" x14ac:dyDescent="0.15">
      <c r="B254" s="65"/>
      <c r="C254" s="33"/>
      <c r="D254" s="33"/>
      <c r="E254" s="33"/>
      <c r="F254" s="80"/>
      <c r="G254" s="87"/>
      <c r="H254" s="84" t="s">
        <v>351</v>
      </c>
      <c r="I254" s="87"/>
      <c r="J254" s="87"/>
      <c r="K254" s="106"/>
      <c r="L254" s="87"/>
      <c r="M254" s="84" t="s">
        <v>236</v>
      </c>
      <c r="N254" s="87"/>
      <c r="O254" s="85"/>
      <c r="T254" s="44"/>
      <c r="V254" s="44"/>
      <c r="W254" s="44"/>
      <c r="X254" s="90"/>
      <c r="Y254" s="90"/>
      <c r="Z254" s="90"/>
      <c r="AA254" s="90"/>
    </row>
    <row r="255" spans="1:27" ht="19.2" x14ac:dyDescent="0.15">
      <c r="B255" s="94"/>
      <c r="C255" s="45"/>
      <c r="D255" s="45"/>
      <c r="E255" s="45"/>
      <c r="F255" s="98" t="s">
        <v>589</v>
      </c>
      <c r="G255" s="98" t="s">
        <v>231</v>
      </c>
      <c r="H255" s="98" t="s">
        <v>232</v>
      </c>
      <c r="I255" s="98" t="s">
        <v>597</v>
      </c>
      <c r="J255" s="104" t="s">
        <v>234</v>
      </c>
      <c r="K255" s="107" t="s">
        <v>589</v>
      </c>
      <c r="L255" s="98" t="s">
        <v>231</v>
      </c>
      <c r="M255" s="98" t="s">
        <v>232</v>
      </c>
      <c r="N255" s="98" t="s">
        <v>597</v>
      </c>
      <c r="O255" s="98" t="s">
        <v>234</v>
      </c>
      <c r="T255" s="44"/>
      <c r="V255" s="44"/>
      <c r="W255" s="44"/>
      <c r="X255" s="236"/>
      <c r="Y255" s="236"/>
      <c r="Z255" s="236"/>
      <c r="AA255" s="236"/>
    </row>
    <row r="256" spans="1:27" ht="12" customHeight="1" x14ac:dyDescent="0.15">
      <c r="B256" s="66"/>
      <c r="C256" s="36"/>
      <c r="D256" s="36"/>
      <c r="E256" s="36"/>
      <c r="F256" s="37"/>
      <c r="G256" s="37"/>
      <c r="H256" s="37"/>
      <c r="I256" s="37"/>
      <c r="J256" s="67"/>
      <c r="K256" s="111">
        <f>F$16</f>
        <v>2028</v>
      </c>
      <c r="L256" s="2">
        <f>G$16</f>
        <v>726</v>
      </c>
      <c r="M256" s="2">
        <f>H$16</f>
        <v>1302</v>
      </c>
      <c r="N256" s="2">
        <f>I$16</f>
        <v>1088</v>
      </c>
      <c r="O256" s="2">
        <f>J$16</f>
        <v>1011</v>
      </c>
      <c r="T256" s="44"/>
      <c r="V256" s="44"/>
      <c r="W256" s="44"/>
      <c r="X256" s="54"/>
      <c r="Y256" s="54"/>
      <c r="Z256" s="54"/>
      <c r="AA256" s="54"/>
    </row>
    <row r="257" spans="1:27" ht="21.75" customHeight="1" x14ac:dyDescent="0.15">
      <c r="B257" s="462" t="s">
        <v>357</v>
      </c>
      <c r="C257" s="463"/>
      <c r="D257" s="463"/>
      <c r="E257" s="463"/>
      <c r="F257" s="191">
        <v>505</v>
      </c>
      <c r="G257" s="17">
        <v>159</v>
      </c>
      <c r="H257" s="134">
        <v>346</v>
      </c>
      <c r="I257" s="8">
        <v>464</v>
      </c>
      <c r="J257" s="134">
        <v>444</v>
      </c>
      <c r="K257" s="138">
        <f>F257/K$256*100</f>
        <v>24.901380670611438</v>
      </c>
      <c r="L257" s="3">
        <f t="shared" ref="L257:L260" si="122">G257/L$256*100</f>
        <v>21.900826446280991</v>
      </c>
      <c r="M257" s="184">
        <f t="shared" ref="M257:M260" si="123">H257/M$256*100</f>
        <v>26.574500768049152</v>
      </c>
      <c r="N257" s="11">
        <f t="shared" ref="N257:N260" si="124">I257/N$256*100</f>
        <v>42.647058823529413</v>
      </c>
      <c r="O257" s="15">
        <f t="shared" ref="O257:O260" si="125">J257/O$256*100</f>
        <v>43.916913946587535</v>
      </c>
      <c r="Q257" s="195"/>
      <c r="T257" s="44"/>
      <c r="V257" s="44"/>
      <c r="W257" s="44"/>
      <c r="X257" s="23"/>
      <c r="Y257" s="23"/>
      <c r="Z257" s="23"/>
      <c r="AA257" s="23"/>
    </row>
    <row r="258" spans="1:27" ht="21.75" customHeight="1" x14ac:dyDescent="0.15">
      <c r="B258" s="464" t="s">
        <v>356</v>
      </c>
      <c r="C258" s="465"/>
      <c r="D258" s="465"/>
      <c r="E258" s="465"/>
      <c r="F258" s="192">
        <v>287</v>
      </c>
      <c r="G258" s="18">
        <v>134</v>
      </c>
      <c r="H258" s="141">
        <v>153</v>
      </c>
      <c r="I258" s="9">
        <v>157</v>
      </c>
      <c r="J258" s="141">
        <v>143</v>
      </c>
      <c r="K258" s="138">
        <f t="shared" ref="K258:K260" si="126">F258/K$256*100</f>
        <v>14.151873767258383</v>
      </c>
      <c r="L258" s="4">
        <f t="shared" si="122"/>
        <v>18.457300275482094</v>
      </c>
      <c r="M258" s="185">
        <f t="shared" si="123"/>
        <v>11.751152073732719</v>
      </c>
      <c r="N258" s="12">
        <f t="shared" si="124"/>
        <v>14.430147058823529</v>
      </c>
      <c r="O258" s="16">
        <f t="shared" si="125"/>
        <v>14.144411473788329</v>
      </c>
      <c r="Q258" s="195"/>
      <c r="T258" s="44"/>
      <c r="V258" s="44"/>
      <c r="W258" s="44"/>
      <c r="X258" s="23"/>
      <c r="Y258" s="23"/>
      <c r="Z258" s="23"/>
      <c r="AA258" s="23"/>
    </row>
    <row r="259" spans="1:27" ht="21.75" customHeight="1" x14ac:dyDescent="0.15">
      <c r="B259" s="464" t="s">
        <v>355</v>
      </c>
      <c r="C259" s="465"/>
      <c r="D259" s="465"/>
      <c r="E259" s="465"/>
      <c r="F259" s="192">
        <v>811</v>
      </c>
      <c r="G259" s="18">
        <v>317</v>
      </c>
      <c r="H259" s="141">
        <v>494</v>
      </c>
      <c r="I259" s="9">
        <v>224</v>
      </c>
      <c r="J259" s="141">
        <v>200</v>
      </c>
      <c r="K259" s="138">
        <f t="shared" si="126"/>
        <v>39.990138067061146</v>
      </c>
      <c r="L259" s="4">
        <f t="shared" si="122"/>
        <v>43.663911845730027</v>
      </c>
      <c r="M259" s="185">
        <f t="shared" si="123"/>
        <v>37.941628264208909</v>
      </c>
      <c r="N259" s="12">
        <f t="shared" si="124"/>
        <v>20.588235294117645</v>
      </c>
      <c r="O259" s="16">
        <f t="shared" si="125"/>
        <v>19.782393669634025</v>
      </c>
      <c r="Q259" s="195"/>
      <c r="T259" s="44"/>
      <c r="V259" s="44"/>
      <c r="W259" s="44"/>
      <c r="X259" s="23"/>
      <c r="Y259" s="23"/>
      <c r="Z259" s="23"/>
      <c r="AA259" s="23"/>
    </row>
    <row r="260" spans="1:27" ht="21.75" customHeight="1" x14ac:dyDescent="0.15">
      <c r="B260" s="143" t="s">
        <v>160</v>
      </c>
      <c r="C260" s="255"/>
      <c r="D260" s="255"/>
      <c r="E260" s="255"/>
      <c r="F260" s="18">
        <v>425</v>
      </c>
      <c r="G260" s="18">
        <v>116</v>
      </c>
      <c r="H260" s="68">
        <v>309</v>
      </c>
      <c r="I260" s="18">
        <v>243</v>
      </c>
      <c r="J260" s="68">
        <v>224</v>
      </c>
      <c r="K260" s="138">
        <f t="shared" si="126"/>
        <v>20.956607495069033</v>
      </c>
      <c r="L260" s="4">
        <f t="shared" si="122"/>
        <v>15.977961432506888</v>
      </c>
      <c r="M260" s="186">
        <f t="shared" si="123"/>
        <v>23.732718894009217</v>
      </c>
      <c r="N260" s="4">
        <f t="shared" si="124"/>
        <v>22.334558823529413</v>
      </c>
      <c r="O260" s="4">
        <f t="shared" si="125"/>
        <v>22.156280909990109</v>
      </c>
      <c r="Q260" s="195"/>
      <c r="T260" s="44"/>
      <c r="V260" s="44"/>
      <c r="W260" s="44"/>
      <c r="X260" s="81"/>
      <c r="Y260" s="81"/>
      <c r="Z260" s="81"/>
      <c r="AA260" s="81"/>
    </row>
    <row r="261" spans="1:27" ht="15" customHeight="1" x14ac:dyDescent="0.15">
      <c r="B261" s="38" t="s">
        <v>1</v>
      </c>
      <c r="C261" s="79"/>
      <c r="D261" s="79"/>
      <c r="E261" s="28"/>
      <c r="F261" s="47">
        <f t="shared" ref="F261:O261" si="127">SUM(F257:F260)</f>
        <v>2028</v>
      </c>
      <c r="G261" s="47">
        <f t="shared" si="127"/>
        <v>726</v>
      </c>
      <c r="H261" s="136">
        <f t="shared" si="127"/>
        <v>1302</v>
      </c>
      <c r="I261" s="47">
        <f t="shared" si="127"/>
        <v>1088</v>
      </c>
      <c r="J261" s="136">
        <f t="shared" si="127"/>
        <v>1011</v>
      </c>
      <c r="K261" s="139">
        <f t="shared" si="127"/>
        <v>100.00000000000001</v>
      </c>
      <c r="L261" s="72">
        <f t="shared" si="127"/>
        <v>100</v>
      </c>
      <c r="M261" s="201">
        <f t="shared" si="127"/>
        <v>100</v>
      </c>
      <c r="N261" s="72">
        <f t="shared" si="127"/>
        <v>100</v>
      </c>
      <c r="O261" s="72">
        <f t="shared" si="127"/>
        <v>100</v>
      </c>
      <c r="T261" s="44"/>
      <c r="V261" s="44"/>
      <c r="W261" s="44"/>
      <c r="X261" s="23"/>
      <c r="Y261" s="23"/>
      <c r="Z261" s="23"/>
      <c r="AA261" s="23"/>
    </row>
    <row r="262" spans="1:27" ht="15" customHeight="1" x14ac:dyDescent="0.15">
      <c r="B262" s="63"/>
      <c r="C262" s="63"/>
      <c r="D262" s="63"/>
      <c r="E262" s="45"/>
      <c r="F262" s="92"/>
      <c r="G262" s="92"/>
      <c r="H262" s="92"/>
      <c r="I262" s="55"/>
      <c r="J262" s="23"/>
      <c r="T262" s="44"/>
      <c r="V262" s="44"/>
      <c r="W262" s="44"/>
    </row>
    <row r="263" spans="1:27" ht="15" customHeight="1" x14ac:dyDescent="0.15">
      <c r="A263" s="1" t="s">
        <v>614</v>
      </c>
      <c r="C263" s="1"/>
      <c r="D263" s="1"/>
      <c r="N263" s="7"/>
      <c r="T263" s="44"/>
      <c r="V263" s="44"/>
      <c r="W263" s="44"/>
    </row>
    <row r="264" spans="1:27" ht="15" customHeight="1" x14ac:dyDescent="0.15">
      <c r="A264" s="373"/>
      <c r="B264" s="32"/>
      <c r="C264" s="33"/>
      <c r="D264" s="33"/>
      <c r="E264" s="80"/>
      <c r="F264" s="87"/>
      <c r="G264" s="84" t="s">
        <v>168</v>
      </c>
      <c r="H264" s="87"/>
      <c r="I264" s="87"/>
      <c r="J264" s="106"/>
      <c r="K264" s="87"/>
      <c r="L264" s="84" t="s">
        <v>3</v>
      </c>
      <c r="M264" s="87"/>
      <c r="N264" s="101"/>
      <c r="O264" s="87"/>
      <c r="P264" s="87"/>
      <c r="Q264" s="130" t="s">
        <v>352</v>
      </c>
      <c r="R264" s="87"/>
      <c r="S264" s="85"/>
      <c r="T264" s="44"/>
      <c r="V264" s="44"/>
      <c r="W264" s="44"/>
    </row>
    <row r="265" spans="1:27" ht="19.2" x14ac:dyDescent="0.15">
      <c r="A265" s="373"/>
      <c r="B265" s="34"/>
      <c r="E265" s="98" t="s">
        <v>589</v>
      </c>
      <c r="F265" s="98" t="s">
        <v>231</v>
      </c>
      <c r="G265" s="98" t="s">
        <v>232</v>
      </c>
      <c r="H265" s="98" t="s">
        <v>592</v>
      </c>
      <c r="I265" s="104" t="s">
        <v>234</v>
      </c>
      <c r="J265" s="107" t="s">
        <v>589</v>
      </c>
      <c r="K265" s="98" t="s">
        <v>231</v>
      </c>
      <c r="L265" s="98" t="s">
        <v>232</v>
      </c>
      <c r="M265" s="98" t="s">
        <v>592</v>
      </c>
      <c r="N265" s="102" t="s">
        <v>234</v>
      </c>
      <c r="O265" s="107" t="s">
        <v>589</v>
      </c>
      <c r="P265" s="98" t="s">
        <v>231</v>
      </c>
      <c r="Q265" s="98" t="s">
        <v>232</v>
      </c>
      <c r="R265" s="98" t="s">
        <v>592</v>
      </c>
      <c r="S265" s="129" t="s">
        <v>234</v>
      </c>
      <c r="T265" s="44"/>
      <c r="V265" s="44"/>
      <c r="W265" s="44"/>
    </row>
    <row r="266" spans="1:27" ht="15" customHeight="1" x14ac:dyDescent="0.15">
      <c r="A266" s="373"/>
      <c r="B266" s="35"/>
      <c r="C266" s="36"/>
      <c r="D266" s="36"/>
      <c r="E266" s="37"/>
      <c r="F266" s="37"/>
      <c r="G266" s="37"/>
      <c r="H266" s="37"/>
      <c r="I266" s="67"/>
      <c r="J266" s="223">
        <v>45196</v>
      </c>
      <c r="K266" s="219">
        <v>24417</v>
      </c>
      <c r="L266" s="219">
        <v>20779</v>
      </c>
      <c r="M266" s="219">
        <v>25135</v>
      </c>
      <c r="N266" s="220">
        <v>22890</v>
      </c>
      <c r="O266" s="131"/>
      <c r="P266" s="37"/>
      <c r="Q266" s="37"/>
      <c r="R266" s="37"/>
      <c r="S266" s="37"/>
      <c r="T266" s="44"/>
      <c r="V266" s="44"/>
      <c r="W266" s="44"/>
    </row>
    <row r="267" spans="1:27" ht="15" customHeight="1" x14ac:dyDescent="0.15">
      <c r="A267" s="373"/>
      <c r="B267" s="34" t="s">
        <v>69</v>
      </c>
      <c r="E267" s="17">
        <v>961</v>
      </c>
      <c r="F267" s="17">
        <v>560</v>
      </c>
      <c r="G267" s="134">
        <v>401</v>
      </c>
      <c r="H267" s="8">
        <v>206</v>
      </c>
      <c r="I267" s="134">
        <v>197</v>
      </c>
      <c r="J267" s="138">
        <f t="shared" ref="J267:J276" si="128">E267/J$266*100</f>
        <v>2.12629436233295</v>
      </c>
      <c r="K267" s="3">
        <f>F267/K$266*100</f>
        <v>2.2934840479993444</v>
      </c>
      <c r="L267" s="184">
        <f t="shared" ref="L267:N276" si="129">G267/L$266*100</f>
        <v>1.9298330044756724</v>
      </c>
      <c r="M267" s="11">
        <f t="shared" si="129"/>
        <v>0.81957429878655264</v>
      </c>
      <c r="N267" s="132">
        <f t="shared" si="129"/>
        <v>0.86063783311489739</v>
      </c>
      <c r="O267" s="81">
        <v>0.75254502740798745</v>
      </c>
      <c r="P267" s="3">
        <v>1.2307692307692308</v>
      </c>
      <c r="Q267" s="184">
        <v>0.48783454987834551</v>
      </c>
      <c r="R267" s="11">
        <v>0.26142131979695432</v>
      </c>
      <c r="S267" s="15">
        <v>0.26729986431478969</v>
      </c>
      <c r="T267" s="291"/>
      <c r="V267" s="44"/>
      <c r="W267" s="44"/>
    </row>
    <row r="268" spans="1:27" ht="15" customHeight="1" x14ac:dyDescent="0.15">
      <c r="A268" s="373"/>
      <c r="B268" s="34" t="s">
        <v>541</v>
      </c>
      <c r="E268" s="18">
        <v>939</v>
      </c>
      <c r="F268" s="18">
        <v>573</v>
      </c>
      <c r="G268" s="141">
        <v>366</v>
      </c>
      <c r="H268" s="9">
        <v>248</v>
      </c>
      <c r="I268" s="141">
        <v>231</v>
      </c>
      <c r="J268" s="138">
        <f t="shared" si="128"/>
        <v>2.0776174882732987</v>
      </c>
      <c r="K268" s="4">
        <f t="shared" ref="K268:K276" si="130">F268/K$266*100</f>
        <v>2.3467256419707581</v>
      </c>
      <c r="L268" s="185">
        <f t="shared" si="129"/>
        <v>1.7613937148082199</v>
      </c>
      <c r="M268" s="12">
        <f t="shared" si="129"/>
        <v>0.98667197135468476</v>
      </c>
      <c r="N268" s="142">
        <f t="shared" si="129"/>
        <v>1.0091743119266057</v>
      </c>
      <c r="O268" s="81">
        <v>0.73531714956930305</v>
      </c>
      <c r="P268" s="4">
        <v>1.2593406593406593</v>
      </c>
      <c r="Q268" s="185">
        <v>0.44525547445255476</v>
      </c>
      <c r="R268" s="12">
        <v>0.31472081218274112</v>
      </c>
      <c r="S268" s="16">
        <v>0.31343283582089554</v>
      </c>
      <c r="T268" s="291"/>
      <c r="V268" s="44"/>
      <c r="W268" s="44"/>
    </row>
    <row r="269" spans="1:27" ht="15" customHeight="1" x14ac:dyDescent="0.15">
      <c r="A269" s="373"/>
      <c r="B269" s="34" t="s">
        <v>71</v>
      </c>
      <c r="E269" s="18">
        <v>249</v>
      </c>
      <c r="F269" s="18">
        <v>99</v>
      </c>
      <c r="G269" s="141">
        <v>150</v>
      </c>
      <c r="H269" s="9">
        <v>58</v>
      </c>
      <c r="I269" s="141">
        <v>57</v>
      </c>
      <c r="J269" s="138">
        <f t="shared" si="128"/>
        <v>0.55093371094787147</v>
      </c>
      <c r="K269" s="4">
        <f t="shared" si="130"/>
        <v>0.4054552156284556</v>
      </c>
      <c r="L269" s="185">
        <f t="shared" si="129"/>
        <v>0.7218826700033687</v>
      </c>
      <c r="M269" s="12">
        <f t="shared" si="129"/>
        <v>0.23075392878456336</v>
      </c>
      <c r="N269" s="142">
        <f t="shared" si="129"/>
        <v>0.24901703800786368</v>
      </c>
      <c r="O269" s="81">
        <v>0.19498825371965545</v>
      </c>
      <c r="P269" s="4">
        <v>0.21758241758241759</v>
      </c>
      <c r="Q269" s="185">
        <v>0.18248175182481752</v>
      </c>
      <c r="R269" s="12">
        <v>7.3604060913705582E-2</v>
      </c>
      <c r="S269" s="16">
        <v>7.7340569877883306E-2</v>
      </c>
      <c r="T269" s="291"/>
      <c r="V269" s="44"/>
      <c r="W269" s="44"/>
    </row>
    <row r="270" spans="1:27" ht="15" customHeight="1" x14ac:dyDescent="0.15">
      <c r="A270" s="373"/>
      <c r="B270" s="34" t="s">
        <v>443</v>
      </c>
      <c r="E270" s="18">
        <v>953</v>
      </c>
      <c r="F270" s="18">
        <v>561</v>
      </c>
      <c r="G270" s="141">
        <v>392</v>
      </c>
      <c r="H270" s="9">
        <v>325</v>
      </c>
      <c r="I270" s="141">
        <v>282</v>
      </c>
      <c r="J270" s="138">
        <f t="shared" si="128"/>
        <v>2.1085936808567132</v>
      </c>
      <c r="K270" s="4">
        <f t="shared" si="130"/>
        <v>2.297579555227915</v>
      </c>
      <c r="L270" s="185">
        <f t="shared" si="129"/>
        <v>1.8865200442754704</v>
      </c>
      <c r="M270" s="12">
        <f t="shared" si="129"/>
        <v>1.2930177043962603</v>
      </c>
      <c r="N270" s="142">
        <f t="shared" si="129"/>
        <v>1.2319790301441678</v>
      </c>
      <c r="O270" s="81">
        <v>0.74628034455755676</v>
      </c>
      <c r="P270" s="4">
        <v>1.232967032967033</v>
      </c>
      <c r="Q270" s="185">
        <v>0.47688564476885642</v>
      </c>
      <c r="R270" s="12">
        <v>0.41243654822335024</v>
      </c>
      <c r="S270" s="16">
        <v>0.38263229308005425</v>
      </c>
      <c r="T270" s="291"/>
      <c r="V270" s="44"/>
      <c r="W270" s="44"/>
    </row>
    <row r="271" spans="1:27" ht="15" customHeight="1" x14ac:dyDescent="0.15">
      <c r="A271" s="373"/>
      <c r="B271" s="34" t="s">
        <v>446</v>
      </c>
      <c r="E271" s="18">
        <v>695</v>
      </c>
      <c r="F271" s="18">
        <v>406</v>
      </c>
      <c r="G271" s="141">
        <v>289</v>
      </c>
      <c r="H271" s="9">
        <v>313</v>
      </c>
      <c r="I271" s="141">
        <v>280</v>
      </c>
      <c r="J271" s="138">
        <f t="shared" si="128"/>
        <v>1.5377467032480752</v>
      </c>
      <c r="K271" s="4">
        <f t="shared" si="130"/>
        <v>1.662775934799525</v>
      </c>
      <c r="L271" s="185">
        <f t="shared" si="129"/>
        <v>1.3908272775398238</v>
      </c>
      <c r="M271" s="12">
        <f t="shared" si="129"/>
        <v>1.2452755122339367</v>
      </c>
      <c r="N271" s="142">
        <f t="shared" si="129"/>
        <v>1.2232415902140672</v>
      </c>
      <c r="O271" s="81">
        <v>0.54424432263116684</v>
      </c>
      <c r="P271" s="4">
        <v>0.89230769230769236</v>
      </c>
      <c r="Q271" s="185">
        <v>0.3515815085158151</v>
      </c>
      <c r="R271" s="12">
        <v>0.39720812182741116</v>
      </c>
      <c r="S271" s="16">
        <v>0.37991858887381275</v>
      </c>
      <c r="T271" s="291"/>
      <c r="V271" s="44"/>
      <c r="W271" s="44"/>
    </row>
    <row r="272" spans="1:27" ht="15" customHeight="1" x14ac:dyDescent="0.15">
      <c r="A272" s="373"/>
      <c r="B272" s="34" t="s">
        <v>70</v>
      </c>
      <c r="E272" s="18">
        <v>611</v>
      </c>
      <c r="F272" s="18">
        <v>357</v>
      </c>
      <c r="G272" s="141">
        <v>254</v>
      </c>
      <c r="H272" s="9">
        <v>176</v>
      </c>
      <c r="I272" s="141">
        <v>156</v>
      </c>
      <c r="J272" s="138">
        <f t="shared" si="128"/>
        <v>1.3518895477475883</v>
      </c>
      <c r="K272" s="4">
        <f t="shared" si="130"/>
        <v>1.4620960805995822</v>
      </c>
      <c r="L272" s="185">
        <f t="shared" si="129"/>
        <v>1.2223879878723711</v>
      </c>
      <c r="M272" s="12">
        <f t="shared" si="129"/>
        <v>0.70021881838074396</v>
      </c>
      <c r="N272" s="142">
        <f t="shared" si="129"/>
        <v>0.68152031454783746</v>
      </c>
      <c r="O272" s="81">
        <v>0.47846515270164447</v>
      </c>
      <c r="P272" s="4">
        <v>0.7846153846153846</v>
      </c>
      <c r="Q272" s="185">
        <v>0.30900243309002434</v>
      </c>
      <c r="R272" s="12">
        <v>0.2233502538071066</v>
      </c>
      <c r="S272" s="16">
        <v>0.21166892808683854</v>
      </c>
      <c r="T272" s="291"/>
      <c r="V272" s="44"/>
      <c r="W272" s="44"/>
    </row>
    <row r="273" spans="1:26" ht="15" customHeight="1" x14ac:dyDescent="0.15">
      <c r="A273" s="373"/>
      <c r="B273" s="34" t="s">
        <v>444</v>
      </c>
      <c r="E273" s="18">
        <v>30</v>
      </c>
      <c r="F273" s="18">
        <v>5</v>
      </c>
      <c r="G273" s="141">
        <v>25</v>
      </c>
      <c r="H273" s="9">
        <v>29</v>
      </c>
      <c r="I273" s="141">
        <v>29</v>
      </c>
      <c r="J273" s="138">
        <f t="shared" si="128"/>
        <v>6.637755553588813E-2</v>
      </c>
      <c r="K273" s="4">
        <f t="shared" si="130"/>
        <v>2.0477536142851291E-2</v>
      </c>
      <c r="L273" s="185">
        <f t="shared" si="129"/>
        <v>0.1203137783338948</v>
      </c>
      <c r="M273" s="12">
        <f t="shared" si="129"/>
        <v>0.11537696439228168</v>
      </c>
      <c r="N273" s="142">
        <f t="shared" si="129"/>
        <v>0.12669287898645695</v>
      </c>
      <c r="O273" s="81">
        <v>2.3492560689115115E-2</v>
      </c>
      <c r="P273" s="4">
        <v>1.098901098901099E-2</v>
      </c>
      <c r="Q273" s="185">
        <v>3.0413625304136254E-2</v>
      </c>
      <c r="R273" s="12">
        <v>3.6802030456852791E-2</v>
      </c>
      <c r="S273" s="16">
        <v>3.9348710990502037E-2</v>
      </c>
      <c r="T273" s="291"/>
      <c r="V273" s="44"/>
      <c r="W273" s="44"/>
    </row>
    <row r="274" spans="1:26" ht="15" customHeight="1" x14ac:dyDescent="0.15">
      <c r="A274" s="373"/>
      <c r="B274" s="34" t="s">
        <v>447</v>
      </c>
      <c r="E274" s="18">
        <v>597</v>
      </c>
      <c r="F274" s="18">
        <v>366</v>
      </c>
      <c r="G274" s="141">
        <v>231</v>
      </c>
      <c r="H274" s="9">
        <v>242</v>
      </c>
      <c r="I274" s="141">
        <v>210</v>
      </c>
      <c r="J274" s="138">
        <f t="shared" si="128"/>
        <v>1.3209133551641739</v>
      </c>
      <c r="K274" s="4">
        <f t="shared" si="130"/>
        <v>1.4989556456567146</v>
      </c>
      <c r="L274" s="185">
        <f t="shared" si="129"/>
        <v>1.1116993118051879</v>
      </c>
      <c r="M274" s="12">
        <f t="shared" si="129"/>
        <v>0.96280087527352309</v>
      </c>
      <c r="N274" s="142">
        <f t="shared" si="129"/>
        <v>0.91743119266055051</v>
      </c>
      <c r="O274" s="81">
        <v>0.46750195771339076</v>
      </c>
      <c r="P274" s="4">
        <v>0.80439560439560442</v>
      </c>
      <c r="Q274" s="185">
        <v>0.28102189781021897</v>
      </c>
      <c r="R274" s="12">
        <v>0.30710659898477155</v>
      </c>
      <c r="S274" s="16">
        <v>0.28493894165535955</v>
      </c>
      <c r="T274" s="291"/>
      <c r="V274" s="44"/>
      <c r="W274" s="44"/>
    </row>
    <row r="275" spans="1:26" ht="15" customHeight="1" x14ac:dyDescent="0.15">
      <c r="A275" s="373"/>
      <c r="B275" s="374" t="s">
        <v>379</v>
      </c>
      <c r="C275" s="257"/>
      <c r="D275" s="257"/>
      <c r="E275" s="154">
        <v>4272</v>
      </c>
      <c r="F275" s="154">
        <v>2461</v>
      </c>
      <c r="G275" s="156">
        <v>1811</v>
      </c>
      <c r="H275" s="155">
        <v>1402</v>
      </c>
      <c r="I275" s="156">
        <v>1249</v>
      </c>
      <c r="J275" s="157">
        <f t="shared" si="128"/>
        <v>9.4521639083104692</v>
      </c>
      <c r="K275" s="158">
        <f t="shared" si="130"/>
        <v>10.079043289511407</v>
      </c>
      <c r="L275" s="238">
        <f t="shared" si="129"/>
        <v>8.7155301025073388</v>
      </c>
      <c r="M275" s="159">
        <f t="shared" si="129"/>
        <v>5.5778794509647902</v>
      </c>
      <c r="N275" s="160">
        <f t="shared" si="129"/>
        <v>5.4565312363477503</v>
      </c>
      <c r="O275" s="161">
        <v>3.345340642129992</v>
      </c>
      <c r="P275" s="158">
        <v>5.4087912087912091</v>
      </c>
      <c r="Q275" s="238">
        <v>2.2031630170316303</v>
      </c>
      <c r="R275" s="159">
        <v>1.7791878172588833</v>
      </c>
      <c r="S275" s="162">
        <v>1.694708276797829</v>
      </c>
      <c r="T275" s="291"/>
      <c r="V275" s="44"/>
      <c r="W275" s="44"/>
    </row>
    <row r="276" spans="1:26" ht="31.65" customHeight="1" x14ac:dyDescent="0.15">
      <c r="A276" s="373"/>
      <c r="B276" s="466" t="s">
        <v>445</v>
      </c>
      <c r="C276" s="467"/>
      <c r="D276" s="467"/>
      <c r="E276" s="18">
        <v>1538</v>
      </c>
      <c r="F276" s="18">
        <v>900</v>
      </c>
      <c r="G276" s="141">
        <v>638</v>
      </c>
      <c r="H276" s="9">
        <v>349</v>
      </c>
      <c r="I276" s="141">
        <v>327</v>
      </c>
      <c r="J276" s="138">
        <f t="shared" si="128"/>
        <v>3.4029560138065316</v>
      </c>
      <c r="K276" s="4">
        <f t="shared" si="130"/>
        <v>3.6859565057132322</v>
      </c>
      <c r="L276" s="185">
        <f t="shared" si="129"/>
        <v>3.0704076230809951</v>
      </c>
      <c r="M276" s="12">
        <f t="shared" si="129"/>
        <v>1.3885020887209072</v>
      </c>
      <c r="N276" s="142">
        <f t="shared" si="129"/>
        <v>1.4285714285714286</v>
      </c>
      <c r="O276" s="81">
        <v>1.2043852779953015</v>
      </c>
      <c r="P276" s="4">
        <v>1.9780219780219781</v>
      </c>
      <c r="Q276" s="185">
        <v>0.77615571776155723</v>
      </c>
      <c r="R276" s="12">
        <v>0.44289340101522845</v>
      </c>
      <c r="S276" s="16">
        <v>0.44369063772048845</v>
      </c>
      <c r="T276" s="291"/>
      <c r="V276" s="44"/>
      <c r="W276" s="44"/>
    </row>
    <row r="277" spans="1:26" ht="15" customHeight="1" x14ac:dyDescent="0.15">
      <c r="A277" s="373"/>
      <c r="B277" s="38" t="s">
        <v>1</v>
      </c>
      <c r="C277" s="79"/>
      <c r="D277" s="167"/>
      <c r="E277" s="47">
        <f t="shared" ref="E277:I277" si="131">SUM(E267:E276)</f>
        <v>10845</v>
      </c>
      <c r="F277" s="47">
        <f t="shared" si="131"/>
        <v>6288</v>
      </c>
      <c r="G277" s="136">
        <f t="shared" si="131"/>
        <v>4557</v>
      </c>
      <c r="H277" s="47">
        <f t="shared" si="131"/>
        <v>3348</v>
      </c>
      <c r="I277" s="136">
        <f t="shared" si="131"/>
        <v>3018</v>
      </c>
      <c r="J277" s="139">
        <f>SUM(J267:J276)</f>
        <v>23.99548632622356</v>
      </c>
      <c r="K277" s="72">
        <f t="shared" ref="K277:S277" si="132">SUM(K267:K276)</f>
        <v>25.752549453249788</v>
      </c>
      <c r="L277" s="201">
        <f t="shared" si="132"/>
        <v>21.930795514702343</v>
      </c>
      <c r="M277" s="72">
        <f t="shared" si="132"/>
        <v>13.320071613288244</v>
      </c>
      <c r="N277" s="137">
        <f t="shared" si="132"/>
        <v>13.184796854521627</v>
      </c>
      <c r="O277" s="140">
        <f t="shared" si="132"/>
        <v>8.4925606891151126</v>
      </c>
      <c r="P277" s="72">
        <f t="shared" si="132"/>
        <v>13.81978021978022</v>
      </c>
      <c r="Q277" s="201">
        <f t="shared" si="132"/>
        <v>5.5437956204379564</v>
      </c>
      <c r="R277" s="72">
        <f t="shared" si="132"/>
        <v>4.248730964467005</v>
      </c>
      <c r="S277" s="72">
        <f t="shared" si="132"/>
        <v>4.0949796472184525</v>
      </c>
      <c r="T277" s="44"/>
      <c r="V277" s="44"/>
      <c r="W277" s="44"/>
    </row>
    <row r="278" spans="1:26" ht="15" customHeight="1" x14ac:dyDescent="0.15">
      <c r="A278" s="373"/>
      <c r="C278" s="22"/>
      <c r="D278" s="1"/>
      <c r="E278" s="1"/>
      <c r="F278" s="195"/>
      <c r="H278" s="7"/>
      <c r="I278" s="7"/>
      <c r="J278" s="7"/>
      <c r="K278" s="7"/>
      <c r="L278" s="7"/>
      <c r="O278" s="7"/>
      <c r="T278" s="44"/>
      <c r="V278" s="44"/>
      <c r="W278" s="44"/>
    </row>
    <row r="279" spans="1:26" ht="15" customHeight="1" x14ac:dyDescent="0.15">
      <c r="A279" s="1" t="s">
        <v>615</v>
      </c>
      <c r="C279" s="1"/>
      <c r="D279" s="1"/>
      <c r="N279" s="7"/>
      <c r="T279" s="44"/>
      <c r="V279" s="44"/>
      <c r="W279" s="44"/>
    </row>
    <row r="280" spans="1:26" ht="15" customHeight="1" x14ac:dyDescent="0.15">
      <c r="B280" s="65"/>
      <c r="C280" s="33"/>
      <c r="D280" s="33"/>
      <c r="E280" s="27"/>
      <c r="F280" s="28"/>
      <c r="G280" s="297" t="s">
        <v>616</v>
      </c>
      <c r="H280" s="28"/>
      <c r="I280" s="298"/>
      <c r="J280" s="27"/>
      <c r="K280" s="28"/>
      <c r="L280" s="297" t="s">
        <v>593</v>
      </c>
      <c r="M280" s="28"/>
      <c r="N280" s="298"/>
      <c r="O280" s="28"/>
      <c r="P280" s="28"/>
      <c r="Q280" s="297" t="s">
        <v>594</v>
      </c>
      <c r="R280" s="28"/>
      <c r="S280" s="29"/>
      <c r="W280" s="44"/>
      <c r="Y280" s="44"/>
      <c r="Z280" s="44"/>
    </row>
    <row r="281" spans="1:26" ht="19.2" x14ac:dyDescent="0.15">
      <c r="B281" s="66"/>
      <c r="C281" s="188"/>
      <c r="D281" s="188"/>
      <c r="E281" s="98" t="s">
        <v>589</v>
      </c>
      <c r="F281" s="98" t="s">
        <v>231</v>
      </c>
      <c r="G281" s="98" t="s">
        <v>232</v>
      </c>
      <c r="H281" s="98" t="s">
        <v>592</v>
      </c>
      <c r="I281" s="102" t="s">
        <v>234</v>
      </c>
      <c r="J281" s="98" t="s">
        <v>589</v>
      </c>
      <c r="K281" s="98" t="s">
        <v>231</v>
      </c>
      <c r="L281" s="98" t="s">
        <v>232</v>
      </c>
      <c r="M281" s="98" t="s">
        <v>592</v>
      </c>
      <c r="N281" s="102" t="s">
        <v>234</v>
      </c>
      <c r="O281" s="99" t="s">
        <v>589</v>
      </c>
      <c r="P281" s="98" t="s">
        <v>231</v>
      </c>
      <c r="Q281" s="98" t="s">
        <v>232</v>
      </c>
      <c r="R281" s="98" t="s">
        <v>592</v>
      </c>
      <c r="S281" s="187" t="s">
        <v>234</v>
      </c>
      <c r="W281" s="44"/>
      <c r="Y281" s="44"/>
      <c r="Z281" s="44"/>
    </row>
    <row r="282" spans="1:26" ht="15" customHeight="1" x14ac:dyDescent="0.15">
      <c r="B282" s="34" t="s">
        <v>69</v>
      </c>
      <c r="C282" s="34"/>
      <c r="E282" s="275">
        <v>1876</v>
      </c>
      <c r="F282" s="275">
        <v>708</v>
      </c>
      <c r="G282" s="275">
        <v>1168</v>
      </c>
      <c r="H282" s="275">
        <v>1014</v>
      </c>
      <c r="I282" s="303">
        <v>939</v>
      </c>
      <c r="J282" s="168">
        <v>0.91471215351812363</v>
      </c>
      <c r="K282" s="168">
        <v>1.3855932203389831</v>
      </c>
      <c r="L282" s="168">
        <v>0.62928082191780821</v>
      </c>
      <c r="M282" s="168">
        <v>0.3057199211045365</v>
      </c>
      <c r="N282" s="293">
        <v>0.29392971246006389</v>
      </c>
      <c r="O282" s="224">
        <v>26</v>
      </c>
      <c r="P282" s="17">
        <v>26</v>
      </c>
      <c r="Q282" s="17">
        <v>23</v>
      </c>
      <c r="R282" s="17">
        <v>13</v>
      </c>
      <c r="S282" s="17">
        <v>13</v>
      </c>
      <c r="V282" s="269"/>
      <c r="W282" s="44"/>
      <c r="Y282" s="44"/>
      <c r="Z282" s="44"/>
    </row>
    <row r="283" spans="1:26" ht="15" customHeight="1" x14ac:dyDescent="0.15">
      <c r="B283" s="34" t="s">
        <v>541</v>
      </c>
      <c r="C283" s="34"/>
      <c r="E283" s="276">
        <v>1876</v>
      </c>
      <c r="F283" s="276">
        <v>708</v>
      </c>
      <c r="G283" s="276">
        <v>1168</v>
      </c>
      <c r="H283" s="276">
        <v>1014</v>
      </c>
      <c r="I283" s="304">
        <v>939</v>
      </c>
      <c r="J283" s="169">
        <v>0.92164179104477617</v>
      </c>
      <c r="K283" s="169">
        <v>1.4519774011299436</v>
      </c>
      <c r="L283" s="169">
        <v>0.60017123287671237</v>
      </c>
      <c r="M283" s="169">
        <v>0.35798816568047337</v>
      </c>
      <c r="N283" s="294">
        <v>0.34611288604898827</v>
      </c>
      <c r="O283" s="118">
        <v>22</v>
      </c>
      <c r="P283" s="18">
        <v>22</v>
      </c>
      <c r="Q283" s="18">
        <v>19</v>
      </c>
      <c r="R283" s="18">
        <v>16</v>
      </c>
      <c r="S283" s="18">
        <v>16</v>
      </c>
      <c r="V283" s="269"/>
      <c r="W283" s="44"/>
      <c r="Y283" s="44"/>
      <c r="Z283" s="44"/>
    </row>
    <row r="284" spans="1:26" ht="15" customHeight="1" x14ac:dyDescent="0.15">
      <c r="B284" s="34" t="s">
        <v>71</v>
      </c>
      <c r="C284" s="34"/>
      <c r="E284" s="276">
        <v>1876</v>
      </c>
      <c r="F284" s="276">
        <v>708</v>
      </c>
      <c r="G284" s="276">
        <v>1168</v>
      </c>
      <c r="H284" s="276">
        <v>1014</v>
      </c>
      <c r="I284" s="304">
        <v>939</v>
      </c>
      <c r="J284" s="169">
        <v>0.25106609808102348</v>
      </c>
      <c r="K284" s="169">
        <v>0.2867231638418079</v>
      </c>
      <c r="L284" s="169">
        <v>0.22945205479452055</v>
      </c>
      <c r="M284" s="169">
        <v>9.3688362919132157E-2</v>
      </c>
      <c r="N284" s="294">
        <v>9.6911608093716725E-2</v>
      </c>
      <c r="O284" s="118">
        <v>30</v>
      </c>
      <c r="P284" s="18">
        <v>30</v>
      </c>
      <c r="Q284" s="18">
        <v>16</v>
      </c>
      <c r="R284" s="18">
        <v>8</v>
      </c>
      <c r="S284" s="18">
        <v>8</v>
      </c>
      <c r="V284" s="269"/>
      <c r="W284" s="44"/>
      <c r="Y284" s="44"/>
      <c r="Z284" s="44"/>
    </row>
    <row r="285" spans="1:26" ht="15" customHeight="1" x14ac:dyDescent="0.15">
      <c r="B285" s="34" t="s">
        <v>443</v>
      </c>
      <c r="C285" s="34"/>
      <c r="E285" s="276">
        <v>1876</v>
      </c>
      <c r="F285" s="276">
        <v>708</v>
      </c>
      <c r="G285" s="276">
        <v>1168</v>
      </c>
      <c r="H285" s="276">
        <v>1014</v>
      </c>
      <c r="I285" s="304">
        <v>939</v>
      </c>
      <c r="J285" s="169">
        <v>0.93763326226012789</v>
      </c>
      <c r="K285" s="169">
        <v>1.3912429378531073</v>
      </c>
      <c r="L285" s="169">
        <v>0.66267123287671237</v>
      </c>
      <c r="M285" s="169">
        <v>0.53254437869822491</v>
      </c>
      <c r="N285" s="294">
        <v>0.49627263045793396</v>
      </c>
      <c r="O285" s="118">
        <v>24</v>
      </c>
      <c r="P285" s="18">
        <v>11</v>
      </c>
      <c r="Q285" s="18">
        <v>24</v>
      </c>
      <c r="R285" s="18">
        <v>20</v>
      </c>
      <c r="S285" s="18">
        <v>20</v>
      </c>
      <c r="V285" s="269"/>
      <c r="W285" s="44"/>
      <c r="Y285" s="44"/>
      <c r="Z285" s="44"/>
    </row>
    <row r="286" spans="1:26" ht="15" customHeight="1" x14ac:dyDescent="0.15">
      <c r="B286" s="34" t="s">
        <v>446</v>
      </c>
      <c r="C286" s="34"/>
      <c r="E286" s="276">
        <v>1876</v>
      </c>
      <c r="F286" s="276">
        <v>708</v>
      </c>
      <c r="G286" s="276">
        <v>1168</v>
      </c>
      <c r="H286" s="276">
        <v>1014</v>
      </c>
      <c r="I286" s="304">
        <v>939</v>
      </c>
      <c r="J286" s="169">
        <v>0.66684434968017059</v>
      </c>
      <c r="K286" s="169">
        <v>0.98163841807909602</v>
      </c>
      <c r="L286" s="169">
        <v>0.47602739726027399</v>
      </c>
      <c r="M286" s="169">
        <v>0.52071005917159763</v>
      </c>
      <c r="N286" s="294">
        <v>0.49201277955271566</v>
      </c>
      <c r="O286" s="118">
        <v>16</v>
      </c>
      <c r="P286" s="18">
        <v>12</v>
      </c>
      <c r="Q286" s="18">
        <v>16</v>
      </c>
      <c r="R286" s="18">
        <v>12</v>
      </c>
      <c r="S286" s="18">
        <v>12</v>
      </c>
      <c r="V286" s="269"/>
      <c r="W286" s="44"/>
      <c r="Y286" s="44"/>
      <c r="Z286" s="44"/>
    </row>
    <row r="287" spans="1:26" ht="15" customHeight="1" x14ac:dyDescent="0.15">
      <c r="B287" s="34" t="s">
        <v>70</v>
      </c>
      <c r="C287" s="34"/>
      <c r="E287" s="276">
        <v>1876</v>
      </c>
      <c r="F287" s="276">
        <v>708</v>
      </c>
      <c r="G287" s="276">
        <v>1168</v>
      </c>
      <c r="H287" s="276">
        <v>1014</v>
      </c>
      <c r="I287" s="304">
        <v>939</v>
      </c>
      <c r="J287" s="169">
        <v>0.58155650319829422</v>
      </c>
      <c r="K287" s="169">
        <v>0.88559322033898302</v>
      </c>
      <c r="L287" s="169">
        <v>0.39726027397260272</v>
      </c>
      <c r="M287" s="169">
        <v>0.29289940828402367</v>
      </c>
      <c r="N287" s="294">
        <v>0.28221512247071351</v>
      </c>
      <c r="O287" s="118">
        <v>13</v>
      </c>
      <c r="P287" s="18">
        <v>13</v>
      </c>
      <c r="Q287" s="18">
        <v>8</v>
      </c>
      <c r="R287" s="18">
        <v>10</v>
      </c>
      <c r="S287" s="18">
        <v>10</v>
      </c>
      <c r="V287" s="269"/>
      <c r="W287" s="44"/>
      <c r="Y287" s="44"/>
      <c r="Z287" s="44"/>
    </row>
    <row r="288" spans="1:26" ht="15" customHeight="1" x14ac:dyDescent="0.15">
      <c r="B288" s="34" t="s">
        <v>444</v>
      </c>
      <c r="C288" s="34"/>
      <c r="E288" s="276">
        <v>1876</v>
      </c>
      <c r="F288" s="276">
        <v>708</v>
      </c>
      <c r="G288" s="276">
        <v>1168</v>
      </c>
      <c r="H288" s="276">
        <v>1014</v>
      </c>
      <c r="I288" s="304">
        <v>939</v>
      </c>
      <c r="J288" s="169">
        <v>2.5053304904051173E-2</v>
      </c>
      <c r="K288" s="169">
        <v>1.4124293785310734E-2</v>
      </c>
      <c r="L288" s="169">
        <v>3.1678082191780824E-2</v>
      </c>
      <c r="M288" s="169">
        <v>3.3530571992110451E-2</v>
      </c>
      <c r="N288" s="294">
        <v>3.5143769968051117E-2</v>
      </c>
      <c r="O288" s="118">
        <v>12</v>
      </c>
      <c r="P288" s="18">
        <v>2</v>
      </c>
      <c r="Q288" s="18">
        <v>12</v>
      </c>
      <c r="R288" s="18">
        <v>12</v>
      </c>
      <c r="S288" s="18">
        <v>12</v>
      </c>
      <c r="V288" s="269"/>
      <c r="W288" s="44"/>
      <c r="Y288" s="44"/>
      <c r="Z288" s="44"/>
    </row>
    <row r="289" spans="2:26" ht="15" customHeight="1" x14ac:dyDescent="0.15">
      <c r="B289" s="34" t="s">
        <v>447</v>
      </c>
      <c r="C289" s="34"/>
      <c r="E289" s="276">
        <v>1876</v>
      </c>
      <c r="F289" s="276">
        <v>708</v>
      </c>
      <c r="G289" s="276">
        <v>1168</v>
      </c>
      <c r="H289" s="276">
        <v>1014</v>
      </c>
      <c r="I289" s="304">
        <v>939</v>
      </c>
      <c r="J289" s="169">
        <v>0.57675906183368875</v>
      </c>
      <c r="K289" s="169">
        <v>0.90819209039548021</v>
      </c>
      <c r="L289" s="169">
        <v>0.37585616438356162</v>
      </c>
      <c r="M289" s="169">
        <v>0.36587771203155817</v>
      </c>
      <c r="N289" s="294">
        <v>0.33546325878594252</v>
      </c>
      <c r="O289" s="118">
        <v>16</v>
      </c>
      <c r="P289" s="18">
        <v>11</v>
      </c>
      <c r="Q289" s="18">
        <v>16</v>
      </c>
      <c r="R289" s="18">
        <v>9</v>
      </c>
      <c r="S289" s="18">
        <v>9</v>
      </c>
      <c r="V289" s="269"/>
      <c r="W289" s="44"/>
      <c r="Y289" s="44"/>
      <c r="Z289" s="44"/>
    </row>
    <row r="290" spans="2:26" ht="15" customHeight="1" x14ac:dyDescent="0.15">
      <c r="B290" s="375" t="s">
        <v>379</v>
      </c>
      <c r="C290" s="375"/>
      <c r="D290" s="257"/>
      <c r="E290" s="305">
        <v>1289</v>
      </c>
      <c r="F290" s="305">
        <v>460</v>
      </c>
      <c r="G290" s="305">
        <v>829</v>
      </c>
      <c r="H290" s="305">
        <v>793</v>
      </c>
      <c r="I290" s="306">
        <v>742</v>
      </c>
      <c r="J290" s="258">
        <v>3.373157486423584</v>
      </c>
      <c r="K290" s="258">
        <v>5.4369565217391305</v>
      </c>
      <c r="L290" s="258">
        <v>2.2279855247285885</v>
      </c>
      <c r="M290" s="258">
        <v>1.8083228247162673</v>
      </c>
      <c r="N290" s="295">
        <v>1.7264150943396226</v>
      </c>
      <c r="O290" s="292">
        <v>56</v>
      </c>
      <c r="P290" s="154">
        <v>56</v>
      </c>
      <c r="Q290" s="154">
        <v>51</v>
      </c>
      <c r="R290" s="154">
        <v>35</v>
      </c>
      <c r="S290" s="154">
        <v>35</v>
      </c>
      <c r="V290" s="269"/>
      <c r="W290" s="44"/>
      <c r="Y290" s="44"/>
      <c r="Z290" s="44"/>
    </row>
    <row r="291" spans="2:26" ht="30.9" customHeight="1" x14ac:dyDescent="0.15">
      <c r="B291" s="460" t="s">
        <v>445</v>
      </c>
      <c r="C291" s="461"/>
      <c r="D291" s="461"/>
      <c r="E291" s="277">
        <v>1820</v>
      </c>
      <c r="F291" s="277">
        <v>685</v>
      </c>
      <c r="G291" s="277">
        <v>1135</v>
      </c>
      <c r="H291" s="277">
        <v>1001</v>
      </c>
      <c r="I291" s="307">
        <v>928</v>
      </c>
      <c r="J291" s="165">
        <v>1.4049450549450548</v>
      </c>
      <c r="K291" s="165">
        <v>2.1766423357664233</v>
      </c>
      <c r="L291" s="165">
        <v>0.93920704845814973</v>
      </c>
      <c r="M291" s="165">
        <v>0.48951048951048953</v>
      </c>
      <c r="N291" s="296">
        <v>0.48383620689655171</v>
      </c>
      <c r="O291" s="225">
        <v>28</v>
      </c>
      <c r="P291" s="19">
        <v>26</v>
      </c>
      <c r="Q291" s="19">
        <v>28</v>
      </c>
      <c r="R291" s="19">
        <v>16</v>
      </c>
      <c r="S291" s="19">
        <v>16</v>
      </c>
      <c r="V291" s="269"/>
      <c r="W291" s="44"/>
      <c r="Y291" s="44"/>
      <c r="Z291" s="44"/>
    </row>
    <row r="292" spans="2:26" ht="15" customHeight="1" x14ac:dyDescent="0.15">
      <c r="B292" s="86" t="s">
        <v>152</v>
      </c>
      <c r="G292" s="1"/>
      <c r="J292" s="7"/>
      <c r="K292" s="7"/>
      <c r="W292" s="44"/>
      <c r="Y292" s="44"/>
      <c r="Z292" s="44"/>
    </row>
    <row r="293" spans="2:26" ht="15" customHeight="1" x14ac:dyDescent="0.15">
      <c r="B293" s="65"/>
      <c r="C293" s="33"/>
      <c r="D293" s="33"/>
      <c r="E293" s="27"/>
      <c r="F293" s="28"/>
      <c r="G293" s="297" t="s">
        <v>616</v>
      </c>
      <c r="H293" s="28"/>
      <c r="I293" s="298"/>
      <c r="J293" s="27"/>
      <c r="K293" s="28"/>
      <c r="L293" s="297" t="s">
        <v>593</v>
      </c>
      <c r="M293" s="28"/>
      <c r="N293" s="298"/>
      <c r="O293" s="28"/>
      <c r="P293" s="28"/>
      <c r="Q293" s="297" t="s">
        <v>594</v>
      </c>
      <c r="R293" s="28"/>
      <c r="S293" s="29"/>
      <c r="W293" s="44"/>
      <c r="Y293" s="44"/>
      <c r="Z293" s="44"/>
    </row>
    <row r="294" spans="2:26" ht="19.2" x14ac:dyDescent="0.15">
      <c r="B294" s="66"/>
      <c r="C294" s="188"/>
      <c r="D294" s="188"/>
      <c r="E294" s="98" t="s">
        <v>589</v>
      </c>
      <c r="F294" s="98" t="s">
        <v>231</v>
      </c>
      <c r="G294" s="98" t="s">
        <v>232</v>
      </c>
      <c r="H294" s="98" t="s">
        <v>592</v>
      </c>
      <c r="I294" s="102" t="s">
        <v>234</v>
      </c>
      <c r="J294" s="98" t="s">
        <v>589</v>
      </c>
      <c r="K294" s="98" t="s">
        <v>231</v>
      </c>
      <c r="L294" s="98" t="s">
        <v>232</v>
      </c>
      <c r="M294" s="98" t="s">
        <v>592</v>
      </c>
      <c r="N294" s="102" t="s">
        <v>234</v>
      </c>
      <c r="O294" s="99" t="s">
        <v>589</v>
      </c>
      <c r="P294" s="98" t="s">
        <v>231</v>
      </c>
      <c r="Q294" s="98" t="s">
        <v>232</v>
      </c>
      <c r="R294" s="98" t="s">
        <v>592</v>
      </c>
      <c r="S294" s="187" t="s">
        <v>234</v>
      </c>
      <c r="W294" s="44"/>
      <c r="Y294" s="44"/>
      <c r="Z294" s="44"/>
    </row>
    <row r="295" spans="2:26" ht="15" customHeight="1" x14ac:dyDescent="0.15">
      <c r="B295" s="34" t="s">
        <v>69</v>
      </c>
      <c r="C295" s="34"/>
      <c r="E295" s="275">
        <v>1851</v>
      </c>
      <c r="F295" s="275">
        <v>705</v>
      </c>
      <c r="G295" s="275">
        <v>1146</v>
      </c>
      <c r="H295" s="275">
        <v>986</v>
      </c>
      <c r="I295" s="303">
        <v>911</v>
      </c>
      <c r="J295" s="168">
        <v>1.2367882952274067</v>
      </c>
      <c r="K295" s="168">
        <v>1.22286446661911</v>
      </c>
      <c r="L295" s="168">
        <v>1.2453540013084294</v>
      </c>
      <c r="M295" s="168">
        <v>0.43392814394090151</v>
      </c>
      <c r="N295" s="293">
        <v>0.41537687228212195</v>
      </c>
      <c r="O295" s="224">
        <v>44.736842105263158</v>
      </c>
      <c r="P295" s="17">
        <v>16.25</v>
      </c>
      <c r="Q295" s="17">
        <v>44.736842105263158</v>
      </c>
      <c r="R295" s="17">
        <v>20</v>
      </c>
      <c r="S295" s="17">
        <v>20</v>
      </c>
      <c r="V295" s="269"/>
      <c r="W295" s="44"/>
      <c r="Y295" s="44"/>
      <c r="Z295" s="44"/>
    </row>
    <row r="296" spans="2:26" ht="15" customHeight="1" x14ac:dyDescent="0.15">
      <c r="B296" s="34" t="s">
        <v>541</v>
      </c>
      <c r="C296" s="34"/>
      <c r="E296" s="276">
        <v>1851</v>
      </c>
      <c r="F296" s="276">
        <v>705</v>
      </c>
      <c r="G296" s="276">
        <v>1146</v>
      </c>
      <c r="H296" s="276">
        <v>986</v>
      </c>
      <c r="I296" s="304">
        <v>911</v>
      </c>
      <c r="J296" s="169">
        <v>1.1784477884861633</v>
      </c>
      <c r="K296" s="169">
        <v>1.2936325500291854</v>
      </c>
      <c r="L296" s="169">
        <v>1.1075880529819486</v>
      </c>
      <c r="M296" s="169">
        <v>0.48467132551015923</v>
      </c>
      <c r="N296" s="294">
        <v>0.47799566766026336</v>
      </c>
      <c r="O296" s="118">
        <v>31.666666666666664</v>
      </c>
      <c r="P296" s="18">
        <v>13.750000000000002</v>
      </c>
      <c r="Q296" s="18">
        <v>31.666666666666664</v>
      </c>
      <c r="R296" s="18">
        <v>18.333333333333332</v>
      </c>
      <c r="S296" s="18">
        <v>18.333333333333332</v>
      </c>
      <c r="V296" s="269"/>
      <c r="W296" s="44"/>
      <c r="Y296" s="44"/>
      <c r="Z296" s="44"/>
    </row>
    <row r="297" spans="2:26" ht="15" customHeight="1" x14ac:dyDescent="0.15">
      <c r="B297" s="34" t="s">
        <v>71</v>
      </c>
      <c r="C297" s="34"/>
      <c r="E297" s="276">
        <v>1851</v>
      </c>
      <c r="F297" s="276">
        <v>705</v>
      </c>
      <c r="G297" s="276">
        <v>1146</v>
      </c>
      <c r="H297" s="276">
        <v>986</v>
      </c>
      <c r="I297" s="304">
        <v>911</v>
      </c>
      <c r="J297" s="169">
        <v>0.37078619693138737</v>
      </c>
      <c r="K297" s="169">
        <v>0.26908664350780614</v>
      </c>
      <c r="L297" s="169">
        <v>0.43335005833071111</v>
      </c>
      <c r="M297" s="169">
        <v>0.12933074924753743</v>
      </c>
      <c r="N297" s="294">
        <v>0.13485826300091189</v>
      </c>
      <c r="O297" s="118">
        <v>28.30188679245283</v>
      </c>
      <c r="P297" s="18">
        <v>28.30188679245283</v>
      </c>
      <c r="Q297" s="18">
        <v>26.315789473684209</v>
      </c>
      <c r="R297" s="18">
        <v>13.333333333333334</v>
      </c>
      <c r="S297" s="18">
        <v>13.333333333333334</v>
      </c>
      <c r="V297" s="269"/>
      <c r="W297" s="44"/>
      <c r="Y297" s="44"/>
      <c r="Z297" s="44"/>
    </row>
    <row r="298" spans="2:26" ht="15" customHeight="1" x14ac:dyDescent="0.15">
      <c r="B298" s="34" t="s">
        <v>443</v>
      </c>
      <c r="C298" s="34"/>
      <c r="E298" s="276">
        <v>1851</v>
      </c>
      <c r="F298" s="276">
        <v>705</v>
      </c>
      <c r="G298" s="276">
        <v>1146</v>
      </c>
      <c r="H298" s="276">
        <v>986</v>
      </c>
      <c r="I298" s="304">
        <v>911</v>
      </c>
      <c r="J298" s="169">
        <v>1.2307689342714241</v>
      </c>
      <c r="K298" s="169">
        <v>1.291480994826248</v>
      </c>
      <c r="L298" s="169">
        <v>1.1934198917835088</v>
      </c>
      <c r="M298" s="169">
        <v>0.67996428271919462</v>
      </c>
      <c r="N298" s="294">
        <v>0.64441767603972633</v>
      </c>
      <c r="O298" s="118">
        <v>32.142857142857146</v>
      </c>
      <c r="P298" s="18">
        <v>10.416666666666668</v>
      </c>
      <c r="Q298" s="18">
        <v>32.142857142857146</v>
      </c>
      <c r="R298" s="18">
        <v>13.333333333333334</v>
      </c>
      <c r="S298" s="18">
        <v>13.333333333333334</v>
      </c>
      <c r="V298" s="269"/>
      <c r="W298" s="44"/>
      <c r="Y298" s="44"/>
      <c r="Z298" s="44"/>
    </row>
    <row r="299" spans="2:26" ht="15" customHeight="1" x14ac:dyDescent="0.15">
      <c r="B299" s="34" t="s">
        <v>446</v>
      </c>
      <c r="C299" s="34"/>
      <c r="E299" s="276">
        <v>1851</v>
      </c>
      <c r="F299" s="276">
        <v>705</v>
      </c>
      <c r="G299" s="276">
        <v>1146</v>
      </c>
      <c r="H299" s="276">
        <v>986</v>
      </c>
      <c r="I299" s="304">
        <v>911</v>
      </c>
      <c r="J299" s="169">
        <v>0.88490886149036607</v>
      </c>
      <c r="K299" s="169">
        <v>0.90416241392097807</v>
      </c>
      <c r="L299" s="169">
        <v>0.87306439860765994</v>
      </c>
      <c r="M299" s="169">
        <v>0.74986345538493548</v>
      </c>
      <c r="N299" s="294">
        <v>0.73571669331036849</v>
      </c>
      <c r="O299" s="118">
        <v>16.666666666666664</v>
      </c>
      <c r="P299" s="18">
        <v>10.714285714285714</v>
      </c>
      <c r="Q299" s="18">
        <v>16.666666666666664</v>
      </c>
      <c r="R299" s="18">
        <v>20</v>
      </c>
      <c r="S299" s="18">
        <v>20</v>
      </c>
      <c r="V299" s="269"/>
      <c r="W299" s="44"/>
      <c r="Y299" s="44"/>
      <c r="Z299" s="44"/>
    </row>
    <row r="300" spans="2:26" ht="15" customHeight="1" x14ac:dyDescent="0.15">
      <c r="B300" s="34" t="s">
        <v>70</v>
      </c>
      <c r="C300" s="34"/>
      <c r="E300" s="276">
        <v>1851</v>
      </c>
      <c r="F300" s="276">
        <v>705</v>
      </c>
      <c r="G300" s="276">
        <v>1146</v>
      </c>
      <c r="H300" s="276">
        <v>986</v>
      </c>
      <c r="I300" s="304">
        <v>911</v>
      </c>
      <c r="J300" s="169">
        <v>0.78827123812231514</v>
      </c>
      <c r="K300" s="169">
        <v>0.77177843597652351</v>
      </c>
      <c r="L300" s="169">
        <v>0.79841733368320733</v>
      </c>
      <c r="M300" s="169">
        <v>0.41447184058053216</v>
      </c>
      <c r="N300" s="294">
        <v>0.41261737517398389</v>
      </c>
      <c r="O300" s="118">
        <v>21.428571428571427</v>
      </c>
      <c r="P300" s="18">
        <v>8.3333333333333321</v>
      </c>
      <c r="Q300" s="18">
        <v>21.428571428571427</v>
      </c>
      <c r="R300" s="18">
        <v>10</v>
      </c>
      <c r="S300" s="18">
        <v>10</v>
      </c>
      <c r="V300" s="269"/>
      <c r="W300" s="44"/>
      <c r="Y300" s="44"/>
      <c r="Z300" s="44"/>
    </row>
    <row r="301" spans="2:26" ht="15" customHeight="1" x14ac:dyDescent="0.15">
      <c r="B301" s="34" t="s">
        <v>444</v>
      </c>
      <c r="C301" s="34"/>
      <c r="E301" s="276">
        <v>1851</v>
      </c>
      <c r="F301" s="276">
        <v>705</v>
      </c>
      <c r="G301" s="276">
        <v>1146</v>
      </c>
      <c r="H301" s="276">
        <v>986</v>
      </c>
      <c r="I301" s="304">
        <v>911</v>
      </c>
      <c r="J301" s="169">
        <v>4.6211540459324144E-2</v>
      </c>
      <c r="K301" s="169">
        <v>1.5879735454983401E-2</v>
      </c>
      <c r="L301" s="169">
        <v>6.4871158721156785E-2</v>
      </c>
      <c r="M301" s="169">
        <v>5.2886481744855114E-2</v>
      </c>
      <c r="N301" s="294">
        <v>5.5757101700412502E-2</v>
      </c>
      <c r="O301" s="118">
        <v>20</v>
      </c>
      <c r="P301" s="18">
        <v>2.083333333333333</v>
      </c>
      <c r="Q301" s="18">
        <v>20</v>
      </c>
      <c r="R301" s="18">
        <v>20</v>
      </c>
      <c r="S301" s="18">
        <v>20</v>
      </c>
      <c r="V301" s="269"/>
      <c r="W301" s="44"/>
      <c r="Y301" s="44"/>
      <c r="Z301" s="44"/>
    </row>
    <row r="302" spans="2:26" ht="15" customHeight="1" x14ac:dyDescent="0.15">
      <c r="B302" s="34" t="s">
        <v>447</v>
      </c>
      <c r="C302" s="34"/>
      <c r="E302" s="276">
        <v>1851</v>
      </c>
      <c r="F302" s="276">
        <v>705</v>
      </c>
      <c r="G302" s="276">
        <v>1146</v>
      </c>
      <c r="H302" s="276">
        <v>986</v>
      </c>
      <c r="I302" s="304">
        <v>911</v>
      </c>
      <c r="J302" s="169">
        <v>0.67504160300053195</v>
      </c>
      <c r="K302" s="169">
        <v>0.81539384174780061</v>
      </c>
      <c r="L302" s="169">
        <v>0.5886992571743328</v>
      </c>
      <c r="M302" s="169">
        <v>0.48484994281599519</v>
      </c>
      <c r="N302" s="294">
        <v>0.46091263714971809</v>
      </c>
      <c r="O302" s="118">
        <v>11.111111111111111</v>
      </c>
      <c r="P302" s="18">
        <v>8.3333333333333321</v>
      </c>
      <c r="Q302" s="18">
        <v>11.111111111111111</v>
      </c>
      <c r="R302" s="18">
        <v>8.3333333333333321</v>
      </c>
      <c r="S302" s="18">
        <v>8.3333333333333321</v>
      </c>
      <c r="V302" s="269"/>
      <c r="W302" s="44"/>
      <c r="Y302" s="44"/>
      <c r="Z302" s="44"/>
    </row>
    <row r="303" spans="2:26" ht="15" customHeight="1" x14ac:dyDescent="0.15">
      <c r="B303" s="375" t="s">
        <v>379</v>
      </c>
      <c r="C303" s="375"/>
      <c r="D303" s="257"/>
      <c r="E303" s="305">
        <v>1272</v>
      </c>
      <c r="F303" s="305">
        <v>459</v>
      </c>
      <c r="G303" s="305">
        <v>813</v>
      </c>
      <c r="H303" s="305">
        <v>775</v>
      </c>
      <c r="I303" s="306">
        <v>724</v>
      </c>
      <c r="J303" s="258">
        <v>4.4605690490929302</v>
      </c>
      <c r="K303" s="258">
        <v>4.8688971756837303</v>
      </c>
      <c r="L303" s="258">
        <v>4.2300369333423999</v>
      </c>
      <c r="M303" s="258">
        <v>2.6104670599362043</v>
      </c>
      <c r="N303" s="295">
        <v>2.5392477833863576</v>
      </c>
      <c r="O303" s="292">
        <v>50</v>
      </c>
      <c r="P303" s="154">
        <v>31.428571428571427</v>
      </c>
      <c r="Q303" s="154">
        <v>50</v>
      </c>
      <c r="R303" s="154">
        <v>39.772727272727273</v>
      </c>
      <c r="S303" s="154">
        <v>39.772727272727273</v>
      </c>
      <c r="V303" s="269"/>
      <c r="W303" s="44"/>
      <c r="Y303" s="44"/>
      <c r="Z303" s="44"/>
    </row>
    <row r="304" spans="2:26" ht="30.9" customHeight="1" x14ac:dyDescent="0.15">
      <c r="B304" s="460" t="s">
        <v>445</v>
      </c>
      <c r="C304" s="461"/>
      <c r="D304" s="461"/>
      <c r="E304" s="277">
        <v>1796</v>
      </c>
      <c r="F304" s="277">
        <v>682</v>
      </c>
      <c r="G304" s="277">
        <v>1114</v>
      </c>
      <c r="H304" s="277">
        <v>973</v>
      </c>
      <c r="I304" s="307">
        <v>900</v>
      </c>
      <c r="J304" s="165">
        <v>1.8302226085064728</v>
      </c>
      <c r="K304" s="165">
        <v>1.9724440161059078</v>
      </c>
      <c r="L304" s="165">
        <v>1.7431534882346427</v>
      </c>
      <c r="M304" s="165">
        <v>0.67304790801093572</v>
      </c>
      <c r="N304" s="296">
        <v>0.66899423066588171</v>
      </c>
      <c r="O304" s="225">
        <v>44</v>
      </c>
      <c r="P304" s="19">
        <v>21.428571428571427</v>
      </c>
      <c r="Q304" s="19">
        <v>44</v>
      </c>
      <c r="R304" s="19">
        <v>26.666666666666668</v>
      </c>
      <c r="S304" s="19">
        <v>26.666666666666668</v>
      </c>
      <c r="V304" s="269"/>
      <c r="W304" s="44"/>
      <c r="Y304" s="44"/>
      <c r="Z304" s="44"/>
    </row>
    <row r="305" spans="1:26" ht="15" customHeight="1" x14ac:dyDescent="0.15">
      <c r="C305" s="1"/>
      <c r="D305" s="1"/>
      <c r="E305" s="1"/>
      <c r="H305" s="7"/>
      <c r="O305" s="7"/>
      <c r="T305" s="44"/>
      <c r="V305" s="44"/>
      <c r="W305" s="44"/>
    </row>
    <row r="306" spans="1:26" ht="15" customHeight="1" x14ac:dyDescent="0.15">
      <c r="A306" s="1" t="s">
        <v>617</v>
      </c>
      <c r="B306" s="7"/>
      <c r="F306" s="46"/>
      <c r="G306" s="81"/>
      <c r="H306" s="81"/>
      <c r="I306" s="81"/>
      <c r="J306" s="81"/>
      <c r="K306" s="81"/>
      <c r="L306" s="81"/>
      <c r="M306" s="81"/>
      <c r="N306" s="81"/>
      <c r="O306" s="81"/>
      <c r="P306" s="7"/>
      <c r="T306" s="44"/>
      <c r="V306" s="44"/>
      <c r="W306" s="44"/>
    </row>
    <row r="307" spans="1:26" ht="15" customHeight="1" x14ac:dyDescent="0.15">
      <c r="B307" s="65"/>
      <c r="C307" s="33"/>
      <c r="D307" s="33"/>
      <c r="E307" s="27"/>
      <c r="F307" s="28"/>
      <c r="G307" s="297" t="s">
        <v>616</v>
      </c>
      <c r="H307" s="28"/>
      <c r="I307" s="299"/>
      <c r="J307" s="27"/>
      <c r="K307" s="28"/>
      <c r="L307" s="97" t="s">
        <v>595</v>
      </c>
      <c r="M307" s="28"/>
      <c r="N307" s="299"/>
      <c r="O307" s="28"/>
      <c r="P307" s="28"/>
      <c r="Q307" s="97" t="s">
        <v>596</v>
      </c>
      <c r="R307" s="28"/>
      <c r="S307" s="29"/>
      <c r="W307" s="44"/>
      <c r="Y307" s="44"/>
      <c r="Z307" s="44"/>
    </row>
    <row r="308" spans="1:26" ht="19.2" x14ac:dyDescent="0.15">
      <c r="B308" s="66"/>
      <c r="C308" s="188"/>
      <c r="D308" s="188"/>
      <c r="E308" s="98" t="s">
        <v>589</v>
      </c>
      <c r="F308" s="98" t="s">
        <v>231</v>
      </c>
      <c r="G308" s="98" t="s">
        <v>232</v>
      </c>
      <c r="H308" s="98" t="s">
        <v>592</v>
      </c>
      <c r="I308" s="102" t="s">
        <v>234</v>
      </c>
      <c r="J308" s="98" t="s">
        <v>589</v>
      </c>
      <c r="K308" s="98" t="s">
        <v>231</v>
      </c>
      <c r="L308" s="98" t="s">
        <v>232</v>
      </c>
      <c r="M308" s="98" t="s">
        <v>592</v>
      </c>
      <c r="N308" s="102" t="s">
        <v>234</v>
      </c>
      <c r="O308" s="99" t="s">
        <v>589</v>
      </c>
      <c r="P308" s="98" t="s">
        <v>231</v>
      </c>
      <c r="Q308" s="98" t="s">
        <v>232</v>
      </c>
      <c r="R308" s="98" t="s">
        <v>592</v>
      </c>
      <c r="S308" s="187" t="s">
        <v>234</v>
      </c>
      <c r="W308" s="44"/>
      <c r="Y308" s="44"/>
      <c r="Z308" s="44"/>
    </row>
    <row r="309" spans="1:26" ht="15" customHeight="1" x14ac:dyDescent="0.15">
      <c r="B309" s="34" t="s">
        <v>69</v>
      </c>
      <c r="C309" s="34"/>
      <c r="E309" s="275">
        <v>1876</v>
      </c>
      <c r="F309" s="275">
        <v>708</v>
      </c>
      <c r="G309" s="275">
        <v>1168</v>
      </c>
      <c r="H309" s="275">
        <v>1012</v>
      </c>
      <c r="I309" s="303">
        <v>937</v>
      </c>
      <c r="J309" s="168">
        <v>2.7253406585569722</v>
      </c>
      <c r="K309" s="168">
        <v>2.750880548589858</v>
      </c>
      <c r="L309" s="168">
        <v>2.7098592868589533</v>
      </c>
      <c r="M309" s="168">
        <v>0.94040511852167852</v>
      </c>
      <c r="N309" s="293">
        <v>0.90393197258844638</v>
      </c>
      <c r="O309" s="224">
        <v>100</v>
      </c>
      <c r="P309" s="17">
        <v>41.666666666666671</v>
      </c>
      <c r="Q309" s="17">
        <v>100</v>
      </c>
      <c r="R309" s="17">
        <v>75</v>
      </c>
      <c r="S309" s="17">
        <v>75</v>
      </c>
      <c r="V309" s="269"/>
      <c r="W309" s="44"/>
      <c r="Y309" s="44"/>
      <c r="Z309" s="44"/>
    </row>
    <row r="310" spans="1:26" ht="15" customHeight="1" x14ac:dyDescent="0.15">
      <c r="B310" s="34" t="s">
        <v>541</v>
      </c>
      <c r="C310" s="34"/>
      <c r="E310" s="276">
        <v>1876</v>
      </c>
      <c r="F310" s="276">
        <v>708</v>
      </c>
      <c r="G310" s="276">
        <v>1168</v>
      </c>
      <c r="H310" s="276">
        <v>1012</v>
      </c>
      <c r="I310" s="304">
        <v>937</v>
      </c>
      <c r="J310" s="169">
        <v>2.5837414078099283</v>
      </c>
      <c r="K310" s="169">
        <v>2.8687245970848685</v>
      </c>
      <c r="L310" s="169">
        <v>2.4109947485576519</v>
      </c>
      <c r="M310" s="169">
        <v>1.0614913957260987</v>
      </c>
      <c r="N310" s="294">
        <v>1.0498054750939017</v>
      </c>
      <c r="O310" s="118">
        <v>65.517241379310349</v>
      </c>
      <c r="P310" s="18">
        <v>32.432432432432435</v>
      </c>
      <c r="Q310" s="18">
        <v>65.517241379310349</v>
      </c>
      <c r="R310" s="18">
        <v>62.5</v>
      </c>
      <c r="S310" s="18">
        <v>62.5</v>
      </c>
      <c r="V310" s="269"/>
      <c r="W310" s="44"/>
      <c r="Y310" s="44"/>
      <c r="Z310" s="44"/>
    </row>
    <row r="311" spans="1:26" ht="15" customHeight="1" x14ac:dyDescent="0.15">
      <c r="B311" s="34" t="s">
        <v>71</v>
      </c>
      <c r="C311" s="34"/>
      <c r="E311" s="276">
        <v>1876</v>
      </c>
      <c r="F311" s="276">
        <v>708</v>
      </c>
      <c r="G311" s="276">
        <v>1168</v>
      </c>
      <c r="H311" s="276">
        <v>1012</v>
      </c>
      <c r="I311" s="304">
        <v>937</v>
      </c>
      <c r="J311" s="169">
        <v>0.82366945375282297</v>
      </c>
      <c r="K311" s="169">
        <v>0.5929127833578357</v>
      </c>
      <c r="L311" s="169">
        <v>0.96354592861553823</v>
      </c>
      <c r="M311" s="169">
        <v>0.27509291538842884</v>
      </c>
      <c r="N311" s="294">
        <v>0.28604895278220749</v>
      </c>
      <c r="O311" s="118">
        <v>58.82352941176471</v>
      </c>
      <c r="P311" s="18">
        <v>56.60377358490566</v>
      </c>
      <c r="Q311" s="18">
        <v>58.82352941176471</v>
      </c>
      <c r="R311" s="18">
        <v>26.666666666666668</v>
      </c>
      <c r="S311" s="18">
        <v>26.666666666666668</v>
      </c>
      <c r="V311" s="269"/>
      <c r="W311" s="44"/>
      <c r="Y311" s="44"/>
      <c r="Z311" s="44"/>
    </row>
    <row r="312" spans="1:26" ht="15" customHeight="1" x14ac:dyDescent="0.15">
      <c r="B312" s="34" t="s">
        <v>443</v>
      </c>
      <c r="C312" s="34"/>
      <c r="E312" s="276">
        <v>1876</v>
      </c>
      <c r="F312" s="276">
        <v>708</v>
      </c>
      <c r="G312" s="276">
        <v>1168</v>
      </c>
      <c r="H312" s="276">
        <v>1012</v>
      </c>
      <c r="I312" s="304">
        <v>937</v>
      </c>
      <c r="J312" s="169">
        <v>2.6818437467438208</v>
      </c>
      <c r="K312" s="169">
        <v>2.8256002976975787</v>
      </c>
      <c r="L312" s="169">
        <v>2.594703645651983</v>
      </c>
      <c r="M312" s="169">
        <v>1.4657948952923316</v>
      </c>
      <c r="N312" s="294">
        <v>1.39305048030492</v>
      </c>
      <c r="O312" s="118">
        <v>78.260869565217391</v>
      </c>
      <c r="P312" s="18">
        <v>20.833333333333336</v>
      </c>
      <c r="Q312" s="18">
        <v>78.260869565217391</v>
      </c>
      <c r="R312" s="18">
        <v>36.363636363636367</v>
      </c>
      <c r="S312" s="18">
        <v>36.363636363636367</v>
      </c>
      <c r="V312" s="269"/>
      <c r="W312" s="44"/>
      <c r="Y312" s="44"/>
      <c r="Z312" s="44"/>
    </row>
    <row r="313" spans="1:26" ht="15" customHeight="1" x14ac:dyDescent="0.15">
      <c r="B313" s="34" t="s">
        <v>446</v>
      </c>
      <c r="C313" s="34"/>
      <c r="E313" s="276">
        <v>1876</v>
      </c>
      <c r="F313" s="276">
        <v>708</v>
      </c>
      <c r="G313" s="276">
        <v>1168</v>
      </c>
      <c r="H313" s="276">
        <v>1012</v>
      </c>
      <c r="I313" s="304">
        <v>937</v>
      </c>
      <c r="J313" s="169">
        <v>1.9206156106129899</v>
      </c>
      <c r="K313" s="169">
        <v>1.9921150065484736</v>
      </c>
      <c r="L313" s="169">
        <v>1.8772752233507282</v>
      </c>
      <c r="M313" s="169">
        <v>1.6815698873821454</v>
      </c>
      <c r="N313" s="294">
        <v>1.6612667766273632</v>
      </c>
      <c r="O313" s="118">
        <v>40</v>
      </c>
      <c r="P313" s="18">
        <v>23.52941176470588</v>
      </c>
      <c r="Q313" s="18">
        <v>40</v>
      </c>
      <c r="R313" s="18">
        <v>75</v>
      </c>
      <c r="S313" s="18">
        <v>75</v>
      </c>
      <c r="V313" s="269"/>
      <c r="W313" s="44"/>
      <c r="Y313" s="44"/>
      <c r="Z313" s="44"/>
    </row>
    <row r="314" spans="1:26" ht="15" customHeight="1" x14ac:dyDescent="0.15">
      <c r="B314" s="34" t="s">
        <v>70</v>
      </c>
      <c r="C314" s="34"/>
      <c r="E314" s="276">
        <v>1876</v>
      </c>
      <c r="F314" s="276">
        <v>708</v>
      </c>
      <c r="G314" s="276">
        <v>1168</v>
      </c>
      <c r="H314" s="276">
        <v>1012</v>
      </c>
      <c r="I314" s="304">
        <v>937</v>
      </c>
      <c r="J314" s="169">
        <v>1.6837555828217443</v>
      </c>
      <c r="K314" s="169">
        <v>1.6903526283895527</v>
      </c>
      <c r="L314" s="169">
        <v>1.679756688761803</v>
      </c>
      <c r="M314" s="169">
        <v>0.89998503697093579</v>
      </c>
      <c r="N314" s="294">
        <v>0.89857341444134076</v>
      </c>
      <c r="O314" s="118">
        <v>42.857142857142854</v>
      </c>
      <c r="P314" s="18">
        <v>22.727272727272727</v>
      </c>
      <c r="Q314" s="18">
        <v>42.857142857142854</v>
      </c>
      <c r="R314" s="18">
        <v>20</v>
      </c>
      <c r="S314" s="18">
        <v>20</v>
      </c>
      <c r="V314" s="269"/>
      <c r="W314" s="44"/>
      <c r="Y314" s="44"/>
      <c r="Z314" s="44"/>
    </row>
    <row r="315" spans="1:26" ht="15" customHeight="1" x14ac:dyDescent="0.15">
      <c r="B315" s="34" t="s">
        <v>444</v>
      </c>
      <c r="C315" s="34"/>
      <c r="E315" s="276">
        <v>1876</v>
      </c>
      <c r="F315" s="276">
        <v>708</v>
      </c>
      <c r="G315" s="276">
        <v>1168</v>
      </c>
      <c r="H315" s="276">
        <v>1012</v>
      </c>
      <c r="I315" s="304">
        <v>937</v>
      </c>
      <c r="J315" s="169">
        <v>0.10479187571639814</v>
      </c>
      <c r="K315" s="169">
        <v>3.7294339781224366E-2</v>
      </c>
      <c r="L315" s="169">
        <v>0.14570647797847266</v>
      </c>
      <c r="M315" s="169">
        <v>0.14585609742287314</v>
      </c>
      <c r="N315" s="294">
        <v>0.15429676367304651</v>
      </c>
      <c r="O315" s="118">
        <v>41.379310344827587</v>
      </c>
      <c r="P315" s="18">
        <v>5.5555555555555554</v>
      </c>
      <c r="Q315" s="18">
        <v>41.379310344827587</v>
      </c>
      <c r="R315" s="18">
        <v>75</v>
      </c>
      <c r="S315" s="18">
        <v>75</v>
      </c>
      <c r="V315" s="269"/>
      <c r="W315" s="44"/>
      <c r="Y315" s="44"/>
      <c r="Z315" s="44"/>
    </row>
    <row r="316" spans="1:26" ht="15" customHeight="1" x14ac:dyDescent="0.15">
      <c r="B316" s="34" t="s">
        <v>447</v>
      </c>
      <c r="C316" s="34"/>
      <c r="E316" s="276">
        <v>1876</v>
      </c>
      <c r="F316" s="276">
        <v>708</v>
      </c>
      <c r="G316" s="276">
        <v>1168</v>
      </c>
      <c r="H316" s="276">
        <v>1012</v>
      </c>
      <c r="I316" s="304">
        <v>937</v>
      </c>
      <c r="J316" s="169">
        <v>1.4404672835988455</v>
      </c>
      <c r="K316" s="169">
        <v>1.7589723727908551</v>
      </c>
      <c r="L316" s="169">
        <v>1.2474008425475254</v>
      </c>
      <c r="M316" s="169">
        <v>1.0475996964385048</v>
      </c>
      <c r="N316" s="294">
        <v>1.0021349108935347</v>
      </c>
      <c r="O316" s="118">
        <v>25</v>
      </c>
      <c r="P316" s="18">
        <v>16.666666666666664</v>
      </c>
      <c r="Q316" s="18">
        <v>25</v>
      </c>
      <c r="R316" s="18">
        <v>19.565217391304348</v>
      </c>
      <c r="S316" s="18">
        <v>19.565217391304348</v>
      </c>
      <c r="V316" s="269"/>
      <c r="W316" s="44"/>
      <c r="Y316" s="44"/>
      <c r="Z316" s="44"/>
    </row>
    <row r="317" spans="1:26" ht="15" customHeight="1" x14ac:dyDescent="0.15">
      <c r="B317" s="375" t="s">
        <v>379</v>
      </c>
      <c r="C317" s="375"/>
      <c r="D317" s="257"/>
      <c r="E317" s="305">
        <v>1289</v>
      </c>
      <c r="F317" s="305">
        <v>460</v>
      </c>
      <c r="G317" s="305">
        <v>829</v>
      </c>
      <c r="H317" s="305">
        <v>793</v>
      </c>
      <c r="I317" s="306">
        <v>742</v>
      </c>
      <c r="J317" s="258">
        <v>9.8368200386763682</v>
      </c>
      <c r="K317" s="258">
        <v>10.770796436529471</v>
      </c>
      <c r="L317" s="258">
        <v>9.3185701677325614</v>
      </c>
      <c r="M317" s="258">
        <v>5.7794157704973532</v>
      </c>
      <c r="N317" s="295">
        <v>5.6103946879615387</v>
      </c>
      <c r="O317" s="292">
        <v>100</v>
      </c>
      <c r="P317" s="154">
        <v>75.862068965517238</v>
      </c>
      <c r="Q317" s="154">
        <v>100</v>
      </c>
      <c r="R317" s="154">
        <v>85.714285714285708</v>
      </c>
      <c r="S317" s="154">
        <v>81.25</v>
      </c>
      <c r="V317" s="269"/>
      <c r="W317" s="44"/>
      <c r="Y317" s="44"/>
      <c r="Z317" s="44"/>
    </row>
    <row r="318" spans="1:26" ht="30.9" customHeight="1" x14ac:dyDescent="0.15">
      <c r="B318" s="460" t="s">
        <v>445</v>
      </c>
      <c r="C318" s="461"/>
      <c r="D318" s="461"/>
      <c r="E318" s="277">
        <v>1820</v>
      </c>
      <c r="F318" s="277">
        <v>685</v>
      </c>
      <c r="G318" s="277">
        <v>1135</v>
      </c>
      <c r="H318" s="277">
        <v>999</v>
      </c>
      <c r="I318" s="307">
        <v>926</v>
      </c>
      <c r="J318" s="165">
        <v>4.0357010464938234</v>
      </c>
      <c r="K318" s="165">
        <v>4.3896473821567437</v>
      </c>
      <c r="L318" s="165">
        <v>3.8220858571289718</v>
      </c>
      <c r="M318" s="165">
        <v>1.4680218276514589</v>
      </c>
      <c r="N318" s="296">
        <v>1.4663309279955425</v>
      </c>
      <c r="O318" s="225">
        <v>100</v>
      </c>
      <c r="P318" s="19">
        <v>48.717948717948715</v>
      </c>
      <c r="Q318" s="19">
        <v>100</v>
      </c>
      <c r="R318" s="19">
        <v>75</v>
      </c>
      <c r="S318" s="19">
        <v>75</v>
      </c>
      <c r="V318" s="269"/>
      <c r="W318" s="44"/>
      <c r="Y318" s="44"/>
      <c r="Z318" s="44"/>
    </row>
    <row r="319" spans="1:26" ht="15" customHeight="1" x14ac:dyDescent="0.15">
      <c r="C319" s="1"/>
      <c r="D319" s="1"/>
      <c r="E319" s="1"/>
      <c r="H319" s="7"/>
      <c r="O319" s="7"/>
      <c r="T319" s="44"/>
      <c r="V319" s="44"/>
      <c r="W319" s="44"/>
    </row>
    <row r="320" spans="1:26" ht="15" customHeight="1" x14ac:dyDescent="0.15">
      <c r="A320" s="1" t="s">
        <v>598</v>
      </c>
      <c r="B320" s="22"/>
      <c r="C320" s="22"/>
      <c r="D320" s="22"/>
      <c r="F320" s="1"/>
      <c r="G320" s="1"/>
      <c r="T320" s="44"/>
      <c r="V320" s="44"/>
      <c r="W320" s="44"/>
    </row>
    <row r="321" spans="2:23" ht="13.65" customHeight="1" x14ac:dyDescent="0.15">
      <c r="B321" s="65"/>
      <c r="C321" s="33"/>
      <c r="D321" s="33"/>
      <c r="E321" s="33"/>
      <c r="F321" s="80"/>
      <c r="G321" s="87"/>
      <c r="H321" s="84" t="s">
        <v>2</v>
      </c>
      <c r="I321" s="87"/>
      <c r="J321" s="87"/>
      <c r="K321" s="110"/>
      <c r="L321" s="87"/>
      <c r="M321" s="84" t="s">
        <v>3</v>
      </c>
      <c r="N321" s="87"/>
      <c r="O321" s="85"/>
      <c r="T321" s="44"/>
      <c r="V321" s="44"/>
      <c r="W321" s="44"/>
    </row>
    <row r="322" spans="2:23" ht="19.2" x14ac:dyDescent="0.15">
      <c r="B322" s="78"/>
      <c r="F322" s="98" t="s">
        <v>589</v>
      </c>
      <c r="G322" s="98" t="s">
        <v>231</v>
      </c>
      <c r="H322" s="98" t="s">
        <v>232</v>
      </c>
      <c r="I322" s="98" t="s">
        <v>597</v>
      </c>
      <c r="J322" s="104" t="s">
        <v>234</v>
      </c>
      <c r="K322" s="107" t="s">
        <v>589</v>
      </c>
      <c r="L322" s="98" t="s">
        <v>231</v>
      </c>
      <c r="M322" s="98" t="s">
        <v>232</v>
      </c>
      <c r="N322" s="98" t="s">
        <v>597</v>
      </c>
      <c r="O322" s="98" t="s">
        <v>234</v>
      </c>
      <c r="T322" s="44"/>
      <c r="V322" s="44"/>
      <c r="W322" s="44"/>
    </row>
    <row r="323" spans="2:23" ht="12" customHeight="1" x14ac:dyDescent="0.15">
      <c r="B323" s="35"/>
      <c r="C323" s="89"/>
      <c r="D323" s="89"/>
      <c r="E323" s="36"/>
      <c r="F323" s="37"/>
      <c r="G323" s="37"/>
      <c r="H323" s="37"/>
      <c r="I323" s="37"/>
      <c r="J323" s="67"/>
      <c r="K323" s="111">
        <f>F$16</f>
        <v>2028</v>
      </c>
      <c r="L323" s="2">
        <f>G$16</f>
        <v>726</v>
      </c>
      <c r="M323" s="2">
        <f>H$16</f>
        <v>1302</v>
      </c>
      <c r="N323" s="2">
        <f>I$16</f>
        <v>1088</v>
      </c>
      <c r="O323" s="2">
        <f>J$16</f>
        <v>1011</v>
      </c>
      <c r="P323" s="91"/>
      <c r="Q323" s="91"/>
      <c r="R323" s="91"/>
      <c r="S323" s="91"/>
      <c r="T323" s="44"/>
      <c r="V323" s="44"/>
      <c r="W323" s="44"/>
    </row>
    <row r="324" spans="2:23" ht="15" customHeight="1" x14ac:dyDescent="0.15">
      <c r="B324" s="34" t="s">
        <v>200</v>
      </c>
      <c r="C324" s="255"/>
      <c r="D324" s="255"/>
      <c r="F324" s="18">
        <v>901</v>
      </c>
      <c r="G324" s="18">
        <v>480</v>
      </c>
      <c r="H324" s="18">
        <v>421</v>
      </c>
      <c r="I324" s="18">
        <v>561</v>
      </c>
      <c r="J324" s="68">
        <v>506</v>
      </c>
      <c r="K324" s="112">
        <f>F324/K$323*100</f>
        <v>44.42800788954635</v>
      </c>
      <c r="L324" s="4">
        <f t="shared" ref="L324:L333" si="133">G324/L$323*100</f>
        <v>66.11570247933885</v>
      </c>
      <c r="M324" s="4">
        <f t="shared" ref="M324:M333" si="134">H324/M$323*100</f>
        <v>32.334869431643625</v>
      </c>
      <c r="N324" s="4">
        <f t="shared" ref="N324:N333" si="135">I324/N$323*100</f>
        <v>51.5625</v>
      </c>
      <c r="O324" s="4">
        <f t="shared" ref="O324:O333" si="136">J324/O$323*100</f>
        <v>50.049455984174088</v>
      </c>
      <c r="P324" s="81"/>
      <c r="Q324" s="81"/>
      <c r="R324" s="81"/>
      <c r="S324" s="81"/>
      <c r="T324" s="44"/>
      <c r="V324" s="44"/>
      <c r="W324" s="44"/>
    </row>
    <row r="325" spans="2:23" ht="15" customHeight="1" x14ac:dyDescent="0.15">
      <c r="B325" s="34" t="s">
        <v>74</v>
      </c>
      <c r="C325" s="255"/>
      <c r="D325" s="255"/>
      <c r="F325" s="18">
        <v>123</v>
      </c>
      <c r="G325" s="18">
        <v>12</v>
      </c>
      <c r="H325" s="18">
        <v>111</v>
      </c>
      <c r="I325" s="18">
        <v>63</v>
      </c>
      <c r="J325" s="68">
        <v>57</v>
      </c>
      <c r="K325" s="113">
        <f t="shared" ref="K325:K333" si="137">F325/K$323*100</f>
        <v>6.0650887573964498</v>
      </c>
      <c r="L325" s="4">
        <f t="shared" si="133"/>
        <v>1.6528925619834711</v>
      </c>
      <c r="M325" s="4">
        <f t="shared" si="134"/>
        <v>8.5253456221198167</v>
      </c>
      <c r="N325" s="4">
        <f t="shared" si="135"/>
        <v>5.7904411764705888</v>
      </c>
      <c r="O325" s="4">
        <f t="shared" si="136"/>
        <v>5.637982195845697</v>
      </c>
      <c r="P325" s="81"/>
      <c r="Q325" s="81"/>
      <c r="R325" s="81"/>
      <c r="S325" s="81"/>
      <c r="T325" s="44"/>
      <c r="V325" s="44"/>
      <c r="W325" s="44"/>
    </row>
    <row r="326" spans="2:23" ht="15" customHeight="1" x14ac:dyDescent="0.15">
      <c r="B326" s="34" t="s">
        <v>75</v>
      </c>
      <c r="C326" s="255"/>
      <c r="D326" s="255"/>
      <c r="F326" s="18">
        <v>171</v>
      </c>
      <c r="G326" s="18">
        <v>17</v>
      </c>
      <c r="H326" s="18">
        <v>154</v>
      </c>
      <c r="I326" s="18">
        <v>89</v>
      </c>
      <c r="J326" s="68">
        <v>84</v>
      </c>
      <c r="K326" s="113">
        <f t="shared" si="137"/>
        <v>8.4319526627218941</v>
      </c>
      <c r="L326" s="4">
        <f t="shared" si="133"/>
        <v>2.3415977961432506</v>
      </c>
      <c r="M326" s="4">
        <f t="shared" si="134"/>
        <v>11.827956989247312</v>
      </c>
      <c r="N326" s="4">
        <f t="shared" si="135"/>
        <v>8.180147058823529</v>
      </c>
      <c r="O326" s="4">
        <f t="shared" si="136"/>
        <v>8.3086053412462899</v>
      </c>
      <c r="P326" s="81"/>
      <c r="Q326" s="81"/>
      <c r="R326" s="81"/>
      <c r="S326" s="81"/>
      <c r="T326" s="44"/>
      <c r="V326" s="44"/>
      <c r="W326" s="44"/>
    </row>
    <row r="327" spans="2:23" ht="15" customHeight="1" x14ac:dyDescent="0.15">
      <c r="B327" s="34" t="s">
        <v>76</v>
      </c>
      <c r="C327" s="255"/>
      <c r="D327" s="255"/>
      <c r="F327" s="18">
        <v>127</v>
      </c>
      <c r="G327" s="18">
        <v>14</v>
      </c>
      <c r="H327" s="18">
        <v>113</v>
      </c>
      <c r="I327" s="18">
        <v>58</v>
      </c>
      <c r="J327" s="68">
        <v>57</v>
      </c>
      <c r="K327" s="113">
        <f t="shared" si="137"/>
        <v>6.2623274161735702</v>
      </c>
      <c r="L327" s="4">
        <f t="shared" si="133"/>
        <v>1.9283746556473829</v>
      </c>
      <c r="M327" s="4">
        <f t="shared" si="134"/>
        <v>8.6789554531490012</v>
      </c>
      <c r="N327" s="4">
        <f t="shared" si="135"/>
        <v>5.3308823529411766</v>
      </c>
      <c r="O327" s="4">
        <f t="shared" si="136"/>
        <v>5.637982195845697</v>
      </c>
      <c r="P327" s="81"/>
      <c r="Q327" s="81"/>
      <c r="R327" s="81"/>
      <c r="S327" s="81"/>
      <c r="T327" s="44"/>
      <c r="V327" s="44"/>
      <c r="W327" s="44"/>
    </row>
    <row r="328" spans="2:23" ht="15" customHeight="1" x14ac:dyDescent="0.15">
      <c r="B328" s="34" t="s">
        <v>77</v>
      </c>
      <c r="C328" s="255"/>
      <c r="D328" s="255"/>
      <c r="F328" s="18">
        <v>88</v>
      </c>
      <c r="G328" s="18">
        <v>7</v>
      </c>
      <c r="H328" s="18">
        <v>81</v>
      </c>
      <c r="I328" s="18">
        <v>34</v>
      </c>
      <c r="J328" s="68">
        <v>33</v>
      </c>
      <c r="K328" s="113">
        <f t="shared" si="137"/>
        <v>4.3392504930966469</v>
      </c>
      <c r="L328" s="4">
        <f t="shared" si="133"/>
        <v>0.96418732782369143</v>
      </c>
      <c r="M328" s="4">
        <f t="shared" si="134"/>
        <v>6.2211981566820276</v>
      </c>
      <c r="N328" s="4">
        <f t="shared" si="135"/>
        <v>3.125</v>
      </c>
      <c r="O328" s="4">
        <f t="shared" si="136"/>
        <v>3.2640949554896146</v>
      </c>
      <c r="P328" s="81"/>
      <c r="Q328" s="81"/>
      <c r="R328" s="81"/>
      <c r="S328" s="81"/>
      <c r="T328" s="44"/>
      <c r="V328" s="44"/>
      <c r="W328" s="44"/>
    </row>
    <row r="329" spans="2:23" ht="15" customHeight="1" x14ac:dyDescent="0.15">
      <c r="B329" s="34" t="s">
        <v>78</v>
      </c>
      <c r="C329" s="255"/>
      <c r="D329" s="255"/>
      <c r="F329" s="18">
        <v>68</v>
      </c>
      <c r="G329" s="18">
        <v>8</v>
      </c>
      <c r="H329" s="18">
        <v>60</v>
      </c>
      <c r="I329" s="18">
        <v>17</v>
      </c>
      <c r="J329" s="68">
        <v>17</v>
      </c>
      <c r="K329" s="113">
        <f t="shared" si="137"/>
        <v>3.3530571992110452</v>
      </c>
      <c r="L329" s="4">
        <f t="shared" si="133"/>
        <v>1.1019283746556474</v>
      </c>
      <c r="M329" s="4">
        <f t="shared" si="134"/>
        <v>4.6082949308755765</v>
      </c>
      <c r="N329" s="4">
        <f t="shared" si="135"/>
        <v>1.5625</v>
      </c>
      <c r="O329" s="4">
        <f t="shared" si="136"/>
        <v>1.6815034619188922</v>
      </c>
      <c r="P329" s="81"/>
      <c r="Q329" s="81"/>
      <c r="R329" s="81"/>
      <c r="S329" s="81"/>
      <c r="T329" s="44"/>
      <c r="V329" s="44"/>
      <c r="W329" s="44"/>
    </row>
    <row r="330" spans="2:23" ht="15" customHeight="1" x14ac:dyDescent="0.15">
      <c r="B330" s="34" t="s">
        <v>81</v>
      </c>
      <c r="C330" s="255"/>
      <c r="D330" s="255"/>
      <c r="F330" s="18">
        <v>94</v>
      </c>
      <c r="G330" s="18">
        <v>10</v>
      </c>
      <c r="H330" s="18">
        <v>84</v>
      </c>
      <c r="I330" s="18">
        <v>35</v>
      </c>
      <c r="J330" s="68">
        <v>34</v>
      </c>
      <c r="K330" s="113">
        <f t="shared" si="137"/>
        <v>4.6351084812623276</v>
      </c>
      <c r="L330" s="4">
        <f t="shared" si="133"/>
        <v>1.3774104683195594</v>
      </c>
      <c r="M330" s="4">
        <f t="shared" si="134"/>
        <v>6.4516129032258061</v>
      </c>
      <c r="N330" s="4">
        <f t="shared" si="135"/>
        <v>3.2169117647058822</v>
      </c>
      <c r="O330" s="4">
        <f t="shared" si="136"/>
        <v>3.3630069238377844</v>
      </c>
      <c r="P330" s="81"/>
      <c r="Q330" s="81"/>
      <c r="R330" s="81"/>
      <c r="S330" s="81"/>
      <c r="T330" s="44"/>
      <c r="V330" s="44"/>
      <c r="W330" s="44"/>
    </row>
    <row r="331" spans="2:23" ht="15" customHeight="1" x14ac:dyDescent="0.15">
      <c r="B331" s="34" t="s">
        <v>80</v>
      </c>
      <c r="C331" s="255"/>
      <c r="D331" s="255"/>
      <c r="F331" s="18">
        <v>51</v>
      </c>
      <c r="G331" s="18">
        <v>8</v>
      </c>
      <c r="H331" s="18">
        <v>43</v>
      </c>
      <c r="I331" s="18">
        <v>24</v>
      </c>
      <c r="J331" s="68">
        <v>24</v>
      </c>
      <c r="K331" s="113">
        <f t="shared" si="137"/>
        <v>2.5147928994082842</v>
      </c>
      <c r="L331" s="4">
        <f t="shared" si="133"/>
        <v>1.1019283746556474</v>
      </c>
      <c r="M331" s="4">
        <f t="shared" si="134"/>
        <v>3.3026113671274961</v>
      </c>
      <c r="N331" s="4">
        <f t="shared" si="135"/>
        <v>2.2058823529411766</v>
      </c>
      <c r="O331" s="4">
        <f t="shared" si="136"/>
        <v>2.3738872403560833</v>
      </c>
      <c r="P331" s="81"/>
      <c r="Q331" s="81"/>
      <c r="R331" s="81"/>
      <c r="S331" s="81"/>
      <c r="T331" s="44"/>
      <c r="V331" s="44"/>
      <c r="W331" s="44"/>
    </row>
    <row r="332" spans="2:23" ht="15" customHeight="1" x14ac:dyDescent="0.15">
      <c r="B332" s="34" t="s">
        <v>79</v>
      </c>
      <c r="C332" s="255"/>
      <c r="D332" s="255"/>
      <c r="F332" s="18">
        <v>61</v>
      </c>
      <c r="G332" s="18">
        <v>3</v>
      </c>
      <c r="H332" s="18">
        <v>58</v>
      </c>
      <c r="I332" s="18">
        <v>25</v>
      </c>
      <c r="J332" s="68">
        <v>24</v>
      </c>
      <c r="K332" s="113">
        <f t="shared" si="137"/>
        <v>3.0078895463510849</v>
      </c>
      <c r="L332" s="4">
        <f t="shared" si="133"/>
        <v>0.41322314049586778</v>
      </c>
      <c r="M332" s="4">
        <f t="shared" si="134"/>
        <v>4.4546850998463903</v>
      </c>
      <c r="N332" s="4">
        <f t="shared" si="135"/>
        <v>2.2977941176470589</v>
      </c>
      <c r="O332" s="4">
        <f t="shared" si="136"/>
        <v>2.3738872403560833</v>
      </c>
      <c r="P332" s="81"/>
      <c r="Q332" s="81"/>
      <c r="R332" s="81"/>
      <c r="S332" s="81"/>
      <c r="T332" s="44"/>
      <c r="V332" s="44"/>
      <c r="W332" s="44"/>
    </row>
    <row r="333" spans="2:23" ht="15" customHeight="1" x14ac:dyDescent="0.15">
      <c r="B333" s="35" t="s">
        <v>0</v>
      </c>
      <c r="C333" s="89"/>
      <c r="D333" s="89"/>
      <c r="E333" s="36"/>
      <c r="F333" s="19">
        <v>344</v>
      </c>
      <c r="G333" s="19">
        <v>167</v>
      </c>
      <c r="H333" s="19">
        <v>177</v>
      </c>
      <c r="I333" s="19">
        <v>182</v>
      </c>
      <c r="J333" s="73">
        <v>175</v>
      </c>
      <c r="K333" s="117">
        <f t="shared" si="137"/>
        <v>16.962524654832347</v>
      </c>
      <c r="L333" s="5">
        <f t="shared" si="133"/>
        <v>23.002754820936637</v>
      </c>
      <c r="M333" s="5">
        <f t="shared" si="134"/>
        <v>13.594470046082948</v>
      </c>
      <c r="N333" s="5">
        <f t="shared" si="135"/>
        <v>16.727941176470587</v>
      </c>
      <c r="O333" s="5">
        <f t="shared" si="136"/>
        <v>17.309594460929773</v>
      </c>
      <c r="P333" s="23"/>
      <c r="Q333" s="81"/>
      <c r="R333" s="23"/>
      <c r="S333" s="23"/>
      <c r="T333" s="44"/>
      <c r="V333" s="44"/>
      <c r="W333" s="44"/>
    </row>
    <row r="334" spans="2:23" ht="15" customHeight="1" x14ac:dyDescent="0.15">
      <c r="B334" s="38" t="s">
        <v>1</v>
      </c>
      <c r="C334" s="79"/>
      <c r="D334" s="79"/>
      <c r="E334" s="28"/>
      <c r="F334" s="39">
        <f>SUM(F324:F333)</f>
        <v>2028</v>
      </c>
      <c r="G334" s="39">
        <f>SUM(G324:G333)</f>
        <v>726</v>
      </c>
      <c r="H334" s="39">
        <f>SUM(H324:H333)</f>
        <v>1302</v>
      </c>
      <c r="I334" s="39">
        <f>SUM(I324:I333)</f>
        <v>1088</v>
      </c>
      <c r="J334" s="69">
        <f>SUM(J324:J333)</f>
        <v>1011</v>
      </c>
      <c r="K334" s="114">
        <f>IF(SUM(K324:K333)&gt;100,"－",SUM(K324:K333))</f>
        <v>100</v>
      </c>
      <c r="L334" s="6">
        <f>IF(SUM(L324:L333)&gt;100,"－",SUM(L324:L333))</f>
        <v>100</v>
      </c>
      <c r="M334" s="6">
        <f>IF(SUM(M324:M333)&gt;100,"－",SUM(M324:M333))</f>
        <v>99.999999999999986</v>
      </c>
      <c r="N334" s="6">
        <f>IF(SUM(N324:N333)&gt;100,"－",SUM(N324:N333))</f>
        <v>100</v>
      </c>
      <c r="O334" s="6">
        <f>IF(SUM(O324:O333)&gt;100,"－",SUM(O324:O333))</f>
        <v>100</v>
      </c>
      <c r="P334" s="23"/>
      <c r="Q334" s="23"/>
      <c r="R334" s="23"/>
      <c r="S334" s="23"/>
      <c r="T334" s="44"/>
      <c r="V334" s="44"/>
      <c r="W334" s="44"/>
    </row>
    <row r="335" spans="2:23" ht="15" customHeight="1" x14ac:dyDescent="0.15">
      <c r="B335" s="38" t="s">
        <v>108</v>
      </c>
      <c r="C335" s="79"/>
      <c r="D335" s="79"/>
      <c r="E335" s="29"/>
      <c r="F335" s="41">
        <v>3.5787284610814023</v>
      </c>
      <c r="G335" s="72">
        <v>1.0071556350626119</v>
      </c>
      <c r="H335" s="72">
        <v>4.857651245551601</v>
      </c>
      <c r="I335" s="72">
        <v>2.7469613259668506</v>
      </c>
      <c r="J335" s="72">
        <v>2.9041916167664672</v>
      </c>
      <c r="K335" s="14"/>
      <c r="L335" s="14"/>
      <c r="M335" s="14"/>
      <c r="N335" s="14"/>
      <c r="O335" s="14"/>
      <c r="P335" s="14"/>
      <c r="Q335" s="14"/>
      <c r="R335" s="14"/>
      <c r="S335" s="14"/>
      <c r="T335" s="44"/>
      <c r="V335" s="44"/>
      <c r="W335" s="44"/>
    </row>
    <row r="336" spans="2:23" ht="15" customHeight="1" x14ac:dyDescent="0.15">
      <c r="B336" s="38" t="s">
        <v>109</v>
      </c>
      <c r="C336" s="28"/>
      <c r="D336" s="28"/>
      <c r="E336" s="29"/>
      <c r="F336" s="193">
        <v>92</v>
      </c>
      <c r="G336" s="47">
        <v>34</v>
      </c>
      <c r="H336" s="47">
        <v>92</v>
      </c>
      <c r="I336" s="47">
        <v>60</v>
      </c>
      <c r="J336" s="47">
        <v>60</v>
      </c>
      <c r="N336" s="7"/>
      <c r="T336" s="44"/>
      <c r="V336" s="44"/>
      <c r="W336" s="44"/>
    </row>
    <row r="337" spans="2:23" ht="15" customHeight="1" x14ac:dyDescent="0.15">
      <c r="B337" s="38" t="s">
        <v>159</v>
      </c>
      <c r="C337" s="28"/>
      <c r="D337" s="28"/>
      <c r="E337" s="29"/>
      <c r="F337" s="193">
        <v>6023</v>
      </c>
      <c r="G337" s="47">
        <v>563</v>
      </c>
      <c r="H337" s="47">
        <v>5460</v>
      </c>
      <c r="I337" s="47">
        <v>2486</v>
      </c>
      <c r="J337" s="47">
        <v>2425</v>
      </c>
      <c r="L337" s="195"/>
      <c r="N337" s="7"/>
      <c r="T337" s="44"/>
      <c r="V337" s="44"/>
      <c r="W337" s="44"/>
    </row>
    <row r="338" spans="2:23" ht="15" customHeight="1" x14ac:dyDescent="0.15">
      <c r="B338" s="86" t="s">
        <v>152</v>
      </c>
      <c r="C338" s="22"/>
      <c r="D338" s="22"/>
      <c r="F338" s="1"/>
      <c r="G338" s="1"/>
      <c r="T338" s="44"/>
      <c r="V338" s="44"/>
      <c r="W338" s="44"/>
    </row>
    <row r="339" spans="2:23" ht="13.65" customHeight="1" x14ac:dyDescent="0.15">
      <c r="B339" s="65"/>
      <c r="C339" s="33"/>
      <c r="D339" s="33"/>
      <c r="E339" s="33"/>
      <c r="F339" s="80"/>
      <c r="G339" s="87"/>
      <c r="H339" s="84" t="s">
        <v>2</v>
      </c>
      <c r="I339" s="87"/>
      <c r="J339" s="87"/>
      <c r="K339" s="110"/>
      <c r="L339" s="87"/>
      <c r="M339" s="84" t="s">
        <v>3</v>
      </c>
      <c r="N339" s="87"/>
      <c r="O339" s="85"/>
      <c r="T339" s="44"/>
      <c r="V339" s="44"/>
      <c r="W339" s="44"/>
    </row>
    <row r="340" spans="2:23" ht="19.2" x14ac:dyDescent="0.15">
      <c r="B340" s="78"/>
      <c r="F340" s="98" t="s">
        <v>589</v>
      </c>
      <c r="G340" s="98" t="s">
        <v>231</v>
      </c>
      <c r="H340" s="98" t="s">
        <v>232</v>
      </c>
      <c r="I340" s="98" t="s">
        <v>597</v>
      </c>
      <c r="J340" s="104" t="s">
        <v>234</v>
      </c>
      <c r="K340" s="107" t="s">
        <v>589</v>
      </c>
      <c r="L340" s="98" t="s">
        <v>231</v>
      </c>
      <c r="M340" s="98" t="s">
        <v>232</v>
      </c>
      <c r="N340" s="98" t="s">
        <v>597</v>
      </c>
      <c r="O340" s="98" t="s">
        <v>234</v>
      </c>
      <c r="T340" s="44"/>
      <c r="V340" s="44"/>
      <c r="W340" s="44"/>
    </row>
    <row r="341" spans="2:23" ht="12" customHeight="1" x14ac:dyDescent="0.15">
      <c r="B341" s="35"/>
      <c r="C341" s="89"/>
      <c r="D341" s="89"/>
      <c r="E341" s="36"/>
      <c r="F341" s="37"/>
      <c r="G341" s="37"/>
      <c r="H341" s="37"/>
      <c r="I341" s="37"/>
      <c r="J341" s="67"/>
      <c r="K341" s="111">
        <f>F$16</f>
        <v>2028</v>
      </c>
      <c r="L341" s="2">
        <f>G$16</f>
        <v>726</v>
      </c>
      <c r="M341" s="2">
        <f>H$16</f>
        <v>1302</v>
      </c>
      <c r="N341" s="2">
        <f>I$16</f>
        <v>1088</v>
      </c>
      <c r="O341" s="2">
        <f>J$16</f>
        <v>1011</v>
      </c>
      <c r="P341" s="91"/>
      <c r="Q341" s="91"/>
      <c r="R341" s="91"/>
      <c r="S341" s="91"/>
      <c r="T341" s="44"/>
      <c r="V341" s="44"/>
      <c r="W341" s="44"/>
    </row>
    <row r="342" spans="2:23" ht="15" customHeight="1" x14ac:dyDescent="0.15">
      <c r="B342" s="34" t="s">
        <v>200</v>
      </c>
      <c r="C342" s="255"/>
      <c r="D342" s="255"/>
      <c r="F342" s="18">
        <v>891</v>
      </c>
      <c r="G342" s="18">
        <v>478</v>
      </c>
      <c r="H342" s="18">
        <v>413</v>
      </c>
      <c r="I342" s="18">
        <v>542</v>
      </c>
      <c r="J342" s="68">
        <v>487</v>
      </c>
      <c r="K342" s="112">
        <f t="shared" ref="K342" si="138">F342/K$323*100</f>
        <v>43.934911242603555</v>
      </c>
      <c r="L342" s="4">
        <f t="shared" ref="L342:L351" si="139">G342/L$323*100</f>
        <v>65.840220385674925</v>
      </c>
      <c r="M342" s="4">
        <f t="shared" ref="M342:M351" si="140">H342/M$323*100</f>
        <v>31.72043010752688</v>
      </c>
      <c r="N342" s="4">
        <f t="shared" ref="N342:N351" si="141">I342/N$323*100</f>
        <v>49.816176470588239</v>
      </c>
      <c r="O342" s="4">
        <f t="shared" ref="O342:O351" si="142">J342/O$323*100</f>
        <v>48.170128585558849</v>
      </c>
      <c r="P342" s="81"/>
      <c r="Q342" s="81"/>
      <c r="R342" s="81"/>
      <c r="S342" s="81"/>
      <c r="T342" s="44"/>
      <c r="V342" s="44"/>
      <c r="W342" s="44"/>
    </row>
    <row r="343" spans="2:23" ht="15" customHeight="1" x14ac:dyDescent="0.15">
      <c r="B343" s="34" t="s">
        <v>74</v>
      </c>
      <c r="C343" s="255"/>
      <c r="D343" s="255"/>
      <c r="F343" s="18">
        <v>46</v>
      </c>
      <c r="G343" s="18">
        <v>16</v>
      </c>
      <c r="H343" s="18">
        <v>30</v>
      </c>
      <c r="I343" s="18">
        <v>40</v>
      </c>
      <c r="J343" s="68">
        <v>35</v>
      </c>
      <c r="K343" s="113">
        <f t="shared" ref="K343:K351" si="143">F343/K$323*100</f>
        <v>2.2682445759368837</v>
      </c>
      <c r="L343" s="4">
        <f t="shared" si="139"/>
        <v>2.2038567493112948</v>
      </c>
      <c r="M343" s="4">
        <f t="shared" si="140"/>
        <v>2.3041474654377883</v>
      </c>
      <c r="N343" s="4">
        <f t="shared" si="141"/>
        <v>3.6764705882352944</v>
      </c>
      <c r="O343" s="4">
        <f t="shared" si="142"/>
        <v>3.4619188921859543</v>
      </c>
      <c r="P343" s="81"/>
      <c r="Q343" s="81"/>
      <c r="R343" s="81"/>
      <c r="S343" s="81"/>
      <c r="T343" s="44"/>
      <c r="V343" s="44"/>
      <c r="W343" s="44"/>
    </row>
    <row r="344" spans="2:23" ht="15" customHeight="1" x14ac:dyDescent="0.15">
      <c r="B344" s="34" t="s">
        <v>75</v>
      </c>
      <c r="C344" s="255"/>
      <c r="D344" s="255"/>
      <c r="F344" s="18">
        <v>91</v>
      </c>
      <c r="G344" s="18">
        <v>13</v>
      </c>
      <c r="H344" s="18">
        <v>78</v>
      </c>
      <c r="I344" s="18">
        <v>54</v>
      </c>
      <c r="J344" s="68">
        <v>50</v>
      </c>
      <c r="K344" s="113">
        <f t="shared" si="143"/>
        <v>4.4871794871794872</v>
      </c>
      <c r="L344" s="4">
        <f t="shared" si="139"/>
        <v>1.7906336088154271</v>
      </c>
      <c r="M344" s="4">
        <f t="shared" si="140"/>
        <v>5.9907834101382482</v>
      </c>
      <c r="N344" s="4">
        <f t="shared" si="141"/>
        <v>4.9632352941176467</v>
      </c>
      <c r="O344" s="4">
        <f t="shared" si="142"/>
        <v>4.9455984174085064</v>
      </c>
      <c r="P344" s="81"/>
      <c r="Q344" s="81"/>
      <c r="R344" s="81"/>
      <c r="S344" s="81"/>
      <c r="T344" s="44"/>
      <c r="V344" s="44"/>
      <c r="W344" s="44"/>
    </row>
    <row r="345" spans="2:23" ht="15" customHeight="1" x14ac:dyDescent="0.15">
      <c r="B345" s="34" t="s">
        <v>76</v>
      </c>
      <c r="C345" s="255"/>
      <c r="D345" s="255"/>
      <c r="F345" s="18">
        <v>96</v>
      </c>
      <c r="G345" s="18">
        <v>14</v>
      </c>
      <c r="H345" s="18">
        <v>82</v>
      </c>
      <c r="I345" s="18">
        <v>41</v>
      </c>
      <c r="J345" s="68">
        <v>38</v>
      </c>
      <c r="K345" s="113">
        <f t="shared" si="143"/>
        <v>4.7337278106508878</v>
      </c>
      <c r="L345" s="4">
        <f t="shared" si="139"/>
        <v>1.9283746556473829</v>
      </c>
      <c r="M345" s="4">
        <f t="shared" si="140"/>
        <v>6.2980030721966198</v>
      </c>
      <c r="N345" s="4">
        <f t="shared" si="141"/>
        <v>3.7683823529411762</v>
      </c>
      <c r="O345" s="4">
        <f t="shared" si="142"/>
        <v>3.7586547972304651</v>
      </c>
      <c r="P345" s="81"/>
      <c r="Q345" s="81"/>
      <c r="R345" s="81"/>
      <c r="S345" s="81"/>
      <c r="T345" s="44"/>
      <c r="V345" s="44"/>
      <c r="W345" s="44"/>
    </row>
    <row r="346" spans="2:23" ht="15" customHeight="1" x14ac:dyDescent="0.15">
      <c r="B346" s="34" t="s">
        <v>77</v>
      </c>
      <c r="C346" s="255"/>
      <c r="D346" s="255"/>
      <c r="F346" s="18">
        <v>71</v>
      </c>
      <c r="G346" s="18">
        <v>10</v>
      </c>
      <c r="H346" s="18">
        <v>61</v>
      </c>
      <c r="I346" s="18">
        <v>33</v>
      </c>
      <c r="J346" s="68">
        <v>32</v>
      </c>
      <c r="K346" s="113">
        <f t="shared" si="143"/>
        <v>3.5009861932938855</v>
      </c>
      <c r="L346" s="4">
        <f t="shared" si="139"/>
        <v>1.3774104683195594</v>
      </c>
      <c r="M346" s="4">
        <f t="shared" si="140"/>
        <v>4.6850998463901696</v>
      </c>
      <c r="N346" s="4">
        <f t="shared" si="141"/>
        <v>3.0330882352941178</v>
      </c>
      <c r="O346" s="4">
        <f t="shared" si="142"/>
        <v>3.1651829871414439</v>
      </c>
      <c r="P346" s="81"/>
      <c r="Q346" s="81"/>
      <c r="R346" s="81"/>
      <c r="S346" s="81"/>
      <c r="T346" s="44"/>
      <c r="V346" s="44"/>
      <c r="W346" s="44"/>
    </row>
    <row r="347" spans="2:23" ht="15" customHeight="1" x14ac:dyDescent="0.15">
      <c r="B347" s="34" t="s">
        <v>78</v>
      </c>
      <c r="C347" s="255"/>
      <c r="D347" s="255"/>
      <c r="F347" s="18">
        <v>58</v>
      </c>
      <c r="G347" s="18">
        <v>5</v>
      </c>
      <c r="H347" s="18">
        <v>53</v>
      </c>
      <c r="I347" s="18">
        <v>25</v>
      </c>
      <c r="J347" s="68">
        <v>25</v>
      </c>
      <c r="K347" s="113">
        <f t="shared" si="143"/>
        <v>2.8599605522682445</v>
      </c>
      <c r="L347" s="4">
        <f t="shared" si="139"/>
        <v>0.68870523415977969</v>
      </c>
      <c r="M347" s="4">
        <f t="shared" si="140"/>
        <v>4.0706605222734256</v>
      </c>
      <c r="N347" s="4">
        <f t="shared" si="141"/>
        <v>2.2977941176470589</v>
      </c>
      <c r="O347" s="4">
        <f t="shared" si="142"/>
        <v>2.4727992087042532</v>
      </c>
      <c r="P347" s="81"/>
      <c r="Q347" s="81"/>
      <c r="R347" s="81"/>
      <c r="S347" s="81"/>
      <c r="T347" s="44"/>
      <c r="V347" s="44"/>
      <c r="W347" s="44"/>
    </row>
    <row r="348" spans="2:23" ht="15" customHeight="1" x14ac:dyDescent="0.15">
      <c r="B348" s="34" t="s">
        <v>81</v>
      </c>
      <c r="C348" s="255"/>
      <c r="D348" s="255"/>
      <c r="F348" s="18">
        <v>142</v>
      </c>
      <c r="G348" s="18">
        <v>8</v>
      </c>
      <c r="H348" s="18">
        <v>134</v>
      </c>
      <c r="I348" s="18">
        <v>49</v>
      </c>
      <c r="J348" s="68">
        <v>48</v>
      </c>
      <c r="K348" s="113">
        <f t="shared" si="143"/>
        <v>7.001972386587771</v>
      </c>
      <c r="L348" s="4">
        <f t="shared" si="139"/>
        <v>1.1019283746556474</v>
      </c>
      <c r="M348" s="4">
        <f t="shared" si="140"/>
        <v>10.291858678955453</v>
      </c>
      <c r="N348" s="4">
        <f t="shared" si="141"/>
        <v>4.5036764705882355</v>
      </c>
      <c r="O348" s="4">
        <f t="shared" si="142"/>
        <v>4.7477744807121667</v>
      </c>
      <c r="P348" s="81"/>
      <c r="Q348" s="81"/>
      <c r="R348" s="81"/>
      <c r="S348" s="81"/>
      <c r="T348" s="44"/>
      <c r="V348" s="44"/>
      <c r="W348" s="44"/>
    </row>
    <row r="349" spans="2:23" ht="15" customHeight="1" x14ac:dyDescent="0.15">
      <c r="B349" s="34" t="s">
        <v>80</v>
      </c>
      <c r="C349" s="255"/>
      <c r="D349" s="255"/>
      <c r="F349" s="18">
        <v>89</v>
      </c>
      <c r="G349" s="18">
        <v>7</v>
      </c>
      <c r="H349" s="18">
        <v>82</v>
      </c>
      <c r="I349" s="18">
        <v>35</v>
      </c>
      <c r="J349" s="68">
        <v>35</v>
      </c>
      <c r="K349" s="113">
        <f t="shared" si="143"/>
        <v>4.388560157790927</v>
      </c>
      <c r="L349" s="4">
        <f t="shared" si="139"/>
        <v>0.96418732782369143</v>
      </c>
      <c r="M349" s="4">
        <f t="shared" si="140"/>
        <v>6.2980030721966198</v>
      </c>
      <c r="N349" s="4">
        <f t="shared" si="141"/>
        <v>3.2169117647058822</v>
      </c>
      <c r="O349" s="4">
        <f t="shared" si="142"/>
        <v>3.4619188921859543</v>
      </c>
      <c r="P349" s="81"/>
      <c r="Q349" s="81"/>
      <c r="R349" s="81"/>
      <c r="S349" s="81"/>
      <c r="T349" s="44"/>
      <c r="V349" s="44"/>
      <c r="W349" s="44"/>
    </row>
    <row r="350" spans="2:23" ht="15" customHeight="1" x14ac:dyDescent="0.15">
      <c r="B350" s="34" t="s">
        <v>79</v>
      </c>
      <c r="C350" s="255"/>
      <c r="D350" s="255"/>
      <c r="F350" s="18">
        <v>175</v>
      </c>
      <c r="G350" s="18">
        <v>4</v>
      </c>
      <c r="H350" s="18">
        <v>171</v>
      </c>
      <c r="I350" s="18">
        <v>59</v>
      </c>
      <c r="J350" s="68">
        <v>58</v>
      </c>
      <c r="K350" s="113">
        <f t="shared" si="143"/>
        <v>8.6291913214990128</v>
      </c>
      <c r="L350" s="4">
        <f t="shared" si="139"/>
        <v>0.55096418732782371</v>
      </c>
      <c r="M350" s="4">
        <f t="shared" si="140"/>
        <v>13.13364055299539</v>
      </c>
      <c r="N350" s="4">
        <f t="shared" si="141"/>
        <v>5.4227941176470589</v>
      </c>
      <c r="O350" s="4">
        <f t="shared" si="142"/>
        <v>5.7368941641938678</v>
      </c>
      <c r="P350" s="81"/>
      <c r="Q350" s="81"/>
      <c r="R350" s="81"/>
      <c r="S350" s="81"/>
      <c r="T350" s="44"/>
      <c r="V350" s="44"/>
      <c r="W350" s="44"/>
    </row>
    <row r="351" spans="2:23" ht="15" customHeight="1" x14ac:dyDescent="0.15">
      <c r="B351" s="35" t="s">
        <v>160</v>
      </c>
      <c r="C351" s="89"/>
      <c r="D351" s="89"/>
      <c r="E351" s="36"/>
      <c r="F351" s="19">
        <v>369</v>
      </c>
      <c r="G351" s="19">
        <v>171</v>
      </c>
      <c r="H351" s="19">
        <v>198</v>
      </c>
      <c r="I351" s="19">
        <v>210</v>
      </c>
      <c r="J351" s="73">
        <v>203</v>
      </c>
      <c r="K351" s="117">
        <f t="shared" si="143"/>
        <v>18.19526627218935</v>
      </c>
      <c r="L351" s="5">
        <f t="shared" si="139"/>
        <v>23.553719008264462</v>
      </c>
      <c r="M351" s="5">
        <f t="shared" si="140"/>
        <v>15.207373271889402</v>
      </c>
      <c r="N351" s="5">
        <f t="shared" si="141"/>
        <v>19.301470588235293</v>
      </c>
      <c r="O351" s="5">
        <f t="shared" si="142"/>
        <v>20.079129574678536</v>
      </c>
      <c r="P351" s="23"/>
      <c r="Q351" s="81"/>
      <c r="R351" s="23"/>
      <c r="S351" s="23"/>
      <c r="T351" s="44"/>
      <c r="V351" s="44"/>
      <c r="W351" s="44"/>
    </row>
    <row r="352" spans="2:23" ht="15" customHeight="1" x14ac:dyDescent="0.15">
      <c r="B352" s="38" t="s">
        <v>1</v>
      </c>
      <c r="C352" s="79"/>
      <c r="D352" s="79"/>
      <c r="E352" s="28"/>
      <c r="F352" s="39">
        <f>SUM(F342:F351)</f>
        <v>2028</v>
      </c>
      <c r="G352" s="39">
        <f>SUM(G342:G351)</f>
        <v>726</v>
      </c>
      <c r="H352" s="39">
        <f>SUM(H342:H351)</f>
        <v>1302</v>
      </c>
      <c r="I352" s="39">
        <f>SUM(I342:I351)</f>
        <v>1088</v>
      </c>
      <c r="J352" s="69">
        <f>SUM(J342:J351)</f>
        <v>1011</v>
      </c>
      <c r="K352" s="114">
        <f>IF(SUM(K342:K351)&gt;100,"－",SUM(K342:K351))</f>
        <v>100</v>
      </c>
      <c r="L352" s="6">
        <f>IF(SUM(L342:L351)&gt;100,"－",SUM(L342:L351))</f>
        <v>100</v>
      </c>
      <c r="M352" s="6">
        <f>IF(SUM(M342:M351)&gt;100,"－",SUM(M342:M351))</f>
        <v>100</v>
      </c>
      <c r="N352" s="6">
        <f>IF(SUM(N342:N351)&gt;100,"－",SUM(N342:N351))</f>
        <v>100</v>
      </c>
      <c r="O352" s="6">
        <f>IF(SUM(O342:O351)&gt;100,"－",SUM(O342:O351))</f>
        <v>99.999999999999986</v>
      </c>
      <c r="P352" s="23"/>
      <c r="Q352" s="23"/>
      <c r="R352" s="23"/>
      <c r="S352" s="23"/>
      <c r="T352" s="44"/>
      <c r="V352" s="44"/>
      <c r="W352" s="44"/>
    </row>
    <row r="353" spans="1:23" ht="15" customHeight="1" x14ac:dyDescent="0.15">
      <c r="B353" s="38" t="s">
        <v>108</v>
      </c>
      <c r="C353" s="79"/>
      <c r="D353" s="79"/>
      <c r="E353" s="29"/>
      <c r="F353" s="41">
        <v>6.2772333916036445</v>
      </c>
      <c r="G353" s="72">
        <v>1.0178669845295263</v>
      </c>
      <c r="H353" s="72">
        <v>8.9212083516816634</v>
      </c>
      <c r="I353" s="72">
        <v>4.2317903503395984</v>
      </c>
      <c r="J353" s="72">
        <v>4.4822358912970062</v>
      </c>
      <c r="K353" s="14"/>
      <c r="L353" s="14"/>
      <c r="M353" s="14"/>
      <c r="N353" s="14"/>
      <c r="O353" s="14"/>
      <c r="P353" s="14"/>
      <c r="Q353" s="14"/>
      <c r="R353" s="14"/>
      <c r="S353" s="14"/>
      <c r="T353" s="44"/>
      <c r="V353" s="44"/>
      <c r="W353" s="44"/>
    </row>
    <row r="354" spans="1:23" ht="15" customHeight="1" x14ac:dyDescent="0.15">
      <c r="B354" s="38" t="s">
        <v>109</v>
      </c>
      <c r="C354" s="28"/>
      <c r="D354" s="28"/>
      <c r="E354" s="29"/>
      <c r="F354" s="41">
        <v>50</v>
      </c>
      <c r="G354" s="72">
        <v>43.103448275862064</v>
      </c>
      <c r="H354" s="72">
        <v>50</v>
      </c>
      <c r="I354" s="72">
        <v>50</v>
      </c>
      <c r="J354" s="72">
        <v>50</v>
      </c>
      <c r="N354" s="7"/>
      <c r="T354" s="44"/>
      <c r="V354" s="44"/>
      <c r="W354" s="44"/>
    </row>
    <row r="355" spans="1:23" ht="15" customHeight="1" x14ac:dyDescent="0.15">
      <c r="C355" s="1"/>
      <c r="D355" s="1"/>
      <c r="N355" s="7"/>
      <c r="T355" s="44"/>
      <c r="V355" s="44"/>
      <c r="W355" s="44"/>
    </row>
    <row r="356" spans="1:23" ht="15" customHeight="1" x14ac:dyDescent="0.15">
      <c r="A356" s="1" t="s">
        <v>599</v>
      </c>
      <c r="B356" s="22"/>
      <c r="C356" s="22"/>
      <c r="D356" s="22"/>
      <c r="F356" s="1"/>
      <c r="G356" s="1"/>
      <c r="T356" s="44"/>
      <c r="V356" s="44"/>
      <c r="W356" s="44"/>
    </row>
    <row r="357" spans="1:23" ht="13.65" customHeight="1" x14ac:dyDescent="0.15">
      <c r="B357" s="65"/>
      <c r="C357" s="33"/>
      <c r="D357" s="33"/>
      <c r="E357" s="33"/>
      <c r="F357" s="80"/>
      <c r="G357" s="87"/>
      <c r="H357" s="84" t="s">
        <v>2</v>
      </c>
      <c r="I357" s="87"/>
      <c r="J357" s="87"/>
      <c r="K357" s="110"/>
      <c r="L357" s="87"/>
      <c r="M357" s="84" t="s">
        <v>3</v>
      </c>
      <c r="N357" s="87"/>
      <c r="O357" s="85"/>
      <c r="T357" s="44"/>
      <c r="V357" s="44"/>
      <c r="W357" s="44"/>
    </row>
    <row r="358" spans="1:23" ht="19.2" x14ac:dyDescent="0.15">
      <c r="B358" s="78"/>
      <c r="F358" s="98" t="s">
        <v>589</v>
      </c>
      <c r="G358" s="98" t="s">
        <v>231</v>
      </c>
      <c r="H358" s="98" t="s">
        <v>232</v>
      </c>
      <c r="I358" s="98" t="s">
        <v>597</v>
      </c>
      <c r="J358" s="104" t="s">
        <v>234</v>
      </c>
      <c r="K358" s="107" t="s">
        <v>589</v>
      </c>
      <c r="L358" s="98" t="s">
        <v>231</v>
      </c>
      <c r="M358" s="98" t="s">
        <v>232</v>
      </c>
      <c r="N358" s="98" t="s">
        <v>597</v>
      </c>
      <c r="O358" s="98" t="s">
        <v>234</v>
      </c>
      <c r="T358" s="44"/>
      <c r="V358" s="44"/>
      <c r="W358" s="44"/>
    </row>
    <row r="359" spans="1:23" ht="12" customHeight="1" x14ac:dyDescent="0.15">
      <c r="B359" s="35"/>
      <c r="C359" s="89"/>
      <c r="D359" s="89"/>
      <c r="E359" s="36"/>
      <c r="F359" s="37"/>
      <c r="G359" s="37"/>
      <c r="H359" s="37"/>
      <c r="I359" s="37"/>
      <c r="J359" s="67"/>
      <c r="K359" s="111">
        <f>F$16</f>
        <v>2028</v>
      </c>
      <c r="L359" s="2">
        <f>G$16</f>
        <v>726</v>
      </c>
      <c r="M359" s="2">
        <f>H$16</f>
        <v>1302</v>
      </c>
      <c r="N359" s="2">
        <f>I$16</f>
        <v>1088</v>
      </c>
      <c r="O359" s="2">
        <f>J$16</f>
        <v>1011</v>
      </c>
      <c r="P359" s="91"/>
      <c r="Q359" s="91"/>
      <c r="R359" s="91"/>
      <c r="S359" s="91"/>
      <c r="T359" s="44"/>
      <c r="V359" s="44"/>
      <c r="W359" s="44"/>
    </row>
    <row r="360" spans="1:23" ht="15" customHeight="1" x14ac:dyDescent="0.15">
      <c r="B360" s="34" t="s">
        <v>199</v>
      </c>
      <c r="C360" s="255"/>
      <c r="D360" s="255"/>
      <c r="F360" s="18">
        <v>901</v>
      </c>
      <c r="G360" s="18">
        <v>480</v>
      </c>
      <c r="H360" s="18">
        <v>421</v>
      </c>
      <c r="I360" s="18">
        <v>561</v>
      </c>
      <c r="J360" s="68">
        <v>506</v>
      </c>
      <c r="K360" s="112">
        <f t="shared" ref="K360:K365" si="144">F360/K$323*100</f>
        <v>44.42800788954635</v>
      </c>
      <c r="L360" s="4">
        <f t="shared" ref="L360:L365" si="145">G360/L$323*100</f>
        <v>66.11570247933885</v>
      </c>
      <c r="M360" s="4">
        <f t="shared" ref="M360:M365" si="146">H360/M$323*100</f>
        <v>32.334869431643625</v>
      </c>
      <c r="N360" s="4">
        <f t="shared" ref="N360:N365" si="147">I360/N$323*100</f>
        <v>51.5625</v>
      </c>
      <c r="O360" s="4">
        <f t="shared" ref="O360:O365" si="148">J360/O$323*100</f>
        <v>50.049455984174088</v>
      </c>
      <c r="P360" s="81"/>
      <c r="Q360" s="81"/>
      <c r="R360" s="81"/>
      <c r="S360" s="81"/>
      <c r="T360" s="44"/>
      <c r="V360" s="44"/>
      <c r="W360" s="44"/>
    </row>
    <row r="361" spans="1:23" ht="15" customHeight="1" x14ac:dyDescent="0.15">
      <c r="B361" s="34" t="s">
        <v>148</v>
      </c>
      <c r="C361" s="255"/>
      <c r="D361" s="255"/>
      <c r="F361" s="18">
        <v>352</v>
      </c>
      <c r="G361" s="18">
        <v>60</v>
      </c>
      <c r="H361" s="18">
        <v>292</v>
      </c>
      <c r="I361" s="18">
        <v>189</v>
      </c>
      <c r="J361" s="68">
        <v>176</v>
      </c>
      <c r="K361" s="113">
        <f t="shared" si="144"/>
        <v>17.357001972386588</v>
      </c>
      <c r="L361" s="4">
        <f t="shared" si="145"/>
        <v>8.2644628099173563</v>
      </c>
      <c r="M361" s="4">
        <f t="shared" si="146"/>
        <v>22.427035330261134</v>
      </c>
      <c r="N361" s="4">
        <f t="shared" si="147"/>
        <v>17.371323529411764</v>
      </c>
      <c r="O361" s="4">
        <f t="shared" si="148"/>
        <v>17.408506429277942</v>
      </c>
      <c r="P361" s="81"/>
      <c r="Q361" s="81"/>
      <c r="R361" s="81"/>
      <c r="S361" s="81"/>
      <c r="T361" s="44"/>
      <c r="V361" s="44"/>
      <c r="W361" s="44"/>
    </row>
    <row r="362" spans="1:23" ht="15" customHeight="1" x14ac:dyDescent="0.15">
      <c r="B362" s="34" t="s">
        <v>215</v>
      </c>
      <c r="C362" s="255"/>
      <c r="D362" s="255"/>
      <c r="F362" s="18">
        <v>277</v>
      </c>
      <c r="G362" s="18">
        <v>17</v>
      </c>
      <c r="H362" s="18">
        <v>260</v>
      </c>
      <c r="I362" s="18">
        <v>105</v>
      </c>
      <c r="J362" s="68">
        <v>104</v>
      </c>
      <c r="K362" s="113">
        <f t="shared" si="144"/>
        <v>13.658777120315582</v>
      </c>
      <c r="L362" s="4">
        <f t="shared" si="145"/>
        <v>2.3415977961432506</v>
      </c>
      <c r="M362" s="4">
        <f t="shared" si="146"/>
        <v>19.969278033794165</v>
      </c>
      <c r="N362" s="4">
        <f t="shared" si="147"/>
        <v>9.6507352941176467</v>
      </c>
      <c r="O362" s="4">
        <f t="shared" si="148"/>
        <v>10.286844708209692</v>
      </c>
      <c r="P362" s="81"/>
      <c r="Q362" s="81"/>
      <c r="R362" s="81"/>
      <c r="S362" s="81"/>
      <c r="T362" s="44"/>
      <c r="V362" s="44"/>
      <c r="W362" s="44"/>
    </row>
    <row r="363" spans="1:23" ht="15" customHeight="1" x14ac:dyDescent="0.15">
      <c r="B363" s="34" t="s">
        <v>216</v>
      </c>
      <c r="C363" s="255"/>
      <c r="D363" s="255"/>
      <c r="F363" s="18">
        <v>116</v>
      </c>
      <c r="G363" s="18">
        <v>1</v>
      </c>
      <c r="H363" s="18">
        <v>115</v>
      </c>
      <c r="I363" s="18">
        <v>38</v>
      </c>
      <c r="J363" s="68">
        <v>38</v>
      </c>
      <c r="K363" s="113">
        <f t="shared" si="144"/>
        <v>5.7199211045364891</v>
      </c>
      <c r="L363" s="4">
        <f t="shared" si="145"/>
        <v>0.13774104683195593</v>
      </c>
      <c r="M363" s="4">
        <f t="shared" si="146"/>
        <v>8.8325652841781874</v>
      </c>
      <c r="N363" s="4">
        <f t="shared" si="147"/>
        <v>3.4926470588235294</v>
      </c>
      <c r="O363" s="4">
        <f t="shared" si="148"/>
        <v>3.7586547972304651</v>
      </c>
      <c r="P363" s="81"/>
      <c r="Q363" s="81"/>
      <c r="R363" s="81"/>
      <c r="S363" s="81"/>
      <c r="T363" s="44"/>
      <c r="V363" s="44"/>
      <c r="W363" s="44"/>
    </row>
    <row r="364" spans="1:23" ht="15" customHeight="1" x14ac:dyDescent="0.15">
      <c r="B364" s="34" t="s">
        <v>158</v>
      </c>
      <c r="C364" s="255"/>
      <c r="D364" s="255"/>
      <c r="F364" s="18">
        <v>37</v>
      </c>
      <c r="G364" s="18">
        <v>1</v>
      </c>
      <c r="H364" s="18">
        <v>36</v>
      </c>
      <c r="I364" s="18">
        <v>10</v>
      </c>
      <c r="J364" s="68">
        <v>9</v>
      </c>
      <c r="K364" s="113">
        <f t="shared" si="144"/>
        <v>1.8244575936883629</v>
      </c>
      <c r="L364" s="4">
        <f t="shared" si="145"/>
        <v>0.13774104683195593</v>
      </c>
      <c r="M364" s="4">
        <f t="shared" si="146"/>
        <v>2.7649769585253456</v>
      </c>
      <c r="N364" s="4">
        <f t="shared" si="147"/>
        <v>0.91911764705882359</v>
      </c>
      <c r="O364" s="4">
        <f t="shared" si="148"/>
        <v>0.89020771513353114</v>
      </c>
      <c r="P364" s="81"/>
      <c r="Q364" s="81"/>
      <c r="R364" s="81"/>
      <c r="S364" s="81"/>
      <c r="T364" s="44"/>
      <c r="V364" s="44"/>
      <c r="W364" s="44"/>
    </row>
    <row r="365" spans="1:23" ht="15" customHeight="1" x14ac:dyDescent="0.15">
      <c r="B365" s="35" t="s">
        <v>160</v>
      </c>
      <c r="C365" s="89"/>
      <c r="D365" s="89"/>
      <c r="E365" s="36"/>
      <c r="F365" s="19">
        <v>345</v>
      </c>
      <c r="G365" s="19">
        <v>167</v>
      </c>
      <c r="H365" s="19">
        <v>178</v>
      </c>
      <c r="I365" s="19">
        <v>185</v>
      </c>
      <c r="J365" s="73">
        <v>178</v>
      </c>
      <c r="K365" s="117">
        <f t="shared" si="144"/>
        <v>17.011834319526628</v>
      </c>
      <c r="L365" s="5">
        <f t="shared" si="145"/>
        <v>23.002754820936637</v>
      </c>
      <c r="M365" s="5">
        <f t="shared" si="146"/>
        <v>13.671274961597543</v>
      </c>
      <c r="N365" s="5">
        <f t="shared" si="147"/>
        <v>17.003676470588236</v>
      </c>
      <c r="O365" s="5">
        <f t="shared" si="148"/>
        <v>17.606330365974284</v>
      </c>
      <c r="P365" s="23"/>
      <c r="Q365" s="81"/>
      <c r="R365" s="23"/>
      <c r="S365" s="23"/>
      <c r="T365" s="44"/>
      <c r="V365" s="44"/>
      <c r="W365" s="44"/>
    </row>
    <row r="366" spans="1:23" ht="15" customHeight="1" x14ac:dyDescent="0.15">
      <c r="B366" s="38" t="s">
        <v>1</v>
      </c>
      <c r="C366" s="79"/>
      <c r="D366" s="79"/>
      <c r="E366" s="28"/>
      <c r="F366" s="39">
        <f>SUM(F360:F365)</f>
        <v>2028</v>
      </c>
      <c r="G366" s="39">
        <f>SUM(G360:G365)</f>
        <v>726</v>
      </c>
      <c r="H366" s="39">
        <f>SUM(H360:H365)</f>
        <v>1302</v>
      </c>
      <c r="I366" s="39">
        <f>SUM(I360:I365)</f>
        <v>1088</v>
      </c>
      <c r="J366" s="69">
        <f>SUM(J360:J365)</f>
        <v>1011</v>
      </c>
      <c r="K366" s="114">
        <f>IF(SUM(K360:K365)&gt;100,"－",SUM(K360:K365))</f>
        <v>99.999999999999986</v>
      </c>
      <c r="L366" s="6">
        <f>IF(SUM(L360:L365)&gt;100,"－",SUM(L360:L365))</f>
        <v>100.00000000000003</v>
      </c>
      <c r="M366" s="6">
        <f>IF(SUM(M360:M365)&gt;100,"－",SUM(M360:M365))</f>
        <v>100.00000000000001</v>
      </c>
      <c r="N366" s="6">
        <f>IF(SUM(N360:N365)&gt;100,"－",SUM(N360:N365))</f>
        <v>100.00000000000001</v>
      </c>
      <c r="O366" s="6">
        <f>IF(SUM(O360:O365)&gt;100,"－",SUM(O360:O365))</f>
        <v>100</v>
      </c>
      <c r="P366" s="23"/>
      <c r="Q366" s="23"/>
      <c r="R366" s="23"/>
      <c r="S366" s="23"/>
      <c r="T366" s="44"/>
      <c r="V366" s="44"/>
      <c r="W366" s="44"/>
    </row>
    <row r="367" spans="1:23" ht="15" customHeight="1" x14ac:dyDescent="0.15">
      <c r="B367" s="38" t="s">
        <v>92</v>
      </c>
      <c r="C367" s="79"/>
      <c r="D367" s="79"/>
      <c r="E367" s="29"/>
      <c r="F367" s="41">
        <v>13.654579635319161</v>
      </c>
      <c r="G367" s="72">
        <v>2.2031243173483683</v>
      </c>
      <c r="H367" s="72">
        <v>19.349742911783277</v>
      </c>
      <c r="I367" s="72">
        <v>9.2384135868508572</v>
      </c>
      <c r="J367" s="72">
        <v>9.7776246055359159</v>
      </c>
      <c r="K367" s="14"/>
      <c r="L367" s="14"/>
      <c r="M367" s="14"/>
      <c r="N367" s="14"/>
      <c r="O367" s="14"/>
      <c r="P367" s="14"/>
      <c r="Q367" s="14"/>
      <c r="R367" s="14"/>
      <c r="S367" s="14"/>
      <c r="T367" s="44"/>
      <c r="V367" s="44"/>
      <c r="W367" s="44"/>
    </row>
    <row r="368" spans="1:23" ht="15" customHeight="1" x14ac:dyDescent="0.15">
      <c r="B368" s="38" t="s">
        <v>153</v>
      </c>
      <c r="C368" s="28"/>
      <c r="D368" s="28"/>
      <c r="E368" s="29"/>
      <c r="F368" s="41">
        <v>100</v>
      </c>
      <c r="G368" s="72">
        <v>89.285714285714292</v>
      </c>
      <c r="H368" s="72">
        <v>100</v>
      </c>
      <c r="I368" s="72">
        <v>100</v>
      </c>
      <c r="J368" s="72">
        <v>100</v>
      </c>
      <c r="N368" s="7"/>
      <c r="T368" s="44"/>
      <c r="V368" s="44"/>
      <c r="W368" s="44"/>
    </row>
    <row r="369" spans="1:26" ht="15" customHeight="1" x14ac:dyDescent="0.15">
      <c r="C369" s="1"/>
      <c r="D369" s="1"/>
      <c r="N369" s="7"/>
      <c r="T369" s="44"/>
      <c r="V369" s="44"/>
      <c r="W369" s="44"/>
    </row>
    <row r="370" spans="1:26" ht="15" customHeight="1" x14ac:dyDescent="0.15">
      <c r="A370" s="1" t="s">
        <v>640</v>
      </c>
      <c r="B370" s="22"/>
      <c r="C370" s="22"/>
      <c r="D370" s="22"/>
      <c r="H370" s="7"/>
      <c r="I370" s="7"/>
      <c r="T370" s="44"/>
      <c r="V370" s="44"/>
      <c r="W370" s="44"/>
    </row>
    <row r="371" spans="1:26" ht="13.65" customHeight="1" x14ac:dyDescent="0.15">
      <c r="B371" s="65"/>
      <c r="C371" s="33"/>
      <c r="D371" s="33"/>
      <c r="E371" s="80"/>
      <c r="F371" s="87"/>
      <c r="G371" s="84" t="s">
        <v>168</v>
      </c>
      <c r="H371" s="87"/>
      <c r="I371" s="87"/>
      <c r="J371" s="106"/>
      <c r="K371" s="87"/>
      <c r="L371" s="84" t="s">
        <v>3</v>
      </c>
      <c r="M371" s="87"/>
      <c r="N371" s="101"/>
      <c r="O371" s="87"/>
      <c r="P371" s="87"/>
      <c r="Q371" s="130" t="s">
        <v>352</v>
      </c>
      <c r="R371" s="87"/>
      <c r="S371" s="85"/>
      <c r="T371" s="44"/>
      <c r="V371" s="44"/>
      <c r="W371" s="44"/>
      <c r="X371" s="90"/>
      <c r="Y371" s="90"/>
      <c r="Z371" s="90"/>
    </row>
    <row r="372" spans="1:26" ht="19.2" x14ac:dyDescent="0.15">
      <c r="B372" s="94"/>
      <c r="C372" s="45"/>
      <c r="D372" s="45"/>
      <c r="E372" s="98" t="s">
        <v>589</v>
      </c>
      <c r="F372" s="98" t="s">
        <v>231</v>
      </c>
      <c r="G372" s="98" t="s">
        <v>232</v>
      </c>
      <c r="H372" s="98" t="s">
        <v>597</v>
      </c>
      <c r="I372" s="104" t="s">
        <v>234</v>
      </c>
      <c r="J372" s="107" t="s">
        <v>589</v>
      </c>
      <c r="K372" s="98" t="s">
        <v>231</v>
      </c>
      <c r="L372" s="98" t="s">
        <v>232</v>
      </c>
      <c r="M372" s="98" t="s">
        <v>597</v>
      </c>
      <c r="N372" s="102" t="s">
        <v>234</v>
      </c>
      <c r="O372" s="107" t="s">
        <v>589</v>
      </c>
      <c r="P372" s="98" t="s">
        <v>231</v>
      </c>
      <c r="Q372" s="98" t="s">
        <v>232</v>
      </c>
      <c r="R372" s="98" t="s">
        <v>597</v>
      </c>
      <c r="S372" s="129" t="s">
        <v>234</v>
      </c>
      <c r="T372" s="44"/>
      <c r="V372" s="44"/>
      <c r="W372" s="44"/>
      <c r="X372" s="236"/>
      <c r="Y372" s="236"/>
      <c r="Z372" s="236"/>
    </row>
    <row r="373" spans="1:26" ht="12" customHeight="1" x14ac:dyDescent="0.15">
      <c r="B373" s="66"/>
      <c r="C373" s="36"/>
      <c r="D373" s="36"/>
      <c r="E373" s="37"/>
      <c r="F373" s="37"/>
      <c r="G373" s="37"/>
      <c r="H373" s="37"/>
      <c r="I373" s="67"/>
      <c r="J373" s="218">
        <f>E378</f>
        <v>55630</v>
      </c>
      <c r="K373" s="219">
        <f t="shared" ref="K373" si="149">F378</f>
        <v>28133</v>
      </c>
      <c r="L373" s="219">
        <f t="shared" ref="L373" si="150">G378</f>
        <v>27497</v>
      </c>
      <c r="M373" s="219">
        <f t="shared" ref="M373" si="151">H378</f>
        <v>25692</v>
      </c>
      <c r="N373" s="220">
        <f t="shared" ref="N373" si="152">I378</f>
        <v>22947</v>
      </c>
      <c r="O373" s="131"/>
      <c r="P373" s="37"/>
      <c r="Q373" s="37"/>
      <c r="R373" s="37"/>
      <c r="S373" s="37"/>
      <c r="T373" s="44"/>
      <c r="V373" s="44"/>
      <c r="W373" s="44"/>
      <c r="X373" s="54"/>
      <c r="Y373" s="54"/>
      <c r="Z373" s="54"/>
    </row>
    <row r="374" spans="1:26" ht="15" customHeight="1" x14ac:dyDescent="0.15">
      <c r="B374" s="32" t="s">
        <v>641</v>
      </c>
      <c r="C374" s="88"/>
      <c r="D374" s="255"/>
      <c r="E374" s="18">
        <v>45767</v>
      </c>
      <c r="F374" s="17">
        <v>21566</v>
      </c>
      <c r="G374" s="134">
        <v>24201</v>
      </c>
      <c r="H374" s="8">
        <v>20311</v>
      </c>
      <c r="I374" s="134">
        <v>18022</v>
      </c>
      <c r="J374" s="138">
        <f>E374/J$373*100</f>
        <v>82.270357720654317</v>
      </c>
      <c r="K374" s="3">
        <f t="shared" ref="K374:K377" si="153">F374/K$373*100</f>
        <v>76.657306366189175</v>
      </c>
      <c r="L374" s="184">
        <f t="shared" ref="L374:L377" si="154">G374/L$373*100</f>
        <v>88.013237807760845</v>
      </c>
      <c r="M374" s="11">
        <f t="shared" ref="M374:M377" si="155">H374/M$373*100</f>
        <v>79.055737194457421</v>
      </c>
      <c r="N374" s="132">
        <f t="shared" ref="N374:N377" si="156">I374/N$373*100</f>
        <v>78.537499455266484</v>
      </c>
      <c r="O374" s="81">
        <v>26.317998849913742</v>
      </c>
      <c r="P374" s="3">
        <v>36.552542372881355</v>
      </c>
      <c r="Q374" s="184">
        <v>21.06266318537859</v>
      </c>
      <c r="R374" s="11">
        <v>22.898534385569334</v>
      </c>
      <c r="S374" s="15">
        <v>21.924574209245741</v>
      </c>
      <c r="T374" s="44"/>
      <c r="V374" s="44"/>
      <c r="W374" s="44"/>
      <c r="X374" s="23"/>
      <c r="Y374" s="23"/>
      <c r="Z374" s="23"/>
    </row>
    <row r="375" spans="1:26" ht="15" customHeight="1" x14ac:dyDescent="0.15">
      <c r="B375" s="34" t="s">
        <v>642</v>
      </c>
      <c r="C375" s="255"/>
      <c r="D375" s="255"/>
      <c r="E375" s="18">
        <v>4025</v>
      </c>
      <c r="F375" s="18">
        <v>2689</v>
      </c>
      <c r="G375" s="141">
        <v>1336</v>
      </c>
      <c r="H375" s="9">
        <v>1711</v>
      </c>
      <c r="I375" s="141">
        <v>1473</v>
      </c>
      <c r="J375" s="138">
        <f t="shared" ref="J375:J377" si="157">E375/J$373*100</f>
        <v>7.2353046917131039</v>
      </c>
      <c r="K375" s="4">
        <f t="shared" si="153"/>
        <v>9.5581701204990583</v>
      </c>
      <c r="L375" s="185">
        <f t="shared" si="154"/>
        <v>4.8587118594755792</v>
      </c>
      <c r="M375" s="12">
        <f t="shared" si="155"/>
        <v>6.6596605947376615</v>
      </c>
      <c r="N375" s="142">
        <f t="shared" si="156"/>
        <v>6.4191397568309574</v>
      </c>
      <c r="O375" s="81">
        <v>2.3132183908045976</v>
      </c>
      <c r="P375" s="4">
        <v>4.557627118644068</v>
      </c>
      <c r="Q375" s="185">
        <v>1.1617391304347826</v>
      </c>
      <c r="R375" s="12">
        <v>1.9355203619909502</v>
      </c>
      <c r="S375" s="16">
        <v>1.7985347985347986</v>
      </c>
      <c r="T375" s="44"/>
      <c r="V375" s="44"/>
      <c r="W375" s="44"/>
      <c r="X375" s="23"/>
      <c r="Y375" s="23"/>
      <c r="Z375" s="23"/>
    </row>
    <row r="376" spans="1:26" ht="15" customHeight="1" x14ac:dyDescent="0.15">
      <c r="B376" s="34" t="s">
        <v>643</v>
      </c>
      <c r="C376" s="255"/>
      <c r="D376" s="255"/>
      <c r="E376" s="18">
        <v>4037</v>
      </c>
      <c r="F376" s="18">
        <v>3100</v>
      </c>
      <c r="G376" s="141">
        <v>937</v>
      </c>
      <c r="H376" s="9">
        <v>1101</v>
      </c>
      <c r="I376" s="141">
        <v>896</v>
      </c>
      <c r="J376" s="138">
        <f t="shared" si="157"/>
        <v>7.2568757864461624</v>
      </c>
      <c r="K376" s="4">
        <f t="shared" si="153"/>
        <v>11.019087903885119</v>
      </c>
      <c r="L376" s="185">
        <f t="shared" si="154"/>
        <v>3.4076444703058519</v>
      </c>
      <c r="M376" s="12">
        <f t="shared" si="155"/>
        <v>4.2853806632414759</v>
      </c>
      <c r="N376" s="142">
        <f t="shared" si="156"/>
        <v>3.9046498452956815</v>
      </c>
      <c r="O376" s="81">
        <v>2.3214491086831512</v>
      </c>
      <c r="P376" s="4">
        <v>5.2631578947368425</v>
      </c>
      <c r="Q376" s="185">
        <v>0.81478260869565222</v>
      </c>
      <c r="R376" s="12">
        <v>1.2482993197278911</v>
      </c>
      <c r="S376" s="16">
        <v>1.0966952264381884</v>
      </c>
      <c r="T376" s="44"/>
      <c r="V376" s="44"/>
      <c r="W376" s="44"/>
      <c r="X376" s="23"/>
      <c r="Y376" s="23"/>
      <c r="Z376" s="23"/>
    </row>
    <row r="377" spans="1:26" ht="15" customHeight="1" x14ac:dyDescent="0.15">
      <c r="B377" s="35" t="s">
        <v>60</v>
      </c>
      <c r="C377" s="89"/>
      <c r="D377" s="255"/>
      <c r="E377" s="18">
        <v>1801</v>
      </c>
      <c r="F377" s="18">
        <v>778</v>
      </c>
      <c r="G377" s="68">
        <v>1023</v>
      </c>
      <c r="H377" s="18">
        <v>2569</v>
      </c>
      <c r="I377" s="68">
        <v>2556</v>
      </c>
      <c r="J377" s="138">
        <f t="shared" si="157"/>
        <v>3.2374618011864102</v>
      </c>
      <c r="K377" s="4">
        <f t="shared" si="153"/>
        <v>2.7654356094266519</v>
      </c>
      <c r="L377" s="186">
        <f t="shared" si="154"/>
        <v>3.720405862457723</v>
      </c>
      <c r="M377" s="4">
        <f t="shared" si="155"/>
        <v>9.9992215475634438</v>
      </c>
      <c r="N377" s="133">
        <f t="shared" si="156"/>
        <v>11.138710942606876</v>
      </c>
      <c r="O377" s="81">
        <v>1.0380403458213256</v>
      </c>
      <c r="P377" s="4">
        <v>1.3253833049403747</v>
      </c>
      <c r="Q377" s="186">
        <v>0.89111498257839716</v>
      </c>
      <c r="R377" s="4">
        <v>2.9160045402951194</v>
      </c>
      <c r="S377" s="4">
        <v>3.1323529411764706</v>
      </c>
      <c r="T377" s="44"/>
      <c r="V377" s="44"/>
      <c r="W377" s="44"/>
      <c r="X377" s="81"/>
      <c r="Y377" s="81"/>
      <c r="Z377" s="81"/>
    </row>
    <row r="378" spans="1:26" ht="15" customHeight="1" x14ac:dyDescent="0.15">
      <c r="B378" s="171" t="s">
        <v>1</v>
      </c>
      <c r="C378" s="79"/>
      <c r="D378" s="79"/>
      <c r="E378" s="47">
        <f>SUM(E374:E377)</f>
        <v>55630</v>
      </c>
      <c r="F378" s="47">
        <f t="shared" ref="F378:I378" si="158">SUM(F374:F377)</f>
        <v>28133</v>
      </c>
      <c r="G378" s="136">
        <f t="shared" si="158"/>
        <v>27497</v>
      </c>
      <c r="H378" s="47">
        <f t="shared" si="158"/>
        <v>25692</v>
      </c>
      <c r="I378" s="136">
        <f t="shared" si="158"/>
        <v>22947</v>
      </c>
      <c r="J378" s="139">
        <f t="shared" ref="J378:S378" si="159">SUM(J374:J377)</f>
        <v>100</v>
      </c>
      <c r="K378" s="72">
        <f t="shared" si="159"/>
        <v>100</v>
      </c>
      <c r="L378" s="201">
        <f t="shared" si="159"/>
        <v>100</v>
      </c>
      <c r="M378" s="72">
        <f t="shared" si="159"/>
        <v>100</v>
      </c>
      <c r="N378" s="137">
        <f t="shared" si="159"/>
        <v>100</v>
      </c>
      <c r="O378" s="140">
        <f t="shared" si="159"/>
        <v>31.990706695222816</v>
      </c>
      <c r="P378" s="72">
        <f t="shared" si="159"/>
        <v>47.698710691202642</v>
      </c>
      <c r="Q378" s="201">
        <f t="shared" si="159"/>
        <v>23.93029990708742</v>
      </c>
      <c r="R378" s="72">
        <f t="shared" si="159"/>
        <v>28.998358607583295</v>
      </c>
      <c r="S378" s="72">
        <f t="shared" si="159"/>
        <v>27.9521571753952</v>
      </c>
      <c r="T378" s="44"/>
      <c r="V378" s="44"/>
      <c r="W378" s="44"/>
      <c r="X378" s="23"/>
      <c r="Y378" s="23"/>
      <c r="Z378" s="23"/>
    </row>
    <row r="379" spans="1:26" ht="15" customHeight="1" x14ac:dyDescent="0.15">
      <c r="B379" s="63"/>
      <c r="C379" s="63"/>
      <c r="D379" s="63"/>
      <c r="E379" s="63"/>
      <c r="F379" s="45"/>
      <c r="G379" s="92"/>
      <c r="H379" s="92"/>
      <c r="I379" s="92"/>
      <c r="J379" s="55"/>
      <c r="K379" s="23"/>
      <c r="T379" s="44"/>
      <c r="V379" s="44"/>
      <c r="W379" s="44"/>
    </row>
    <row r="380" spans="1:26" ht="15" customHeight="1" x14ac:dyDescent="0.15">
      <c r="A380" s="1" t="s">
        <v>644</v>
      </c>
      <c r="B380" s="22"/>
      <c r="C380" s="22"/>
      <c r="D380" s="22"/>
      <c r="H380" s="7"/>
      <c r="I380" s="7"/>
      <c r="T380" s="44"/>
      <c r="V380" s="44"/>
      <c r="W380" s="44"/>
    </row>
    <row r="381" spans="1:26" ht="13.65" customHeight="1" x14ac:dyDescent="0.15">
      <c r="B381" s="65"/>
      <c r="C381" s="33"/>
      <c r="D381" s="33"/>
      <c r="E381" s="80"/>
      <c r="F381" s="87"/>
      <c r="G381" s="84" t="s">
        <v>168</v>
      </c>
      <c r="H381" s="87"/>
      <c r="I381" s="87"/>
      <c r="J381" s="106"/>
      <c r="K381" s="87"/>
      <c r="L381" s="84" t="s">
        <v>3</v>
      </c>
      <c r="M381" s="87"/>
      <c r="N381" s="101"/>
      <c r="O381" s="87"/>
      <c r="P381" s="87"/>
      <c r="Q381" s="130" t="s">
        <v>352</v>
      </c>
      <c r="R381" s="87"/>
      <c r="S381" s="85"/>
      <c r="T381" s="44"/>
      <c r="V381" s="44"/>
      <c r="W381" s="44"/>
      <c r="X381" s="90"/>
      <c r="Y381" s="90"/>
      <c r="Z381" s="90"/>
    </row>
    <row r="382" spans="1:26" ht="19.2" x14ac:dyDescent="0.15">
      <c r="B382" s="94"/>
      <c r="C382" s="45"/>
      <c r="D382" s="45"/>
      <c r="E382" s="98" t="s">
        <v>589</v>
      </c>
      <c r="F382" s="98" t="s">
        <v>231</v>
      </c>
      <c r="G382" s="98" t="s">
        <v>232</v>
      </c>
      <c r="H382" s="98" t="s">
        <v>597</v>
      </c>
      <c r="I382" s="104" t="s">
        <v>234</v>
      </c>
      <c r="J382" s="107" t="s">
        <v>589</v>
      </c>
      <c r="K382" s="98" t="s">
        <v>231</v>
      </c>
      <c r="L382" s="98" t="s">
        <v>232</v>
      </c>
      <c r="M382" s="98" t="s">
        <v>597</v>
      </c>
      <c r="N382" s="102" t="s">
        <v>234</v>
      </c>
      <c r="O382" s="107" t="s">
        <v>589</v>
      </c>
      <c r="P382" s="98" t="s">
        <v>231</v>
      </c>
      <c r="Q382" s="98" t="s">
        <v>232</v>
      </c>
      <c r="R382" s="98" t="s">
        <v>597</v>
      </c>
      <c r="S382" s="129" t="s">
        <v>234</v>
      </c>
      <c r="T382" s="44"/>
      <c r="V382" s="44"/>
      <c r="W382" s="44"/>
      <c r="X382" s="236"/>
      <c r="Y382" s="236"/>
      <c r="Z382" s="236"/>
    </row>
    <row r="383" spans="1:26" ht="12" customHeight="1" x14ac:dyDescent="0.15">
      <c r="B383" s="66"/>
      <c r="C383" s="36"/>
      <c r="D383" s="36"/>
      <c r="E383" s="37"/>
      <c r="F383" s="37"/>
      <c r="G383" s="37"/>
      <c r="H383" s="37"/>
      <c r="I383" s="67"/>
      <c r="J383" s="218">
        <f>E389</f>
        <v>56358</v>
      </c>
      <c r="K383" s="219">
        <f t="shared" ref="K383" si="160">F389</f>
        <v>32882</v>
      </c>
      <c r="L383" s="219">
        <f t="shared" ref="L383" si="161">G389</f>
        <v>23476</v>
      </c>
      <c r="M383" s="219">
        <f t="shared" ref="M383" si="162">H389</f>
        <v>26335</v>
      </c>
      <c r="N383" s="220">
        <f t="shared" ref="N383" si="163">I389</f>
        <v>24039</v>
      </c>
      <c r="O383" s="131"/>
      <c r="P383" s="37"/>
      <c r="Q383" s="37"/>
      <c r="R383" s="37"/>
      <c r="S383" s="37"/>
      <c r="T383" s="44"/>
      <c r="V383" s="44"/>
      <c r="W383" s="44"/>
      <c r="X383" s="54"/>
      <c r="Y383" s="54"/>
      <c r="Z383" s="54"/>
    </row>
    <row r="384" spans="1:26" ht="15" customHeight="1" x14ac:dyDescent="0.15">
      <c r="B384" s="32" t="s">
        <v>645</v>
      </c>
      <c r="C384" s="88"/>
      <c r="D384" s="255"/>
      <c r="E384" s="18">
        <v>4882</v>
      </c>
      <c r="F384" s="17">
        <v>968</v>
      </c>
      <c r="G384" s="134">
        <v>3914</v>
      </c>
      <c r="H384" s="8">
        <v>2809</v>
      </c>
      <c r="I384" s="134">
        <v>2571</v>
      </c>
      <c r="J384" s="138">
        <f>E384/J$383*100</f>
        <v>8.6624791511409196</v>
      </c>
      <c r="K384" s="3">
        <f t="shared" ref="K384:K388" si="164">F384/K$383*100</f>
        <v>2.9438598625387753</v>
      </c>
      <c r="L384" s="184">
        <f t="shared" ref="L384:L388" si="165">G384/L$383*100</f>
        <v>16.67234622593287</v>
      </c>
      <c r="M384" s="11">
        <f t="shared" ref="M384:M388" si="166">H384/M$383*100</f>
        <v>10.666413518131764</v>
      </c>
      <c r="N384" s="132">
        <f t="shared" ref="N384:N388" si="167">I384/N$383*100</f>
        <v>10.695120429302383</v>
      </c>
      <c r="O384" s="81">
        <v>3.1971185330713818</v>
      </c>
      <c r="P384" s="3">
        <v>1.6053067993366501</v>
      </c>
      <c r="Q384" s="184">
        <v>4.2359307359307357</v>
      </c>
      <c r="R384" s="11">
        <v>3.5783439490445859</v>
      </c>
      <c r="S384" s="15">
        <v>3.4979591836734696</v>
      </c>
      <c r="T384" s="44"/>
      <c r="V384" s="44"/>
      <c r="W384" s="44"/>
      <c r="X384" s="23"/>
      <c r="Y384" s="23"/>
      <c r="Z384" s="23"/>
    </row>
    <row r="385" spans="2:26" ht="15" customHeight="1" x14ac:dyDescent="0.15">
      <c r="B385" s="34" t="s">
        <v>646</v>
      </c>
      <c r="C385" s="255"/>
      <c r="D385" s="255"/>
      <c r="E385" s="18">
        <v>1254</v>
      </c>
      <c r="F385" s="18">
        <v>327</v>
      </c>
      <c r="G385" s="141">
        <v>927</v>
      </c>
      <c r="H385" s="9">
        <v>593</v>
      </c>
      <c r="I385" s="141">
        <v>552</v>
      </c>
      <c r="J385" s="138">
        <f t="shared" ref="J385:J388" si="168">E385/J$383*100</f>
        <v>2.2250612157989993</v>
      </c>
      <c r="K385" s="4">
        <f t="shared" si="164"/>
        <v>0.99446505687002007</v>
      </c>
      <c r="L385" s="185">
        <f t="shared" si="165"/>
        <v>3.9487135798262054</v>
      </c>
      <c r="M385" s="12">
        <f t="shared" si="166"/>
        <v>2.2517562179608883</v>
      </c>
      <c r="N385" s="142">
        <f t="shared" si="167"/>
        <v>2.2962685635841757</v>
      </c>
      <c r="O385" s="81">
        <v>0.82121807465618857</v>
      </c>
      <c r="P385" s="4">
        <v>0.54228855721393032</v>
      </c>
      <c r="Q385" s="185">
        <v>1.0032467532467533</v>
      </c>
      <c r="R385" s="12">
        <v>0.75541401273885356</v>
      </c>
      <c r="S385" s="16">
        <v>0.75102040816326532</v>
      </c>
      <c r="T385" s="44"/>
      <c r="V385" s="44"/>
      <c r="W385" s="44"/>
      <c r="X385" s="23"/>
      <c r="Y385" s="23"/>
      <c r="Z385" s="23"/>
    </row>
    <row r="386" spans="2:26" ht="15" customHeight="1" x14ac:dyDescent="0.15">
      <c r="B386" s="34" t="s">
        <v>647</v>
      </c>
      <c r="C386" s="255"/>
      <c r="D386" s="255"/>
      <c r="E386" s="18">
        <v>870</v>
      </c>
      <c r="F386" s="18">
        <v>204</v>
      </c>
      <c r="G386" s="141">
        <v>666</v>
      </c>
      <c r="H386" s="9">
        <v>351</v>
      </c>
      <c r="I386" s="141">
        <v>314</v>
      </c>
      <c r="J386" s="138">
        <f t="shared" si="168"/>
        <v>1.5437027573725115</v>
      </c>
      <c r="K386" s="4">
        <f t="shared" si="164"/>
        <v>0.62040021896478315</v>
      </c>
      <c r="L386" s="185">
        <f t="shared" si="165"/>
        <v>2.8369398534673707</v>
      </c>
      <c r="M386" s="12">
        <f t="shared" si="166"/>
        <v>1.3328270362635275</v>
      </c>
      <c r="N386" s="142">
        <f t="shared" si="167"/>
        <v>1.3062107408794044</v>
      </c>
      <c r="O386" s="81">
        <v>0.56974459724950888</v>
      </c>
      <c r="P386" s="4">
        <v>0.3383084577114428</v>
      </c>
      <c r="Q386" s="185">
        <v>0.72077922077922074</v>
      </c>
      <c r="R386" s="12">
        <v>0.44770408163265307</v>
      </c>
      <c r="S386" s="16">
        <v>0.42779291553133514</v>
      </c>
      <c r="T386" s="44"/>
      <c r="V386" s="44"/>
      <c r="W386" s="44"/>
      <c r="X386" s="23"/>
      <c r="Y386" s="23"/>
      <c r="Z386" s="23"/>
    </row>
    <row r="387" spans="2:26" ht="15" customHeight="1" x14ac:dyDescent="0.15">
      <c r="B387" s="34" t="s">
        <v>648</v>
      </c>
      <c r="C387" s="255"/>
      <c r="D387" s="255"/>
      <c r="E387" s="18">
        <v>1775</v>
      </c>
      <c r="F387" s="18">
        <v>921</v>
      </c>
      <c r="G387" s="141">
        <v>854</v>
      </c>
      <c r="H387" s="9">
        <v>985</v>
      </c>
      <c r="I387" s="141">
        <v>966</v>
      </c>
      <c r="J387" s="138">
        <f t="shared" si="168"/>
        <v>3.1495084992370206</v>
      </c>
      <c r="K387" s="4">
        <f t="shared" si="164"/>
        <v>2.8009245179733591</v>
      </c>
      <c r="L387" s="185">
        <f t="shared" si="165"/>
        <v>3.6377577100017038</v>
      </c>
      <c r="M387" s="12">
        <f t="shared" si="166"/>
        <v>3.7402696031896712</v>
      </c>
      <c r="N387" s="142">
        <f t="shared" si="167"/>
        <v>4.0184699862723079</v>
      </c>
      <c r="O387" s="81">
        <v>1.1624099541584807</v>
      </c>
      <c r="P387" s="4">
        <v>1.527363184079602</v>
      </c>
      <c r="Q387" s="185">
        <v>0.9242424242424242</v>
      </c>
      <c r="R387" s="12">
        <v>1.2563775510204083</v>
      </c>
      <c r="S387" s="16">
        <v>1.3160762942779292</v>
      </c>
      <c r="T387" s="44"/>
      <c r="V387" s="44"/>
      <c r="W387" s="44"/>
      <c r="X387" s="23"/>
      <c r="Y387" s="23"/>
      <c r="Z387" s="23"/>
    </row>
    <row r="388" spans="2:26" ht="15" customHeight="1" x14ac:dyDescent="0.15">
      <c r="B388" s="35" t="s">
        <v>60</v>
      </c>
      <c r="C388" s="89"/>
      <c r="D388" s="255"/>
      <c r="E388" s="18">
        <v>47577</v>
      </c>
      <c r="F388" s="18">
        <v>30462</v>
      </c>
      <c r="G388" s="68">
        <v>17115</v>
      </c>
      <c r="H388" s="18">
        <v>21597</v>
      </c>
      <c r="I388" s="68">
        <v>19636</v>
      </c>
      <c r="J388" s="138">
        <f t="shared" si="168"/>
        <v>84.419248376450554</v>
      </c>
      <c r="K388" s="4">
        <f t="shared" si="164"/>
        <v>92.640350343653068</v>
      </c>
      <c r="L388" s="186">
        <f t="shared" si="165"/>
        <v>72.904242630771847</v>
      </c>
      <c r="M388" s="4">
        <f t="shared" si="166"/>
        <v>82.008733624454138</v>
      </c>
      <c r="N388" s="133">
        <f t="shared" si="167"/>
        <v>81.683930279961729</v>
      </c>
      <c r="O388" s="81">
        <v>31.136780104712042</v>
      </c>
      <c r="P388" s="4">
        <v>50.517412935323385</v>
      </c>
      <c r="Q388" s="186">
        <v>18.502702702702702</v>
      </c>
      <c r="R388" s="4">
        <v>27.512101910828026</v>
      </c>
      <c r="S388" s="4">
        <v>26.715646258503401</v>
      </c>
      <c r="T388" s="44"/>
      <c r="V388" s="44"/>
      <c r="W388" s="44"/>
      <c r="X388" s="81"/>
      <c r="Y388" s="81"/>
      <c r="Z388" s="81"/>
    </row>
    <row r="389" spans="2:26" ht="15" customHeight="1" x14ac:dyDescent="0.15">
      <c r="B389" s="171" t="s">
        <v>1</v>
      </c>
      <c r="C389" s="79"/>
      <c r="D389" s="79"/>
      <c r="E389" s="47">
        <f t="shared" ref="E389:S389" si="169">SUM(E384:E388)</f>
        <v>56358</v>
      </c>
      <c r="F389" s="47">
        <f t="shared" si="169"/>
        <v>32882</v>
      </c>
      <c r="G389" s="136">
        <f t="shared" si="169"/>
        <v>23476</v>
      </c>
      <c r="H389" s="47">
        <f t="shared" si="169"/>
        <v>26335</v>
      </c>
      <c r="I389" s="136">
        <f t="shared" si="169"/>
        <v>24039</v>
      </c>
      <c r="J389" s="139">
        <f t="shared" si="169"/>
        <v>100</v>
      </c>
      <c r="K389" s="72">
        <f t="shared" si="169"/>
        <v>100</v>
      </c>
      <c r="L389" s="201">
        <f t="shared" si="169"/>
        <v>100</v>
      </c>
      <c r="M389" s="72">
        <f t="shared" si="169"/>
        <v>99.999999999999986</v>
      </c>
      <c r="N389" s="137">
        <f t="shared" si="169"/>
        <v>100</v>
      </c>
      <c r="O389" s="140">
        <f t="shared" si="169"/>
        <v>36.887271263847602</v>
      </c>
      <c r="P389" s="72">
        <f t="shared" si="169"/>
        <v>54.530679933665013</v>
      </c>
      <c r="Q389" s="201">
        <f t="shared" si="169"/>
        <v>25.386901836901835</v>
      </c>
      <c r="R389" s="72">
        <f t="shared" si="169"/>
        <v>33.549941505264528</v>
      </c>
      <c r="S389" s="72">
        <f t="shared" si="169"/>
        <v>32.708495060149403</v>
      </c>
      <c r="T389" s="44"/>
      <c r="V389" s="44"/>
      <c r="W389" s="44"/>
      <c r="X389" s="23"/>
      <c r="Y389" s="23"/>
      <c r="Z389" s="23"/>
    </row>
    <row r="390" spans="2:26" ht="15" customHeight="1" x14ac:dyDescent="0.15">
      <c r="B390" s="63"/>
      <c r="C390" s="63"/>
      <c r="D390" s="63"/>
      <c r="E390" s="63"/>
      <c r="F390" s="45"/>
      <c r="G390" s="92"/>
      <c r="H390" s="92"/>
      <c r="I390" s="92"/>
      <c r="J390" s="55"/>
      <c r="K390" s="23"/>
      <c r="T390" s="44"/>
      <c r="V390" s="44"/>
      <c r="W390" s="44"/>
    </row>
    <row r="391" spans="2:26" ht="15" customHeight="1" x14ac:dyDescent="0.15">
      <c r="B391" s="63"/>
      <c r="C391" s="45"/>
      <c r="D391" s="45"/>
      <c r="E391" s="45"/>
      <c r="F391" s="115"/>
      <c r="G391" s="115"/>
      <c r="H391" s="115"/>
      <c r="I391" s="115"/>
      <c r="J391" s="115"/>
      <c r="T391" s="44"/>
      <c r="V391" s="44"/>
      <c r="W391" s="44"/>
    </row>
    <row r="392" spans="2:26" ht="15" customHeight="1" x14ac:dyDescent="0.15">
      <c r="B392" s="63"/>
      <c r="C392" s="45"/>
      <c r="D392" s="45"/>
      <c r="E392" s="45"/>
      <c r="F392" s="115"/>
      <c r="G392" s="115"/>
      <c r="H392" s="115"/>
      <c r="I392" s="115"/>
      <c r="J392" s="115"/>
      <c r="T392" s="44"/>
      <c r="V392" s="44"/>
      <c r="W392" s="44"/>
    </row>
    <row r="393" spans="2:26" ht="15" customHeight="1" x14ac:dyDescent="0.15">
      <c r="B393" s="63"/>
      <c r="C393" s="45"/>
      <c r="D393" s="45"/>
      <c r="E393" s="45"/>
      <c r="F393" s="115"/>
      <c r="G393" s="115"/>
      <c r="H393" s="115"/>
      <c r="I393" s="115"/>
      <c r="J393" s="115"/>
      <c r="T393" s="44"/>
      <c r="V393" s="44"/>
      <c r="W393" s="44"/>
    </row>
    <row r="394" spans="2:26" ht="15" customHeight="1" x14ac:dyDescent="0.15">
      <c r="B394" s="63"/>
      <c r="C394" s="45"/>
      <c r="D394" s="45"/>
      <c r="E394" s="45"/>
      <c r="F394" s="115"/>
      <c r="G394" s="115"/>
      <c r="H394" s="115"/>
      <c r="I394" s="115"/>
      <c r="J394" s="115"/>
      <c r="T394" s="44"/>
      <c r="V394" s="44"/>
      <c r="W394" s="44"/>
    </row>
    <row r="395" spans="2:26" ht="15" customHeight="1" x14ac:dyDescent="0.15">
      <c r="B395" s="63"/>
      <c r="C395" s="45"/>
      <c r="D395" s="45"/>
      <c r="E395" s="45"/>
      <c r="F395" s="115"/>
      <c r="G395" s="115"/>
      <c r="H395" s="115"/>
      <c r="I395" s="115"/>
      <c r="J395" s="115"/>
      <c r="T395" s="44"/>
      <c r="V395" s="44"/>
      <c r="W395" s="44"/>
    </row>
    <row r="396" spans="2:26" ht="15" customHeight="1" x14ac:dyDescent="0.15">
      <c r="T396" s="44"/>
      <c r="V396" s="44"/>
      <c r="W396" s="44"/>
    </row>
  </sheetData>
  <mergeCells count="7">
    <mergeCell ref="B304:D304"/>
    <mergeCell ref="B318:D318"/>
    <mergeCell ref="B257:E257"/>
    <mergeCell ref="B258:E258"/>
    <mergeCell ref="B259:E259"/>
    <mergeCell ref="B276:D276"/>
    <mergeCell ref="B291:D291"/>
  </mergeCells>
  <phoneticPr fontId="1"/>
  <pageMargins left="0.27559055118110237" right="0.27559055118110237" top="0.47244094488188981" bottom="0.31496062992125984" header="0.23622047244094491" footer="0.27559055118110237"/>
  <pageSetup paperSize="9" scale="67" orientation="portrait" r:id="rId1"/>
  <headerFooter alignWithMargins="0">
    <oddHeader>&amp;C【2019年度　厚生労働省　老人保健事業推進費等補助金事業】
高齢者向け住まいに関するアンケート調査&amp;R&amp;A</oddHeader>
    <oddFooter>&amp;R&amp;P/&amp;N</oddFooter>
  </headerFooter>
  <rowBreaks count="5" manualBreakCount="5">
    <brk id="79" max="16383" man="1"/>
    <brk id="141" max="16383" man="1"/>
    <brk id="209" max="16383" man="1"/>
    <brk id="278" max="16383" man="1"/>
    <brk id="3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60"/>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2.88671875" style="1" customWidth="1"/>
    <col min="3" max="3" width="10.109375" style="7" customWidth="1"/>
    <col min="4" max="6" width="8.5546875" style="7" customWidth="1"/>
    <col min="7" max="17" width="8.5546875" style="1" customWidth="1"/>
    <col min="18" max="19" width="8.44140625" style="1" customWidth="1"/>
    <col min="20" max="16384" width="9.109375" style="1"/>
  </cols>
  <sheetData>
    <row r="1" spans="1:20" ht="15" customHeight="1" x14ac:dyDescent="0.15">
      <c r="A1" s="57" t="s">
        <v>448</v>
      </c>
    </row>
    <row r="2" spans="1:20" ht="15" customHeight="1" x14ac:dyDescent="0.15">
      <c r="A2" s="1" t="s">
        <v>490</v>
      </c>
    </row>
    <row r="3" spans="1:20" ht="13.65" customHeight="1" x14ac:dyDescent="0.15">
      <c r="B3" s="65"/>
      <c r="C3" s="33"/>
      <c r="D3" s="33"/>
      <c r="E3" s="33"/>
      <c r="F3" s="80"/>
      <c r="G3" s="87"/>
      <c r="H3" s="84" t="s">
        <v>2</v>
      </c>
      <c r="I3" s="87"/>
      <c r="J3" s="87"/>
      <c r="K3" s="110"/>
      <c r="L3" s="87"/>
      <c r="M3" s="84" t="s">
        <v>3</v>
      </c>
      <c r="N3" s="87"/>
      <c r="O3" s="85"/>
    </row>
    <row r="4" spans="1:20" ht="19.2" x14ac:dyDescent="0.15">
      <c r="B4" s="78"/>
      <c r="F4" s="98" t="s">
        <v>589</v>
      </c>
      <c r="G4" s="98" t="s">
        <v>231</v>
      </c>
      <c r="H4" s="98" t="s">
        <v>232</v>
      </c>
      <c r="I4" s="98" t="s">
        <v>591</v>
      </c>
      <c r="J4" s="104" t="s">
        <v>234</v>
      </c>
      <c r="K4" s="107" t="s">
        <v>589</v>
      </c>
      <c r="L4" s="98" t="s">
        <v>231</v>
      </c>
      <c r="M4" s="98" t="s">
        <v>232</v>
      </c>
      <c r="N4" s="98" t="s">
        <v>591</v>
      </c>
      <c r="O4" s="98" t="s">
        <v>234</v>
      </c>
    </row>
    <row r="5" spans="1:20" ht="12" customHeight="1" x14ac:dyDescent="0.15">
      <c r="B5" s="35"/>
      <c r="C5" s="89"/>
      <c r="D5" s="89"/>
      <c r="E5" s="36"/>
      <c r="F5" s="37"/>
      <c r="G5" s="37"/>
      <c r="H5" s="37"/>
      <c r="I5" s="37"/>
      <c r="J5" s="67"/>
      <c r="K5" s="111">
        <f>F$16</f>
        <v>2028</v>
      </c>
      <c r="L5" s="2">
        <f t="shared" ref="L5:O5" si="0">G$16</f>
        <v>726</v>
      </c>
      <c r="M5" s="2">
        <f t="shared" si="0"/>
        <v>1302</v>
      </c>
      <c r="N5" s="2">
        <f t="shared" si="0"/>
        <v>1088</v>
      </c>
      <c r="O5" s="2">
        <f t="shared" si="0"/>
        <v>1011</v>
      </c>
      <c r="P5" s="91"/>
      <c r="Q5" s="91"/>
      <c r="R5" s="91"/>
      <c r="S5" s="91"/>
    </row>
    <row r="6" spans="1:20" ht="15" customHeight="1" x14ac:dyDescent="0.15">
      <c r="B6" s="34" t="s">
        <v>200</v>
      </c>
      <c r="C6" s="255"/>
      <c r="D6" s="255"/>
      <c r="F6" s="18">
        <v>156</v>
      </c>
      <c r="G6" s="18">
        <v>23</v>
      </c>
      <c r="H6" s="18">
        <v>133</v>
      </c>
      <c r="I6" s="18">
        <v>102</v>
      </c>
      <c r="J6" s="68">
        <v>97</v>
      </c>
      <c r="K6" s="113">
        <f>F6/K$5*100</f>
        <v>7.6923076923076925</v>
      </c>
      <c r="L6" s="4">
        <f t="shared" ref="L6:O15" si="1">G6/L$5*100</f>
        <v>3.1680440771349865</v>
      </c>
      <c r="M6" s="4">
        <f t="shared" si="1"/>
        <v>10.21505376344086</v>
      </c>
      <c r="N6" s="4">
        <f t="shared" si="1"/>
        <v>9.375</v>
      </c>
      <c r="O6" s="4">
        <f t="shared" si="1"/>
        <v>9.5944609297725023</v>
      </c>
      <c r="P6" s="81"/>
      <c r="R6" s="81"/>
      <c r="S6" s="81"/>
      <c r="T6" s="81"/>
    </row>
    <row r="7" spans="1:20" ht="15" customHeight="1" x14ac:dyDescent="0.15">
      <c r="B7" s="34" t="s">
        <v>74</v>
      </c>
      <c r="C7" s="255"/>
      <c r="D7" s="255"/>
      <c r="F7" s="18">
        <v>233</v>
      </c>
      <c r="G7" s="18">
        <v>34</v>
      </c>
      <c r="H7" s="18">
        <v>199</v>
      </c>
      <c r="I7" s="18">
        <v>118</v>
      </c>
      <c r="J7" s="68">
        <v>113</v>
      </c>
      <c r="K7" s="113">
        <f t="shared" ref="K7:K15" si="2">F7/K$5*100</f>
        <v>11.489151873767259</v>
      </c>
      <c r="L7" s="4">
        <f t="shared" si="1"/>
        <v>4.6831955922865012</v>
      </c>
      <c r="M7" s="4">
        <f t="shared" si="1"/>
        <v>15.284178187403993</v>
      </c>
      <c r="N7" s="4">
        <f t="shared" si="1"/>
        <v>10.845588235294118</v>
      </c>
      <c r="O7" s="4">
        <f t="shared" si="1"/>
        <v>11.177052423343223</v>
      </c>
      <c r="P7" s="81"/>
      <c r="Q7" s="81"/>
      <c r="R7" s="81"/>
      <c r="S7" s="81"/>
      <c r="T7" s="81"/>
    </row>
    <row r="8" spans="1:20" ht="15" customHeight="1" x14ac:dyDescent="0.15">
      <c r="B8" s="34" t="s">
        <v>75</v>
      </c>
      <c r="C8" s="255"/>
      <c r="D8" s="255"/>
      <c r="F8" s="18">
        <v>482</v>
      </c>
      <c r="G8" s="18">
        <v>103</v>
      </c>
      <c r="H8" s="18">
        <v>379</v>
      </c>
      <c r="I8" s="18">
        <v>288</v>
      </c>
      <c r="J8" s="68">
        <v>273</v>
      </c>
      <c r="K8" s="113">
        <f t="shared" si="2"/>
        <v>23.767258382642996</v>
      </c>
      <c r="L8" s="4">
        <f t="shared" si="1"/>
        <v>14.18732782369146</v>
      </c>
      <c r="M8" s="4">
        <f t="shared" si="1"/>
        <v>29.109062980030721</v>
      </c>
      <c r="N8" s="4">
        <f t="shared" si="1"/>
        <v>26.47058823529412</v>
      </c>
      <c r="O8" s="4">
        <f t="shared" si="1"/>
        <v>27.002967359050444</v>
      </c>
      <c r="P8" s="81"/>
      <c r="Q8" s="81"/>
      <c r="R8" s="81"/>
      <c r="S8" s="81"/>
      <c r="T8" s="81"/>
    </row>
    <row r="9" spans="1:20" ht="15" customHeight="1" x14ac:dyDescent="0.15">
      <c r="B9" s="34" t="s">
        <v>76</v>
      </c>
      <c r="C9" s="255"/>
      <c r="D9" s="255"/>
      <c r="F9" s="18">
        <v>371</v>
      </c>
      <c r="G9" s="18">
        <v>127</v>
      </c>
      <c r="H9" s="18">
        <v>244</v>
      </c>
      <c r="I9" s="18">
        <v>214</v>
      </c>
      <c r="J9" s="68">
        <v>202</v>
      </c>
      <c r="K9" s="113">
        <f t="shared" si="2"/>
        <v>18.293885601577909</v>
      </c>
      <c r="L9" s="4">
        <f t="shared" si="1"/>
        <v>17.4931129476584</v>
      </c>
      <c r="M9" s="4">
        <f t="shared" si="1"/>
        <v>18.740399385560679</v>
      </c>
      <c r="N9" s="4">
        <f t="shared" si="1"/>
        <v>19.669117647058822</v>
      </c>
      <c r="O9" s="4">
        <f t="shared" si="1"/>
        <v>19.980217606330367</v>
      </c>
      <c r="P9" s="81"/>
      <c r="Q9" s="81"/>
      <c r="R9" s="81"/>
      <c r="S9" s="81"/>
      <c r="T9" s="81"/>
    </row>
    <row r="10" spans="1:20" ht="15" customHeight="1" x14ac:dyDescent="0.15">
      <c r="B10" s="34" t="s">
        <v>77</v>
      </c>
      <c r="C10" s="255"/>
      <c r="D10" s="255"/>
      <c r="F10" s="18">
        <v>252</v>
      </c>
      <c r="G10" s="18">
        <v>137</v>
      </c>
      <c r="H10" s="18">
        <v>115</v>
      </c>
      <c r="I10" s="18">
        <v>139</v>
      </c>
      <c r="J10" s="68">
        <v>123</v>
      </c>
      <c r="K10" s="113">
        <f t="shared" si="2"/>
        <v>12.42603550295858</v>
      </c>
      <c r="L10" s="4">
        <f t="shared" si="1"/>
        <v>18.87052341597796</v>
      </c>
      <c r="M10" s="4">
        <f t="shared" si="1"/>
        <v>8.8325652841781874</v>
      </c>
      <c r="N10" s="4">
        <f t="shared" si="1"/>
        <v>12.775735294117647</v>
      </c>
      <c r="O10" s="4">
        <f t="shared" si="1"/>
        <v>12.166172106824925</v>
      </c>
      <c r="P10" s="81"/>
      <c r="Q10" s="81"/>
      <c r="R10" s="81"/>
      <c r="S10" s="81"/>
      <c r="T10" s="81"/>
    </row>
    <row r="11" spans="1:20" ht="15" customHeight="1" x14ac:dyDescent="0.15">
      <c r="B11" s="34" t="s">
        <v>78</v>
      </c>
      <c r="C11" s="255"/>
      <c r="D11" s="255"/>
      <c r="F11" s="18">
        <v>180</v>
      </c>
      <c r="G11" s="18">
        <v>98</v>
      </c>
      <c r="H11" s="18">
        <v>82</v>
      </c>
      <c r="I11" s="18">
        <v>85</v>
      </c>
      <c r="J11" s="68">
        <v>76</v>
      </c>
      <c r="K11" s="113">
        <f t="shared" si="2"/>
        <v>8.8757396449704142</v>
      </c>
      <c r="L11" s="4">
        <f t="shared" si="1"/>
        <v>13.498622589531681</v>
      </c>
      <c r="M11" s="4">
        <f t="shared" si="1"/>
        <v>6.2980030721966198</v>
      </c>
      <c r="N11" s="4">
        <f t="shared" si="1"/>
        <v>7.8125</v>
      </c>
      <c r="O11" s="4">
        <f t="shared" si="1"/>
        <v>7.5173095944609303</v>
      </c>
      <c r="P11" s="81"/>
      <c r="Q11" s="81"/>
      <c r="R11" s="81"/>
      <c r="S11" s="81"/>
      <c r="T11" s="81"/>
    </row>
    <row r="12" spans="1:20" ht="15" customHeight="1" x14ac:dyDescent="0.15">
      <c r="B12" s="34" t="s">
        <v>81</v>
      </c>
      <c r="C12" s="255"/>
      <c r="D12" s="255"/>
      <c r="F12" s="18">
        <v>201</v>
      </c>
      <c r="G12" s="18">
        <v>118</v>
      </c>
      <c r="H12" s="18">
        <v>83</v>
      </c>
      <c r="I12" s="18">
        <v>91</v>
      </c>
      <c r="J12" s="68">
        <v>82</v>
      </c>
      <c r="K12" s="113">
        <f t="shared" si="2"/>
        <v>9.9112426035502956</v>
      </c>
      <c r="L12" s="4">
        <f t="shared" si="1"/>
        <v>16.253443526170798</v>
      </c>
      <c r="M12" s="4">
        <f t="shared" si="1"/>
        <v>6.3748079877112129</v>
      </c>
      <c r="N12" s="4">
        <f t="shared" si="1"/>
        <v>8.3639705882352935</v>
      </c>
      <c r="O12" s="4">
        <f t="shared" si="1"/>
        <v>8.1107814045499502</v>
      </c>
      <c r="P12" s="81"/>
      <c r="Q12" s="81"/>
      <c r="R12" s="81"/>
      <c r="S12" s="81"/>
      <c r="T12" s="81"/>
    </row>
    <row r="13" spans="1:20" ht="15" customHeight="1" x14ac:dyDescent="0.15">
      <c r="B13" s="34" t="s">
        <v>80</v>
      </c>
      <c r="C13" s="255"/>
      <c r="D13" s="255"/>
      <c r="F13" s="18">
        <v>71</v>
      </c>
      <c r="G13" s="18">
        <v>46</v>
      </c>
      <c r="H13" s="18">
        <v>25</v>
      </c>
      <c r="I13" s="18">
        <v>18</v>
      </c>
      <c r="J13" s="68">
        <v>16</v>
      </c>
      <c r="K13" s="113">
        <f t="shared" si="2"/>
        <v>3.5009861932938855</v>
      </c>
      <c r="L13" s="4">
        <f t="shared" si="1"/>
        <v>6.336088154269973</v>
      </c>
      <c r="M13" s="4">
        <f t="shared" si="1"/>
        <v>1.9201228878648235</v>
      </c>
      <c r="N13" s="4">
        <f t="shared" si="1"/>
        <v>1.6544117647058825</v>
      </c>
      <c r="O13" s="4">
        <f t="shared" si="1"/>
        <v>1.5825914935707219</v>
      </c>
      <c r="P13" s="81"/>
      <c r="Q13" s="81"/>
      <c r="R13" s="81"/>
      <c r="S13" s="81"/>
      <c r="T13" s="81"/>
    </row>
    <row r="14" spans="1:20" ht="15" customHeight="1" x14ac:dyDescent="0.15">
      <c r="B14" s="34" t="s">
        <v>79</v>
      </c>
      <c r="C14" s="255"/>
      <c r="D14" s="255"/>
      <c r="F14" s="18">
        <v>45</v>
      </c>
      <c r="G14" s="18">
        <v>30</v>
      </c>
      <c r="H14" s="18">
        <v>15</v>
      </c>
      <c r="I14" s="18">
        <v>18</v>
      </c>
      <c r="J14" s="68">
        <v>14</v>
      </c>
      <c r="K14" s="113">
        <f t="shared" si="2"/>
        <v>2.2189349112426036</v>
      </c>
      <c r="L14" s="4">
        <f t="shared" si="1"/>
        <v>4.1322314049586781</v>
      </c>
      <c r="M14" s="4">
        <f t="shared" si="1"/>
        <v>1.1520737327188941</v>
      </c>
      <c r="N14" s="4">
        <f t="shared" si="1"/>
        <v>1.6544117647058825</v>
      </c>
      <c r="O14" s="4">
        <f t="shared" si="1"/>
        <v>1.3847675568743818</v>
      </c>
      <c r="P14" s="81"/>
      <c r="Q14" s="81"/>
      <c r="R14" s="81"/>
      <c r="S14" s="81"/>
      <c r="T14" s="81"/>
    </row>
    <row r="15" spans="1:20" ht="15" customHeight="1" x14ac:dyDescent="0.15">
      <c r="B15" s="35" t="s">
        <v>160</v>
      </c>
      <c r="C15" s="89"/>
      <c r="D15" s="89"/>
      <c r="E15" s="36"/>
      <c r="F15" s="19">
        <v>37</v>
      </c>
      <c r="G15" s="19">
        <v>10</v>
      </c>
      <c r="H15" s="19">
        <v>27</v>
      </c>
      <c r="I15" s="19">
        <v>15</v>
      </c>
      <c r="J15" s="73">
        <v>15</v>
      </c>
      <c r="K15" s="117">
        <f t="shared" si="2"/>
        <v>1.8244575936883629</v>
      </c>
      <c r="L15" s="5">
        <f t="shared" si="1"/>
        <v>1.3774104683195594</v>
      </c>
      <c r="M15" s="5">
        <f t="shared" si="1"/>
        <v>2.0737327188940093</v>
      </c>
      <c r="N15" s="5">
        <f t="shared" si="1"/>
        <v>1.3786764705882353</v>
      </c>
      <c r="O15" s="5">
        <f t="shared" si="1"/>
        <v>1.4836795252225521</v>
      </c>
      <c r="P15" s="23"/>
      <c r="Q15" s="23"/>
      <c r="R15" s="23"/>
      <c r="S15" s="23"/>
      <c r="T15" s="81"/>
    </row>
    <row r="16" spans="1:20" ht="15" customHeight="1" x14ac:dyDescent="0.15">
      <c r="B16" s="38" t="s">
        <v>1</v>
      </c>
      <c r="C16" s="79"/>
      <c r="D16" s="79"/>
      <c r="E16" s="28"/>
      <c r="F16" s="39">
        <f>SUM(F6:F15)</f>
        <v>2028</v>
      </c>
      <c r="G16" s="39">
        <f>SUM(G6:G15)</f>
        <v>726</v>
      </c>
      <c r="H16" s="39">
        <f>SUM(H6:H15)</f>
        <v>1302</v>
      </c>
      <c r="I16" s="39">
        <f>SUM(I6:I15)</f>
        <v>1088</v>
      </c>
      <c r="J16" s="69">
        <f>SUM(J6:J15)</f>
        <v>1011</v>
      </c>
      <c r="K16" s="114">
        <f>IF(SUM(K6:K15)&gt;100,"－",SUM(K6:K15))</f>
        <v>99.999999999999986</v>
      </c>
      <c r="L16" s="6">
        <f>IF(SUM(L6:L15)&gt;100,"－",SUM(L6:L15))</f>
        <v>99.999999999999986</v>
      </c>
      <c r="M16" s="6">
        <f>IF(SUM(M6:M15)&gt;100,"－",SUM(M6:M15))</f>
        <v>99.999999999999986</v>
      </c>
      <c r="N16" s="6">
        <f>IF(SUM(N6:N15)&gt;100,"－",SUM(N6:N15))</f>
        <v>100</v>
      </c>
      <c r="O16" s="6">
        <f>IF(SUM(O6:O15)&gt;100,"－",SUM(O6:O15))</f>
        <v>100</v>
      </c>
      <c r="P16" s="23"/>
      <c r="Q16" s="23"/>
      <c r="R16" s="23"/>
      <c r="S16" s="23"/>
    </row>
    <row r="17" spans="2:20" ht="15" customHeight="1" x14ac:dyDescent="0.15">
      <c r="B17" s="38" t="s">
        <v>108</v>
      </c>
      <c r="C17" s="79"/>
      <c r="D17" s="79"/>
      <c r="E17" s="29"/>
      <c r="F17" s="41">
        <v>5.4756403817177297</v>
      </c>
      <c r="G17" s="72">
        <v>7.716480446927374</v>
      </c>
      <c r="H17" s="72">
        <v>4.2172549019607839</v>
      </c>
      <c r="I17" s="72">
        <v>4.8313140726933828</v>
      </c>
      <c r="J17" s="72">
        <v>4.7068273092369477</v>
      </c>
      <c r="K17" s="14"/>
      <c r="L17" s="14"/>
      <c r="M17" s="14"/>
      <c r="N17" s="14"/>
      <c r="O17" s="14"/>
      <c r="P17" s="14"/>
      <c r="Q17" s="14"/>
      <c r="R17" s="14"/>
      <c r="S17" s="14"/>
    </row>
    <row r="18" spans="2:20" ht="15" customHeight="1" x14ac:dyDescent="0.15">
      <c r="B18" s="38" t="s">
        <v>109</v>
      </c>
      <c r="C18" s="79"/>
      <c r="D18" s="79"/>
      <c r="E18" s="29"/>
      <c r="F18" s="193">
        <v>76</v>
      </c>
      <c r="G18" s="47">
        <v>76</v>
      </c>
      <c r="H18" s="47">
        <v>41</v>
      </c>
      <c r="I18" s="47">
        <v>42</v>
      </c>
      <c r="J18" s="47">
        <v>42</v>
      </c>
      <c r="K18" s="14"/>
      <c r="L18" s="14"/>
      <c r="M18" s="14"/>
      <c r="N18" s="14"/>
      <c r="O18" s="14"/>
      <c r="P18" s="14"/>
      <c r="Q18" s="14"/>
      <c r="R18" s="14"/>
      <c r="S18" s="14"/>
    </row>
    <row r="19" spans="2:20" ht="12" customHeight="1" x14ac:dyDescent="0.15">
      <c r="B19" s="86" t="s">
        <v>152</v>
      </c>
      <c r="C19" s="86"/>
      <c r="D19" s="86"/>
      <c r="G19" s="7"/>
      <c r="I19" s="7"/>
      <c r="L19" s="7"/>
      <c r="N19" s="31"/>
    </row>
    <row r="20" spans="2:20" ht="13.65" customHeight="1" x14ac:dyDescent="0.15">
      <c r="B20" s="65"/>
      <c r="C20" s="33"/>
      <c r="D20" s="33"/>
      <c r="E20" s="33"/>
      <c r="F20" s="80"/>
      <c r="G20" s="87"/>
      <c r="H20" s="84" t="s">
        <v>2</v>
      </c>
      <c r="I20" s="87"/>
      <c r="J20" s="87"/>
      <c r="K20" s="110"/>
      <c r="L20" s="87"/>
      <c r="M20" s="84" t="s">
        <v>3</v>
      </c>
      <c r="N20" s="87"/>
      <c r="O20" s="85"/>
    </row>
    <row r="21" spans="2:20" ht="19.2" x14ac:dyDescent="0.15">
      <c r="B21" s="78"/>
      <c r="F21" s="98" t="s">
        <v>589</v>
      </c>
      <c r="G21" s="98" t="s">
        <v>231</v>
      </c>
      <c r="H21" s="98" t="s">
        <v>232</v>
      </c>
      <c r="I21" s="98" t="s">
        <v>591</v>
      </c>
      <c r="J21" s="104" t="s">
        <v>234</v>
      </c>
      <c r="K21" s="107" t="s">
        <v>589</v>
      </c>
      <c r="L21" s="98" t="s">
        <v>231</v>
      </c>
      <c r="M21" s="98" t="s">
        <v>232</v>
      </c>
      <c r="N21" s="98" t="s">
        <v>591</v>
      </c>
      <c r="O21" s="98" t="s">
        <v>234</v>
      </c>
    </row>
    <row r="22" spans="2:20" ht="12" customHeight="1" x14ac:dyDescent="0.15">
      <c r="B22" s="35"/>
      <c r="C22" s="89"/>
      <c r="D22" s="89"/>
      <c r="E22" s="36"/>
      <c r="F22" s="37"/>
      <c r="G22" s="37"/>
      <c r="H22" s="37"/>
      <c r="I22" s="37"/>
      <c r="J22" s="67"/>
      <c r="K22" s="111">
        <f>F$16</f>
        <v>2028</v>
      </c>
      <c r="L22" s="2">
        <f t="shared" ref="L22:O22" si="3">G$16</f>
        <v>726</v>
      </c>
      <c r="M22" s="2">
        <f t="shared" si="3"/>
        <v>1302</v>
      </c>
      <c r="N22" s="2">
        <f t="shared" si="3"/>
        <v>1088</v>
      </c>
      <c r="O22" s="2">
        <f t="shared" si="3"/>
        <v>1011</v>
      </c>
      <c r="P22" s="91"/>
      <c r="Q22" s="91"/>
      <c r="R22" s="91"/>
      <c r="S22" s="91"/>
    </row>
    <row r="23" spans="2:20" ht="15" customHeight="1" x14ac:dyDescent="0.15">
      <c r="B23" s="34" t="s">
        <v>200</v>
      </c>
      <c r="C23" s="255"/>
      <c r="D23" s="255"/>
      <c r="F23" s="18">
        <v>150</v>
      </c>
      <c r="G23" s="18">
        <v>23</v>
      </c>
      <c r="H23" s="18">
        <v>127</v>
      </c>
      <c r="I23" s="18">
        <v>96</v>
      </c>
      <c r="J23" s="68">
        <v>91</v>
      </c>
      <c r="K23" s="112">
        <f t="shared" ref="K23:O32" si="4">F23/K$5*100</f>
        <v>7.3964497041420119</v>
      </c>
      <c r="L23" s="4">
        <f t="shared" si="4"/>
        <v>3.1680440771349865</v>
      </c>
      <c r="M23" s="4">
        <f t="shared" si="4"/>
        <v>9.7542242703533031</v>
      </c>
      <c r="N23" s="4">
        <f t="shared" si="4"/>
        <v>8.8235294117647065</v>
      </c>
      <c r="O23" s="4">
        <f t="shared" si="4"/>
        <v>9.0009891196834815</v>
      </c>
      <c r="P23" s="81"/>
      <c r="Q23" s="81"/>
      <c r="R23" s="81"/>
      <c r="S23" s="81"/>
      <c r="T23" s="81"/>
    </row>
    <row r="24" spans="2:20" ht="15" customHeight="1" x14ac:dyDescent="0.15">
      <c r="B24" s="34" t="s">
        <v>74</v>
      </c>
      <c r="C24" s="255"/>
      <c r="D24" s="255"/>
      <c r="F24" s="18">
        <v>90</v>
      </c>
      <c r="G24" s="18">
        <v>50</v>
      </c>
      <c r="H24" s="18">
        <v>40</v>
      </c>
      <c r="I24" s="18">
        <v>47</v>
      </c>
      <c r="J24" s="68">
        <v>46</v>
      </c>
      <c r="K24" s="113">
        <f t="shared" si="4"/>
        <v>4.4378698224852071</v>
      </c>
      <c r="L24" s="4">
        <f t="shared" si="4"/>
        <v>6.887052341597796</v>
      </c>
      <c r="M24" s="4">
        <f t="shared" si="4"/>
        <v>3.0721966205837172</v>
      </c>
      <c r="N24" s="4">
        <f t="shared" si="4"/>
        <v>4.3198529411764701</v>
      </c>
      <c r="O24" s="4">
        <f t="shared" si="4"/>
        <v>4.5499505440158261</v>
      </c>
      <c r="P24" s="81"/>
      <c r="Q24" s="81"/>
      <c r="R24" s="81"/>
      <c r="S24" s="81"/>
      <c r="T24" s="81"/>
    </row>
    <row r="25" spans="2:20" ht="15" customHeight="1" x14ac:dyDescent="0.15">
      <c r="B25" s="34" t="s">
        <v>75</v>
      </c>
      <c r="C25" s="255"/>
      <c r="D25" s="255"/>
      <c r="F25" s="18">
        <v>284</v>
      </c>
      <c r="G25" s="18">
        <v>98</v>
      </c>
      <c r="H25" s="18">
        <v>186</v>
      </c>
      <c r="I25" s="18">
        <v>183</v>
      </c>
      <c r="J25" s="68">
        <v>165</v>
      </c>
      <c r="K25" s="113">
        <f t="shared" si="4"/>
        <v>14.003944773175542</v>
      </c>
      <c r="L25" s="4">
        <f t="shared" si="4"/>
        <v>13.498622589531681</v>
      </c>
      <c r="M25" s="4">
        <f t="shared" si="4"/>
        <v>14.285714285714285</v>
      </c>
      <c r="N25" s="4">
        <f t="shared" si="4"/>
        <v>16.819852941176471</v>
      </c>
      <c r="O25" s="4">
        <f t="shared" si="4"/>
        <v>16.320474777448073</v>
      </c>
      <c r="P25" s="81"/>
      <c r="Q25" s="81"/>
      <c r="R25" s="81"/>
      <c r="S25" s="81"/>
      <c r="T25" s="81"/>
    </row>
    <row r="26" spans="2:20" ht="15" customHeight="1" x14ac:dyDescent="0.15">
      <c r="B26" s="34" t="s">
        <v>76</v>
      </c>
      <c r="C26" s="255"/>
      <c r="D26" s="255"/>
      <c r="F26" s="18">
        <v>386</v>
      </c>
      <c r="G26" s="18">
        <v>188</v>
      </c>
      <c r="H26" s="18">
        <v>198</v>
      </c>
      <c r="I26" s="18">
        <v>208</v>
      </c>
      <c r="J26" s="68">
        <v>193</v>
      </c>
      <c r="K26" s="113">
        <f t="shared" si="4"/>
        <v>19.03353057199211</v>
      </c>
      <c r="L26" s="4">
        <f t="shared" si="4"/>
        <v>25.895316804407713</v>
      </c>
      <c r="M26" s="4">
        <f t="shared" si="4"/>
        <v>15.207373271889402</v>
      </c>
      <c r="N26" s="4">
        <f t="shared" si="4"/>
        <v>19.117647058823529</v>
      </c>
      <c r="O26" s="4">
        <f t="shared" si="4"/>
        <v>19.090009891196836</v>
      </c>
      <c r="P26" s="81"/>
      <c r="Q26" s="81"/>
      <c r="R26" s="81"/>
      <c r="S26" s="81"/>
      <c r="T26" s="81"/>
    </row>
    <row r="27" spans="2:20" ht="15" customHeight="1" x14ac:dyDescent="0.15">
      <c r="B27" s="34" t="s">
        <v>77</v>
      </c>
      <c r="C27" s="255"/>
      <c r="D27" s="255"/>
      <c r="F27" s="18">
        <v>319</v>
      </c>
      <c r="G27" s="18">
        <v>113</v>
      </c>
      <c r="H27" s="18">
        <v>206</v>
      </c>
      <c r="I27" s="18">
        <v>171</v>
      </c>
      <c r="J27" s="68">
        <v>155</v>
      </c>
      <c r="K27" s="113">
        <f t="shared" si="4"/>
        <v>15.729783037475345</v>
      </c>
      <c r="L27" s="4">
        <f t="shared" si="4"/>
        <v>15.564738292011018</v>
      </c>
      <c r="M27" s="4">
        <f t="shared" si="4"/>
        <v>15.821812596006144</v>
      </c>
      <c r="N27" s="4">
        <f t="shared" si="4"/>
        <v>15.716911764705882</v>
      </c>
      <c r="O27" s="4">
        <f t="shared" si="4"/>
        <v>15.331355093966369</v>
      </c>
      <c r="P27" s="81"/>
      <c r="Q27" s="81"/>
      <c r="R27" s="81"/>
      <c r="S27" s="81"/>
      <c r="T27" s="81"/>
    </row>
    <row r="28" spans="2:20" ht="15" customHeight="1" x14ac:dyDescent="0.15">
      <c r="B28" s="34" t="s">
        <v>78</v>
      </c>
      <c r="C28" s="255"/>
      <c r="D28" s="255"/>
      <c r="F28" s="18">
        <v>224</v>
      </c>
      <c r="G28" s="18">
        <v>78</v>
      </c>
      <c r="H28" s="18">
        <v>146</v>
      </c>
      <c r="I28" s="18">
        <v>106</v>
      </c>
      <c r="J28" s="68">
        <v>98</v>
      </c>
      <c r="K28" s="113">
        <f t="shared" si="4"/>
        <v>11.045364891518737</v>
      </c>
      <c r="L28" s="4">
        <f t="shared" si="4"/>
        <v>10.743801652892563</v>
      </c>
      <c r="M28" s="4">
        <f t="shared" si="4"/>
        <v>11.213517665130567</v>
      </c>
      <c r="N28" s="4">
        <f t="shared" si="4"/>
        <v>9.742647058823529</v>
      </c>
      <c r="O28" s="4">
        <f t="shared" si="4"/>
        <v>9.693372898120673</v>
      </c>
      <c r="P28" s="81"/>
      <c r="Q28" s="81"/>
      <c r="R28" s="81"/>
      <c r="S28" s="81"/>
      <c r="T28" s="81"/>
    </row>
    <row r="29" spans="2:20" ht="15" customHeight="1" x14ac:dyDescent="0.15">
      <c r="B29" s="34" t="s">
        <v>81</v>
      </c>
      <c r="C29" s="255"/>
      <c r="D29" s="255"/>
      <c r="F29" s="18">
        <v>338</v>
      </c>
      <c r="G29" s="18">
        <v>123</v>
      </c>
      <c r="H29" s="18">
        <v>215</v>
      </c>
      <c r="I29" s="18">
        <v>160</v>
      </c>
      <c r="J29" s="68">
        <v>149</v>
      </c>
      <c r="K29" s="113">
        <f t="shared" si="4"/>
        <v>16.666666666666664</v>
      </c>
      <c r="L29" s="4">
        <f t="shared" si="4"/>
        <v>16.942148760330578</v>
      </c>
      <c r="M29" s="4">
        <f t="shared" si="4"/>
        <v>16.513056835637478</v>
      </c>
      <c r="N29" s="4">
        <f t="shared" si="4"/>
        <v>14.705882352941178</v>
      </c>
      <c r="O29" s="4">
        <f t="shared" si="4"/>
        <v>14.737883283877348</v>
      </c>
      <c r="P29" s="81"/>
      <c r="Q29" s="81"/>
      <c r="R29" s="81"/>
      <c r="S29" s="81"/>
      <c r="T29" s="81"/>
    </row>
    <row r="30" spans="2:20" ht="15" customHeight="1" x14ac:dyDescent="0.15">
      <c r="B30" s="34" t="s">
        <v>80</v>
      </c>
      <c r="C30" s="255"/>
      <c r="D30" s="255"/>
      <c r="F30" s="18">
        <v>100</v>
      </c>
      <c r="G30" s="18">
        <v>29</v>
      </c>
      <c r="H30" s="18">
        <v>71</v>
      </c>
      <c r="I30" s="18">
        <v>49</v>
      </c>
      <c r="J30" s="68">
        <v>48</v>
      </c>
      <c r="K30" s="113">
        <f t="shared" si="4"/>
        <v>4.9309664694280082</v>
      </c>
      <c r="L30" s="4">
        <f t="shared" si="4"/>
        <v>3.9944903581267219</v>
      </c>
      <c r="M30" s="4">
        <f t="shared" si="4"/>
        <v>5.4531490015360982</v>
      </c>
      <c r="N30" s="4">
        <f t="shared" si="4"/>
        <v>4.5036764705882355</v>
      </c>
      <c r="O30" s="4">
        <f t="shared" si="4"/>
        <v>4.7477744807121667</v>
      </c>
      <c r="P30" s="81"/>
      <c r="Q30" s="81"/>
      <c r="R30" s="81"/>
      <c r="S30" s="81"/>
      <c r="T30" s="81"/>
    </row>
    <row r="31" spans="2:20" ht="15" customHeight="1" x14ac:dyDescent="0.15">
      <c r="B31" s="34" t="s">
        <v>79</v>
      </c>
      <c r="C31" s="255"/>
      <c r="D31" s="255"/>
      <c r="F31" s="18">
        <v>72</v>
      </c>
      <c r="G31" s="18">
        <v>11</v>
      </c>
      <c r="H31" s="18">
        <v>61</v>
      </c>
      <c r="I31" s="18">
        <v>21</v>
      </c>
      <c r="J31" s="68">
        <v>19</v>
      </c>
      <c r="K31" s="113">
        <f t="shared" si="4"/>
        <v>3.5502958579881656</v>
      </c>
      <c r="L31" s="4">
        <f t="shared" si="4"/>
        <v>1.5151515151515151</v>
      </c>
      <c r="M31" s="4">
        <f t="shared" si="4"/>
        <v>4.6850998463901696</v>
      </c>
      <c r="N31" s="4">
        <f t="shared" si="4"/>
        <v>1.9301470588235294</v>
      </c>
      <c r="O31" s="4">
        <f t="shared" si="4"/>
        <v>1.8793273986152326</v>
      </c>
      <c r="P31" s="81"/>
      <c r="Q31" s="81"/>
      <c r="R31" s="81"/>
      <c r="S31" s="81"/>
      <c r="T31" s="81"/>
    </row>
    <row r="32" spans="2:20" ht="15" customHeight="1" x14ac:dyDescent="0.15">
      <c r="B32" s="35" t="s">
        <v>160</v>
      </c>
      <c r="C32" s="89"/>
      <c r="D32" s="89"/>
      <c r="E32" s="36"/>
      <c r="F32" s="19">
        <v>65</v>
      </c>
      <c r="G32" s="19">
        <v>13</v>
      </c>
      <c r="H32" s="19">
        <v>52</v>
      </c>
      <c r="I32" s="19">
        <v>47</v>
      </c>
      <c r="J32" s="73">
        <v>47</v>
      </c>
      <c r="K32" s="117">
        <f t="shared" si="4"/>
        <v>3.2051282051282048</v>
      </c>
      <c r="L32" s="5">
        <f t="shared" si="4"/>
        <v>1.7906336088154271</v>
      </c>
      <c r="M32" s="5">
        <f t="shared" si="4"/>
        <v>3.9938556067588324</v>
      </c>
      <c r="N32" s="5">
        <f t="shared" si="4"/>
        <v>4.3198529411764701</v>
      </c>
      <c r="O32" s="5">
        <f t="shared" si="4"/>
        <v>4.6488625123639959</v>
      </c>
      <c r="P32" s="23"/>
      <c r="Q32" s="23"/>
      <c r="R32" s="23"/>
      <c r="S32" s="23"/>
      <c r="T32" s="81"/>
    </row>
    <row r="33" spans="1:20" ht="15" customHeight="1" x14ac:dyDescent="0.15">
      <c r="B33" s="38" t="s">
        <v>1</v>
      </c>
      <c r="C33" s="79"/>
      <c r="D33" s="79"/>
      <c r="E33" s="28"/>
      <c r="F33" s="39">
        <f>SUM(F23:F32)</f>
        <v>2028</v>
      </c>
      <c r="G33" s="39">
        <f>SUM(G23:G32)</f>
        <v>726</v>
      </c>
      <c r="H33" s="39">
        <f>SUM(H23:H32)</f>
        <v>1302</v>
      </c>
      <c r="I33" s="39">
        <f>SUM(I23:I32)</f>
        <v>1088</v>
      </c>
      <c r="J33" s="69">
        <f>SUM(J23:J32)</f>
        <v>1011</v>
      </c>
      <c r="K33" s="114">
        <f>IF(SUM(K23:K32)&gt;100,"－",SUM(K23:K32))</f>
        <v>100</v>
      </c>
      <c r="L33" s="6">
        <f>IF(SUM(L23:L32)&gt;100,"－",SUM(L23:L32))</f>
        <v>100</v>
      </c>
      <c r="M33" s="6">
        <f>IF(SUM(M23:M32)&gt;100,"－",SUM(M23:M32))</f>
        <v>100</v>
      </c>
      <c r="N33" s="6">
        <f>IF(SUM(N23:N32)&gt;100,"－",SUM(N23:N32))</f>
        <v>99.999999999999986</v>
      </c>
      <c r="O33" s="6">
        <f>IF(SUM(O23:O32)&gt;100,"－",SUM(O23:O32))</f>
        <v>100</v>
      </c>
      <c r="P33" s="23"/>
      <c r="Q33" s="23"/>
      <c r="R33" s="23"/>
      <c r="S33" s="23"/>
    </row>
    <row r="34" spans="1:20" ht="15" customHeight="1" x14ac:dyDescent="0.15">
      <c r="B34" s="38" t="s">
        <v>108</v>
      </c>
      <c r="C34" s="79"/>
      <c r="D34" s="79"/>
      <c r="E34" s="29"/>
      <c r="F34" s="41">
        <v>7.4359989517491023</v>
      </c>
      <c r="G34" s="72">
        <v>6.9833681194371344</v>
      </c>
      <c r="H34" s="72">
        <v>7.6941795784998455</v>
      </c>
      <c r="I34" s="72">
        <v>6.7063535469146505</v>
      </c>
      <c r="J34" s="72">
        <v>6.7203489754064289</v>
      </c>
      <c r="K34" s="14"/>
      <c r="L34" s="14"/>
      <c r="M34" s="14"/>
      <c r="N34" s="14"/>
      <c r="O34" s="14"/>
      <c r="P34" s="14"/>
      <c r="Q34" s="14"/>
      <c r="R34" s="14"/>
      <c r="S34" s="14"/>
    </row>
    <row r="35" spans="1:20" ht="15" customHeight="1" x14ac:dyDescent="0.15">
      <c r="B35" s="38" t="s">
        <v>109</v>
      </c>
      <c r="C35" s="79"/>
      <c r="D35" s="79"/>
      <c r="E35" s="29"/>
      <c r="F35" s="41">
        <v>48.958333333333329</v>
      </c>
      <c r="G35" s="72">
        <v>48.958333333333329</v>
      </c>
      <c r="H35" s="72">
        <v>48</v>
      </c>
      <c r="I35" s="72">
        <v>34.615384615384613</v>
      </c>
      <c r="J35" s="72">
        <v>34.615384615384613</v>
      </c>
      <c r="K35" s="14"/>
      <c r="L35" s="14"/>
      <c r="M35" s="14"/>
      <c r="N35" s="14"/>
      <c r="O35" s="14"/>
      <c r="P35" s="14"/>
      <c r="Q35" s="14"/>
      <c r="R35" s="14"/>
      <c r="S35" s="14"/>
    </row>
    <row r="36" spans="1:20" ht="15" customHeight="1" x14ac:dyDescent="0.15">
      <c r="C36" s="1"/>
      <c r="D36" s="1"/>
      <c r="G36" s="7"/>
      <c r="N36" s="7"/>
    </row>
    <row r="37" spans="1:20" ht="15" customHeight="1" x14ac:dyDescent="0.15">
      <c r="A37" s="1" t="s">
        <v>491</v>
      </c>
      <c r="B37" s="22"/>
      <c r="C37" s="22"/>
      <c r="D37" s="22"/>
      <c r="F37" s="1"/>
    </row>
    <row r="38" spans="1:20" ht="13.65" customHeight="1" x14ac:dyDescent="0.15">
      <c r="B38" s="65"/>
      <c r="C38" s="33"/>
      <c r="D38" s="33"/>
      <c r="E38" s="33"/>
      <c r="F38" s="80"/>
      <c r="G38" s="87"/>
      <c r="H38" s="84" t="s">
        <v>2</v>
      </c>
      <c r="I38" s="87"/>
      <c r="J38" s="87"/>
      <c r="K38" s="110"/>
      <c r="L38" s="87"/>
      <c r="M38" s="84" t="s">
        <v>3</v>
      </c>
      <c r="N38" s="87"/>
      <c r="O38" s="85"/>
    </row>
    <row r="39" spans="1:20" ht="19.2" x14ac:dyDescent="0.15">
      <c r="B39" s="78"/>
      <c r="F39" s="98" t="s">
        <v>589</v>
      </c>
      <c r="G39" s="98" t="s">
        <v>231</v>
      </c>
      <c r="H39" s="98" t="s">
        <v>232</v>
      </c>
      <c r="I39" s="98" t="s">
        <v>591</v>
      </c>
      <c r="J39" s="104" t="s">
        <v>234</v>
      </c>
      <c r="K39" s="107" t="s">
        <v>589</v>
      </c>
      <c r="L39" s="98" t="s">
        <v>231</v>
      </c>
      <c r="M39" s="98" t="s">
        <v>232</v>
      </c>
      <c r="N39" s="98" t="s">
        <v>591</v>
      </c>
      <c r="O39" s="98" t="s">
        <v>234</v>
      </c>
    </row>
    <row r="40" spans="1:20" ht="12" customHeight="1" x14ac:dyDescent="0.15">
      <c r="B40" s="35"/>
      <c r="C40" s="89"/>
      <c r="D40" s="89"/>
      <c r="E40" s="36"/>
      <c r="F40" s="37"/>
      <c r="G40" s="37"/>
      <c r="H40" s="37"/>
      <c r="I40" s="37"/>
      <c r="J40" s="67"/>
      <c r="K40" s="111">
        <f>F52</f>
        <v>2028</v>
      </c>
      <c r="L40" s="2">
        <f t="shared" ref="L40:O40" si="5">G52</f>
        <v>726</v>
      </c>
      <c r="M40" s="2">
        <f t="shared" si="5"/>
        <v>1302</v>
      </c>
      <c r="N40" s="2">
        <f t="shared" si="5"/>
        <v>1088</v>
      </c>
      <c r="O40" s="2">
        <f t="shared" si="5"/>
        <v>1011</v>
      </c>
      <c r="P40" s="91"/>
      <c r="Q40" s="91"/>
      <c r="R40" s="91"/>
      <c r="S40" s="91"/>
    </row>
    <row r="41" spans="1:20" ht="15" customHeight="1" x14ac:dyDescent="0.15">
      <c r="B41" s="34" t="s">
        <v>366</v>
      </c>
      <c r="C41" s="255"/>
      <c r="D41" s="255"/>
      <c r="F41" s="17">
        <v>150</v>
      </c>
      <c r="G41" s="17">
        <v>23</v>
      </c>
      <c r="H41" s="17">
        <v>127</v>
      </c>
      <c r="I41" s="17">
        <v>96</v>
      </c>
      <c r="J41" s="105">
        <v>91</v>
      </c>
      <c r="K41" s="112">
        <f t="shared" ref="K41:O51" si="6">F41/K$5*100</f>
        <v>7.3964497041420119</v>
      </c>
      <c r="L41" s="3">
        <f t="shared" si="6"/>
        <v>3.1680440771349865</v>
      </c>
      <c r="M41" s="3">
        <f t="shared" si="6"/>
        <v>9.7542242703533031</v>
      </c>
      <c r="N41" s="3">
        <f t="shared" si="6"/>
        <v>8.8235294117647065</v>
      </c>
      <c r="O41" s="3">
        <f t="shared" si="6"/>
        <v>9.0009891196834815</v>
      </c>
      <c r="P41" s="81"/>
      <c r="Q41" s="81"/>
      <c r="R41" s="81"/>
      <c r="S41" s="81"/>
      <c r="T41" s="81"/>
    </row>
    <row r="42" spans="1:20" ht="15" customHeight="1" x14ac:dyDescent="0.15">
      <c r="B42" s="34" t="s">
        <v>88</v>
      </c>
      <c r="C42" s="255"/>
      <c r="D42" s="255"/>
      <c r="F42" s="18">
        <v>517</v>
      </c>
      <c r="G42" s="18">
        <v>217</v>
      </c>
      <c r="H42" s="18">
        <v>300</v>
      </c>
      <c r="I42" s="18">
        <v>322</v>
      </c>
      <c r="J42" s="68">
        <v>298</v>
      </c>
      <c r="K42" s="113">
        <f t="shared" si="6"/>
        <v>25.493096646942803</v>
      </c>
      <c r="L42" s="4">
        <f t="shared" si="6"/>
        <v>29.889807162534439</v>
      </c>
      <c r="M42" s="4">
        <f t="shared" si="6"/>
        <v>23.041474654377879</v>
      </c>
      <c r="N42" s="4">
        <f t="shared" si="6"/>
        <v>29.59558823529412</v>
      </c>
      <c r="O42" s="4">
        <f t="shared" si="6"/>
        <v>29.475766567754697</v>
      </c>
      <c r="P42" s="81"/>
      <c r="Q42" s="81"/>
      <c r="R42" s="81"/>
      <c r="S42" s="81"/>
      <c r="T42" s="81"/>
    </row>
    <row r="43" spans="1:20" ht="15" customHeight="1" x14ac:dyDescent="0.15">
      <c r="B43" s="34" t="s">
        <v>89</v>
      </c>
      <c r="C43" s="255"/>
      <c r="D43" s="255"/>
      <c r="F43" s="18">
        <v>786</v>
      </c>
      <c r="G43" s="18">
        <v>310</v>
      </c>
      <c r="H43" s="18">
        <v>476</v>
      </c>
      <c r="I43" s="18">
        <v>393</v>
      </c>
      <c r="J43" s="68">
        <v>359</v>
      </c>
      <c r="K43" s="113">
        <f t="shared" si="6"/>
        <v>38.757396449704139</v>
      </c>
      <c r="L43" s="4">
        <f t="shared" si="6"/>
        <v>42.699724517906333</v>
      </c>
      <c r="M43" s="4">
        <f t="shared" si="6"/>
        <v>36.55913978494624</v>
      </c>
      <c r="N43" s="4">
        <f t="shared" si="6"/>
        <v>36.121323529411761</v>
      </c>
      <c r="O43" s="4">
        <f t="shared" si="6"/>
        <v>35.509396636993074</v>
      </c>
      <c r="P43" s="81"/>
      <c r="Q43" s="81"/>
      <c r="R43" s="81"/>
      <c r="S43" s="81"/>
      <c r="T43" s="81"/>
    </row>
    <row r="44" spans="1:20" ht="15" customHeight="1" x14ac:dyDescent="0.15">
      <c r="B44" s="34" t="s">
        <v>90</v>
      </c>
      <c r="C44" s="255"/>
      <c r="D44" s="255"/>
      <c r="F44" s="18">
        <v>338</v>
      </c>
      <c r="G44" s="18">
        <v>123</v>
      </c>
      <c r="H44" s="18">
        <v>215</v>
      </c>
      <c r="I44" s="18">
        <v>160</v>
      </c>
      <c r="J44" s="68">
        <v>149</v>
      </c>
      <c r="K44" s="113">
        <f t="shared" si="6"/>
        <v>16.666666666666664</v>
      </c>
      <c r="L44" s="4">
        <f t="shared" si="6"/>
        <v>16.942148760330578</v>
      </c>
      <c r="M44" s="4">
        <f t="shared" si="6"/>
        <v>16.513056835637478</v>
      </c>
      <c r="N44" s="4">
        <f t="shared" si="6"/>
        <v>14.705882352941178</v>
      </c>
      <c r="O44" s="4">
        <f t="shared" si="6"/>
        <v>14.737883283877348</v>
      </c>
      <c r="P44" s="81"/>
      <c r="Q44" s="81"/>
      <c r="R44" s="81"/>
      <c r="S44" s="81"/>
      <c r="T44" s="81"/>
    </row>
    <row r="45" spans="1:20" ht="15" customHeight="1" x14ac:dyDescent="0.15">
      <c r="B45" s="34" t="s">
        <v>91</v>
      </c>
      <c r="C45" s="255"/>
      <c r="D45" s="255"/>
      <c r="F45" s="18">
        <v>100</v>
      </c>
      <c r="G45" s="18">
        <v>29</v>
      </c>
      <c r="H45" s="18">
        <v>71</v>
      </c>
      <c r="I45" s="18">
        <v>49</v>
      </c>
      <c r="J45" s="68">
        <v>48</v>
      </c>
      <c r="K45" s="113">
        <f t="shared" si="6"/>
        <v>4.9309664694280082</v>
      </c>
      <c r="L45" s="4">
        <f t="shared" si="6"/>
        <v>3.9944903581267219</v>
      </c>
      <c r="M45" s="4">
        <f t="shared" si="6"/>
        <v>5.4531490015360982</v>
      </c>
      <c r="N45" s="4">
        <f t="shared" si="6"/>
        <v>4.5036764705882355</v>
      </c>
      <c r="O45" s="4">
        <f t="shared" si="6"/>
        <v>4.7477744807121667</v>
      </c>
      <c r="P45" s="81"/>
      <c r="Q45" s="81"/>
      <c r="R45" s="81"/>
      <c r="S45" s="81"/>
      <c r="T45" s="81"/>
    </row>
    <row r="46" spans="1:20" ht="15" customHeight="1" x14ac:dyDescent="0.15">
      <c r="B46" s="34" t="s">
        <v>155</v>
      </c>
      <c r="C46" s="255"/>
      <c r="D46" s="255"/>
      <c r="F46" s="18">
        <v>37</v>
      </c>
      <c r="G46" s="18">
        <v>6</v>
      </c>
      <c r="H46" s="18">
        <v>31</v>
      </c>
      <c r="I46" s="18">
        <v>15</v>
      </c>
      <c r="J46" s="68">
        <v>14</v>
      </c>
      <c r="K46" s="113">
        <f t="shared" si="6"/>
        <v>1.8244575936883629</v>
      </c>
      <c r="L46" s="4">
        <f t="shared" si="6"/>
        <v>0.82644628099173556</v>
      </c>
      <c r="M46" s="4">
        <f t="shared" si="6"/>
        <v>2.3809523809523809</v>
      </c>
      <c r="N46" s="4">
        <f t="shared" si="6"/>
        <v>1.3786764705882353</v>
      </c>
      <c r="O46" s="4">
        <f t="shared" si="6"/>
        <v>1.3847675568743818</v>
      </c>
      <c r="P46" s="81"/>
      <c r="Q46" s="81"/>
      <c r="R46" s="81"/>
      <c r="S46" s="81"/>
      <c r="T46" s="81"/>
    </row>
    <row r="47" spans="1:20" ht="15" customHeight="1" x14ac:dyDescent="0.15">
      <c r="B47" s="34" t="s">
        <v>156</v>
      </c>
      <c r="C47" s="255"/>
      <c r="D47" s="255"/>
      <c r="F47" s="18">
        <v>16</v>
      </c>
      <c r="G47" s="18">
        <v>2</v>
      </c>
      <c r="H47" s="18">
        <v>14</v>
      </c>
      <c r="I47" s="18">
        <v>3</v>
      </c>
      <c r="J47" s="68">
        <v>2</v>
      </c>
      <c r="K47" s="113">
        <f t="shared" si="6"/>
        <v>0.78895463510848129</v>
      </c>
      <c r="L47" s="4">
        <f t="shared" si="6"/>
        <v>0.27548209366391185</v>
      </c>
      <c r="M47" s="4">
        <f t="shared" si="6"/>
        <v>1.0752688172043012</v>
      </c>
      <c r="N47" s="4">
        <f t="shared" si="6"/>
        <v>0.27573529411764708</v>
      </c>
      <c r="O47" s="4">
        <f t="shared" si="6"/>
        <v>0.19782393669634024</v>
      </c>
      <c r="P47" s="81"/>
      <c r="Q47" s="81"/>
      <c r="R47" s="81"/>
      <c r="S47" s="81"/>
      <c r="T47" s="81"/>
    </row>
    <row r="48" spans="1:20" ht="15" customHeight="1" x14ac:dyDescent="0.15">
      <c r="B48" s="34" t="s">
        <v>157</v>
      </c>
      <c r="C48" s="255"/>
      <c r="D48" s="255"/>
      <c r="F48" s="18">
        <v>9</v>
      </c>
      <c r="G48" s="18">
        <v>1</v>
      </c>
      <c r="H48" s="18">
        <v>8</v>
      </c>
      <c r="I48" s="18">
        <v>3</v>
      </c>
      <c r="J48" s="68">
        <v>3</v>
      </c>
      <c r="K48" s="113">
        <f t="shared" si="6"/>
        <v>0.4437869822485207</v>
      </c>
      <c r="L48" s="4">
        <f t="shared" si="6"/>
        <v>0.13774104683195593</v>
      </c>
      <c r="M48" s="4">
        <f t="shared" si="6"/>
        <v>0.61443932411674351</v>
      </c>
      <c r="N48" s="4">
        <f t="shared" si="6"/>
        <v>0.27573529411764708</v>
      </c>
      <c r="O48" s="4">
        <f t="shared" si="6"/>
        <v>0.29673590504451042</v>
      </c>
      <c r="P48" s="81"/>
      <c r="Q48" s="81"/>
      <c r="R48" s="81"/>
      <c r="S48" s="81"/>
      <c r="T48" s="81"/>
    </row>
    <row r="49" spans="1:20" ht="15" customHeight="1" x14ac:dyDescent="0.15">
      <c r="B49" s="34" t="s">
        <v>161</v>
      </c>
      <c r="C49" s="255"/>
      <c r="D49" s="255"/>
      <c r="F49" s="18">
        <v>5</v>
      </c>
      <c r="G49" s="18">
        <v>1</v>
      </c>
      <c r="H49" s="18">
        <v>4</v>
      </c>
      <c r="I49" s="18">
        <v>0</v>
      </c>
      <c r="J49" s="68">
        <v>0</v>
      </c>
      <c r="K49" s="113">
        <f t="shared" si="6"/>
        <v>0.2465483234714004</v>
      </c>
      <c r="L49" s="4">
        <f t="shared" si="6"/>
        <v>0.13774104683195593</v>
      </c>
      <c r="M49" s="4">
        <f t="shared" si="6"/>
        <v>0.30721966205837176</v>
      </c>
      <c r="N49" s="4">
        <f t="shared" si="6"/>
        <v>0</v>
      </c>
      <c r="O49" s="4">
        <f t="shared" si="6"/>
        <v>0</v>
      </c>
      <c r="P49" s="81"/>
      <c r="Q49" s="81"/>
      <c r="R49" s="81"/>
      <c r="S49" s="81"/>
      <c r="T49" s="81"/>
    </row>
    <row r="50" spans="1:20" ht="15" customHeight="1" x14ac:dyDescent="0.15">
      <c r="B50" s="34" t="s">
        <v>158</v>
      </c>
      <c r="C50" s="255"/>
      <c r="D50" s="255"/>
      <c r="F50" s="18">
        <v>5</v>
      </c>
      <c r="G50" s="18">
        <v>1</v>
      </c>
      <c r="H50" s="18">
        <v>4</v>
      </c>
      <c r="I50" s="18">
        <v>0</v>
      </c>
      <c r="J50" s="68">
        <v>0</v>
      </c>
      <c r="K50" s="113">
        <f t="shared" si="6"/>
        <v>0.2465483234714004</v>
      </c>
      <c r="L50" s="4">
        <f t="shared" si="6"/>
        <v>0.13774104683195593</v>
      </c>
      <c r="M50" s="4">
        <f t="shared" si="6"/>
        <v>0.30721966205837176</v>
      </c>
      <c r="N50" s="4">
        <f t="shared" si="6"/>
        <v>0</v>
      </c>
      <c r="O50" s="4">
        <f t="shared" si="6"/>
        <v>0</v>
      </c>
      <c r="P50" s="81"/>
      <c r="Q50" s="81"/>
      <c r="R50" s="81"/>
      <c r="S50" s="81"/>
      <c r="T50" s="81"/>
    </row>
    <row r="51" spans="1:20" ht="15" customHeight="1" x14ac:dyDescent="0.15">
      <c r="B51" s="35" t="s">
        <v>160</v>
      </c>
      <c r="C51" s="89"/>
      <c r="D51" s="89"/>
      <c r="E51" s="36"/>
      <c r="F51" s="19">
        <v>65</v>
      </c>
      <c r="G51" s="19">
        <v>13</v>
      </c>
      <c r="H51" s="19">
        <v>52</v>
      </c>
      <c r="I51" s="19">
        <v>47</v>
      </c>
      <c r="J51" s="73">
        <v>47</v>
      </c>
      <c r="K51" s="117">
        <f t="shared" si="6"/>
        <v>3.2051282051282048</v>
      </c>
      <c r="L51" s="5">
        <f t="shared" si="6"/>
        <v>1.7906336088154271</v>
      </c>
      <c r="M51" s="5">
        <f t="shared" si="6"/>
        <v>3.9938556067588324</v>
      </c>
      <c r="N51" s="5">
        <f t="shared" si="6"/>
        <v>4.3198529411764701</v>
      </c>
      <c r="O51" s="5">
        <f t="shared" si="6"/>
        <v>4.6488625123639959</v>
      </c>
      <c r="P51" s="23"/>
      <c r="Q51" s="23"/>
      <c r="R51" s="23"/>
      <c r="S51" s="23"/>
      <c r="T51" s="81"/>
    </row>
    <row r="52" spans="1:20" ht="15" customHeight="1" x14ac:dyDescent="0.15">
      <c r="B52" s="38" t="s">
        <v>1</v>
      </c>
      <c r="C52" s="79"/>
      <c r="D52" s="79"/>
      <c r="E52" s="28"/>
      <c r="F52" s="39">
        <f>SUM(F41:F51)</f>
        <v>2028</v>
      </c>
      <c r="G52" s="39">
        <f>SUM(G41:G51)</f>
        <v>726</v>
      </c>
      <c r="H52" s="39">
        <f>SUM(H41:H51)</f>
        <v>1302</v>
      </c>
      <c r="I52" s="39">
        <f>SUM(I41:I51)</f>
        <v>1088</v>
      </c>
      <c r="J52" s="69">
        <f>SUM(J41:J51)</f>
        <v>1011</v>
      </c>
      <c r="K52" s="114">
        <f>IF(SUM(K41:K51)&gt;100,"－",SUM(K41:K51))</f>
        <v>100.00000000000001</v>
      </c>
      <c r="L52" s="6">
        <f>IF(SUM(L41:L51)&gt;100,"－",SUM(L41:L51))</f>
        <v>100.00000000000001</v>
      </c>
      <c r="M52" s="6">
        <f>IF(SUM(M41:M51)&gt;100,"－",SUM(M41:M51))</f>
        <v>100</v>
      </c>
      <c r="N52" s="6">
        <f>IF(SUM(N41:N51)&gt;100,"－",SUM(N41:N51))</f>
        <v>99.999999999999986</v>
      </c>
      <c r="O52" s="6">
        <f>IF(SUM(O41:O51)&gt;100,"－",SUM(O41:O51))</f>
        <v>100</v>
      </c>
      <c r="P52" s="23"/>
      <c r="Q52" s="23"/>
      <c r="R52" s="23"/>
      <c r="S52" s="23"/>
    </row>
    <row r="53" spans="1:20" ht="15" customHeight="1" x14ac:dyDescent="0.15">
      <c r="B53" s="38" t="s">
        <v>92</v>
      </c>
      <c r="C53" s="79"/>
      <c r="D53" s="79"/>
      <c r="E53" s="29"/>
      <c r="F53" s="41">
        <v>14.871997903498205</v>
      </c>
      <c r="G53" s="72">
        <v>13.966736238874269</v>
      </c>
      <c r="H53" s="72">
        <v>15.388359156999691</v>
      </c>
      <c r="I53" s="72">
        <v>13.412707093829301</v>
      </c>
      <c r="J53" s="72">
        <v>13.440697950812858</v>
      </c>
      <c r="K53" s="14"/>
      <c r="L53" s="14"/>
      <c r="M53" s="14"/>
      <c r="N53" s="14"/>
      <c r="O53" s="14"/>
      <c r="P53" s="14"/>
      <c r="Q53" s="14"/>
      <c r="R53" s="14"/>
      <c r="S53" s="14"/>
    </row>
    <row r="54" spans="1:20" ht="15" customHeight="1" x14ac:dyDescent="0.15">
      <c r="B54" s="63"/>
      <c r="C54" s="63"/>
      <c r="D54" s="63"/>
      <c r="E54" s="54"/>
      <c r="F54" s="14"/>
      <c r="G54" s="14"/>
      <c r="H54" s="14"/>
      <c r="I54" s="14"/>
      <c r="J54" s="14"/>
      <c r="K54" s="14"/>
      <c r="L54" s="14"/>
      <c r="M54" s="44"/>
    </row>
    <row r="55" spans="1:20" ht="15" customHeight="1" x14ac:dyDescent="0.15">
      <c r="A55" s="1" t="s">
        <v>492</v>
      </c>
      <c r="G55" s="7"/>
    </row>
    <row r="56" spans="1:20" ht="13.65" customHeight="1" x14ac:dyDescent="0.15">
      <c r="B56" s="65"/>
      <c r="C56" s="33"/>
      <c r="D56" s="33"/>
      <c r="E56" s="33"/>
      <c r="F56" s="80"/>
      <c r="G56" s="87"/>
      <c r="H56" s="84" t="s">
        <v>2</v>
      </c>
      <c r="I56" s="87"/>
      <c r="J56" s="87"/>
      <c r="K56" s="110"/>
      <c r="L56" s="87"/>
      <c r="M56" s="84" t="s">
        <v>3</v>
      </c>
      <c r="N56" s="87"/>
      <c r="O56" s="85"/>
    </row>
    <row r="57" spans="1:20" ht="19.2" x14ac:dyDescent="0.15">
      <c r="B57" s="78"/>
      <c r="F57" s="98" t="s">
        <v>589</v>
      </c>
      <c r="G57" s="98" t="s">
        <v>231</v>
      </c>
      <c r="H57" s="98" t="s">
        <v>232</v>
      </c>
      <c r="I57" s="98" t="s">
        <v>591</v>
      </c>
      <c r="J57" s="104" t="s">
        <v>234</v>
      </c>
      <c r="K57" s="107" t="s">
        <v>589</v>
      </c>
      <c r="L57" s="98" t="s">
        <v>231</v>
      </c>
      <c r="M57" s="98" t="s">
        <v>232</v>
      </c>
      <c r="N57" s="98" t="s">
        <v>591</v>
      </c>
      <c r="O57" s="98" t="s">
        <v>234</v>
      </c>
    </row>
    <row r="58" spans="1:20" ht="12" customHeight="1" x14ac:dyDescent="0.15">
      <c r="B58" s="35"/>
      <c r="C58" s="89"/>
      <c r="D58" s="89"/>
      <c r="E58" s="36"/>
      <c r="F58" s="37"/>
      <c r="G58" s="37"/>
      <c r="H58" s="37"/>
      <c r="I58" s="37"/>
      <c r="J58" s="67"/>
      <c r="K58" s="111">
        <f>F$16</f>
        <v>2028</v>
      </c>
      <c r="L58" s="2">
        <f t="shared" ref="L58:O58" si="7">G$16</f>
        <v>726</v>
      </c>
      <c r="M58" s="2">
        <f t="shared" si="7"/>
        <v>1302</v>
      </c>
      <c r="N58" s="2">
        <f t="shared" si="7"/>
        <v>1088</v>
      </c>
      <c r="O58" s="2">
        <f t="shared" si="7"/>
        <v>1011</v>
      </c>
      <c r="P58" s="91"/>
      <c r="Q58" s="91"/>
      <c r="R58" s="91"/>
      <c r="S58" s="91"/>
    </row>
    <row r="59" spans="1:20" ht="15" customHeight="1" x14ac:dyDescent="0.15">
      <c r="B59" s="34" t="s">
        <v>200</v>
      </c>
      <c r="C59" s="255"/>
      <c r="D59" s="255"/>
      <c r="F59" s="18">
        <v>171</v>
      </c>
      <c r="G59" s="18">
        <v>20</v>
      </c>
      <c r="H59" s="18">
        <v>151</v>
      </c>
      <c r="I59" s="18">
        <v>87</v>
      </c>
      <c r="J59" s="68">
        <v>83</v>
      </c>
      <c r="K59" s="112">
        <f t="shared" ref="K59:O68" si="8">F59/K$5*100</f>
        <v>8.4319526627218941</v>
      </c>
      <c r="L59" s="4">
        <f t="shared" si="8"/>
        <v>2.7548209366391188</v>
      </c>
      <c r="M59" s="4">
        <f t="shared" si="8"/>
        <v>11.597542242703533</v>
      </c>
      <c r="N59" s="4">
        <f t="shared" si="8"/>
        <v>7.9963235294117645</v>
      </c>
      <c r="O59" s="4">
        <f t="shared" si="8"/>
        <v>8.209693372898121</v>
      </c>
      <c r="P59" s="81"/>
      <c r="Q59" s="81"/>
      <c r="R59" s="81"/>
      <c r="S59" s="81"/>
      <c r="T59" s="81"/>
    </row>
    <row r="60" spans="1:20" ht="15" customHeight="1" x14ac:dyDescent="0.15">
      <c r="B60" s="34" t="s">
        <v>74</v>
      </c>
      <c r="C60" s="255"/>
      <c r="D60" s="255"/>
      <c r="F60" s="18">
        <v>247</v>
      </c>
      <c r="G60" s="18">
        <v>27</v>
      </c>
      <c r="H60" s="18">
        <v>220</v>
      </c>
      <c r="I60" s="18">
        <v>141</v>
      </c>
      <c r="J60" s="68">
        <v>136</v>
      </c>
      <c r="K60" s="113">
        <f t="shared" si="8"/>
        <v>12.179487179487179</v>
      </c>
      <c r="L60" s="4">
        <f t="shared" si="8"/>
        <v>3.71900826446281</v>
      </c>
      <c r="M60" s="4">
        <f t="shared" si="8"/>
        <v>16.897081413210447</v>
      </c>
      <c r="N60" s="4">
        <f t="shared" si="8"/>
        <v>12.959558823529413</v>
      </c>
      <c r="O60" s="4">
        <f t="shared" si="8"/>
        <v>13.452027695351138</v>
      </c>
      <c r="P60" s="81"/>
      <c r="Q60" s="81"/>
      <c r="R60" s="81"/>
      <c r="S60" s="81"/>
      <c r="T60" s="81"/>
    </row>
    <row r="61" spans="1:20" ht="15" customHeight="1" x14ac:dyDescent="0.15">
      <c r="B61" s="34" t="s">
        <v>75</v>
      </c>
      <c r="C61" s="255"/>
      <c r="D61" s="255"/>
      <c r="F61" s="18">
        <v>497</v>
      </c>
      <c r="G61" s="18">
        <v>106</v>
      </c>
      <c r="H61" s="18">
        <v>391</v>
      </c>
      <c r="I61" s="18">
        <v>316</v>
      </c>
      <c r="J61" s="68">
        <v>303</v>
      </c>
      <c r="K61" s="113">
        <f t="shared" si="8"/>
        <v>24.506903353057201</v>
      </c>
      <c r="L61" s="4">
        <f t="shared" si="8"/>
        <v>14.600550964187327</v>
      </c>
      <c r="M61" s="4">
        <f t="shared" si="8"/>
        <v>30.030721966205835</v>
      </c>
      <c r="N61" s="4">
        <f t="shared" si="8"/>
        <v>29.044117647058826</v>
      </c>
      <c r="O61" s="4">
        <f t="shared" si="8"/>
        <v>29.970326409495552</v>
      </c>
      <c r="P61" s="81"/>
      <c r="Q61" s="81"/>
      <c r="R61" s="81"/>
      <c r="S61" s="81"/>
      <c r="T61" s="81"/>
    </row>
    <row r="62" spans="1:20" ht="15" customHeight="1" x14ac:dyDescent="0.15">
      <c r="B62" s="34" t="s">
        <v>76</v>
      </c>
      <c r="C62" s="255"/>
      <c r="D62" s="255"/>
      <c r="F62" s="18">
        <v>362</v>
      </c>
      <c r="G62" s="18">
        <v>135</v>
      </c>
      <c r="H62" s="18">
        <v>227</v>
      </c>
      <c r="I62" s="18">
        <v>218</v>
      </c>
      <c r="J62" s="68">
        <v>207</v>
      </c>
      <c r="K62" s="113">
        <f t="shared" si="8"/>
        <v>17.850098619329387</v>
      </c>
      <c r="L62" s="4">
        <f t="shared" si="8"/>
        <v>18.595041322314049</v>
      </c>
      <c r="M62" s="4">
        <f t="shared" si="8"/>
        <v>17.434715821812595</v>
      </c>
      <c r="N62" s="4">
        <f t="shared" si="8"/>
        <v>20.036764705882355</v>
      </c>
      <c r="O62" s="4">
        <f t="shared" si="8"/>
        <v>20.474777448071215</v>
      </c>
      <c r="P62" s="81"/>
      <c r="Q62" s="81"/>
      <c r="R62" s="81"/>
      <c r="S62" s="81"/>
      <c r="T62" s="81"/>
    </row>
    <row r="63" spans="1:20" ht="15" customHeight="1" x14ac:dyDescent="0.15">
      <c r="B63" s="34" t="s">
        <v>77</v>
      </c>
      <c r="C63" s="255"/>
      <c r="D63" s="255"/>
      <c r="F63" s="18">
        <v>249</v>
      </c>
      <c r="G63" s="18">
        <v>128</v>
      </c>
      <c r="H63" s="18">
        <v>121</v>
      </c>
      <c r="I63" s="18">
        <v>134</v>
      </c>
      <c r="J63" s="68">
        <v>117</v>
      </c>
      <c r="K63" s="113">
        <f t="shared" si="8"/>
        <v>12.278106508875739</v>
      </c>
      <c r="L63" s="4">
        <f t="shared" si="8"/>
        <v>17.630853994490359</v>
      </c>
      <c r="M63" s="4">
        <f t="shared" si="8"/>
        <v>9.2933947772657461</v>
      </c>
      <c r="N63" s="4">
        <f t="shared" si="8"/>
        <v>12.316176470588236</v>
      </c>
      <c r="O63" s="4">
        <f t="shared" si="8"/>
        <v>11.572700296735905</v>
      </c>
      <c r="P63" s="81"/>
      <c r="Q63" s="81"/>
      <c r="R63" s="81"/>
      <c r="S63" s="81"/>
      <c r="T63" s="81"/>
    </row>
    <row r="64" spans="1:20" ht="15" customHeight="1" x14ac:dyDescent="0.15">
      <c r="B64" s="34" t="s">
        <v>78</v>
      </c>
      <c r="C64" s="255"/>
      <c r="D64" s="255"/>
      <c r="F64" s="18">
        <v>177</v>
      </c>
      <c r="G64" s="18">
        <v>103</v>
      </c>
      <c r="H64" s="18">
        <v>74</v>
      </c>
      <c r="I64" s="18">
        <v>79</v>
      </c>
      <c r="J64" s="68">
        <v>64</v>
      </c>
      <c r="K64" s="113">
        <f t="shared" si="8"/>
        <v>8.7278106508875748</v>
      </c>
      <c r="L64" s="4">
        <f t="shared" si="8"/>
        <v>14.18732782369146</v>
      </c>
      <c r="M64" s="4">
        <f t="shared" si="8"/>
        <v>5.6835637480798766</v>
      </c>
      <c r="N64" s="4">
        <f t="shared" si="8"/>
        <v>7.2610294117647065</v>
      </c>
      <c r="O64" s="4">
        <f t="shared" si="8"/>
        <v>6.3303659742828877</v>
      </c>
      <c r="P64" s="81"/>
      <c r="Q64" s="81"/>
      <c r="R64" s="81"/>
      <c r="S64" s="81"/>
      <c r="T64" s="81"/>
    </row>
    <row r="65" spans="2:20" ht="15" customHeight="1" x14ac:dyDescent="0.15">
      <c r="B65" s="34" t="s">
        <v>81</v>
      </c>
      <c r="C65" s="255"/>
      <c r="D65" s="255"/>
      <c r="F65" s="18">
        <v>209</v>
      </c>
      <c r="G65" s="18">
        <v>138</v>
      </c>
      <c r="H65" s="18">
        <v>71</v>
      </c>
      <c r="I65" s="18">
        <v>76</v>
      </c>
      <c r="J65" s="68">
        <v>69</v>
      </c>
      <c r="K65" s="113">
        <f t="shared" si="8"/>
        <v>10.305719921104536</v>
      </c>
      <c r="L65" s="4">
        <f t="shared" si="8"/>
        <v>19.008264462809919</v>
      </c>
      <c r="M65" s="4">
        <f t="shared" si="8"/>
        <v>5.4531490015360982</v>
      </c>
      <c r="N65" s="4">
        <f t="shared" si="8"/>
        <v>6.9852941176470589</v>
      </c>
      <c r="O65" s="4">
        <f t="shared" si="8"/>
        <v>6.8249258160237387</v>
      </c>
      <c r="P65" s="81"/>
      <c r="Q65" s="81"/>
      <c r="R65" s="81"/>
      <c r="S65" s="81"/>
      <c r="T65" s="81"/>
    </row>
    <row r="66" spans="2:20" ht="15" customHeight="1" x14ac:dyDescent="0.15">
      <c r="B66" s="34" t="s">
        <v>80</v>
      </c>
      <c r="C66" s="255"/>
      <c r="D66" s="255"/>
      <c r="F66" s="18">
        <v>59</v>
      </c>
      <c r="G66" s="18">
        <v>38</v>
      </c>
      <c r="H66" s="18">
        <v>21</v>
      </c>
      <c r="I66" s="18">
        <v>22</v>
      </c>
      <c r="J66" s="68">
        <v>19</v>
      </c>
      <c r="K66" s="113">
        <f t="shared" si="8"/>
        <v>2.9092702169625246</v>
      </c>
      <c r="L66" s="4">
        <f t="shared" si="8"/>
        <v>5.2341597796143251</v>
      </c>
      <c r="M66" s="4">
        <f t="shared" si="8"/>
        <v>1.6129032258064515</v>
      </c>
      <c r="N66" s="4">
        <f t="shared" si="8"/>
        <v>2.0220588235294117</v>
      </c>
      <c r="O66" s="4">
        <f t="shared" si="8"/>
        <v>1.8793273986152326</v>
      </c>
      <c r="P66" s="81"/>
      <c r="Q66" s="81"/>
      <c r="R66" s="81"/>
      <c r="S66" s="81"/>
      <c r="T66" s="81"/>
    </row>
    <row r="67" spans="2:20" ht="15" customHeight="1" x14ac:dyDescent="0.15">
      <c r="B67" s="34" t="s">
        <v>398</v>
      </c>
      <c r="C67" s="255"/>
      <c r="D67" s="255"/>
      <c r="F67" s="18">
        <v>36</v>
      </c>
      <c r="G67" s="18">
        <v>26</v>
      </c>
      <c r="H67" s="18">
        <v>10</v>
      </c>
      <c r="I67" s="18">
        <v>7</v>
      </c>
      <c r="J67" s="68">
        <v>5</v>
      </c>
      <c r="K67" s="113">
        <f t="shared" si="8"/>
        <v>1.7751479289940828</v>
      </c>
      <c r="L67" s="4">
        <f t="shared" si="8"/>
        <v>3.5812672176308542</v>
      </c>
      <c r="M67" s="4">
        <f t="shared" si="8"/>
        <v>0.76804915514592931</v>
      </c>
      <c r="N67" s="4">
        <f t="shared" si="8"/>
        <v>0.64338235294117641</v>
      </c>
      <c r="O67" s="4">
        <f t="shared" si="8"/>
        <v>0.4945598417408506</v>
      </c>
      <c r="P67" s="81"/>
      <c r="Q67" s="81"/>
      <c r="R67" s="81"/>
      <c r="S67" s="81"/>
      <c r="T67" s="81"/>
    </row>
    <row r="68" spans="2:20" ht="15" customHeight="1" x14ac:dyDescent="0.15">
      <c r="B68" s="35" t="s">
        <v>160</v>
      </c>
      <c r="C68" s="89"/>
      <c r="D68" s="89"/>
      <c r="E68" s="36"/>
      <c r="F68" s="19">
        <v>21</v>
      </c>
      <c r="G68" s="19">
        <v>5</v>
      </c>
      <c r="H68" s="19">
        <v>16</v>
      </c>
      <c r="I68" s="19">
        <v>8</v>
      </c>
      <c r="J68" s="73">
        <v>8</v>
      </c>
      <c r="K68" s="117">
        <f t="shared" si="8"/>
        <v>1.0355029585798818</v>
      </c>
      <c r="L68" s="5">
        <f t="shared" si="8"/>
        <v>0.68870523415977969</v>
      </c>
      <c r="M68" s="5">
        <f t="shared" si="8"/>
        <v>1.228878648233487</v>
      </c>
      <c r="N68" s="5">
        <f t="shared" si="8"/>
        <v>0.73529411764705876</v>
      </c>
      <c r="O68" s="5">
        <f t="shared" si="8"/>
        <v>0.79129574678536096</v>
      </c>
      <c r="P68" s="23"/>
      <c r="Q68" s="23"/>
      <c r="R68" s="23"/>
      <c r="S68" s="23"/>
      <c r="T68" s="81"/>
    </row>
    <row r="69" spans="2:20" ht="15" customHeight="1" x14ac:dyDescent="0.15">
      <c r="B69" s="38" t="s">
        <v>1</v>
      </c>
      <c r="C69" s="79"/>
      <c r="D69" s="79"/>
      <c r="E69" s="28"/>
      <c r="F69" s="39">
        <f>SUM(F59:F68)</f>
        <v>2028</v>
      </c>
      <c r="G69" s="39">
        <f>SUM(G59:G68)</f>
        <v>726</v>
      </c>
      <c r="H69" s="39">
        <f>SUM(H59:H68)</f>
        <v>1302</v>
      </c>
      <c r="I69" s="39">
        <f>SUM(I59:I68)</f>
        <v>1088</v>
      </c>
      <c r="J69" s="69">
        <f>SUM(J59:J68)</f>
        <v>1011</v>
      </c>
      <c r="K69" s="114">
        <f>IF(SUM(K59:K68)&gt;100,"－",SUM(K59:K68))</f>
        <v>100.00000000000001</v>
      </c>
      <c r="L69" s="6">
        <f>IF(SUM(L59:L68)&gt;100,"－",SUM(L59:L68))</f>
        <v>100</v>
      </c>
      <c r="M69" s="6">
        <f>IF(SUM(M59:M68)&gt;100,"－",SUM(M59:M68))</f>
        <v>100</v>
      </c>
      <c r="N69" s="6">
        <f>IF(SUM(N59:N68)&gt;100,"－",SUM(N59:N68))</f>
        <v>99.999999999999986</v>
      </c>
      <c r="O69" s="6">
        <f>IF(SUM(O59:O68)&gt;100,"－",SUM(O59:O68))</f>
        <v>100</v>
      </c>
      <c r="P69" s="23"/>
      <c r="Q69" s="23"/>
      <c r="R69" s="23"/>
      <c r="S69" s="23"/>
    </row>
    <row r="70" spans="2:20" ht="15" customHeight="1" x14ac:dyDescent="0.15">
      <c r="B70" s="38" t="s">
        <v>164</v>
      </c>
      <c r="C70" s="79"/>
      <c r="D70" s="79"/>
      <c r="E70" s="29"/>
      <c r="F70" s="41">
        <v>5.2341803687095165</v>
      </c>
      <c r="G70" s="72">
        <v>7.7031900138696257</v>
      </c>
      <c r="H70" s="72">
        <v>3.8499222395023329</v>
      </c>
      <c r="I70" s="72">
        <v>4.4861111111111107</v>
      </c>
      <c r="J70" s="72">
        <v>4.3300099700897308</v>
      </c>
      <c r="K70" s="14"/>
      <c r="L70" s="14"/>
      <c r="M70" s="14"/>
      <c r="N70" s="14"/>
      <c r="O70" s="14"/>
      <c r="P70" s="14"/>
      <c r="Q70" s="14"/>
      <c r="R70" s="14"/>
      <c r="S70" s="14"/>
    </row>
    <row r="71" spans="2:20" ht="15" customHeight="1" x14ac:dyDescent="0.15">
      <c r="B71" s="38" t="s">
        <v>109</v>
      </c>
      <c r="C71" s="79"/>
      <c r="D71" s="79"/>
      <c r="E71" s="28"/>
      <c r="F71" s="47">
        <v>57</v>
      </c>
      <c r="G71" s="47">
        <v>57</v>
      </c>
      <c r="H71" s="47">
        <v>29</v>
      </c>
      <c r="I71" s="47">
        <v>30</v>
      </c>
      <c r="J71" s="47">
        <v>30</v>
      </c>
      <c r="K71" s="14"/>
      <c r="L71" s="14"/>
      <c r="M71" s="14"/>
      <c r="N71" s="14"/>
      <c r="O71" s="14"/>
      <c r="P71" s="14"/>
      <c r="Q71" s="14"/>
      <c r="R71" s="14"/>
      <c r="S71" s="14"/>
    </row>
    <row r="72" spans="2:20" ht="15" customHeight="1" x14ac:dyDescent="0.15">
      <c r="B72" s="86" t="s">
        <v>152</v>
      </c>
      <c r="C72" s="22"/>
      <c r="D72" s="22"/>
      <c r="F72" s="1"/>
      <c r="N72" s="31"/>
    </row>
    <row r="73" spans="2:20" ht="13.65" customHeight="1" x14ac:dyDescent="0.15">
      <c r="B73" s="65"/>
      <c r="C73" s="33"/>
      <c r="D73" s="33"/>
      <c r="E73" s="33"/>
      <c r="F73" s="80"/>
      <c r="G73" s="87"/>
      <c r="H73" s="84" t="s">
        <v>2</v>
      </c>
      <c r="I73" s="87"/>
      <c r="J73" s="87"/>
      <c r="K73" s="110"/>
      <c r="L73" s="87"/>
      <c r="M73" s="84" t="s">
        <v>3</v>
      </c>
      <c r="N73" s="87"/>
      <c r="O73" s="85"/>
    </row>
    <row r="74" spans="2:20" ht="22.65" customHeight="1" x14ac:dyDescent="0.15">
      <c r="B74" s="34"/>
      <c r="E74" s="76"/>
      <c r="F74" s="98" t="s">
        <v>589</v>
      </c>
      <c r="G74" s="98" t="s">
        <v>231</v>
      </c>
      <c r="H74" s="98" t="s">
        <v>232</v>
      </c>
      <c r="I74" s="98" t="s">
        <v>591</v>
      </c>
      <c r="J74" s="104" t="s">
        <v>234</v>
      </c>
      <c r="K74" s="107" t="s">
        <v>589</v>
      </c>
      <c r="L74" s="98" t="s">
        <v>231</v>
      </c>
      <c r="M74" s="98" t="s">
        <v>232</v>
      </c>
      <c r="N74" s="98" t="s">
        <v>591</v>
      </c>
      <c r="O74" s="98" t="s">
        <v>234</v>
      </c>
    </row>
    <row r="75" spans="2:20" ht="12" customHeight="1" x14ac:dyDescent="0.15">
      <c r="B75" s="35"/>
      <c r="C75" s="36"/>
      <c r="D75" s="36"/>
      <c r="E75" s="77"/>
      <c r="F75" s="37"/>
      <c r="G75" s="37"/>
      <c r="H75" s="37"/>
      <c r="I75" s="37"/>
      <c r="J75" s="67"/>
      <c r="K75" s="111">
        <f>F$16</f>
        <v>2028</v>
      </c>
      <c r="L75" s="2">
        <f t="shared" ref="L75:O75" si="9">G$16</f>
        <v>726</v>
      </c>
      <c r="M75" s="2">
        <f t="shared" si="9"/>
        <v>1302</v>
      </c>
      <c r="N75" s="2">
        <f t="shared" si="9"/>
        <v>1088</v>
      </c>
      <c r="O75" s="2">
        <f t="shared" si="9"/>
        <v>1011</v>
      </c>
    </row>
    <row r="76" spans="2:20" ht="15" customHeight="1" x14ac:dyDescent="0.15">
      <c r="B76" s="34" t="s">
        <v>200</v>
      </c>
      <c r="F76" s="18">
        <v>165</v>
      </c>
      <c r="G76" s="18">
        <v>20</v>
      </c>
      <c r="H76" s="18">
        <v>145</v>
      </c>
      <c r="I76" s="18">
        <v>83</v>
      </c>
      <c r="J76" s="68">
        <v>79</v>
      </c>
      <c r="K76" s="113">
        <f t="shared" ref="K76:O85" si="10">F76/K$5*100</f>
        <v>8.1360946745562135</v>
      </c>
      <c r="L76" s="24">
        <f t="shared" si="10"/>
        <v>2.7548209366391188</v>
      </c>
      <c r="M76" s="4">
        <f t="shared" si="10"/>
        <v>11.136712749615976</v>
      </c>
      <c r="N76" s="4">
        <f t="shared" si="10"/>
        <v>7.6286764705882355</v>
      </c>
      <c r="O76" s="4">
        <f t="shared" si="10"/>
        <v>7.8140454995054398</v>
      </c>
      <c r="T76" s="81"/>
    </row>
    <row r="77" spans="2:20" ht="15" customHeight="1" x14ac:dyDescent="0.15">
      <c r="B77" s="34" t="s">
        <v>74</v>
      </c>
      <c r="F77" s="18">
        <v>91</v>
      </c>
      <c r="G77" s="18">
        <v>39</v>
      </c>
      <c r="H77" s="18">
        <v>52</v>
      </c>
      <c r="I77" s="18">
        <v>50</v>
      </c>
      <c r="J77" s="68">
        <v>48</v>
      </c>
      <c r="K77" s="113">
        <f t="shared" si="10"/>
        <v>4.4871794871794872</v>
      </c>
      <c r="L77" s="24">
        <f t="shared" si="10"/>
        <v>5.3719008264462813</v>
      </c>
      <c r="M77" s="4">
        <f t="shared" si="10"/>
        <v>3.9938556067588324</v>
      </c>
      <c r="N77" s="4">
        <f t="shared" si="10"/>
        <v>4.5955882352941178</v>
      </c>
      <c r="O77" s="4">
        <f t="shared" si="10"/>
        <v>4.7477744807121667</v>
      </c>
      <c r="T77" s="81"/>
    </row>
    <row r="78" spans="2:20" ht="15" customHeight="1" x14ac:dyDescent="0.15">
      <c r="B78" s="34" t="s">
        <v>75</v>
      </c>
      <c r="F78" s="18">
        <v>300</v>
      </c>
      <c r="G78" s="18">
        <v>113</v>
      </c>
      <c r="H78" s="18">
        <v>187</v>
      </c>
      <c r="I78" s="18">
        <v>201</v>
      </c>
      <c r="J78" s="68">
        <v>188</v>
      </c>
      <c r="K78" s="113">
        <f t="shared" si="10"/>
        <v>14.792899408284024</v>
      </c>
      <c r="L78" s="24">
        <f t="shared" si="10"/>
        <v>15.564738292011018</v>
      </c>
      <c r="M78" s="4">
        <f t="shared" si="10"/>
        <v>14.36251920122888</v>
      </c>
      <c r="N78" s="4">
        <f t="shared" si="10"/>
        <v>18.474264705882355</v>
      </c>
      <c r="O78" s="4">
        <f t="shared" si="10"/>
        <v>18.595450049455984</v>
      </c>
      <c r="T78" s="81"/>
    </row>
    <row r="79" spans="2:20" ht="15" customHeight="1" x14ac:dyDescent="0.15">
      <c r="B79" s="34" t="s">
        <v>76</v>
      </c>
      <c r="F79" s="18">
        <v>383</v>
      </c>
      <c r="G79" s="18">
        <v>155</v>
      </c>
      <c r="H79" s="18">
        <v>228</v>
      </c>
      <c r="I79" s="18">
        <v>227</v>
      </c>
      <c r="J79" s="68">
        <v>207</v>
      </c>
      <c r="K79" s="113">
        <f t="shared" si="10"/>
        <v>18.88560157790927</v>
      </c>
      <c r="L79" s="24">
        <f t="shared" si="10"/>
        <v>21.349862258953166</v>
      </c>
      <c r="M79" s="4">
        <f t="shared" si="10"/>
        <v>17.511520737327189</v>
      </c>
      <c r="N79" s="4">
        <f t="shared" si="10"/>
        <v>20.863970588235293</v>
      </c>
      <c r="O79" s="4">
        <f t="shared" si="10"/>
        <v>20.474777448071215</v>
      </c>
      <c r="T79" s="81"/>
    </row>
    <row r="80" spans="2:20" ht="15" customHeight="1" x14ac:dyDescent="0.15">
      <c r="B80" s="34" t="s">
        <v>77</v>
      </c>
      <c r="F80" s="18">
        <v>361</v>
      </c>
      <c r="G80" s="18">
        <v>156</v>
      </c>
      <c r="H80" s="18">
        <v>205</v>
      </c>
      <c r="I80" s="18">
        <v>197</v>
      </c>
      <c r="J80" s="68">
        <v>182</v>
      </c>
      <c r="K80" s="113">
        <f t="shared" si="10"/>
        <v>17.800788954635109</v>
      </c>
      <c r="L80" s="24">
        <f t="shared" si="10"/>
        <v>21.487603305785125</v>
      </c>
      <c r="M80" s="4">
        <f t="shared" si="10"/>
        <v>15.745007680491552</v>
      </c>
      <c r="N80" s="4">
        <f t="shared" si="10"/>
        <v>18.106617647058822</v>
      </c>
      <c r="O80" s="4">
        <f t="shared" si="10"/>
        <v>18.001978239366963</v>
      </c>
      <c r="T80" s="81"/>
    </row>
    <row r="81" spans="1:20" ht="15" customHeight="1" x14ac:dyDescent="0.15">
      <c r="B81" s="34" t="s">
        <v>78</v>
      </c>
      <c r="F81" s="18">
        <v>213</v>
      </c>
      <c r="G81" s="18">
        <v>83</v>
      </c>
      <c r="H81" s="18">
        <v>130</v>
      </c>
      <c r="I81" s="18">
        <v>100</v>
      </c>
      <c r="J81" s="68">
        <v>90</v>
      </c>
      <c r="K81" s="113">
        <f t="shared" si="10"/>
        <v>10.502958579881657</v>
      </c>
      <c r="L81" s="24">
        <f t="shared" si="10"/>
        <v>11.432506887052343</v>
      </c>
      <c r="M81" s="4">
        <f t="shared" si="10"/>
        <v>9.9846390168970824</v>
      </c>
      <c r="N81" s="4">
        <f t="shared" si="10"/>
        <v>9.1911764705882355</v>
      </c>
      <c r="O81" s="4">
        <f t="shared" si="10"/>
        <v>8.9020771513353125</v>
      </c>
      <c r="T81" s="81"/>
    </row>
    <row r="82" spans="1:20" ht="15" customHeight="1" x14ac:dyDescent="0.15">
      <c r="B82" s="34" t="s">
        <v>81</v>
      </c>
      <c r="F82" s="18">
        <v>316</v>
      </c>
      <c r="G82" s="18">
        <v>115</v>
      </c>
      <c r="H82" s="18">
        <v>201</v>
      </c>
      <c r="I82" s="18">
        <v>138</v>
      </c>
      <c r="J82" s="68">
        <v>128</v>
      </c>
      <c r="K82" s="113">
        <f t="shared" si="10"/>
        <v>15.581854043392504</v>
      </c>
      <c r="L82" s="24">
        <f t="shared" si="10"/>
        <v>15.840220385674931</v>
      </c>
      <c r="M82" s="4">
        <f t="shared" si="10"/>
        <v>15.43778801843318</v>
      </c>
      <c r="N82" s="4">
        <f t="shared" si="10"/>
        <v>12.683823529411764</v>
      </c>
      <c r="O82" s="4">
        <f t="shared" si="10"/>
        <v>12.660731948565775</v>
      </c>
      <c r="T82" s="81"/>
    </row>
    <row r="83" spans="1:20" ht="15" customHeight="1" x14ac:dyDescent="0.15">
      <c r="B83" s="34" t="s">
        <v>80</v>
      </c>
      <c r="F83" s="18">
        <v>92</v>
      </c>
      <c r="G83" s="18">
        <v>28</v>
      </c>
      <c r="H83" s="18">
        <v>64</v>
      </c>
      <c r="I83" s="18">
        <v>41</v>
      </c>
      <c r="J83" s="68">
        <v>40</v>
      </c>
      <c r="K83" s="113">
        <f t="shared" si="10"/>
        <v>4.5364891518737673</v>
      </c>
      <c r="L83" s="24">
        <f t="shared" si="10"/>
        <v>3.8567493112947657</v>
      </c>
      <c r="M83" s="4">
        <f t="shared" si="10"/>
        <v>4.9155145929339481</v>
      </c>
      <c r="N83" s="4">
        <f t="shared" si="10"/>
        <v>3.7683823529411762</v>
      </c>
      <c r="O83" s="4">
        <f t="shared" si="10"/>
        <v>3.9564787339268048</v>
      </c>
      <c r="T83" s="81"/>
    </row>
    <row r="84" spans="1:20" ht="15" customHeight="1" x14ac:dyDescent="0.15">
      <c r="B84" s="34" t="s">
        <v>79</v>
      </c>
      <c r="F84" s="18">
        <v>58</v>
      </c>
      <c r="G84" s="18">
        <v>9</v>
      </c>
      <c r="H84" s="18">
        <v>49</v>
      </c>
      <c r="I84" s="18">
        <v>11</v>
      </c>
      <c r="J84" s="68">
        <v>9</v>
      </c>
      <c r="K84" s="113">
        <f t="shared" si="10"/>
        <v>2.8599605522682445</v>
      </c>
      <c r="L84" s="24">
        <f t="shared" si="10"/>
        <v>1.2396694214876034</v>
      </c>
      <c r="M84" s="4">
        <f t="shared" si="10"/>
        <v>3.763440860215054</v>
      </c>
      <c r="N84" s="4">
        <f t="shared" si="10"/>
        <v>1.0110294117647058</v>
      </c>
      <c r="O84" s="4">
        <f t="shared" si="10"/>
        <v>0.89020771513353114</v>
      </c>
      <c r="T84" s="81"/>
    </row>
    <row r="85" spans="1:20" ht="15" customHeight="1" x14ac:dyDescent="0.15">
      <c r="B85" s="35" t="s">
        <v>160</v>
      </c>
      <c r="C85" s="36"/>
      <c r="D85" s="36"/>
      <c r="E85" s="36"/>
      <c r="F85" s="19">
        <v>49</v>
      </c>
      <c r="G85" s="19">
        <v>8</v>
      </c>
      <c r="H85" s="19">
        <v>41</v>
      </c>
      <c r="I85" s="19">
        <v>40</v>
      </c>
      <c r="J85" s="73">
        <v>40</v>
      </c>
      <c r="K85" s="117">
        <f t="shared" si="10"/>
        <v>2.4161735700197235</v>
      </c>
      <c r="L85" s="26">
        <f t="shared" si="10"/>
        <v>1.1019283746556474</v>
      </c>
      <c r="M85" s="5">
        <f t="shared" si="10"/>
        <v>3.1490015360983099</v>
      </c>
      <c r="N85" s="5">
        <f t="shared" si="10"/>
        <v>3.6764705882352944</v>
      </c>
      <c r="O85" s="5">
        <f t="shared" si="10"/>
        <v>3.9564787339268048</v>
      </c>
      <c r="T85" s="81"/>
    </row>
    <row r="86" spans="1:20" ht="15" customHeight="1" x14ac:dyDescent="0.15">
      <c r="B86" s="38" t="s">
        <v>1</v>
      </c>
      <c r="C86" s="28"/>
      <c r="D86" s="28"/>
      <c r="E86" s="29"/>
      <c r="F86" s="39">
        <f t="shared" ref="F86:O86" si="11">SUM(F76:F85)</f>
        <v>2028</v>
      </c>
      <c r="G86" s="39">
        <f t="shared" si="11"/>
        <v>726</v>
      </c>
      <c r="H86" s="39">
        <f t="shared" si="11"/>
        <v>1302</v>
      </c>
      <c r="I86" s="39">
        <f t="shared" si="11"/>
        <v>1088</v>
      </c>
      <c r="J86" s="69">
        <f t="shared" si="11"/>
        <v>1011</v>
      </c>
      <c r="K86" s="114">
        <f t="shared" si="11"/>
        <v>99.999999999999986</v>
      </c>
      <c r="L86" s="25">
        <f t="shared" si="11"/>
        <v>99.999999999999986</v>
      </c>
      <c r="M86" s="6">
        <f t="shared" si="11"/>
        <v>100</v>
      </c>
      <c r="N86" s="6">
        <f t="shared" si="11"/>
        <v>100</v>
      </c>
      <c r="O86" s="6">
        <f t="shared" si="11"/>
        <v>99.999999999999972</v>
      </c>
    </row>
    <row r="87" spans="1:20" ht="15" customHeight="1" x14ac:dyDescent="0.15">
      <c r="B87" s="38" t="s">
        <v>108</v>
      </c>
      <c r="C87" s="28"/>
      <c r="D87" s="28"/>
      <c r="E87" s="29"/>
      <c r="F87" s="40">
        <v>7.0524938369248211</v>
      </c>
      <c r="G87" s="40">
        <v>6.9803621396052735</v>
      </c>
      <c r="H87" s="40">
        <v>7.0935648588720639</v>
      </c>
      <c r="I87" s="40">
        <v>6.3138707022690017</v>
      </c>
      <c r="J87" s="40">
        <v>6.292051207146061</v>
      </c>
    </row>
    <row r="88" spans="1:20" ht="15" customHeight="1" x14ac:dyDescent="0.15">
      <c r="B88" s="38" t="s">
        <v>109</v>
      </c>
      <c r="C88" s="28"/>
      <c r="D88" s="28"/>
      <c r="E88" s="29"/>
      <c r="F88" s="41">
        <v>45</v>
      </c>
      <c r="G88" s="72">
        <v>34.782608695652172</v>
      </c>
      <c r="H88" s="72">
        <v>45</v>
      </c>
      <c r="I88" s="72">
        <v>37.5</v>
      </c>
      <c r="J88" s="72">
        <v>37.5</v>
      </c>
    </row>
    <row r="89" spans="1:20" ht="15" customHeight="1" x14ac:dyDescent="0.15">
      <c r="B89" s="63"/>
      <c r="C89" s="45"/>
      <c r="D89" s="45"/>
      <c r="E89" s="45"/>
      <c r="F89" s="115"/>
      <c r="G89" s="115"/>
      <c r="H89" s="115"/>
      <c r="I89" s="115"/>
      <c r="J89" s="115"/>
    </row>
    <row r="90" spans="1:20" ht="15" customHeight="1" x14ac:dyDescent="0.15">
      <c r="A90" s="1" t="s">
        <v>493</v>
      </c>
      <c r="B90" s="22"/>
      <c r="C90" s="22"/>
      <c r="D90" s="22"/>
      <c r="F90" s="1"/>
    </row>
    <row r="91" spans="1:20" ht="13.65" customHeight="1" x14ac:dyDescent="0.15">
      <c r="B91" s="65"/>
      <c r="C91" s="33"/>
      <c r="D91" s="33"/>
      <c r="E91" s="33"/>
      <c r="F91" s="80"/>
      <c r="G91" s="87"/>
      <c r="H91" s="84" t="s">
        <v>2</v>
      </c>
      <c r="I91" s="87"/>
      <c r="J91" s="87"/>
      <c r="K91" s="110"/>
      <c r="L91" s="87"/>
      <c r="M91" s="84" t="s">
        <v>3</v>
      </c>
      <c r="N91" s="87"/>
      <c r="O91" s="85"/>
    </row>
    <row r="92" spans="1:20" ht="19.2" x14ac:dyDescent="0.15">
      <c r="B92" s="78"/>
      <c r="F92" s="98" t="s">
        <v>589</v>
      </c>
      <c r="G92" s="98" t="s">
        <v>231</v>
      </c>
      <c r="H92" s="98" t="s">
        <v>232</v>
      </c>
      <c r="I92" s="98" t="s">
        <v>591</v>
      </c>
      <c r="J92" s="104" t="s">
        <v>234</v>
      </c>
      <c r="K92" s="107" t="s">
        <v>589</v>
      </c>
      <c r="L92" s="98" t="s">
        <v>231</v>
      </c>
      <c r="M92" s="98" t="s">
        <v>232</v>
      </c>
      <c r="N92" s="98" t="s">
        <v>591</v>
      </c>
      <c r="O92" s="98" t="s">
        <v>234</v>
      </c>
    </row>
    <row r="93" spans="1:20" ht="12" customHeight="1" x14ac:dyDescent="0.15">
      <c r="B93" s="35"/>
      <c r="C93" s="89"/>
      <c r="D93" s="89"/>
      <c r="E93" s="36"/>
      <c r="F93" s="37"/>
      <c r="G93" s="37"/>
      <c r="H93" s="37"/>
      <c r="I93" s="37"/>
      <c r="J93" s="67"/>
      <c r="K93" s="111">
        <f>F105</f>
        <v>2028</v>
      </c>
      <c r="L93" s="2">
        <f t="shared" ref="L93:O93" si="12">G105</f>
        <v>726</v>
      </c>
      <c r="M93" s="2">
        <f t="shared" si="12"/>
        <v>1302</v>
      </c>
      <c r="N93" s="2">
        <f t="shared" si="12"/>
        <v>1088</v>
      </c>
      <c r="O93" s="2">
        <f t="shared" si="12"/>
        <v>1011</v>
      </c>
      <c r="P93" s="91"/>
      <c r="Q93" s="91"/>
      <c r="R93" s="91"/>
      <c r="S93" s="91"/>
    </row>
    <row r="94" spans="1:20" ht="15" customHeight="1" x14ac:dyDescent="0.15">
      <c r="B94" s="34" t="s">
        <v>197</v>
      </c>
      <c r="C94" s="255"/>
      <c r="D94" s="255"/>
      <c r="F94" s="17">
        <v>165</v>
      </c>
      <c r="G94" s="17">
        <v>20</v>
      </c>
      <c r="H94" s="17">
        <v>145</v>
      </c>
      <c r="I94" s="17">
        <v>83</v>
      </c>
      <c r="J94" s="105">
        <v>79</v>
      </c>
      <c r="K94" s="112">
        <f t="shared" ref="K94:O104" si="13">F94/K$5*100</f>
        <v>8.1360946745562135</v>
      </c>
      <c r="L94" s="3">
        <f t="shared" si="13"/>
        <v>2.7548209366391188</v>
      </c>
      <c r="M94" s="3">
        <f t="shared" si="13"/>
        <v>11.136712749615976</v>
      </c>
      <c r="N94" s="3">
        <f t="shared" si="13"/>
        <v>7.6286764705882355</v>
      </c>
      <c r="O94" s="3">
        <f t="shared" si="13"/>
        <v>7.8140454995054398</v>
      </c>
      <c r="P94" s="81"/>
      <c r="Q94" s="81"/>
      <c r="R94" s="81"/>
      <c r="S94" s="81"/>
      <c r="T94" s="81"/>
    </row>
    <row r="95" spans="1:20" ht="15" customHeight="1" x14ac:dyDescent="0.15">
      <c r="B95" s="34" t="s">
        <v>88</v>
      </c>
      <c r="C95" s="255"/>
      <c r="D95" s="255"/>
      <c r="F95" s="18">
        <v>551</v>
      </c>
      <c r="G95" s="18">
        <v>223</v>
      </c>
      <c r="H95" s="18">
        <v>328</v>
      </c>
      <c r="I95" s="18">
        <v>337</v>
      </c>
      <c r="J95" s="68">
        <v>317</v>
      </c>
      <c r="K95" s="113">
        <f t="shared" si="13"/>
        <v>27.169625246548325</v>
      </c>
      <c r="L95" s="4">
        <f t="shared" si="13"/>
        <v>30.71625344352617</v>
      </c>
      <c r="M95" s="4">
        <f t="shared" si="13"/>
        <v>25.192012288786479</v>
      </c>
      <c r="N95" s="4">
        <f t="shared" si="13"/>
        <v>30.974264705882355</v>
      </c>
      <c r="O95" s="4">
        <f t="shared" si="13"/>
        <v>31.355093966369928</v>
      </c>
      <c r="P95" s="81"/>
      <c r="Q95" s="81"/>
      <c r="R95" s="81"/>
      <c r="S95" s="81"/>
      <c r="T95" s="81"/>
    </row>
    <row r="96" spans="1:20" ht="15" customHeight="1" x14ac:dyDescent="0.15">
      <c r="B96" s="34" t="s">
        <v>89</v>
      </c>
      <c r="C96" s="255"/>
      <c r="D96" s="255"/>
      <c r="F96" s="18">
        <v>797</v>
      </c>
      <c r="G96" s="18">
        <v>323</v>
      </c>
      <c r="H96" s="18">
        <v>474</v>
      </c>
      <c r="I96" s="18">
        <v>438</v>
      </c>
      <c r="J96" s="68">
        <v>398</v>
      </c>
      <c r="K96" s="113">
        <f t="shared" si="13"/>
        <v>39.299802761341226</v>
      </c>
      <c r="L96" s="4">
        <f t="shared" si="13"/>
        <v>44.490358126721766</v>
      </c>
      <c r="M96" s="4">
        <f t="shared" si="13"/>
        <v>36.405529953917046</v>
      </c>
      <c r="N96" s="4">
        <f t="shared" si="13"/>
        <v>40.257352941176471</v>
      </c>
      <c r="O96" s="4">
        <f t="shared" si="13"/>
        <v>39.366963402571706</v>
      </c>
      <c r="P96" s="81"/>
      <c r="Q96" s="81"/>
      <c r="R96" s="81"/>
      <c r="S96" s="81"/>
      <c r="T96" s="81"/>
    </row>
    <row r="97" spans="1:20" ht="15" customHeight="1" x14ac:dyDescent="0.15">
      <c r="B97" s="34" t="s">
        <v>90</v>
      </c>
      <c r="C97" s="255"/>
      <c r="D97" s="255"/>
      <c r="F97" s="18">
        <v>316</v>
      </c>
      <c r="G97" s="18">
        <v>115</v>
      </c>
      <c r="H97" s="18">
        <v>201</v>
      </c>
      <c r="I97" s="18">
        <v>138</v>
      </c>
      <c r="J97" s="68">
        <v>128</v>
      </c>
      <c r="K97" s="113">
        <f t="shared" si="13"/>
        <v>15.581854043392504</v>
      </c>
      <c r="L97" s="4">
        <f t="shared" si="13"/>
        <v>15.840220385674931</v>
      </c>
      <c r="M97" s="4">
        <f t="shared" si="13"/>
        <v>15.43778801843318</v>
      </c>
      <c r="N97" s="4">
        <f t="shared" si="13"/>
        <v>12.683823529411764</v>
      </c>
      <c r="O97" s="4">
        <f t="shared" si="13"/>
        <v>12.660731948565775</v>
      </c>
      <c r="P97" s="81"/>
      <c r="Q97" s="81"/>
      <c r="R97" s="81"/>
      <c r="S97" s="81"/>
      <c r="T97" s="81"/>
    </row>
    <row r="98" spans="1:20" ht="15" customHeight="1" x14ac:dyDescent="0.15">
      <c r="B98" s="34" t="s">
        <v>91</v>
      </c>
      <c r="C98" s="255"/>
      <c r="D98" s="255"/>
      <c r="F98" s="18">
        <v>92</v>
      </c>
      <c r="G98" s="18">
        <v>28</v>
      </c>
      <c r="H98" s="18">
        <v>64</v>
      </c>
      <c r="I98" s="18">
        <v>41</v>
      </c>
      <c r="J98" s="68">
        <v>40</v>
      </c>
      <c r="K98" s="113">
        <f t="shared" si="13"/>
        <v>4.5364891518737673</v>
      </c>
      <c r="L98" s="4">
        <f t="shared" si="13"/>
        <v>3.8567493112947657</v>
      </c>
      <c r="M98" s="4">
        <f t="shared" si="13"/>
        <v>4.9155145929339481</v>
      </c>
      <c r="N98" s="4">
        <f t="shared" si="13"/>
        <v>3.7683823529411762</v>
      </c>
      <c r="O98" s="4">
        <f t="shared" si="13"/>
        <v>3.9564787339268048</v>
      </c>
      <c r="P98" s="81"/>
      <c r="Q98" s="81"/>
      <c r="R98" s="81"/>
      <c r="S98" s="81"/>
      <c r="T98" s="81"/>
    </row>
    <row r="99" spans="1:20" ht="15" customHeight="1" x14ac:dyDescent="0.15">
      <c r="B99" s="34" t="s">
        <v>155</v>
      </c>
      <c r="C99" s="255"/>
      <c r="D99" s="255"/>
      <c r="F99" s="18">
        <v>36</v>
      </c>
      <c r="G99" s="18">
        <v>5</v>
      </c>
      <c r="H99" s="18">
        <v>31</v>
      </c>
      <c r="I99" s="18">
        <v>4</v>
      </c>
      <c r="J99" s="68">
        <v>3</v>
      </c>
      <c r="K99" s="113">
        <f t="shared" si="13"/>
        <v>1.7751479289940828</v>
      </c>
      <c r="L99" s="4">
        <f t="shared" si="13"/>
        <v>0.68870523415977969</v>
      </c>
      <c r="M99" s="4">
        <f t="shared" si="13"/>
        <v>2.3809523809523809</v>
      </c>
      <c r="N99" s="4">
        <f t="shared" si="13"/>
        <v>0.36764705882352938</v>
      </c>
      <c r="O99" s="4">
        <f t="shared" si="13"/>
        <v>0.29673590504451042</v>
      </c>
      <c r="P99" s="81"/>
      <c r="Q99" s="81"/>
      <c r="R99" s="81"/>
      <c r="S99" s="81"/>
      <c r="T99" s="81"/>
    </row>
    <row r="100" spans="1:20" ht="15" customHeight="1" x14ac:dyDescent="0.15">
      <c r="B100" s="34" t="s">
        <v>156</v>
      </c>
      <c r="C100" s="255"/>
      <c r="D100" s="255"/>
      <c r="F100" s="18">
        <v>9</v>
      </c>
      <c r="G100" s="18">
        <v>2</v>
      </c>
      <c r="H100" s="18">
        <v>7</v>
      </c>
      <c r="I100" s="18">
        <v>4</v>
      </c>
      <c r="J100" s="68">
        <v>3</v>
      </c>
      <c r="K100" s="113">
        <f t="shared" si="13"/>
        <v>0.4437869822485207</v>
      </c>
      <c r="L100" s="4">
        <f t="shared" si="13"/>
        <v>0.27548209366391185</v>
      </c>
      <c r="M100" s="4">
        <f t="shared" si="13"/>
        <v>0.53763440860215062</v>
      </c>
      <c r="N100" s="4">
        <f t="shared" si="13"/>
        <v>0.36764705882352938</v>
      </c>
      <c r="O100" s="4">
        <f t="shared" si="13"/>
        <v>0.29673590504451042</v>
      </c>
      <c r="P100" s="81"/>
      <c r="Q100" s="81"/>
      <c r="R100" s="81"/>
      <c r="S100" s="81"/>
      <c r="T100" s="81"/>
    </row>
    <row r="101" spans="1:20" ht="15" customHeight="1" x14ac:dyDescent="0.15">
      <c r="B101" s="34" t="s">
        <v>157</v>
      </c>
      <c r="C101" s="255"/>
      <c r="D101" s="255"/>
      <c r="F101" s="18">
        <v>7</v>
      </c>
      <c r="G101" s="18">
        <v>2</v>
      </c>
      <c r="H101" s="18">
        <v>5</v>
      </c>
      <c r="I101" s="18">
        <v>2</v>
      </c>
      <c r="J101" s="68">
        <v>2</v>
      </c>
      <c r="K101" s="113">
        <f t="shared" si="13"/>
        <v>0.34516765285996054</v>
      </c>
      <c r="L101" s="4">
        <f t="shared" si="13"/>
        <v>0.27548209366391185</v>
      </c>
      <c r="M101" s="4">
        <f t="shared" si="13"/>
        <v>0.38402457757296465</v>
      </c>
      <c r="N101" s="4">
        <f t="shared" si="13"/>
        <v>0.18382352941176469</v>
      </c>
      <c r="O101" s="4">
        <f t="shared" si="13"/>
        <v>0.19782393669634024</v>
      </c>
      <c r="P101" s="81"/>
      <c r="Q101" s="81"/>
      <c r="R101" s="81"/>
      <c r="S101" s="81"/>
      <c r="T101" s="81"/>
    </row>
    <row r="102" spans="1:20" ht="15" customHeight="1" x14ac:dyDescent="0.15">
      <c r="B102" s="34" t="s">
        <v>161</v>
      </c>
      <c r="C102" s="255"/>
      <c r="D102" s="255"/>
      <c r="F102" s="18">
        <v>2</v>
      </c>
      <c r="G102" s="18">
        <v>0</v>
      </c>
      <c r="H102" s="18">
        <v>2</v>
      </c>
      <c r="I102" s="18">
        <v>1</v>
      </c>
      <c r="J102" s="68">
        <v>1</v>
      </c>
      <c r="K102" s="113">
        <f t="shared" si="13"/>
        <v>9.8619329388560162E-2</v>
      </c>
      <c r="L102" s="4">
        <f t="shared" si="13"/>
        <v>0</v>
      </c>
      <c r="M102" s="4">
        <f t="shared" si="13"/>
        <v>0.15360983102918588</v>
      </c>
      <c r="N102" s="4">
        <f t="shared" si="13"/>
        <v>9.1911764705882346E-2</v>
      </c>
      <c r="O102" s="4">
        <f t="shared" si="13"/>
        <v>9.8911968348170121E-2</v>
      </c>
      <c r="P102" s="81"/>
      <c r="Q102" s="81"/>
      <c r="R102" s="81"/>
      <c r="S102" s="81"/>
      <c r="T102" s="81"/>
    </row>
    <row r="103" spans="1:20" ht="15" customHeight="1" x14ac:dyDescent="0.15">
      <c r="B103" s="34" t="s">
        <v>158</v>
      </c>
      <c r="C103" s="255"/>
      <c r="D103" s="255"/>
      <c r="F103" s="18">
        <v>4</v>
      </c>
      <c r="G103" s="18">
        <v>0</v>
      </c>
      <c r="H103" s="18">
        <v>4</v>
      </c>
      <c r="I103" s="18">
        <v>0</v>
      </c>
      <c r="J103" s="68">
        <v>0</v>
      </c>
      <c r="K103" s="113">
        <f t="shared" si="13"/>
        <v>0.19723865877712032</v>
      </c>
      <c r="L103" s="4">
        <f t="shared" si="13"/>
        <v>0</v>
      </c>
      <c r="M103" s="4">
        <f t="shared" si="13"/>
        <v>0.30721966205837176</v>
      </c>
      <c r="N103" s="4">
        <f t="shared" si="13"/>
        <v>0</v>
      </c>
      <c r="O103" s="4">
        <f t="shared" si="13"/>
        <v>0</v>
      </c>
      <c r="P103" s="81"/>
      <c r="Q103" s="81"/>
      <c r="R103" s="81"/>
      <c r="S103" s="81"/>
      <c r="T103" s="81"/>
    </row>
    <row r="104" spans="1:20" ht="15" customHeight="1" x14ac:dyDescent="0.15">
      <c r="B104" s="35" t="s">
        <v>160</v>
      </c>
      <c r="C104" s="89"/>
      <c r="D104" s="89"/>
      <c r="E104" s="36"/>
      <c r="F104" s="19">
        <v>49</v>
      </c>
      <c r="G104" s="19">
        <v>8</v>
      </c>
      <c r="H104" s="19">
        <v>41</v>
      </c>
      <c r="I104" s="19">
        <v>40</v>
      </c>
      <c r="J104" s="73">
        <v>40</v>
      </c>
      <c r="K104" s="117">
        <f t="shared" si="13"/>
        <v>2.4161735700197235</v>
      </c>
      <c r="L104" s="5">
        <f t="shared" si="13"/>
        <v>1.1019283746556474</v>
      </c>
      <c r="M104" s="5">
        <f t="shared" si="13"/>
        <v>3.1490015360983099</v>
      </c>
      <c r="N104" s="5">
        <f t="shared" si="13"/>
        <v>3.6764705882352944</v>
      </c>
      <c r="O104" s="5">
        <f t="shared" si="13"/>
        <v>3.9564787339268048</v>
      </c>
      <c r="P104" s="23"/>
      <c r="Q104" s="23"/>
      <c r="R104" s="23"/>
      <c r="S104" s="23"/>
      <c r="T104" s="81"/>
    </row>
    <row r="105" spans="1:20" ht="15" customHeight="1" x14ac:dyDescent="0.15">
      <c r="B105" s="38" t="s">
        <v>1</v>
      </c>
      <c r="C105" s="79"/>
      <c r="D105" s="79"/>
      <c r="E105" s="28"/>
      <c r="F105" s="39">
        <f>SUM(F94:F104)</f>
        <v>2028</v>
      </c>
      <c r="G105" s="39">
        <f>SUM(G94:G104)</f>
        <v>726</v>
      </c>
      <c r="H105" s="39">
        <f>SUM(H94:H104)</f>
        <v>1302</v>
      </c>
      <c r="I105" s="39">
        <f>SUM(I94:I104)</f>
        <v>1088</v>
      </c>
      <c r="J105" s="69">
        <f>SUM(J94:J104)</f>
        <v>1011</v>
      </c>
      <c r="K105" s="114">
        <f>IF(SUM(K94:K104)&gt;100,"－",SUM(K94:K104))</f>
        <v>100.00000000000001</v>
      </c>
      <c r="L105" s="6">
        <f>IF(SUM(L94:L104)&gt;100,"－",SUM(L94:L104))</f>
        <v>100</v>
      </c>
      <c r="M105" s="6">
        <f>IF(SUM(M94:M104)&gt;100,"－",SUM(M94:M104))</f>
        <v>99.999999999999986</v>
      </c>
      <c r="N105" s="6">
        <f>IF(SUM(N94:N104)&gt;100,"－",SUM(N94:N104))</f>
        <v>100.00000000000003</v>
      </c>
      <c r="O105" s="6">
        <f>IF(SUM(O94:O104)&gt;100,"－",SUM(O94:O104))</f>
        <v>99.999999999999986</v>
      </c>
      <c r="P105" s="23"/>
      <c r="Q105" s="23"/>
      <c r="R105" s="23"/>
      <c r="S105" s="23"/>
    </row>
    <row r="106" spans="1:20" ht="15" customHeight="1" x14ac:dyDescent="0.15">
      <c r="B106" s="38" t="s">
        <v>92</v>
      </c>
      <c r="C106" s="79"/>
      <c r="D106" s="79"/>
      <c r="E106" s="29"/>
      <c r="F106" s="41">
        <v>14.104987673849642</v>
      </c>
      <c r="G106" s="72">
        <v>13.960724279210547</v>
      </c>
      <c r="H106" s="72">
        <v>14.187129717744128</v>
      </c>
      <c r="I106" s="72">
        <v>12.627741404538003</v>
      </c>
      <c r="J106" s="72">
        <v>12.584102414292122</v>
      </c>
      <c r="P106" s="14"/>
      <c r="Q106" s="14"/>
      <c r="R106" s="14"/>
      <c r="S106" s="14"/>
    </row>
    <row r="107" spans="1:20" ht="15" customHeight="1" x14ac:dyDescent="0.15">
      <c r="B107" s="63"/>
      <c r="C107" s="63"/>
      <c r="D107" s="54"/>
      <c r="E107" s="14"/>
      <c r="F107" s="14"/>
      <c r="G107" s="14"/>
      <c r="H107" s="14"/>
      <c r="I107" s="14"/>
      <c r="J107" s="14"/>
    </row>
    <row r="108" spans="1:20" ht="12.9" customHeight="1" x14ac:dyDescent="0.15">
      <c r="A108" s="74" t="s">
        <v>494</v>
      </c>
      <c r="B108" s="22"/>
      <c r="C108" s="22"/>
      <c r="D108" s="22"/>
      <c r="G108" s="7"/>
      <c r="H108" s="7"/>
      <c r="I108" s="7"/>
    </row>
    <row r="109" spans="1:20" ht="15" customHeight="1" x14ac:dyDescent="0.15">
      <c r="A109" s="1" t="s">
        <v>495</v>
      </c>
      <c r="B109" s="22"/>
      <c r="C109" s="22"/>
      <c r="D109" s="22"/>
      <c r="G109" s="7"/>
      <c r="H109" s="7"/>
      <c r="I109" s="7"/>
    </row>
    <row r="110" spans="1:20" ht="13.65" customHeight="1" x14ac:dyDescent="0.15">
      <c r="B110" s="65"/>
      <c r="C110" s="33"/>
      <c r="D110" s="33"/>
      <c r="E110" s="80"/>
      <c r="F110" s="87"/>
      <c r="G110" s="84" t="s">
        <v>168</v>
      </c>
      <c r="H110" s="87"/>
      <c r="I110" s="87"/>
      <c r="J110" s="106"/>
      <c r="K110" s="87"/>
      <c r="L110" s="84" t="s">
        <v>3</v>
      </c>
      <c r="M110" s="87"/>
      <c r="N110" s="101"/>
      <c r="O110" s="87"/>
      <c r="P110" s="87"/>
      <c r="Q110" s="130" t="s">
        <v>352</v>
      </c>
      <c r="R110" s="87"/>
      <c r="S110" s="85"/>
    </row>
    <row r="111" spans="1:20" ht="19.2" x14ac:dyDescent="0.15">
      <c r="B111" s="94"/>
      <c r="C111" s="45"/>
      <c r="D111" s="259"/>
      <c r="E111" s="98" t="s">
        <v>589</v>
      </c>
      <c r="F111" s="98" t="s">
        <v>231</v>
      </c>
      <c r="G111" s="98" t="s">
        <v>232</v>
      </c>
      <c r="H111" s="98" t="s">
        <v>591</v>
      </c>
      <c r="I111" s="104" t="s">
        <v>234</v>
      </c>
      <c r="J111" s="107" t="s">
        <v>589</v>
      </c>
      <c r="K111" s="98" t="s">
        <v>231</v>
      </c>
      <c r="L111" s="98" t="s">
        <v>232</v>
      </c>
      <c r="M111" s="98" t="s">
        <v>591</v>
      </c>
      <c r="N111" s="102" t="s">
        <v>234</v>
      </c>
      <c r="O111" s="99" t="s">
        <v>589</v>
      </c>
      <c r="P111" s="98" t="s">
        <v>231</v>
      </c>
      <c r="Q111" s="98" t="s">
        <v>232</v>
      </c>
      <c r="R111" s="98" t="s">
        <v>591</v>
      </c>
      <c r="S111" s="129" t="s">
        <v>234</v>
      </c>
    </row>
    <row r="112" spans="1:20" ht="12" customHeight="1" x14ac:dyDescent="0.15">
      <c r="B112" s="66"/>
      <c r="C112" s="36"/>
      <c r="D112" s="77"/>
      <c r="E112" s="37"/>
      <c r="F112" s="37"/>
      <c r="G112" s="37"/>
      <c r="H112" s="37"/>
      <c r="I112" s="67"/>
      <c r="J112" s="223">
        <f>E123</f>
        <v>9991</v>
      </c>
      <c r="K112" s="219">
        <f t="shared" ref="K112:N112" si="14">F123</f>
        <v>5216</v>
      </c>
      <c r="L112" s="219">
        <f t="shared" si="14"/>
        <v>4775</v>
      </c>
      <c r="M112" s="219">
        <f t="shared" si="14"/>
        <v>4786</v>
      </c>
      <c r="N112" s="220">
        <f t="shared" si="14"/>
        <v>4328</v>
      </c>
      <c r="O112" s="131"/>
      <c r="P112" s="37"/>
      <c r="Q112" s="37"/>
      <c r="R112" s="37"/>
      <c r="S112" s="37"/>
    </row>
    <row r="113" spans="1:20" ht="25.5" customHeight="1" x14ac:dyDescent="0.15">
      <c r="B113" s="496" t="s">
        <v>649</v>
      </c>
      <c r="C113" s="497"/>
      <c r="D113" s="498"/>
      <c r="E113" s="163">
        <v>4265</v>
      </c>
      <c r="F113" s="145">
        <v>2029</v>
      </c>
      <c r="G113" s="147">
        <v>2236</v>
      </c>
      <c r="H113" s="146">
        <v>1652</v>
      </c>
      <c r="I113" s="147">
        <v>1477</v>
      </c>
      <c r="J113" s="148">
        <f t="shared" ref="J113:N122" si="15">E113/J$112*100</f>
        <v>42.688419577619854</v>
      </c>
      <c r="K113" s="149">
        <f t="shared" si="15"/>
        <v>38.899539877300612</v>
      </c>
      <c r="L113" s="237">
        <f t="shared" si="15"/>
        <v>46.827225130890056</v>
      </c>
      <c r="M113" s="150">
        <f t="shared" si="15"/>
        <v>34.51734224822399</v>
      </c>
      <c r="N113" s="151">
        <f t="shared" si="15"/>
        <v>34.126617375231056</v>
      </c>
      <c r="O113" s="152">
        <v>2.5044039929536113</v>
      </c>
      <c r="P113" s="149">
        <v>3.0929878048780486</v>
      </c>
      <c r="Q113" s="237">
        <v>2.1356255969436484</v>
      </c>
      <c r="R113" s="150">
        <v>1.8133918770581778</v>
      </c>
      <c r="S113" s="153">
        <v>1.7520759193357058</v>
      </c>
      <c r="T113" s="195"/>
    </row>
    <row r="114" spans="1:20" ht="25.5" customHeight="1" x14ac:dyDescent="0.15">
      <c r="B114" s="502" t="s">
        <v>650</v>
      </c>
      <c r="C114" s="503"/>
      <c r="D114" s="504"/>
      <c r="E114" s="164">
        <v>132</v>
      </c>
      <c r="F114" s="154">
        <v>29</v>
      </c>
      <c r="G114" s="156">
        <v>103</v>
      </c>
      <c r="H114" s="155">
        <v>88</v>
      </c>
      <c r="I114" s="156">
        <v>87</v>
      </c>
      <c r="J114" s="157">
        <f t="shared" si="15"/>
        <v>1.3211890701631468</v>
      </c>
      <c r="K114" s="158">
        <f t="shared" si="15"/>
        <v>0.55598159509202449</v>
      </c>
      <c r="L114" s="238">
        <f t="shared" si="15"/>
        <v>2.1570680628272254</v>
      </c>
      <c r="M114" s="159">
        <f t="shared" si="15"/>
        <v>1.8386961972419558</v>
      </c>
      <c r="N114" s="160">
        <f t="shared" si="15"/>
        <v>2.0101663585951943</v>
      </c>
      <c r="O114" s="161">
        <v>7.7510275983558433E-2</v>
      </c>
      <c r="P114" s="158">
        <v>4.4207317073170729E-2</v>
      </c>
      <c r="Q114" s="238">
        <v>9.8376313276026736E-2</v>
      </c>
      <c r="R114" s="159">
        <v>9.6703296703296707E-2</v>
      </c>
      <c r="S114" s="162">
        <v>0.10332541567695962</v>
      </c>
      <c r="T114" s="195"/>
    </row>
    <row r="115" spans="1:20" ht="25.5" customHeight="1" x14ac:dyDescent="0.15">
      <c r="B115" s="502" t="s">
        <v>367</v>
      </c>
      <c r="C115" s="503"/>
      <c r="D115" s="504"/>
      <c r="E115" s="164">
        <v>3482</v>
      </c>
      <c r="F115" s="154">
        <v>2026</v>
      </c>
      <c r="G115" s="156">
        <v>1456</v>
      </c>
      <c r="H115" s="155">
        <v>2125</v>
      </c>
      <c r="I115" s="156">
        <v>1953</v>
      </c>
      <c r="J115" s="157">
        <f t="shared" ref="J115:J118" si="16">E115/J$112*100</f>
        <v>34.851366229606647</v>
      </c>
      <c r="K115" s="158">
        <f t="shared" ref="K115:K118" si="17">F115/K$112*100</f>
        <v>38.842024539877301</v>
      </c>
      <c r="L115" s="238">
        <f t="shared" ref="L115:L118" si="18">G115/L$112*100</f>
        <v>30.492146596858639</v>
      </c>
      <c r="M115" s="159">
        <f t="shared" ref="M115:M118" si="19">H115/M$112*100</f>
        <v>44.400334308399501</v>
      </c>
      <c r="N115" s="160">
        <f t="shared" ref="N115:N118" si="20">I115/N$112*100</f>
        <v>45.124768946395562</v>
      </c>
      <c r="O115" s="161">
        <v>2.0446271285965945</v>
      </c>
      <c r="P115" s="158">
        <v>3.0884146341463414</v>
      </c>
      <c r="Q115" s="238">
        <v>1.390639923591213</v>
      </c>
      <c r="R115" s="159">
        <v>2.3326015367727773</v>
      </c>
      <c r="S115" s="162">
        <v>2.3167259786476868</v>
      </c>
      <c r="T115" s="195"/>
    </row>
    <row r="116" spans="1:20" ht="25.5" customHeight="1" x14ac:dyDescent="0.15">
      <c r="B116" s="505" t="s">
        <v>567</v>
      </c>
      <c r="C116" s="503"/>
      <c r="D116" s="504"/>
      <c r="E116" s="164">
        <v>853</v>
      </c>
      <c r="F116" s="154">
        <v>458</v>
      </c>
      <c r="G116" s="156">
        <v>395</v>
      </c>
      <c r="H116" s="155">
        <v>334</v>
      </c>
      <c r="I116" s="156">
        <v>287</v>
      </c>
      <c r="J116" s="157">
        <f t="shared" si="16"/>
        <v>8.5376839155239725</v>
      </c>
      <c r="K116" s="158">
        <f t="shared" si="17"/>
        <v>8.780674846625768</v>
      </c>
      <c r="L116" s="238">
        <f t="shared" si="18"/>
        <v>8.2722513089005236</v>
      </c>
      <c r="M116" s="159">
        <f t="shared" si="19"/>
        <v>6.9786878395319674</v>
      </c>
      <c r="N116" s="160">
        <f t="shared" si="20"/>
        <v>6.6312384473197792</v>
      </c>
      <c r="O116" s="161">
        <v>0.50088079859072221</v>
      </c>
      <c r="P116" s="158">
        <v>0.69817073170731703</v>
      </c>
      <c r="Q116" s="238">
        <v>0.37726838586437439</v>
      </c>
      <c r="R116" s="159">
        <v>0.36703296703296701</v>
      </c>
      <c r="S116" s="162">
        <v>0.34085510688836107</v>
      </c>
      <c r="T116" s="195"/>
    </row>
    <row r="117" spans="1:20" ht="25.5" customHeight="1" x14ac:dyDescent="0.15">
      <c r="B117" s="505" t="s">
        <v>651</v>
      </c>
      <c r="C117" s="503"/>
      <c r="D117" s="504"/>
      <c r="E117" s="164">
        <v>9</v>
      </c>
      <c r="F117" s="154">
        <v>8</v>
      </c>
      <c r="G117" s="156">
        <v>1</v>
      </c>
      <c r="H117" s="155">
        <v>13</v>
      </c>
      <c r="I117" s="156">
        <v>8</v>
      </c>
      <c r="J117" s="157">
        <f t="shared" si="16"/>
        <v>9.0081072965669098E-2</v>
      </c>
      <c r="K117" s="158">
        <f t="shared" si="17"/>
        <v>0.15337423312883436</v>
      </c>
      <c r="L117" s="238">
        <f t="shared" si="18"/>
        <v>2.0942408376963349E-2</v>
      </c>
      <c r="M117" s="159">
        <f t="shared" si="19"/>
        <v>0.27162557459256165</v>
      </c>
      <c r="N117" s="160">
        <f t="shared" si="20"/>
        <v>0.18484288354898337</v>
      </c>
      <c r="O117" s="161">
        <v>5.2847915443335293E-3</v>
      </c>
      <c r="P117" s="158">
        <v>1.2195121951219513E-2</v>
      </c>
      <c r="Q117" s="238">
        <v>9.5510983763132757E-4</v>
      </c>
      <c r="R117" s="159">
        <v>1.4285714285714285E-2</v>
      </c>
      <c r="S117" s="162">
        <v>9.5011876484560574E-3</v>
      </c>
      <c r="T117" s="195"/>
    </row>
    <row r="118" spans="1:20" ht="25.5" customHeight="1" x14ac:dyDescent="0.15">
      <c r="B118" s="505" t="s">
        <v>569</v>
      </c>
      <c r="C118" s="503"/>
      <c r="D118" s="504"/>
      <c r="E118" s="164">
        <v>82</v>
      </c>
      <c r="F118" s="154">
        <v>40</v>
      </c>
      <c r="G118" s="156">
        <v>42</v>
      </c>
      <c r="H118" s="155">
        <v>35</v>
      </c>
      <c r="I118" s="156">
        <v>29</v>
      </c>
      <c r="J118" s="157">
        <f t="shared" si="16"/>
        <v>0.82073866479831847</v>
      </c>
      <c r="K118" s="158">
        <f t="shared" si="17"/>
        <v>0.76687116564417179</v>
      </c>
      <c r="L118" s="238">
        <f t="shared" si="18"/>
        <v>0.87958115183246077</v>
      </c>
      <c r="M118" s="159">
        <f t="shared" si="19"/>
        <v>0.73129962390305059</v>
      </c>
      <c r="N118" s="160">
        <f t="shared" si="20"/>
        <v>0.67005545286506463</v>
      </c>
      <c r="O118" s="161">
        <v>4.8150322959483266E-2</v>
      </c>
      <c r="P118" s="158">
        <v>6.097560975609756E-2</v>
      </c>
      <c r="Q118" s="238">
        <v>4.0114613180515762E-2</v>
      </c>
      <c r="R118" s="159">
        <v>3.8461538461538464E-2</v>
      </c>
      <c r="S118" s="162">
        <v>3.4441805225653203E-2</v>
      </c>
      <c r="T118" s="195"/>
    </row>
    <row r="119" spans="1:20" ht="25.5" customHeight="1" x14ac:dyDescent="0.15">
      <c r="B119" s="505" t="s">
        <v>652</v>
      </c>
      <c r="C119" s="503"/>
      <c r="D119" s="504"/>
      <c r="E119" s="164">
        <v>81</v>
      </c>
      <c r="F119" s="154">
        <v>28</v>
      </c>
      <c r="G119" s="156">
        <v>53</v>
      </c>
      <c r="H119" s="155">
        <v>20</v>
      </c>
      <c r="I119" s="156">
        <v>17</v>
      </c>
      <c r="J119" s="157">
        <f t="shared" si="15"/>
        <v>0.81072965669102182</v>
      </c>
      <c r="K119" s="158">
        <f t="shared" si="15"/>
        <v>0.53680981595092025</v>
      </c>
      <c r="L119" s="238">
        <f t="shared" si="15"/>
        <v>1.1099476439790577</v>
      </c>
      <c r="M119" s="159">
        <f t="shared" si="15"/>
        <v>0.41788549937317176</v>
      </c>
      <c r="N119" s="160">
        <f t="shared" si="15"/>
        <v>0.39279112754158968</v>
      </c>
      <c r="O119" s="161">
        <v>4.7563123899001761E-2</v>
      </c>
      <c r="P119" s="158">
        <v>4.2682926829268296E-2</v>
      </c>
      <c r="Q119" s="238">
        <v>5.0620821394460364E-2</v>
      </c>
      <c r="R119" s="159">
        <v>2.197802197802198E-2</v>
      </c>
      <c r="S119" s="162">
        <v>2.0190023752969122E-2</v>
      </c>
      <c r="T119" s="195"/>
    </row>
    <row r="120" spans="1:20" ht="39.75" customHeight="1" x14ac:dyDescent="0.15">
      <c r="B120" s="507" t="s">
        <v>653</v>
      </c>
      <c r="C120" s="508"/>
      <c r="D120" s="509"/>
      <c r="E120" s="164">
        <v>436</v>
      </c>
      <c r="F120" s="154">
        <v>306</v>
      </c>
      <c r="G120" s="156">
        <v>130</v>
      </c>
      <c r="H120" s="155">
        <v>127</v>
      </c>
      <c r="I120" s="156">
        <v>106</v>
      </c>
      <c r="J120" s="157">
        <f t="shared" si="15"/>
        <v>4.3639275347813031</v>
      </c>
      <c r="K120" s="158">
        <f t="shared" si="15"/>
        <v>5.8665644171779139</v>
      </c>
      <c r="L120" s="238">
        <f t="shared" si="15"/>
        <v>2.7225130890052354</v>
      </c>
      <c r="M120" s="159">
        <f t="shared" si="15"/>
        <v>2.6535729210196406</v>
      </c>
      <c r="N120" s="160">
        <f t="shared" si="15"/>
        <v>2.4491682070240297</v>
      </c>
      <c r="O120" s="161">
        <v>0.25601879036993541</v>
      </c>
      <c r="P120" s="158">
        <v>0.46646341463414637</v>
      </c>
      <c r="Q120" s="238">
        <v>0.12416427889207259</v>
      </c>
      <c r="R120" s="159">
        <v>0.13956043956043956</v>
      </c>
      <c r="S120" s="162">
        <v>0.12589073634204276</v>
      </c>
      <c r="T120" s="195"/>
    </row>
    <row r="121" spans="1:20" ht="39.75" customHeight="1" x14ac:dyDescent="0.15">
      <c r="B121" s="507" t="s">
        <v>654</v>
      </c>
      <c r="C121" s="508"/>
      <c r="D121" s="509"/>
      <c r="E121" s="164">
        <v>379</v>
      </c>
      <c r="F121" s="154">
        <v>153</v>
      </c>
      <c r="G121" s="156">
        <v>226</v>
      </c>
      <c r="H121" s="155">
        <v>174</v>
      </c>
      <c r="I121" s="156">
        <v>159</v>
      </c>
      <c r="J121" s="157">
        <f t="shared" si="15"/>
        <v>3.7934140726653993</v>
      </c>
      <c r="K121" s="158">
        <f t="shared" si="15"/>
        <v>2.9332822085889569</v>
      </c>
      <c r="L121" s="238">
        <f t="shared" si="15"/>
        <v>4.7329842931937174</v>
      </c>
      <c r="M121" s="159">
        <f t="shared" si="15"/>
        <v>3.6356038445465941</v>
      </c>
      <c r="N121" s="160">
        <f t="shared" si="15"/>
        <v>3.6737523105360443</v>
      </c>
      <c r="O121" s="161">
        <v>0.22254844392248974</v>
      </c>
      <c r="P121" s="158">
        <v>0.23323170731707318</v>
      </c>
      <c r="Q121" s="238">
        <v>0.21585482330468003</v>
      </c>
      <c r="R121" s="159">
        <v>0.1912087912087912</v>
      </c>
      <c r="S121" s="162">
        <v>0.18883610451306412</v>
      </c>
      <c r="T121" s="195"/>
    </row>
    <row r="122" spans="1:20" ht="25.5" customHeight="1" x14ac:dyDescent="0.15">
      <c r="B122" s="489" t="s">
        <v>368</v>
      </c>
      <c r="C122" s="490"/>
      <c r="D122" s="491"/>
      <c r="E122" s="164">
        <v>272</v>
      </c>
      <c r="F122" s="154">
        <v>139</v>
      </c>
      <c r="G122" s="156">
        <v>133</v>
      </c>
      <c r="H122" s="155">
        <v>218</v>
      </c>
      <c r="I122" s="156">
        <v>205</v>
      </c>
      <c r="J122" s="157">
        <f t="shared" si="15"/>
        <v>2.7224502051846664</v>
      </c>
      <c r="K122" s="158">
        <f t="shared" si="15"/>
        <v>2.6648773006134969</v>
      </c>
      <c r="L122" s="238">
        <f t="shared" si="15"/>
        <v>2.7853403141361257</v>
      </c>
      <c r="M122" s="159">
        <f t="shared" si="15"/>
        <v>4.5549519431675716</v>
      </c>
      <c r="N122" s="160">
        <f t="shared" si="15"/>
        <v>4.736598890942699</v>
      </c>
      <c r="O122" s="161">
        <v>0.15981198589894241</v>
      </c>
      <c r="P122" s="158">
        <v>0.21221374045801528</v>
      </c>
      <c r="Q122" s="238">
        <v>0.12702960840496658</v>
      </c>
      <c r="R122" s="159">
        <v>0.23956043956043957</v>
      </c>
      <c r="S122" s="162">
        <v>0.24346793349168647</v>
      </c>
      <c r="T122" s="195"/>
    </row>
    <row r="123" spans="1:20" ht="15" customHeight="1" x14ac:dyDescent="0.15">
      <c r="B123" s="38" t="s">
        <v>1</v>
      </c>
      <c r="C123" s="79"/>
      <c r="D123" s="79"/>
      <c r="E123" s="136">
        <f t="shared" ref="E123:S123" si="21">SUM(E113:E122)</f>
        <v>9991</v>
      </c>
      <c r="F123" s="47">
        <f t="shared" si="21"/>
        <v>5216</v>
      </c>
      <c r="G123" s="136">
        <f t="shared" si="21"/>
        <v>4775</v>
      </c>
      <c r="H123" s="47">
        <f t="shared" si="21"/>
        <v>4786</v>
      </c>
      <c r="I123" s="136">
        <f t="shared" si="21"/>
        <v>4328</v>
      </c>
      <c r="J123" s="139">
        <f t="shared" si="21"/>
        <v>100</v>
      </c>
      <c r="K123" s="72">
        <f t="shared" si="21"/>
        <v>100</v>
      </c>
      <c r="L123" s="201">
        <f t="shared" si="21"/>
        <v>100</v>
      </c>
      <c r="M123" s="72">
        <f t="shared" si="21"/>
        <v>100.00000000000001</v>
      </c>
      <c r="N123" s="137">
        <f t="shared" si="21"/>
        <v>100</v>
      </c>
      <c r="O123" s="140">
        <f t="shared" si="21"/>
        <v>5.8667996547186716</v>
      </c>
      <c r="P123" s="72">
        <f t="shared" si="21"/>
        <v>7.951543008750698</v>
      </c>
      <c r="Q123" s="201">
        <f t="shared" si="21"/>
        <v>4.5606494746895896</v>
      </c>
      <c r="R123" s="72">
        <f t="shared" si="21"/>
        <v>5.2547846226221644</v>
      </c>
      <c r="S123" s="72">
        <f t="shared" si="21"/>
        <v>5.1353102115225848</v>
      </c>
    </row>
    <row r="124" spans="1:20" ht="15" customHeight="1" x14ac:dyDescent="0.15">
      <c r="B124" s="63"/>
      <c r="C124" s="63"/>
      <c r="D124" s="63"/>
      <c r="E124" s="63"/>
      <c r="F124" s="45"/>
      <c r="G124" s="92"/>
      <c r="H124" s="92"/>
      <c r="I124" s="92"/>
      <c r="J124" s="55"/>
      <c r="K124" s="23"/>
      <c r="O124" s="194"/>
      <c r="P124" s="194"/>
      <c r="Q124" s="194"/>
      <c r="R124" s="194"/>
      <c r="S124" s="194"/>
    </row>
    <row r="125" spans="1:20" ht="12.9" customHeight="1" x14ac:dyDescent="0.15">
      <c r="A125" s="74" t="s">
        <v>497</v>
      </c>
      <c r="B125" s="22"/>
      <c r="C125" s="22"/>
      <c r="D125" s="255"/>
      <c r="E125" s="22"/>
      <c r="G125" s="7"/>
      <c r="H125" s="7"/>
      <c r="I125" s="7"/>
      <c r="J125" s="7"/>
      <c r="M125" s="7"/>
    </row>
    <row r="126" spans="1:20" ht="12.9" customHeight="1" x14ac:dyDescent="0.15">
      <c r="A126" s="1" t="s">
        <v>496</v>
      </c>
      <c r="C126" s="1"/>
      <c r="E126" s="1"/>
      <c r="G126" s="7"/>
      <c r="H126" s="7"/>
      <c r="I126" s="7"/>
      <c r="J126" s="7"/>
    </row>
    <row r="127" spans="1:20" ht="13.65" customHeight="1" x14ac:dyDescent="0.15">
      <c r="B127" s="65"/>
      <c r="C127" s="33"/>
      <c r="D127" s="33"/>
      <c r="E127" s="80"/>
      <c r="F127" s="87"/>
      <c r="G127" s="84" t="s">
        <v>168</v>
      </c>
      <c r="H127" s="87"/>
      <c r="I127" s="87"/>
      <c r="J127" s="106"/>
      <c r="K127" s="87"/>
      <c r="L127" s="84" t="s">
        <v>3</v>
      </c>
      <c r="M127" s="87"/>
      <c r="N127" s="101"/>
      <c r="O127" s="87"/>
      <c r="P127" s="87"/>
      <c r="Q127" s="130" t="s">
        <v>352</v>
      </c>
      <c r="R127" s="87"/>
      <c r="S127" s="85"/>
    </row>
    <row r="128" spans="1:20" ht="19.2" x14ac:dyDescent="0.15">
      <c r="B128" s="94"/>
      <c r="C128" s="45"/>
      <c r="D128" s="259"/>
      <c r="E128" s="98" t="s">
        <v>589</v>
      </c>
      <c r="F128" s="98" t="s">
        <v>231</v>
      </c>
      <c r="G128" s="98" t="s">
        <v>232</v>
      </c>
      <c r="H128" s="98" t="s">
        <v>591</v>
      </c>
      <c r="I128" s="104" t="s">
        <v>234</v>
      </c>
      <c r="J128" s="107" t="s">
        <v>589</v>
      </c>
      <c r="K128" s="98" t="s">
        <v>231</v>
      </c>
      <c r="L128" s="98" t="s">
        <v>232</v>
      </c>
      <c r="M128" s="98" t="s">
        <v>591</v>
      </c>
      <c r="N128" s="102" t="s">
        <v>234</v>
      </c>
      <c r="O128" s="99" t="s">
        <v>589</v>
      </c>
      <c r="P128" s="98" t="s">
        <v>231</v>
      </c>
      <c r="Q128" s="98" t="s">
        <v>232</v>
      </c>
      <c r="R128" s="98" t="s">
        <v>591</v>
      </c>
      <c r="S128" s="129" t="s">
        <v>234</v>
      </c>
    </row>
    <row r="129" spans="1:20" ht="12" customHeight="1" x14ac:dyDescent="0.15">
      <c r="B129" s="66"/>
      <c r="C129" s="36"/>
      <c r="D129" s="77"/>
      <c r="E129" s="37"/>
      <c r="F129" s="37"/>
      <c r="G129" s="37"/>
      <c r="H129" s="37"/>
      <c r="I129" s="67"/>
      <c r="J129" s="223">
        <f>E142</f>
        <v>10367</v>
      </c>
      <c r="K129" s="219">
        <f t="shared" ref="K129:N129" si="22">F142</f>
        <v>5509</v>
      </c>
      <c r="L129" s="219">
        <f t="shared" si="22"/>
        <v>4858</v>
      </c>
      <c r="M129" s="219">
        <f t="shared" si="22"/>
        <v>4723</v>
      </c>
      <c r="N129" s="220">
        <f t="shared" si="22"/>
        <v>4221</v>
      </c>
      <c r="O129" s="131"/>
      <c r="P129" s="37"/>
      <c r="Q129" s="37"/>
      <c r="R129" s="37"/>
      <c r="S129" s="37"/>
    </row>
    <row r="130" spans="1:20" ht="25.5" customHeight="1" x14ac:dyDescent="0.15">
      <c r="B130" s="496" t="s">
        <v>568</v>
      </c>
      <c r="C130" s="497"/>
      <c r="D130" s="498"/>
      <c r="E130" s="163">
        <v>4985</v>
      </c>
      <c r="F130" s="145">
        <v>2939</v>
      </c>
      <c r="G130" s="147">
        <v>2046</v>
      </c>
      <c r="H130" s="146">
        <v>1733</v>
      </c>
      <c r="I130" s="147">
        <v>1510</v>
      </c>
      <c r="J130" s="148">
        <f>E130/J$129*100</f>
        <v>48.08527057007813</v>
      </c>
      <c r="K130" s="149">
        <f t="shared" ref="K130:K141" si="23">F130/K$129*100</f>
        <v>53.349065166091847</v>
      </c>
      <c r="L130" s="237">
        <f t="shared" ref="L130:L141" si="24">G130/L$129*100</f>
        <v>42.116097159324823</v>
      </c>
      <c r="M130" s="150">
        <f t="shared" ref="M130:M141" si="25">H130/M$129*100</f>
        <v>36.692780012703793</v>
      </c>
      <c r="N130" s="151">
        <f t="shared" ref="N130:N141" si="26">I130/N$129*100</f>
        <v>35.773513385453683</v>
      </c>
      <c r="O130" s="152">
        <v>2.7465564738292012</v>
      </c>
      <c r="P130" s="149">
        <v>4.2409812409812409</v>
      </c>
      <c r="Q130" s="237">
        <v>1.8235294117647058</v>
      </c>
      <c r="R130" s="150">
        <v>1.773797338792221</v>
      </c>
      <c r="S130" s="153">
        <v>1.6703539823008851</v>
      </c>
      <c r="T130" s="195"/>
    </row>
    <row r="131" spans="1:20" ht="25.5" customHeight="1" x14ac:dyDescent="0.15">
      <c r="B131" s="499" t="s">
        <v>649</v>
      </c>
      <c r="C131" s="500"/>
      <c r="D131" s="501"/>
      <c r="E131" s="164">
        <v>2021</v>
      </c>
      <c r="F131" s="154">
        <v>877</v>
      </c>
      <c r="G131" s="156">
        <v>1144</v>
      </c>
      <c r="H131" s="155">
        <v>964</v>
      </c>
      <c r="I131" s="156">
        <v>866</v>
      </c>
      <c r="J131" s="157">
        <f t="shared" ref="J131:J141" si="27">E131/J$129*100</f>
        <v>19.494550014468988</v>
      </c>
      <c r="K131" s="158">
        <f t="shared" si="23"/>
        <v>15.919404610637139</v>
      </c>
      <c r="L131" s="238">
        <f t="shared" si="24"/>
        <v>23.548785508439689</v>
      </c>
      <c r="M131" s="159">
        <f t="shared" si="25"/>
        <v>20.410755875502858</v>
      </c>
      <c r="N131" s="160">
        <f t="shared" si="26"/>
        <v>20.516465292584694</v>
      </c>
      <c r="O131" s="161">
        <v>1.1134986225895316</v>
      </c>
      <c r="P131" s="158">
        <v>1.2655122655122655</v>
      </c>
      <c r="Q131" s="238">
        <v>1.0196078431372548</v>
      </c>
      <c r="R131" s="159">
        <v>0.98973305954825463</v>
      </c>
      <c r="S131" s="162">
        <v>0.9611542730299667</v>
      </c>
      <c r="T131" s="195"/>
    </row>
    <row r="132" spans="1:20" ht="25.5" customHeight="1" x14ac:dyDescent="0.15">
      <c r="B132" s="502" t="s">
        <v>650</v>
      </c>
      <c r="C132" s="503"/>
      <c r="D132" s="504"/>
      <c r="E132" s="164">
        <v>253</v>
      </c>
      <c r="F132" s="154">
        <v>146</v>
      </c>
      <c r="G132" s="156">
        <v>107</v>
      </c>
      <c r="H132" s="155">
        <v>105</v>
      </c>
      <c r="I132" s="156">
        <v>94</v>
      </c>
      <c r="J132" s="157">
        <f t="shared" si="27"/>
        <v>2.4404359988424811</v>
      </c>
      <c r="K132" s="158">
        <f t="shared" si="23"/>
        <v>2.6502087493192956</v>
      </c>
      <c r="L132" s="238">
        <f t="shared" si="24"/>
        <v>2.2025524907369287</v>
      </c>
      <c r="M132" s="159">
        <f t="shared" si="25"/>
        <v>2.2231632437010376</v>
      </c>
      <c r="N132" s="160">
        <f t="shared" si="26"/>
        <v>2.2269604359156601</v>
      </c>
      <c r="O132" s="161">
        <v>0.1393939393939394</v>
      </c>
      <c r="P132" s="158">
        <v>0.21067821067821069</v>
      </c>
      <c r="Q132" s="238">
        <v>9.5365418894830661E-2</v>
      </c>
      <c r="R132" s="159">
        <v>0.1076923076923077</v>
      </c>
      <c r="S132" s="162">
        <v>0.10421286031042129</v>
      </c>
      <c r="T132" s="195"/>
    </row>
    <row r="133" spans="1:20" ht="25.5" customHeight="1" x14ac:dyDescent="0.15">
      <c r="B133" s="502" t="s">
        <v>367</v>
      </c>
      <c r="C133" s="503"/>
      <c r="D133" s="504"/>
      <c r="E133" s="164">
        <v>672</v>
      </c>
      <c r="F133" s="154">
        <v>380</v>
      </c>
      <c r="G133" s="156">
        <v>292</v>
      </c>
      <c r="H133" s="155">
        <v>418</v>
      </c>
      <c r="I133" s="156">
        <v>383</v>
      </c>
      <c r="J133" s="157">
        <f t="shared" si="27"/>
        <v>6.4821066846725186</v>
      </c>
      <c r="K133" s="158">
        <f t="shared" si="23"/>
        <v>6.8978035941187148</v>
      </c>
      <c r="L133" s="238">
        <f t="shared" si="24"/>
        <v>6.0107039934129265</v>
      </c>
      <c r="M133" s="159">
        <f t="shared" si="25"/>
        <v>8.8503070082574631</v>
      </c>
      <c r="N133" s="160">
        <f t="shared" si="26"/>
        <v>9.0736792229329541</v>
      </c>
      <c r="O133" s="161">
        <v>0.37045203969128998</v>
      </c>
      <c r="P133" s="158">
        <v>0.54834054834054835</v>
      </c>
      <c r="Q133" s="238">
        <v>0.26048171275646742</v>
      </c>
      <c r="R133" s="159">
        <v>0.42915811088295686</v>
      </c>
      <c r="S133" s="162">
        <v>0.42508324084350724</v>
      </c>
      <c r="T133" s="195"/>
    </row>
    <row r="134" spans="1:20" ht="25.5" customHeight="1" x14ac:dyDescent="0.15">
      <c r="B134" s="281"/>
      <c r="C134" s="506" t="s">
        <v>566</v>
      </c>
      <c r="D134" s="504"/>
      <c r="E134" s="164">
        <v>211</v>
      </c>
      <c r="F134" s="154">
        <v>97</v>
      </c>
      <c r="G134" s="156">
        <v>114</v>
      </c>
      <c r="H134" s="155">
        <v>109</v>
      </c>
      <c r="I134" s="156">
        <v>99</v>
      </c>
      <c r="J134" s="157">
        <f t="shared" si="27"/>
        <v>2.0353043310504484</v>
      </c>
      <c r="K134" s="158">
        <f t="shared" si="23"/>
        <v>1.7607551279724087</v>
      </c>
      <c r="L134" s="238">
        <f t="shared" si="24"/>
        <v>2.3466447097571015</v>
      </c>
      <c r="M134" s="159">
        <f t="shared" si="25"/>
        <v>2.3078551767944102</v>
      </c>
      <c r="N134" s="160">
        <f t="shared" si="26"/>
        <v>2.3454157782515992</v>
      </c>
      <c r="O134" s="161">
        <v>0.1168327796234773</v>
      </c>
      <c r="P134" s="158">
        <v>0.14017341040462428</v>
      </c>
      <c r="Q134" s="238">
        <v>0.10233393177737882</v>
      </c>
      <c r="R134" s="159">
        <v>0.11389759665621735</v>
      </c>
      <c r="S134" s="162">
        <v>0.11173814898419865</v>
      </c>
      <c r="T134" s="195"/>
    </row>
    <row r="135" spans="1:20" ht="25.5" customHeight="1" x14ac:dyDescent="0.15">
      <c r="B135" s="505" t="s">
        <v>567</v>
      </c>
      <c r="C135" s="503"/>
      <c r="D135" s="504"/>
      <c r="E135" s="164">
        <v>356</v>
      </c>
      <c r="F135" s="154">
        <v>139</v>
      </c>
      <c r="G135" s="156">
        <v>217</v>
      </c>
      <c r="H135" s="155">
        <v>249</v>
      </c>
      <c r="I135" s="156">
        <v>222</v>
      </c>
      <c r="J135" s="157">
        <f t="shared" si="27"/>
        <v>3.4339731841419892</v>
      </c>
      <c r="K135" s="158">
        <f t="shared" si="23"/>
        <v>2.52314394626974</v>
      </c>
      <c r="L135" s="238">
        <f t="shared" si="24"/>
        <v>4.46685878962536</v>
      </c>
      <c r="M135" s="159">
        <f t="shared" si="25"/>
        <v>5.2720728350624597</v>
      </c>
      <c r="N135" s="160">
        <f t="shared" si="26"/>
        <v>5.2594171997157071</v>
      </c>
      <c r="O135" s="161">
        <v>0.19635962493105349</v>
      </c>
      <c r="P135" s="158">
        <v>0.20086705202312138</v>
      </c>
      <c r="Q135" s="238">
        <v>0.19357716324710081</v>
      </c>
      <c r="R135" s="159">
        <v>0.25564681724845995</v>
      </c>
      <c r="S135" s="162">
        <v>0.24639289678135406</v>
      </c>
      <c r="T135" s="195"/>
    </row>
    <row r="136" spans="1:20" ht="25.5" customHeight="1" x14ac:dyDescent="0.15">
      <c r="B136" s="505" t="s">
        <v>651</v>
      </c>
      <c r="C136" s="503"/>
      <c r="D136" s="504"/>
      <c r="E136" s="164">
        <v>28</v>
      </c>
      <c r="F136" s="154">
        <v>18</v>
      </c>
      <c r="G136" s="156">
        <v>10</v>
      </c>
      <c r="H136" s="155">
        <v>10</v>
      </c>
      <c r="I136" s="156">
        <v>9</v>
      </c>
      <c r="J136" s="157">
        <f t="shared" si="27"/>
        <v>0.27008777852802163</v>
      </c>
      <c r="K136" s="158">
        <f t="shared" si="23"/>
        <v>0.3267380649845707</v>
      </c>
      <c r="L136" s="238">
        <f t="shared" si="24"/>
        <v>0.20584602717167558</v>
      </c>
      <c r="M136" s="159">
        <f t="shared" si="25"/>
        <v>0.21172983273343213</v>
      </c>
      <c r="N136" s="160">
        <f t="shared" si="26"/>
        <v>0.21321961620469082</v>
      </c>
      <c r="O136" s="161">
        <v>1.5444015444015444E-2</v>
      </c>
      <c r="P136" s="158">
        <v>2.6011560693641619E-2</v>
      </c>
      <c r="Q136" s="238">
        <v>8.9206066012488851E-3</v>
      </c>
      <c r="R136" s="159">
        <v>1.0266940451745379E-2</v>
      </c>
      <c r="S136" s="162">
        <v>9.9889012208657056E-3</v>
      </c>
      <c r="T136" s="195"/>
    </row>
    <row r="137" spans="1:20" ht="25.5" customHeight="1" x14ac:dyDescent="0.15">
      <c r="B137" s="505" t="s">
        <v>569</v>
      </c>
      <c r="C137" s="503"/>
      <c r="D137" s="504"/>
      <c r="E137" s="164">
        <v>723</v>
      </c>
      <c r="F137" s="154">
        <v>283</v>
      </c>
      <c r="G137" s="156">
        <v>440</v>
      </c>
      <c r="H137" s="155">
        <v>382</v>
      </c>
      <c r="I137" s="156">
        <v>340</v>
      </c>
      <c r="J137" s="157">
        <f t="shared" si="27"/>
        <v>6.9740522812771291</v>
      </c>
      <c r="K137" s="158">
        <f t="shared" si="23"/>
        <v>5.1370484661463056</v>
      </c>
      <c r="L137" s="238">
        <f t="shared" si="24"/>
        <v>9.0572251955537251</v>
      </c>
      <c r="M137" s="159">
        <f t="shared" si="25"/>
        <v>8.0880796104171075</v>
      </c>
      <c r="N137" s="160">
        <f t="shared" si="26"/>
        <v>8.054963278843875</v>
      </c>
      <c r="O137" s="161">
        <v>0.39878654164368449</v>
      </c>
      <c r="P137" s="158">
        <v>0.40895953757225434</v>
      </c>
      <c r="Q137" s="238">
        <v>0.39250669045495096</v>
      </c>
      <c r="R137" s="159">
        <v>0.3921971252566735</v>
      </c>
      <c r="S137" s="162">
        <v>0.37735849056603776</v>
      </c>
      <c r="T137" s="195"/>
    </row>
    <row r="138" spans="1:20" ht="25.5" customHeight="1" x14ac:dyDescent="0.15">
      <c r="B138" s="505" t="s">
        <v>652</v>
      </c>
      <c r="C138" s="503"/>
      <c r="D138" s="504"/>
      <c r="E138" s="164">
        <v>178</v>
      </c>
      <c r="F138" s="154">
        <v>60</v>
      </c>
      <c r="G138" s="156">
        <v>118</v>
      </c>
      <c r="H138" s="155">
        <v>149</v>
      </c>
      <c r="I138" s="156">
        <v>143</v>
      </c>
      <c r="J138" s="157">
        <f t="shared" si="27"/>
        <v>1.7169865920709946</v>
      </c>
      <c r="K138" s="158">
        <f t="shared" si="23"/>
        <v>1.0891268832819023</v>
      </c>
      <c r="L138" s="238">
        <f t="shared" si="24"/>
        <v>2.4289831206257722</v>
      </c>
      <c r="M138" s="159">
        <f t="shared" si="25"/>
        <v>3.1547745077281393</v>
      </c>
      <c r="N138" s="160">
        <f t="shared" si="26"/>
        <v>3.3878227908078657</v>
      </c>
      <c r="O138" s="161">
        <v>9.8179812465526747E-2</v>
      </c>
      <c r="P138" s="158">
        <v>8.6705202312138727E-2</v>
      </c>
      <c r="Q138" s="238">
        <v>0.10526315789473684</v>
      </c>
      <c r="R138" s="159">
        <v>0.15297741273100615</v>
      </c>
      <c r="S138" s="162">
        <v>0.15871254162042175</v>
      </c>
      <c r="T138" s="195"/>
    </row>
    <row r="139" spans="1:20" ht="39.75" customHeight="1" x14ac:dyDescent="0.15">
      <c r="B139" s="507" t="s">
        <v>653</v>
      </c>
      <c r="C139" s="508"/>
      <c r="D139" s="509"/>
      <c r="E139" s="164">
        <v>543</v>
      </c>
      <c r="F139" s="154">
        <v>358</v>
      </c>
      <c r="G139" s="156">
        <v>185</v>
      </c>
      <c r="H139" s="155">
        <v>338</v>
      </c>
      <c r="I139" s="156">
        <v>301</v>
      </c>
      <c r="J139" s="157">
        <f t="shared" si="27"/>
        <v>5.2377737050255622</v>
      </c>
      <c r="K139" s="158">
        <f t="shared" si="23"/>
        <v>6.4984570702486835</v>
      </c>
      <c r="L139" s="238">
        <f t="shared" si="24"/>
        <v>3.8081515026759987</v>
      </c>
      <c r="M139" s="159">
        <f t="shared" si="25"/>
        <v>7.1564683463900058</v>
      </c>
      <c r="N139" s="160">
        <f t="shared" si="26"/>
        <v>7.131011608623548</v>
      </c>
      <c r="O139" s="161">
        <v>0.2995035852178709</v>
      </c>
      <c r="P139" s="158">
        <v>0.51734104046242779</v>
      </c>
      <c r="Q139" s="238">
        <v>0.16503122212310437</v>
      </c>
      <c r="R139" s="159">
        <v>0.34702258726899382</v>
      </c>
      <c r="S139" s="162">
        <v>0.33407325194228638</v>
      </c>
      <c r="T139" s="195"/>
    </row>
    <row r="140" spans="1:20" ht="39.75" customHeight="1" x14ac:dyDescent="0.15">
      <c r="B140" s="507" t="s">
        <v>654</v>
      </c>
      <c r="C140" s="508"/>
      <c r="D140" s="509"/>
      <c r="E140" s="164">
        <v>247</v>
      </c>
      <c r="F140" s="154">
        <v>62</v>
      </c>
      <c r="G140" s="156">
        <v>185</v>
      </c>
      <c r="H140" s="155">
        <v>204</v>
      </c>
      <c r="I140" s="156">
        <v>191</v>
      </c>
      <c r="J140" s="157">
        <f t="shared" si="27"/>
        <v>2.3825600463007621</v>
      </c>
      <c r="K140" s="158">
        <f t="shared" si="23"/>
        <v>1.1254311127246324</v>
      </c>
      <c r="L140" s="238">
        <f t="shared" si="24"/>
        <v>3.8081515026759987</v>
      </c>
      <c r="M140" s="159">
        <f t="shared" si="25"/>
        <v>4.3192885877620153</v>
      </c>
      <c r="N140" s="160">
        <f t="shared" si="26"/>
        <v>4.5249940772328836</v>
      </c>
      <c r="O140" s="161">
        <v>0.13623827909542197</v>
      </c>
      <c r="P140" s="158">
        <v>8.9595375722543349E-2</v>
      </c>
      <c r="Q140" s="238">
        <v>0.16503122212310437</v>
      </c>
      <c r="R140" s="159">
        <v>0.20944558521560575</v>
      </c>
      <c r="S140" s="162">
        <v>0.21198668146503885</v>
      </c>
      <c r="T140" s="195"/>
    </row>
    <row r="141" spans="1:20" ht="25.5" customHeight="1" x14ac:dyDescent="0.15">
      <c r="B141" s="489" t="s">
        <v>368</v>
      </c>
      <c r="C141" s="490"/>
      <c r="D141" s="491"/>
      <c r="E141" s="164">
        <v>361</v>
      </c>
      <c r="F141" s="154">
        <v>247</v>
      </c>
      <c r="G141" s="156">
        <v>114</v>
      </c>
      <c r="H141" s="155">
        <v>171</v>
      </c>
      <c r="I141" s="156">
        <v>162</v>
      </c>
      <c r="J141" s="157">
        <f t="shared" si="27"/>
        <v>3.4822031445934218</v>
      </c>
      <c r="K141" s="158">
        <f t="shared" si="23"/>
        <v>4.4835723361771649</v>
      </c>
      <c r="L141" s="238">
        <f t="shared" si="24"/>
        <v>2.3466447097571015</v>
      </c>
      <c r="M141" s="159">
        <f t="shared" si="25"/>
        <v>3.6205801397416892</v>
      </c>
      <c r="N141" s="160">
        <f t="shared" si="26"/>
        <v>3.8379530916844353</v>
      </c>
      <c r="O141" s="161">
        <v>0.19911748483177055</v>
      </c>
      <c r="P141" s="158">
        <v>0.35693641618497107</v>
      </c>
      <c r="Q141" s="238">
        <v>0.10169491525423729</v>
      </c>
      <c r="R141" s="159">
        <v>0.17556468172484599</v>
      </c>
      <c r="S141" s="162">
        <v>0.17980022197558268</v>
      </c>
      <c r="T141" s="195"/>
    </row>
    <row r="142" spans="1:20" ht="15" customHeight="1" x14ac:dyDescent="0.15">
      <c r="B142" s="38" t="s">
        <v>1</v>
      </c>
      <c r="C142" s="79"/>
      <c r="D142" s="79"/>
      <c r="E142" s="136">
        <f>SUM(E130:E141)-E134</f>
        <v>10367</v>
      </c>
      <c r="F142" s="47">
        <f t="shared" ref="F142:N142" si="28">SUM(F130:F141)-F134</f>
        <v>5509</v>
      </c>
      <c r="G142" s="136">
        <f t="shared" si="28"/>
        <v>4858</v>
      </c>
      <c r="H142" s="47">
        <f t="shared" si="28"/>
        <v>4723</v>
      </c>
      <c r="I142" s="136">
        <f t="shared" si="28"/>
        <v>4221</v>
      </c>
      <c r="J142" s="139">
        <f t="shared" si="28"/>
        <v>100</v>
      </c>
      <c r="K142" s="72">
        <f t="shared" si="28"/>
        <v>99.999999999999986</v>
      </c>
      <c r="L142" s="201">
        <f t="shared" si="28"/>
        <v>100.00000000000001</v>
      </c>
      <c r="M142" s="72">
        <f t="shared" si="28"/>
        <v>99.999999999999986</v>
      </c>
      <c r="N142" s="137">
        <f t="shared" si="28"/>
        <v>100.00000000000003</v>
      </c>
      <c r="O142" s="140">
        <f t="shared" ref="O142:S142" si="29">SUM(O130:O141)</f>
        <v>5.8303631987567837</v>
      </c>
      <c r="P142" s="72">
        <f t="shared" si="29"/>
        <v>8.092101860887988</v>
      </c>
      <c r="Q142" s="201">
        <f t="shared" si="29"/>
        <v>4.4333432960291219</v>
      </c>
      <c r="R142" s="72">
        <f t="shared" si="29"/>
        <v>4.9573995634692878</v>
      </c>
      <c r="S142" s="72">
        <f t="shared" si="29"/>
        <v>4.7908554910405661</v>
      </c>
    </row>
    <row r="143" spans="1:20" ht="15" customHeight="1" x14ac:dyDescent="0.15">
      <c r="B143" s="63"/>
      <c r="C143" s="63"/>
      <c r="D143" s="45"/>
      <c r="E143" s="308"/>
      <c r="F143" s="92"/>
      <c r="G143" s="92"/>
      <c r="H143" s="55"/>
      <c r="I143" s="23"/>
    </row>
    <row r="144" spans="1:20" ht="13.2" customHeight="1" x14ac:dyDescent="0.15">
      <c r="A144" s="74" t="s">
        <v>655</v>
      </c>
      <c r="B144" s="63"/>
      <c r="C144" s="63"/>
      <c r="D144" s="45"/>
      <c r="E144" s="92"/>
      <c r="F144" s="92"/>
      <c r="G144" s="92"/>
      <c r="H144" s="55"/>
      <c r="I144" s="23"/>
    </row>
    <row r="145" spans="1:24" ht="15" customHeight="1" x14ac:dyDescent="0.15">
      <c r="A145" s="1" t="s">
        <v>656</v>
      </c>
      <c r="B145" s="63"/>
      <c r="C145" s="63"/>
      <c r="D145" s="45"/>
      <c r="E145" s="92"/>
      <c r="F145" s="92"/>
      <c r="G145" s="92"/>
      <c r="H145" s="55"/>
      <c r="I145" s="23"/>
    </row>
    <row r="146" spans="1:24" ht="13.65" customHeight="1" x14ac:dyDescent="0.15">
      <c r="B146" s="65"/>
      <c r="C146" s="33"/>
      <c r="D146" s="33"/>
      <c r="E146" s="80"/>
      <c r="F146" s="87"/>
      <c r="G146" s="84" t="s">
        <v>168</v>
      </c>
      <c r="H146" s="87"/>
      <c r="I146" s="87"/>
      <c r="J146" s="106"/>
      <c r="K146" s="87"/>
      <c r="L146" s="84" t="s">
        <v>3</v>
      </c>
      <c r="M146" s="87"/>
      <c r="N146" s="101"/>
      <c r="O146" s="87"/>
      <c r="P146" s="87"/>
      <c r="Q146" s="130" t="s">
        <v>352</v>
      </c>
      <c r="R146" s="87"/>
      <c r="S146" s="85"/>
    </row>
    <row r="147" spans="1:24" ht="19.2" x14ac:dyDescent="0.15">
      <c r="B147" s="94"/>
      <c r="C147" s="45"/>
      <c r="D147" s="45"/>
      <c r="E147" s="98" t="s">
        <v>589</v>
      </c>
      <c r="F147" s="98" t="s">
        <v>231</v>
      </c>
      <c r="G147" s="98" t="s">
        <v>232</v>
      </c>
      <c r="H147" s="98" t="s">
        <v>591</v>
      </c>
      <c r="I147" s="104" t="s">
        <v>234</v>
      </c>
      <c r="J147" s="107" t="s">
        <v>589</v>
      </c>
      <c r="K147" s="98" t="s">
        <v>231</v>
      </c>
      <c r="L147" s="98" t="s">
        <v>232</v>
      </c>
      <c r="M147" s="98" t="s">
        <v>591</v>
      </c>
      <c r="N147" s="102" t="s">
        <v>234</v>
      </c>
      <c r="O147" s="99" t="s">
        <v>589</v>
      </c>
      <c r="P147" s="98" t="s">
        <v>231</v>
      </c>
      <c r="Q147" s="98" t="s">
        <v>232</v>
      </c>
      <c r="R147" s="98" t="s">
        <v>591</v>
      </c>
      <c r="S147" s="129" t="s">
        <v>234</v>
      </c>
    </row>
    <row r="148" spans="1:24" ht="12" customHeight="1" x14ac:dyDescent="0.15">
      <c r="B148" s="66"/>
      <c r="C148" s="36"/>
      <c r="D148" s="36"/>
      <c r="E148" s="37"/>
      <c r="F148" s="37"/>
      <c r="G148" s="37"/>
      <c r="H148" s="37"/>
      <c r="I148" s="67"/>
      <c r="J148" s="223">
        <f>E153</f>
        <v>4875</v>
      </c>
      <c r="K148" s="219">
        <f t="shared" ref="K148:N148" si="30">F153</f>
        <v>2915</v>
      </c>
      <c r="L148" s="219">
        <f t="shared" si="30"/>
        <v>1960</v>
      </c>
      <c r="M148" s="219">
        <f t="shared" si="30"/>
        <v>1753</v>
      </c>
      <c r="N148" s="220">
        <f t="shared" si="30"/>
        <v>1535</v>
      </c>
      <c r="O148" s="131"/>
      <c r="P148" s="37"/>
      <c r="Q148" s="37"/>
      <c r="R148" s="37"/>
      <c r="S148" s="37"/>
    </row>
    <row r="149" spans="1:24" ht="21" customHeight="1" x14ac:dyDescent="0.15">
      <c r="B149" s="462" t="s">
        <v>72</v>
      </c>
      <c r="C149" s="463"/>
      <c r="D149" s="280"/>
      <c r="E149" s="224">
        <v>2789</v>
      </c>
      <c r="F149" s="17">
        <v>1633</v>
      </c>
      <c r="G149" s="134">
        <v>1156</v>
      </c>
      <c r="H149" s="8">
        <v>779</v>
      </c>
      <c r="I149" s="134">
        <v>651</v>
      </c>
      <c r="J149" s="138">
        <f>E149/J$148*100</f>
        <v>57.210256410256413</v>
      </c>
      <c r="K149" s="3">
        <f t="shared" ref="K149:K152" si="31">F149/K$148*100</f>
        <v>56.020583190394511</v>
      </c>
      <c r="L149" s="184">
        <f t="shared" ref="L149:L152" si="32">G149/L$148*100</f>
        <v>58.979591836734691</v>
      </c>
      <c r="M149" s="11">
        <f t="shared" ref="M149:M152" si="33">H149/M$148*100</f>
        <v>44.438106103822015</v>
      </c>
      <c r="N149" s="132">
        <f t="shared" ref="N149:N152" si="34">I149/N$148*100</f>
        <v>42.410423452768732</v>
      </c>
      <c r="O149" s="81">
        <v>2.0552689756816509</v>
      </c>
      <c r="P149" s="3">
        <v>2.6044657097288675</v>
      </c>
      <c r="Q149" s="184">
        <v>1.5835616438356164</v>
      </c>
      <c r="R149" s="11">
        <v>1.1803030303030304</v>
      </c>
      <c r="S149" s="15">
        <v>1.0813953488372092</v>
      </c>
      <c r="T149" s="195"/>
      <c r="U149" s="194"/>
      <c r="V149" s="194"/>
      <c r="W149" s="194"/>
      <c r="X149" s="194"/>
    </row>
    <row r="150" spans="1:24" ht="21" customHeight="1" x14ac:dyDescent="0.15">
      <c r="B150" s="464" t="s">
        <v>73</v>
      </c>
      <c r="C150" s="465"/>
      <c r="D150" s="492"/>
      <c r="E150" s="118">
        <v>36</v>
      </c>
      <c r="F150" s="18">
        <v>21</v>
      </c>
      <c r="G150" s="141">
        <v>15</v>
      </c>
      <c r="H150" s="9">
        <v>1</v>
      </c>
      <c r="I150" s="141">
        <v>1</v>
      </c>
      <c r="J150" s="138">
        <f t="shared" ref="J150:J152" si="35">E150/J$148*100</f>
        <v>0.73846153846153839</v>
      </c>
      <c r="K150" s="4">
        <f t="shared" si="31"/>
        <v>0.72041166380789023</v>
      </c>
      <c r="L150" s="185">
        <f t="shared" si="32"/>
        <v>0.76530612244897955</v>
      </c>
      <c r="M150" s="12">
        <f t="shared" si="33"/>
        <v>5.7045065601825436E-2</v>
      </c>
      <c r="N150" s="142">
        <f t="shared" si="34"/>
        <v>6.5146579804560262E-2</v>
      </c>
      <c r="O150" s="81">
        <v>2.6529108327192335E-2</v>
      </c>
      <c r="P150" s="4">
        <v>3.3492822966507178E-2</v>
      </c>
      <c r="Q150" s="185">
        <v>2.0547945205479451E-2</v>
      </c>
      <c r="R150" s="12">
        <v>1.5174506828528073E-3</v>
      </c>
      <c r="S150" s="16">
        <v>1.6638935108153079E-3</v>
      </c>
      <c r="T150" s="195"/>
      <c r="U150" s="194"/>
      <c r="V150" s="194"/>
      <c r="W150" s="194"/>
      <c r="X150" s="194"/>
    </row>
    <row r="151" spans="1:24" ht="21" customHeight="1" x14ac:dyDescent="0.15">
      <c r="B151" s="464" t="s">
        <v>570</v>
      </c>
      <c r="C151" s="465"/>
      <c r="D151" s="492"/>
      <c r="E151" s="118">
        <v>1994</v>
      </c>
      <c r="F151" s="18">
        <v>1232</v>
      </c>
      <c r="G151" s="141">
        <v>762</v>
      </c>
      <c r="H151" s="9">
        <v>807</v>
      </c>
      <c r="I151" s="141">
        <v>717</v>
      </c>
      <c r="J151" s="138">
        <f t="shared" si="35"/>
        <v>40.902564102564106</v>
      </c>
      <c r="K151" s="4">
        <f t="shared" si="31"/>
        <v>42.264150943396231</v>
      </c>
      <c r="L151" s="185">
        <f t="shared" si="32"/>
        <v>38.877551020408163</v>
      </c>
      <c r="M151" s="12">
        <f t="shared" si="33"/>
        <v>46.035367940673133</v>
      </c>
      <c r="N151" s="142">
        <f t="shared" si="34"/>
        <v>46.710097719869708</v>
      </c>
      <c r="O151" s="81">
        <v>1.4694178334561532</v>
      </c>
      <c r="P151" s="4">
        <v>1.9649122807017543</v>
      </c>
      <c r="Q151" s="185">
        <v>1.0438356164383562</v>
      </c>
      <c r="R151" s="12">
        <v>1.2245827010622155</v>
      </c>
      <c r="S151" s="16">
        <v>1.1930116472545758</v>
      </c>
      <c r="T151" s="195"/>
      <c r="U151" s="194"/>
      <c r="V151" s="194"/>
      <c r="W151" s="194"/>
      <c r="X151" s="194"/>
    </row>
    <row r="152" spans="1:24" ht="21" customHeight="1" x14ac:dyDescent="0.15">
      <c r="B152" s="510" t="s">
        <v>571</v>
      </c>
      <c r="C152" s="511"/>
      <c r="D152" s="512"/>
      <c r="E152" s="225">
        <v>56</v>
      </c>
      <c r="F152" s="18">
        <v>29</v>
      </c>
      <c r="G152" s="68">
        <v>27</v>
      </c>
      <c r="H152" s="18">
        <v>166</v>
      </c>
      <c r="I152" s="68">
        <v>166</v>
      </c>
      <c r="J152" s="138">
        <f t="shared" si="35"/>
        <v>1.1487179487179489</v>
      </c>
      <c r="K152" s="4">
        <f t="shared" si="31"/>
        <v>0.99485420240137223</v>
      </c>
      <c r="L152" s="186">
        <f t="shared" si="32"/>
        <v>1.3775510204081634</v>
      </c>
      <c r="M152" s="4">
        <f t="shared" si="33"/>
        <v>9.4694808899030232</v>
      </c>
      <c r="N152" s="133">
        <f t="shared" si="34"/>
        <v>10.814332247557003</v>
      </c>
      <c r="O152" s="81">
        <v>4.1358936484490398E-2</v>
      </c>
      <c r="P152" s="4">
        <v>4.6325878594249199E-2</v>
      </c>
      <c r="Q152" s="186">
        <v>3.7087912087912088E-2</v>
      </c>
      <c r="R152" s="4">
        <v>0.25304878048780488</v>
      </c>
      <c r="S152" s="4">
        <v>0.27712854757929883</v>
      </c>
      <c r="T152" s="195"/>
      <c r="U152" s="194"/>
      <c r="V152" s="194"/>
      <c r="W152" s="194"/>
      <c r="X152" s="194"/>
    </row>
    <row r="153" spans="1:24" ht="15" customHeight="1" x14ac:dyDescent="0.15">
      <c r="B153" s="493" t="s">
        <v>1</v>
      </c>
      <c r="C153" s="494"/>
      <c r="D153" s="495"/>
      <c r="E153" s="47">
        <f t="shared" ref="E153:S153" si="36">SUM(E149:E152)</f>
        <v>4875</v>
      </c>
      <c r="F153" s="47">
        <f t="shared" si="36"/>
        <v>2915</v>
      </c>
      <c r="G153" s="136">
        <f t="shared" si="36"/>
        <v>1960</v>
      </c>
      <c r="H153" s="47">
        <f t="shared" si="36"/>
        <v>1753</v>
      </c>
      <c r="I153" s="136">
        <f t="shared" si="36"/>
        <v>1535</v>
      </c>
      <c r="J153" s="139">
        <f t="shared" si="36"/>
        <v>100</v>
      </c>
      <c r="K153" s="72">
        <f t="shared" si="36"/>
        <v>100</v>
      </c>
      <c r="L153" s="201">
        <f t="shared" si="36"/>
        <v>100</v>
      </c>
      <c r="M153" s="72">
        <f t="shared" si="36"/>
        <v>100</v>
      </c>
      <c r="N153" s="137">
        <f t="shared" si="36"/>
        <v>100.00000000000001</v>
      </c>
      <c r="O153" s="140">
        <f t="shared" si="36"/>
        <v>3.5925748539494866</v>
      </c>
      <c r="P153" s="72">
        <f t="shared" si="36"/>
        <v>4.6491966919913779</v>
      </c>
      <c r="Q153" s="201">
        <f t="shared" si="36"/>
        <v>2.6850331175673641</v>
      </c>
      <c r="R153" s="72">
        <f t="shared" si="36"/>
        <v>2.6594519625359032</v>
      </c>
      <c r="S153" s="72">
        <f t="shared" si="36"/>
        <v>2.5531994371818989</v>
      </c>
      <c r="T153" s="195"/>
    </row>
    <row r="154" spans="1:24" ht="9.9" customHeight="1" x14ac:dyDescent="0.15">
      <c r="B154" s="271"/>
      <c r="C154" s="271"/>
      <c r="D154" s="271"/>
      <c r="E154" s="115"/>
      <c r="F154" s="115"/>
      <c r="G154" s="115"/>
      <c r="H154" s="115"/>
      <c r="I154" s="115"/>
      <c r="J154" s="14"/>
      <c r="K154" s="14"/>
      <c r="L154" s="14"/>
      <c r="M154" s="14"/>
      <c r="N154" s="14"/>
      <c r="O154" s="14"/>
      <c r="P154" s="14"/>
      <c r="Q154" s="14"/>
      <c r="R154" s="14"/>
      <c r="S154" s="14"/>
    </row>
    <row r="155" spans="1:24" ht="13.2" customHeight="1" x14ac:dyDescent="0.15">
      <c r="A155" s="74" t="s">
        <v>659</v>
      </c>
      <c r="B155" s="213"/>
      <c r="C155" s="213"/>
      <c r="D155" s="213"/>
      <c r="E155" s="116"/>
      <c r="F155" s="116"/>
      <c r="G155" s="116"/>
      <c r="H155" s="116"/>
      <c r="I155" s="116"/>
      <c r="J155" s="74"/>
      <c r="K155" s="74"/>
      <c r="L155" s="116"/>
      <c r="M155" s="74"/>
      <c r="N155" s="74"/>
      <c r="O155" s="74"/>
      <c r="P155" s="74"/>
      <c r="Q155" s="74"/>
      <c r="R155" s="74"/>
      <c r="S155" s="14"/>
    </row>
    <row r="156" spans="1:24" ht="15" customHeight="1" x14ac:dyDescent="0.15">
      <c r="A156" s="1" t="s">
        <v>657</v>
      </c>
      <c r="C156" s="1"/>
      <c r="D156" s="1"/>
      <c r="G156" s="7"/>
      <c r="H156" s="7"/>
      <c r="I156" s="7"/>
      <c r="K156" s="278"/>
      <c r="S156" s="14"/>
    </row>
    <row r="157" spans="1:24" ht="15" customHeight="1" x14ac:dyDescent="0.15">
      <c r="A157" s="250"/>
      <c r="B157" s="65"/>
      <c r="C157" s="33"/>
      <c r="D157" s="33"/>
      <c r="E157" s="287"/>
      <c r="F157" s="288"/>
      <c r="G157" s="130" t="s">
        <v>168</v>
      </c>
      <c r="H157" s="288"/>
      <c r="I157" s="288"/>
      <c r="J157" s="361"/>
      <c r="K157" s="288"/>
      <c r="L157" s="130" t="s">
        <v>3</v>
      </c>
      <c r="M157" s="288"/>
      <c r="N157" s="362"/>
      <c r="O157" s="288"/>
      <c r="P157" s="288"/>
      <c r="Q157" s="130" t="s">
        <v>352</v>
      </c>
      <c r="R157" s="288"/>
      <c r="S157" s="289"/>
      <c r="T157" s="14"/>
    </row>
    <row r="158" spans="1:24" ht="19.2" x14ac:dyDescent="0.15">
      <c r="A158" s="250"/>
      <c r="B158" s="94" t="s">
        <v>572</v>
      </c>
      <c r="C158" s="45"/>
      <c r="D158" s="45"/>
      <c r="E158" s="98" t="s">
        <v>589</v>
      </c>
      <c r="F158" s="98" t="s">
        <v>231</v>
      </c>
      <c r="G158" s="98" t="s">
        <v>232</v>
      </c>
      <c r="H158" s="98" t="s">
        <v>591</v>
      </c>
      <c r="I158" s="104" t="s">
        <v>234</v>
      </c>
      <c r="J158" s="107" t="s">
        <v>589</v>
      </c>
      <c r="K158" s="98" t="s">
        <v>231</v>
      </c>
      <c r="L158" s="98" t="s">
        <v>232</v>
      </c>
      <c r="M158" s="98" t="s">
        <v>591</v>
      </c>
      <c r="N158" s="102" t="s">
        <v>234</v>
      </c>
      <c r="O158" s="99" t="s">
        <v>589</v>
      </c>
      <c r="P158" s="98" t="s">
        <v>231</v>
      </c>
      <c r="Q158" s="98" t="s">
        <v>232</v>
      </c>
      <c r="R158" s="98" t="s">
        <v>591</v>
      </c>
      <c r="S158" s="129" t="s">
        <v>234</v>
      </c>
      <c r="T158" s="14"/>
    </row>
    <row r="159" spans="1:24" ht="15" customHeight="1" x14ac:dyDescent="0.15">
      <c r="A159" s="250"/>
      <c r="B159" s="66"/>
      <c r="C159" s="36"/>
      <c r="D159" s="36"/>
      <c r="E159" s="37"/>
      <c r="F159" s="37"/>
      <c r="G159" s="37"/>
      <c r="H159" s="37"/>
      <c r="I159" s="67"/>
      <c r="J159" s="223">
        <f>J148</f>
        <v>4875</v>
      </c>
      <c r="K159" s="219">
        <f t="shared" ref="K159:N159" si="37">K148</f>
        <v>2915</v>
      </c>
      <c r="L159" s="219">
        <f t="shared" si="37"/>
        <v>1960</v>
      </c>
      <c r="M159" s="219">
        <f t="shared" si="37"/>
        <v>1753</v>
      </c>
      <c r="N159" s="220">
        <f t="shared" si="37"/>
        <v>1535</v>
      </c>
      <c r="O159" s="131"/>
      <c r="P159" s="37"/>
      <c r="Q159" s="37"/>
      <c r="R159" s="37"/>
      <c r="S159" s="37"/>
      <c r="T159" s="14"/>
    </row>
    <row r="160" spans="1:24" ht="15" customHeight="1" x14ac:dyDescent="0.15">
      <c r="A160" s="250"/>
      <c r="B160" s="245" t="s">
        <v>543</v>
      </c>
      <c r="C160" s="284"/>
      <c r="D160" s="284"/>
      <c r="E160" s="17">
        <v>643</v>
      </c>
      <c r="F160" s="17">
        <v>643</v>
      </c>
      <c r="G160" s="134">
        <v>0</v>
      </c>
      <c r="H160" s="8">
        <v>39</v>
      </c>
      <c r="I160" s="134">
        <v>0</v>
      </c>
      <c r="J160" s="363">
        <f>E160/J$159*100</f>
        <v>13.189743589743591</v>
      </c>
      <c r="K160" s="364">
        <f t="shared" ref="K160:N162" si="38">F160/K$159*100</f>
        <v>22.058319039451117</v>
      </c>
      <c r="L160" s="184">
        <f t="shared" si="38"/>
        <v>0</v>
      </c>
      <c r="M160" s="11">
        <f t="shared" si="38"/>
        <v>2.2247575584711923</v>
      </c>
      <c r="N160" s="132">
        <f t="shared" si="38"/>
        <v>0</v>
      </c>
      <c r="O160" s="81">
        <v>0.11852534562211982</v>
      </c>
      <c r="P160" s="3">
        <v>0.25648185081771041</v>
      </c>
      <c r="Q160" s="184" t="s">
        <v>5</v>
      </c>
      <c r="R160" s="184">
        <v>1.4806378132118452E-2</v>
      </c>
      <c r="S160" s="15" t="s">
        <v>5</v>
      </c>
      <c r="T160" s="195"/>
    </row>
    <row r="161" spans="1:20" ht="15" customHeight="1" x14ac:dyDescent="0.15">
      <c r="A161" s="250"/>
      <c r="B161" s="245" t="s">
        <v>544</v>
      </c>
      <c r="C161" s="284"/>
      <c r="D161" s="284"/>
      <c r="E161" s="18">
        <v>1974</v>
      </c>
      <c r="F161" s="18">
        <v>905</v>
      </c>
      <c r="G161" s="141">
        <v>1069</v>
      </c>
      <c r="H161" s="9">
        <v>614</v>
      </c>
      <c r="I161" s="141">
        <v>540</v>
      </c>
      <c r="J161" s="363">
        <f t="shared" ref="J161:J162" si="39">E161/J$159*100</f>
        <v>40.492307692307691</v>
      </c>
      <c r="K161" s="365">
        <f t="shared" si="38"/>
        <v>31.046312178387652</v>
      </c>
      <c r="L161" s="366">
        <f t="shared" si="38"/>
        <v>54.540816326530617</v>
      </c>
      <c r="M161" s="367">
        <f t="shared" si="38"/>
        <v>35.025670279520824</v>
      </c>
      <c r="N161" s="368">
        <f t="shared" si="38"/>
        <v>35.179153094462542</v>
      </c>
      <c r="O161" s="81">
        <v>0.3638709677419355</v>
      </c>
      <c r="P161" s="4">
        <v>0.36098923015556444</v>
      </c>
      <c r="Q161" s="185">
        <v>0.36634681288553805</v>
      </c>
      <c r="R161" s="12">
        <v>0.23310554290053151</v>
      </c>
      <c r="S161" s="16">
        <v>0.2247191011235955</v>
      </c>
      <c r="T161" s="195"/>
    </row>
    <row r="162" spans="1:20" ht="15" customHeight="1" x14ac:dyDescent="0.15">
      <c r="A162" s="250"/>
      <c r="B162" s="245" t="s">
        <v>545</v>
      </c>
      <c r="C162" s="284"/>
      <c r="D162" s="284"/>
      <c r="E162" s="18">
        <v>2258</v>
      </c>
      <c r="F162" s="18">
        <v>1367</v>
      </c>
      <c r="G162" s="141">
        <v>891</v>
      </c>
      <c r="H162" s="9">
        <v>1100</v>
      </c>
      <c r="I162" s="141">
        <v>995</v>
      </c>
      <c r="J162" s="363">
        <f t="shared" si="39"/>
        <v>46.317948717948724</v>
      </c>
      <c r="K162" s="365">
        <f t="shared" si="38"/>
        <v>46.895368782161235</v>
      </c>
      <c r="L162" s="366">
        <f t="shared" si="38"/>
        <v>45.45918367346939</v>
      </c>
      <c r="M162" s="367">
        <f t="shared" si="38"/>
        <v>62.749572162007979</v>
      </c>
      <c r="N162" s="368">
        <f t="shared" si="38"/>
        <v>64.820846905537451</v>
      </c>
      <c r="O162" s="81">
        <v>0.41622119815668202</v>
      </c>
      <c r="P162" s="4">
        <v>0.54527323494216196</v>
      </c>
      <c r="Q162" s="185">
        <v>0.30534612748457846</v>
      </c>
      <c r="R162" s="12">
        <v>0.4176157934700076</v>
      </c>
      <c r="S162" s="16">
        <v>0.4140657511444028</v>
      </c>
      <c r="T162" s="195"/>
    </row>
    <row r="163" spans="1:20" ht="15" customHeight="1" x14ac:dyDescent="0.15">
      <c r="A163" s="250"/>
      <c r="B163" s="493" t="s">
        <v>1</v>
      </c>
      <c r="C163" s="494"/>
      <c r="D163" s="495"/>
      <c r="E163" s="135">
        <f t="shared" ref="E163:S163" si="40">SUM(E160:E162)</f>
        <v>4875</v>
      </c>
      <c r="F163" s="47">
        <f t="shared" si="40"/>
        <v>2915</v>
      </c>
      <c r="G163" s="136">
        <f t="shared" si="40"/>
        <v>1960</v>
      </c>
      <c r="H163" s="47">
        <f t="shared" si="40"/>
        <v>1753</v>
      </c>
      <c r="I163" s="136">
        <f t="shared" si="40"/>
        <v>1535</v>
      </c>
      <c r="J163" s="139">
        <f t="shared" si="40"/>
        <v>100</v>
      </c>
      <c r="K163" s="72">
        <f t="shared" si="40"/>
        <v>100</v>
      </c>
      <c r="L163" s="201">
        <f t="shared" si="40"/>
        <v>100</v>
      </c>
      <c r="M163" s="72">
        <f t="shared" si="40"/>
        <v>100</v>
      </c>
      <c r="N163" s="137">
        <f t="shared" si="40"/>
        <v>100</v>
      </c>
      <c r="O163" s="140">
        <f t="shared" si="40"/>
        <v>0.89861751152073732</v>
      </c>
      <c r="P163" s="72">
        <f t="shared" si="40"/>
        <v>1.1627443159154369</v>
      </c>
      <c r="Q163" s="72">
        <f t="shared" si="40"/>
        <v>0.67169294037011651</v>
      </c>
      <c r="R163" s="72">
        <f t="shared" si="40"/>
        <v>0.66552771450265757</v>
      </c>
      <c r="S163" s="72">
        <f t="shared" si="40"/>
        <v>0.6387848522679983</v>
      </c>
      <c r="T163" s="14"/>
    </row>
    <row r="164" spans="1:20" ht="9.9" customHeight="1" x14ac:dyDescent="0.15">
      <c r="B164" s="271"/>
      <c r="C164" s="271"/>
      <c r="D164" s="271"/>
      <c r="E164" s="115"/>
      <c r="F164" s="115"/>
      <c r="G164" s="115"/>
      <c r="H164" s="115"/>
      <c r="I164" s="115"/>
      <c r="J164" s="14"/>
      <c r="K164" s="14"/>
      <c r="L164" s="14"/>
      <c r="M164" s="14"/>
      <c r="N164" s="14"/>
      <c r="O164" s="14"/>
      <c r="P164" s="14"/>
      <c r="Q164" s="14"/>
      <c r="R164" s="14"/>
      <c r="S164" s="14"/>
    </row>
    <row r="165" spans="1:20" ht="15" customHeight="1" x14ac:dyDescent="0.15">
      <c r="A165" s="250"/>
      <c r="B165" s="65"/>
      <c r="C165" s="33"/>
      <c r="D165" s="33"/>
      <c r="E165" s="287"/>
      <c r="F165" s="288"/>
      <c r="G165" s="130" t="s">
        <v>168</v>
      </c>
      <c r="H165" s="288"/>
      <c r="I165" s="288"/>
      <c r="J165" s="361"/>
      <c r="K165" s="288"/>
      <c r="L165" s="130" t="s">
        <v>3</v>
      </c>
      <c r="M165" s="288"/>
      <c r="N165" s="362"/>
      <c r="O165" s="288"/>
      <c r="P165" s="288"/>
      <c r="Q165" s="130" t="s">
        <v>352</v>
      </c>
      <c r="R165" s="288"/>
      <c r="S165" s="289"/>
      <c r="T165" s="14"/>
    </row>
    <row r="166" spans="1:20" ht="19.2" x14ac:dyDescent="0.15">
      <c r="A166" s="250"/>
      <c r="B166" s="94" t="s">
        <v>546</v>
      </c>
      <c r="C166" s="45"/>
      <c r="D166" s="45"/>
      <c r="E166" s="98" t="s">
        <v>589</v>
      </c>
      <c r="F166" s="98" t="s">
        <v>231</v>
      </c>
      <c r="G166" s="98" t="s">
        <v>232</v>
      </c>
      <c r="H166" s="98" t="s">
        <v>591</v>
      </c>
      <c r="I166" s="104" t="s">
        <v>234</v>
      </c>
      <c r="J166" s="107" t="s">
        <v>589</v>
      </c>
      <c r="K166" s="98" t="s">
        <v>231</v>
      </c>
      <c r="L166" s="98" t="s">
        <v>232</v>
      </c>
      <c r="M166" s="98" t="s">
        <v>591</v>
      </c>
      <c r="N166" s="102" t="s">
        <v>234</v>
      </c>
      <c r="O166" s="99" t="s">
        <v>589</v>
      </c>
      <c r="P166" s="98" t="s">
        <v>231</v>
      </c>
      <c r="Q166" s="98" t="s">
        <v>232</v>
      </c>
      <c r="R166" s="98" t="s">
        <v>591</v>
      </c>
      <c r="S166" s="129" t="s">
        <v>234</v>
      </c>
      <c r="T166" s="14"/>
    </row>
    <row r="167" spans="1:20" ht="15" customHeight="1" x14ac:dyDescent="0.15">
      <c r="A167" s="250"/>
      <c r="B167" s="66"/>
      <c r="C167" s="36"/>
      <c r="D167" s="36"/>
      <c r="E167" s="37"/>
      <c r="F167" s="37"/>
      <c r="G167" s="37"/>
      <c r="H167" s="37"/>
      <c r="I167" s="67"/>
      <c r="J167" s="223">
        <f>SUM(E149:E150)</f>
        <v>2825</v>
      </c>
      <c r="K167" s="219">
        <f t="shared" ref="K167:N167" si="41">SUM(F149:F150)</f>
        <v>1654</v>
      </c>
      <c r="L167" s="219">
        <f t="shared" si="41"/>
        <v>1171</v>
      </c>
      <c r="M167" s="219">
        <f t="shared" si="41"/>
        <v>780</v>
      </c>
      <c r="N167" s="220">
        <f t="shared" si="41"/>
        <v>652</v>
      </c>
      <c r="O167" s="131"/>
      <c r="P167" s="37"/>
      <c r="Q167" s="37"/>
      <c r="R167" s="37"/>
      <c r="S167" s="37"/>
      <c r="T167" s="14"/>
    </row>
    <row r="168" spans="1:20" ht="15" customHeight="1" x14ac:dyDescent="0.15">
      <c r="A168" s="250"/>
      <c r="B168" s="245" t="s">
        <v>543</v>
      </c>
      <c r="C168" s="284"/>
      <c r="D168" s="284"/>
      <c r="E168" s="17">
        <v>635</v>
      </c>
      <c r="F168" s="17">
        <v>635</v>
      </c>
      <c r="G168" s="134">
        <v>0</v>
      </c>
      <c r="H168" s="8">
        <v>39</v>
      </c>
      <c r="I168" s="134">
        <v>0</v>
      </c>
      <c r="J168" s="363">
        <f>E168/J$167*100</f>
        <v>22.477876106194692</v>
      </c>
      <c r="K168" s="364">
        <f t="shared" ref="K168:K170" si="42">F168/K$167*100</f>
        <v>38.391777509068923</v>
      </c>
      <c r="L168" s="184">
        <f t="shared" ref="L168:L170" si="43">G168/L$167*100</f>
        <v>0</v>
      </c>
      <c r="M168" s="11">
        <f t="shared" ref="M168:M170" si="44">H168/M$167*100</f>
        <v>5</v>
      </c>
      <c r="N168" s="132">
        <f t="shared" ref="N168:N170" si="45">I168/N$167*100</f>
        <v>0</v>
      </c>
      <c r="O168" s="81">
        <v>0.2339719970523213</v>
      </c>
      <c r="P168" s="3">
        <v>0.50637958532695371</v>
      </c>
      <c r="Q168" s="184" t="s">
        <v>5</v>
      </c>
      <c r="R168" s="184">
        <v>2.9567854435178165E-2</v>
      </c>
      <c r="S168" s="15" t="s">
        <v>5</v>
      </c>
      <c r="T168" s="195"/>
    </row>
    <row r="169" spans="1:20" ht="15" customHeight="1" x14ac:dyDescent="0.15">
      <c r="A169" s="250"/>
      <c r="B169" s="245" t="s">
        <v>544</v>
      </c>
      <c r="C169" s="284"/>
      <c r="D169" s="284"/>
      <c r="E169" s="18">
        <v>1847</v>
      </c>
      <c r="F169" s="18">
        <v>820</v>
      </c>
      <c r="G169" s="141">
        <v>1027</v>
      </c>
      <c r="H169" s="9">
        <v>580</v>
      </c>
      <c r="I169" s="141">
        <v>511</v>
      </c>
      <c r="J169" s="363">
        <f t="shared" ref="J169:J170" si="46">E169/J$167*100</f>
        <v>65.380530973451329</v>
      </c>
      <c r="K169" s="365">
        <f t="shared" si="42"/>
        <v>49.576783555018139</v>
      </c>
      <c r="L169" s="366">
        <f t="shared" si="43"/>
        <v>87.702818104184459</v>
      </c>
      <c r="M169" s="367">
        <f t="shared" si="44"/>
        <v>74.358974358974365</v>
      </c>
      <c r="N169" s="368">
        <f t="shared" si="45"/>
        <v>78.374233128834362</v>
      </c>
      <c r="O169" s="81">
        <v>0.68054532056005901</v>
      </c>
      <c r="P169" s="4">
        <v>0.65390749601275922</v>
      </c>
      <c r="Q169" s="185">
        <v>0.70342465753424654</v>
      </c>
      <c r="R169" s="12">
        <v>0.43972706595905992</v>
      </c>
      <c r="S169" s="16">
        <v>0.42477140482128012</v>
      </c>
      <c r="T169" s="195"/>
    </row>
    <row r="170" spans="1:20" ht="15" customHeight="1" x14ac:dyDescent="0.15">
      <c r="A170" s="250"/>
      <c r="B170" s="245" t="s">
        <v>545</v>
      </c>
      <c r="C170" s="284"/>
      <c r="D170" s="284"/>
      <c r="E170" s="18">
        <v>343</v>
      </c>
      <c r="F170" s="18">
        <v>199</v>
      </c>
      <c r="G170" s="141">
        <v>144</v>
      </c>
      <c r="H170" s="9">
        <v>161</v>
      </c>
      <c r="I170" s="141">
        <v>141</v>
      </c>
      <c r="J170" s="363">
        <f t="shared" si="46"/>
        <v>12.141592920353983</v>
      </c>
      <c r="K170" s="365">
        <f t="shared" si="42"/>
        <v>12.031438935912938</v>
      </c>
      <c r="L170" s="366">
        <f t="shared" si="43"/>
        <v>12.297181895815543</v>
      </c>
      <c r="M170" s="367">
        <f t="shared" si="44"/>
        <v>20.641025641025639</v>
      </c>
      <c r="N170" s="368">
        <f t="shared" si="45"/>
        <v>21.625766871165645</v>
      </c>
      <c r="O170" s="81">
        <v>0.12638172439204126</v>
      </c>
      <c r="P170" s="4">
        <v>0.15869218500797447</v>
      </c>
      <c r="Q170" s="185">
        <v>9.8630136986301367E-2</v>
      </c>
      <c r="R170" s="12">
        <v>0.12206216830932524</v>
      </c>
      <c r="S170" s="16">
        <v>0.1172069825436409</v>
      </c>
      <c r="T170" s="195"/>
    </row>
    <row r="171" spans="1:20" ht="15" customHeight="1" x14ac:dyDescent="0.15">
      <c r="A171" s="250"/>
      <c r="B171" s="493" t="s">
        <v>1</v>
      </c>
      <c r="C171" s="494"/>
      <c r="D171" s="495"/>
      <c r="E171" s="135">
        <f t="shared" ref="E171:S171" si="47">SUM(E168:E170)</f>
        <v>2825</v>
      </c>
      <c r="F171" s="47">
        <f t="shared" si="47"/>
        <v>1654</v>
      </c>
      <c r="G171" s="136">
        <f t="shared" si="47"/>
        <v>1171</v>
      </c>
      <c r="H171" s="47">
        <f t="shared" si="47"/>
        <v>780</v>
      </c>
      <c r="I171" s="136">
        <f t="shared" si="47"/>
        <v>652</v>
      </c>
      <c r="J171" s="139">
        <f t="shared" si="47"/>
        <v>100</v>
      </c>
      <c r="K171" s="72">
        <f t="shared" si="47"/>
        <v>100</v>
      </c>
      <c r="L171" s="201">
        <f t="shared" si="47"/>
        <v>100</v>
      </c>
      <c r="M171" s="72">
        <f t="shared" si="47"/>
        <v>100</v>
      </c>
      <c r="N171" s="137">
        <f t="shared" si="47"/>
        <v>100</v>
      </c>
      <c r="O171" s="140">
        <f t="shared" si="47"/>
        <v>1.0408990420044215</v>
      </c>
      <c r="P171" s="72">
        <f t="shared" si="47"/>
        <v>1.3189792663476876</v>
      </c>
      <c r="Q171" s="72">
        <f t="shared" si="47"/>
        <v>0.80205479452054795</v>
      </c>
      <c r="R171" s="72">
        <f t="shared" si="47"/>
        <v>0.59135708870356329</v>
      </c>
      <c r="S171" s="72">
        <f t="shared" si="47"/>
        <v>0.54197838736492099</v>
      </c>
      <c r="T171" s="14"/>
    </row>
    <row r="172" spans="1:20" ht="9.9" customHeight="1" x14ac:dyDescent="0.15">
      <c r="B172" s="271"/>
      <c r="C172" s="271"/>
      <c r="D172" s="271"/>
      <c r="E172" s="115"/>
      <c r="F172" s="115"/>
      <c r="G172" s="115"/>
      <c r="H172" s="115"/>
      <c r="I172" s="115"/>
      <c r="J172" s="14"/>
      <c r="K172" s="14"/>
      <c r="L172" s="14"/>
      <c r="M172" s="14"/>
      <c r="N172" s="14"/>
      <c r="O172" s="14"/>
      <c r="P172" s="14"/>
      <c r="Q172" s="14"/>
      <c r="R172" s="14"/>
      <c r="S172" s="14"/>
    </row>
    <row r="173" spans="1:20" ht="12.9" customHeight="1" x14ac:dyDescent="0.15">
      <c r="A173" s="74" t="s">
        <v>659</v>
      </c>
      <c r="B173" s="22"/>
      <c r="C173" s="22"/>
      <c r="D173" s="22"/>
      <c r="E173" s="22"/>
      <c r="G173" s="7"/>
      <c r="H173" s="7"/>
      <c r="I173" s="7"/>
      <c r="J173" s="55"/>
      <c r="K173" s="55"/>
      <c r="L173" s="55"/>
      <c r="M173" s="55"/>
      <c r="N173" s="55"/>
    </row>
    <row r="174" spans="1:20" ht="12.9" customHeight="1" x14ac:dyDescent="0.15">
      <c r="A174" s="1" t="s">
        <v>658</v>
      </c>
      <c r="C174" s="1"/>
      <c r="D174" s="1"/>
      <c r="E174" s="1"/>
      <c r="G174" s="7"/>
      <c r="H174" s="7"/>
      <c r="I174" s="7"/>
      <c r="J174" s="7"/>
    </row>
    <row r="175" spans="1:20" ht="13.65" customHeight="1" x14ac:dyDescent="0.15">
      <c r="B175" s="65"/>
      <c r="C175" s="33"/>
      <c r="D175" s="33"/>
      <c r="E175" s="80"/>
      <c r="F175" s="87"/>
      <c r="G175" s="84" t="s">
        <v>168</v>
      </c>
      <c r="H175" s="87"/>
      <c r="I175" s="87"/>
      <c r="J175" s="106"/>
      <c r="K175" s="87"/>
      <c r="L175" s="84" t="s">
        <v>3</v>
      </c>
      <c r="M175" s="87"/>
      <c r="N175" s="101"/>
      <c r="O175" s="87"/>
      <c r="P175" s="87"/>
      <c r="Q175" s="130" t="s">
        <v>352</v>
      </c>
      <c r="R175" s="87"/>
      <c r="S175" s="85"/>
    </row>
    <row r="176" spans="1:20" ht="19.2" x14ac:dyDescent="0.15">
      <c r="B176" s="94"/>
      <c r="C176" s="45"/>
      <c r="D176" s="45"/>
      <c r="E176" s="98" t="s">
        <v>589</v>
      </c>
      <c r="F176" s="98" t="s">
        <v>231</v>
      </c>
      <c r="G176" s="98" t="s">
        <v>232</v>
      </c>
      <c r="H176" s="98" t="s">
        <v>591</v>
      </c>
      <c r="I176" s="104" t="s">
        <v>234</v>
      </c>
      <c r="J176" s="107" t="s">
        <v>589</v>
      </c>
      <c r="K176" s="98" t="s">
        <v>231</v>
      </c>
      <c r="L176" s="98" t="s">
        <v>232</v>
      </c>
      <c r="M176" s="98" t="s">
        <v>591</v>
      </c>
      <c r="N176" s="102" t="s">
        <v>234</v>
      </c>
      <c r="O176" s="99" t="s">
        <v>589</v>
      </c>
      <c r="P176" s="98" t="s">
        <v>231</v>
      </c>
      <c r="Q176" s="98" t="s">
        <v>232</v>
      </c>
      <c r="R176" s="98" t="s">
        <v>591</v>
      </c>
      <c r="S176" s="129" t="s">
        <v>234</v>
      </c>
    </row>
    <row r="177" spans="1:20" ht="12" customHeight="1" x14ac:dyDescent="0.15">
      <c r="B177" s="66"/>
      <c r="C177" s="36"/>
      <c r="D177" s="36"/>
      <c r="E177" s="37"/>
      <c r="F177" s="37"/>
      <c r="G177" s="37"/>
      <c r="H177" s="37"/>
      <c r="I177" s="67"/>
      <c r="J177" s="223">
        <f>E182</f>
        <v>2617</v>
      </c>
      <c r="K177" s="219">
        <f t="shared" ref="K177:N177" si="48">F182</f>
        <v>1548</v>
      </c>
      <c r="L177" s="219">
        <f t="shared" si="48"/>
        <v>1069</v>
      </c>
      <c r="M177" s="219">
        <f t="shared" si="48"/>
        <v>653</v>
      </c>
      <c r="N177" s="220">
        <f t="shared" si="48"/>
        <v>540</v>
      </c>
      <c r="O177" s="131"/>
      <c r="P177" s="37"/>
      <c r="Q177" s="37"/>
      <c r="R177" s="37"/>
      <c r="S177" s="37"/>
    </row>
    <row r="178" spans="1:20" ht="24" customHeight="1" x14ac:dyDescent="0.15">
      <c r="B178" s="462" t="s">
        <v>72</v>
      </c>
      <c r="C178" s="463"/>
      <c r="D178" s="280"/>
      <c r="E178" s="17">
        <v>2451</v>
      </c>
      <c r="F178" s="17">
        <v>1439</v>
      </c>
      <c r="G178" s="134">
        <v>1012</v>
      </c>
      <c r="H178" s="8">
        <v>619</v>
      </c>
      <c r="I178" s="134">
        <v>511</v>
      </c>
      <c r="J178" s="138">
        <f>E178/J$177*100</f>
        <v>93.65685899885365</v>
      </c>
      <c r="K178" s="3">
        <f t="shared" ref="K178:N181" si="49">F178/K$177*100</f>
        <v>92.958656330749363</v>
      </c>
      <c r="L178" s="184">
        <f t="shared" si="49"/>
        <v>94.667913938260057</v>
      </c>
      <c r="M178" s="11">
        <f t="shared" si="49"/>
        <v>94.793261868300149</v>
      </c>
      <c r="N178" s="132">
        <f t="shared" si="49"/>
        <v>94.629629629629633</v>
      </c>
      <c r="O178" s="81">
        <v>2.7142857142857144</v>
      </c>
      <c r="P178" s="3">
        <v>3.1557017543859649</v>
      </c>
      <c r="Q178" s="184">
        <v>2.2639821029082774</v>
      </c>
      <c r="R178" s="11">
        <v>2.0162866449511401</v>
      </c>
      <c r="S178" s="15">
        <v>1.9210526315789473</v>
      </c>
      <c r="T178" s="195"/>
    </row>
    <row r="179" spans="1:20" ht="24" customHeight="1" x14ac:dyDescent="0.15">
      <c r="B179" s="464" t="s">
        <v>73</v>
      </c>
      <c r="C179" s="465"/>
      <c r="D179" s="492"/>
      <c r="E179" s="18">
        <v>31</v>
      </c>
      <c r="F179" s="18">
        <v>16</v>
      </c>
      <c r="G179" s="141">
        <v>15</v>
      </c>
      <c r="H179" s="9">
        <v>0</v>
      </c>
      <c r="I179" s="141">
        <v>0</v>
      </c>
      <c r="J179" s="138">
        <f t="shared" ref="J179:J181" si="50">E179/J$177*100</f>
        <v>1.1845624761176921</v>
      </c>
      <c r="K179" s="4">
        <f t="shared" si="49"/>
        <v>1.03359173126615</v>
      </c>
      <c r="L179" s="185">
        <f t="shared" si="49"/>
        <v>1.4031805425631432</v>
      </c>
      <c r="M179" s="12">
        <f t="shared" si="49"/>
        <v>0</v>
      </c>
      <c r="N179" s="142">
        <f t="shared" si="49"/>
        <v>0</v>
      </c>
      <c r="O179" s="81">
        <v>1.4761904761904763</v>
      </c>
      <c r="P179" s="4">
        <v>1.4545454545454546</v>
      </c>
      <c r="Q179" s="185">
        <v>1.5</v>
      </c>
      <c r="R179" s="16" t="s">
        <v>5</v>
      </c>
      <c r="S179" s="16" t="s">
        <v>5</v>
      </c>
      <c r="T179" s="195"/>
    </row>
    <row r="180" spans="1:20" ht="24" customHeight="1" x14ac:dyDescent="0.15">
      <c r="B180" s="464" t="s">
        <v>570</v>
      </c>
      <c r="C180" s="465"/>
      <c r="D180" s="492"/>
      <c r="E180" s="18">
        <v>132</v>
      </c>
      <c r="F180" s="18">
        <v>91</v>
      </c>
      <c r="G180" s="141">
        <v>41</v>
      </c>
      <c r="H180" s="9">
        <v>34</v>
      </c>
      <c r="I180" s="141">
        <v>29</v>
      </c>
      <c r="J180" s="138">
        <f t="shared" si="50"/>
        <v>5.0439434466946889</v>
      </c>
      <c r="K180" s="4">
        <f t="shared" si="49"/>
        <v>5.8785529715762275</v>
      </c>
      <c r="L180" s="185">
        <f t="shared" si="49"/>
        <v>3.8353601496725913</v>
      </c>
      <c r="M180" s="12">
        <f t="shared" si="49"/>
        <v>5.2067381316998471</v>
      </c>
      <c r="N180" s="142">
        <f t="shared" si="49"/>
        <v>5.3703703703703702</v>
      </c>
      <c r="O180" s="81">
        <v>0.21890547263681592</v>
      </c>
      <c r="P180" s="4">
        <v>0.27002967359050445</v>
      </c>
      <c r="Q180" s="185">
        <v>0.15413533834586465</v>
      </c>
      <c r="R180" s="12">
        <v>0.11447811447811448</v>
      </c>
      <c r="S180" s="16">
        <v>0.10943396226415095</v>
      </c>
      <c r="T180" s="195"/>
    </row>
    <row r="181" spans="1:20" ht="24" customHeight="1" x14ac:dyDescent="0.15">
      <c r="B181" s="510" t="s">
        <v>879</v>
      </c>
      <c r="C181" s="511"/>
      <c r="D181" s="512"/>
      <c r="E181" s="19">
        <v>3</v>
      </c>
      <c r="F181" s="18">
        <v>2</v>
      </c>
      <c r="G181" s="68">
        <v>1</v>
      </c>
      <c r="H181" s="18">
        <v>0</v>
      </c>
      <c r="I181" s="68">
        <v>0</v>
      </c>
      <c r="J181" s="138">
        <f t="shared" si="50"/>
        <v>0.11463507833397019</v>
      </c>
      <c r="K181" s="4">
        <f t="shared" si="49"/>
        <v>0.12919896640826875</v>
      </c>
      <c r="L181" s="186">
        <f t="shared" si="49"/>
        <v>9.3545369504209538E-2</v>
      </c>
      <c r="M181" s="4">
        <f t="shared" si="49"/>
        <v>0</v>
      </c>
      <c r="N181" s="133">
        <f t="shared" si="49"/>
        <v>0</v>
      </c>
      <c r="O181" s="81">
        <v>0.23076923076923078</v>
      </c>
      <c r="P181" s="4">
        <v>0.2857142857142857</v>
      </c>
      <c r="Q181" s="186">
        <v>0.16666666666666666</v>
      </c>
      <c r="R181" s="4">
        <v>0</v>
      </c>
      <c r="S181" s="4">
        <v>0</v>
      </c>
      <c r="T181" s="195"/>
    </row>
    <row r="182" spans="1:20" ht="15" customHeight="1" x14ac:dyDescent="0.15">
      <c r="B182" s="493" t="s">
        <v>1</v>
      </c>
      <c r="C182" s="494"/>
      <c r="D182" s="495"/>
      <c r="E182" s="135">
        <f t="shared" ref="E182:S182" si="51">SUM(E178:E181)</f>
        <v>2617</v>
      </c>
      <c r="F182" s="47">
        <f t="shared" si="51"/>
        <v>1548</v>
      </c>
      <c r="G182" s="136">
        <f t="shared" si="51"/>
        <v>1069</v>
      </c>
      <c r="H182" s="47">
        <f t="shared" si="51"/>
        <v>653</v>
      </c>
      <c r="I182" s="136">
        <f t="shared" si="51"/>
        <v>540</v>
      </c>
      <c r="J182" s="139">
        <f t="shared" si="51"/>
        <v>100</v>
      </c>
      <c r="K182" s="72">
        <f t="shared" si="51"/>
        <v>100.00000000000001</v>
      </c>
      <c r="L182" s="201">
        <f t="shared" si="51"/>
        <v>100.00000000000001</v>
      </c>
      <c r="M182" s="72">
        <f t="shared" si="51"/>
        <v>100</v>
      </c>
      <c r="N182" s="137">
        <f t="shared" si="51"/>
        <v>100</v>
      </c>
      <c r="O182" s="140">
        <f t="shared" si="51"/>
        <v>4.6401508938822378</v>
      </c>
      <c r="P182" s="72">
        <f t="shared" si="51"/>
        <v>5.165991168236209</v>
      </c>
      <c r="Q182" s="201">
        <f t="shared" si="51"/>
        <v>4.0847841079208091</v>
      </c>
      <c r="R182" s="72">
        <f t="shared" si="51"/>
        <v>2.1307647594292547</v>
      </c>
      <c r="S182" s="72">
        <f t="shared" si="51"/>
        <v>2.0304865938430985</v>
      </c>
    </row>
    <row r="183" spans="1:20" ht="9.9" customHeight="1" x14ac:dyDescent="0.15">
      <c r="B183" s="63"/>
      <c r="C183" s="63"/>
      <c r="D183" s="63"/>
      <c r="E183" s="63"/>
      <c r="F183" s="45"/>
      <c r="G183" s="92"/>
      <c r="H183" s="92"/>
      <c r="I183" s="92"/>
      <c r="J183" s="55"/>
      <c r="K183" s="23"/>
    </row>
    <row r="184" spans="1:20" ht="12.9" customHeight="1" x14ac:dyDescent="0.15">
      <c r="A184" s="74" t="s">
        <v>660</v>
      </c>
      <c r="B184" s="22"/>
      <c r="C184" s="22"/>
      <c r="D184" s="22"/>
      <c r="E184" s="22"/>
      <c r="G184" s="7"/>
      <c r="H184" s="7"/>
      <c r="I184" s="7"/>
      <c r="J184" s="7"/>
      <c r="M184" s="7"/>
    </row>
    <row r="185" spans="1:20" ht="12.9" customHeight="1" x14ac:dyDescent="0.15">
      <c r="A185" s="1" t="s">
        <v>661</v>
      </c>
      <c r="C185" s="1"/>
      <c r="D185" s="1"/>
      <c r="E185" s="1"/>
      <c r="G185" s="7"/>
      <c r="H185" s="7"/>
      <c r="I185" s="7"/>
      <c r="J185" s="7"/>
    </row>
    <row r="186" spans="1:20" ht="13.65" customHeight="1" x14ac:dyDescent="0.15">
      <c r="B186" s="65"/>
      <c r="C186" s="33"/>
      <c r="D186" s="33"/>
      <c r="E186" s="80"/>
      <c r="F186" s="87"/>
      <c r="G186" s="84" t="s">
        <v>168</v>
      </c>
      <c r="H186" s="87"/>
      <c r="I186" s="87"/>
      <c r="J186" s="106"/>
      <c r="K186" s="87"/>
      <c r="L186" s="84" t="s">
        <v>3</v>
      </c>
      <c r="M186" s="87"/>
      <c r="N186" s="101"/>
      <c r="O186" s="87"/>
      <c r="P186" s="87"/>
      <c r="Q186" s="130" t="s">
        <v>352</v>
      </c>
      <c r="R186" s="87"/>
      <c r="S186" s="85"/>
    </row>
    <row r="187" spans="1:20" ht="19.2" x14ac:dyDescent="0.15">
      <c r="B187" s="94"/>
      <c r="C187" s="45"/>
      <c r="D187" s="45"/>
      <c r="E187" s="98" t="s">
        <v>589</v>
      </c>
      <c r="F187" s="98" t="s">
        <v>231</v>
      </c>
      <c r="G187" s="98" t="s">
        <v>232</v>
      </c>
      <c r="H187" s="98" t="s">
        <v>591</v>
      </c>
      <c r="I187" s="104" t="s">
        <v>234</v>
      </c>
      <c r="J187" s="107" t="s">
        <v>589</v>
      </c>
      <c r="K187" s="98" t="s">
        <v>231</v>
      </c>
      <c r="L187" s="98" t="s">
        <v>232</v>
      </c>
      <c r="M187" s="98" t="s">
        <v>591</v>
      </c>
      <c r="N187" s="102" t="s">
        <v>234</v>
      </c>
      <c r="O187" s="99" t="s">
        <v>589</v>
      </c>
      <c r="P187" s="98" t="s">
        <v>231</v>
      </c>
      <c r="Q187" s="98" t="s">
        <v>232</v>
      </c>
      <c r="R187" s="98" t="s">
        <v>591</v>
      </c>
      <c r="S187" s="129" t="s">
        <v>234</v>
      </c>
    </row>
    <row r="188" spans="1:20" ht="12" customHeight="1" x14ac:dyDescent="0.15">
      <c r="B188" s="66"/>
      <c r="C188" s="36"/>
      <c r="D188" s="36"/>
      <c r="E188" s="37"/>
      <c r="F188" s="37"/>
      <c r="G188" s="37"/>
      <c r="H188" s="37"/>
      <c r="I188" s="67"/>
      <c r="J188" s="223">
        <f>E193</f>
        <v>643</v>
      </c>
      <c r="K188" s="219">
        <f t="shared" ref="K188" si="52">F193</f>
        <v>643</v>
      </c>
      <c r="L188" s="219">
        <f t="shared" ref="L188" si="53">G193</f>
        <v>0</v>
      </c>
      <c r="M188" s="219">
        <f t="shared" ref="M188" si="54">H193</f>
        <v>39</v>
      </c>
      <c r="N188" s="220">
        <f t="shared" ref="N188" si="55">I193</f>
        <v>0</v>
      </c>
      <c r="O188" s="131"/>
      <c r="P188" s="37"/>
      <c r="Q188" s="37"/>
      <c r="R188" s="37"/>
      <c r="S188" s="37"/>
    </row>
    <row r="189" spans="1:20" ht="24" customHeight="1" x14ac:dyDescent="0.15">
      <c r="B189" s="462" t="s">
        <v>72</v>
      </c>
      <c r="C189" s="463"/>
      <c r="D189" s="280"/>
      <c r="E189" s="17">
        <v>624</v>
      </c>
      <c r="F189" s="17">
        <v>624</v>
      </c>
      <c r="G189" s="134">
        <v>0</v>
      </c>
      <c r="H189" s="8">
        <v>39</v>
      </c>
      <c r="I189" s="134">
        <v>0</v>
      </c>
      <c r="J189" s="138">
        <f t="shared" ref="J189:M192" si="56">E189/J$188*100</f>
        <v>97.045101088646973</v>
      </c>
      <c r="K189" s="3">
        <f t="shared" si="56"/>
        <v>97.045101088646973</v>
      </c>
      <c r="L189" s="184" t="s">
        <v>498</v>
      </c>
      <c r="M189" s="11">
        <f t="shared" si="56"/>
        <v>100</v>
      </c>
      <c r="N189" s="132" t="s">
        <v>5</v>
      </c>
      <c r="O189" s="81">
        <v>1.4716981132075471</v>
      </c>
      <c r="P189" s="3">
        <v>1.4716981132075471</v>
      </c>
      <c r="Q189" s="184" t="s">
        <v>498</v>
      </c>
      <c r="R189" s="11">
        <v>1.0263157894736843</v>
      </c>
      <c r="S189" s="15" t="s">
        <v>498</v>
      </c>
      <c r="T189" s="195"/>
    </row>
    <row r="190" spans="1:20" ht="24" customHeight="1" x14ac:dyDescent="0.15">
      <c r="B190" s="464" t="s">
        <v>73</v>
      </c>
      <c r="C190" s="465"/>
      <c r="D190" s="492"/>
      <c r="E190" s="18">
        <v>11</v>
      </c>
      <c r="F190" s="18">
        <v>11</v>
      </c>
      <c r="G190" s="141">
        <v>0</v>
      </c>
      <c r="H190" s="9">
        <v>0</v>
      </c>
      <c r="I190" s="141">
        <v>0</v>
      </c>
      <c r="J190" s="138">
        <f t="shared" si="56"/>
        <v>1.7107309486780715</v>
      </c>
      <c r="K190" s="4">
        <f t="shared" si="56"/>
        <v>1.7107309486780715</v>
      </c>
      <c r="L190" s="185" t="s">
        <v>5</v>
      </c>
      <c r="M190" s="12">
        <f t="shared" si="56"/>
        <v>0</v>
      </c>
      <c r="N190" s="142" t="s">
        <v>5</v>
      </c>
      <c r="O190" s="81">
        <v>1.1000000000000001</v>
      </c>
      <c r="P190" s="4">
        <v>1.1000000000000001</v>
      </c>
      <c r="Q190" s="185" t="s">
        <v>5</v>
      </c>
      <c r="R190" s="185" t="s">
        <v>5</v>
      </c>
      <c r="S190" s="16" t="s">
        <v>5</v>
      </c>
      <c r="T190" s="195"/>
    </row>
    <row r="191" spans="1:20" ht="24" customHeight="1" x14ac:dyDescent="0.15">
      <c r="B191" s="464" t="s">
        <v>570</v>
      </c>
      <c r="C191" s="465"/>
      <c r="D191" s="492"/>
      <c r="E191" s="18">
        <v>7</v>
      </c>
      <c r="F191" s="18">
        <v>7</v>
      </c>
      <c r="G191" s="141">
        <v>0</v>
      </c>
      <c r="H191" s="9">
        <v>0</v>
      </c>
      <c r="I191" s="141">
        <v>0</v>
      </c>
      <c r="J191" s="138">
        <f t="shared" si="56"/>
        <v>1.088646967340591</v>
      </c>
      <c r="K191" s="4">
        <f t="shared" si="56"/>
        <v>1.088646967340591</v>
      </c>
      <c r="L191" s="185" t="s">
        <v>5</v>
      </c>
      <c r="M191" s="12">
        <f t="shared" si="56"/>
        <v>0</v>
      </c>
      <c r="N191" s="142" t="s">
        <v>5</v>
      </c>
      <c r="O191" s="81">
        <v>0.25925925925925924</v>
      </c>
      <c r="P191" s="4">
        <v>0.25925925925925924</v>
      </c>
      <c r="Q191" s="185" t="s">
        <v>5</v>
      </c>
      <c r="R191" s="185" t="s">
        <v>5</v>
      </c>
      <c r="S191" s="16" t="s">
        <v>5</v>
      </c>
      <c r="T191" s="195"/>
    </row>
    <row r="192" spans="1:20" ht="24" customHeight="1" x14ac:dyDescent="0.15">
      <c r="B192" s="510" t="s">
        <v>879</v>
      </c>
      <c r="C192" s="511"/>
      <c r="D192" s="512"/>
      <c r="E192" s="19">
        <v>1</v>
      </c>
      <c r="F192" s="18">
        <v>1</v>
      </c>
      <c r="G192" s="68">
        <v>0</v>
      </c>
      <c r="H192" s="18">
        <v>0</v>
      </c>
      <c r="I192" s="68">
        <v>0</v>
      </c>
      <c r="J192" s="138">
        <f t="shared" si="56"/>
        <v>0.15552099533437014</v>
      </c>
      <c r="K192" s="4">
        <f t="shared" si="56"/>
        <v>0.15552099533437014</v>
      </c>
      <c r="L192" s="185" t="s">
        <v>5</v>
      </c>
      <c r="M192" s="4">
        <f t="shared" si="56"/>
        <v>0</v>
      </c>
      <c r="N192" s="142" t="s">
        <v>5</v>
      </c>
      <c r="O192" s="81">
        <v>0.5</v>
      </c>
      <c r="P192" s="4">
        <v>0.5</v>
      </c>
      <c r="Q192" s="185" t="s">
        <v>5</v>
      </c>
      <c r="R192" s="185" t="s">
        <v>5</v>
      </c>
      <c r="S192" s="16" t="s">
        <v>5</v>
      </c>
      <c r="T192" s="195"/>
    </row>
    <row r="193" spans="1:19" ht="15" customHeight="1" x14ac:dyDescent="0.15">
      <c r="B193" s="493" t="s">
        <v>1</v>
      </c>
      <c r="C193" s="494"/>
      <c r="D193" s="495"/>
      <c r="E193" s="135">
        <f t="shared" ref="E193:K193" si="57">SUM(E189:E192)</f>
        <v>643</v>
      </c>
      <c r="F193" s="47">
        <f t="shared" si="57"/>
        <v>643</v>
      </c>
      <c r="G193" s="136">
        <f t="shared" si="57"/>
        <v>0</v>
      </c>
      <c r="H193" s="47">
        <f t="shared" si="57"/>
        <v>39</v>
      </c>
      <c r="I193" s="136">
        <f t="shared" si="57"/>
        <v>0</v>
      </c>
      <c r="J193" s="139">
        <f t="shared" si="57"/>
        <v>100.00000000000001</v>
      </c>
      <c r="K193" s="72">
        <f t="shared" si="57"/>
        <v>100.00000000000001</v>
      </c>
      <c r="L193" s="267" t="s">
        <v>5</v>
      </c>
      <c r="M193" s="72">
        <f>SUM(M189:M192)</f>
        <v>100</v>
      </c>
      <c r="N193" s="268" t="s">
        <v>5</v>
      </c>
      <c r="O193" s="140">
        <f>SUM(O189:O192)</f>
        <v>3.330957372466806</v>
      </c>
      <c r="P193" s="72">
        <f>SUM(P189:P192)</f>
        <v>3.330957372466806</v>
      </c>
      <c r="Q193" s="267" t="s">
        <v>5</v>
      </c>
      <c r="R193" s="72">
        <f>SUM(R189:R192)</f>
        <v>1.0263157894736843</v>
      </c>
      <c r="S193" s="6" t="s">
        <v>5</v>
      </c>
    </row>
    <row r="194" spans="1:19" ht="9.9" customHeight="1" x14ac:dyDescent="0.15">
      <c r="B194" s="63"/>
      <c r="C194" s="63"/>
      <c r="D194" s="63"/>
      <c r="E194" s="63"/>
      <c r="F194" s="45"/>
      <c r="G194" s="92"/>
      <c r="H194" s="92"/>
      <c r="I194" s="92"/>
      <c r="J194" s="55"/>
      <c r="K194" s="23"/>
    </row>
    <row r="195" spans="1:19" ht="13.2" customHeight="1" x14ac:dyDescent="0.15">
      <c r="A195" s="74" t="s">
        <v>497</v>
      </c>
      <c r="B195" s="22"/>
      <c r="C195" s="22"/>
      <c r="D195" s="22"/>
      <c r="E195" s="22"/>
      <c r="G195" s="7"/>
      <c r="H195" s="7"/>
      <c r="I195" s="7"/>
      <c r="J195" s="7"/>
      <c r="M195" s="7"/>
    </row>
    <row r="196" spans="1:19" ht="12.9" customHeight="1" x14ac:dyDescent="0.15">
      <c r="A196" s="1" t="s">
        <v>662</v>
      </c>
      <c r="C196" s="1"/>
      <c r="D196" s="1"/>
      <c r="E196" s="1"/>
      <c r="G196" s="7"/>
      <c r="H196" s="7"/>
      <c r="I196" s="7"/>
      <c r="J196" s="7"/>
      <c r="M196" s="7"/>
    </row>
    <row r="197" spans="1:19" ht="19.2" x14ac:dyDescent="0.15">
      <c r="B197" s="211"/>
      <c r="C197" s="59"/>
      <c r="D197" s="59"/>
      <c r="E197" s="129" t="s">
        <v>589</v>
      </c>
      <c r="F197" s="129" t="s">
        <v>231</v>
      </c>
      <c r="G197" s="129" t="s">
        <v>232</v>
      </c>
      <c r="H197" s="129" t="s">
        <v>591</v>
      </c>
      <c r="I197" s="129" t="s">
        <v>234</v>
      </c>
      <c r="J197" s="7"/>
      <c r="M197" s="7"/>
    </row>
    <row r="198" spans="1:19" ht="8.25" customHeight="1" x14ac:dyDescent="0.15">
      <c r="B198" s="66"/>
      <c r="C198" s="36"/>
      <c r="D198" s="36"/>
      <c r="E198" s="37"/>
      <c r="F198" s="37"/>
      <c r="G198" s="37"/>
      <c r="H198" s="37"/>
      <c r="I198" s="37"/>
      <c r="J198" s="7"/>
      <c r="M198" s="7"/>
    </row>
    <row r="199" spans="1:19" ht="24" customHeight="1" x14ac:dyDescent="0.15">
      <c r="B199" s="462" t="s">
        <v>72</v>
      </c>
      <c r="C199" s="463"/>
      <c r="D199" s="280"/>
      <c r="E199" s="168">
        <f>E178/E149*100</f>
        <v>87.880960917891713</v>
      </c>
      <c r="F199" s="168">
        <f>F178/F149*100</f>
        <v>88.120024494794862</v>
      </c>
      <c r="G199" s="239">
        <f>G178/G149*100</f>
        <v>87.543252595155707</v>
      </c>
      <c r="H199" s="206">
        <f>H178/H149*100</f>
        <v>79.460847240051351</v>
      </c>
      <c r="I199" s="209">
        <f>I178/I149*100</f>
        <v>78.494623655913969</v>
      </c>
      <c r="J199" s="7"/>
      <c r="M199" s="7"/>
    </row>
    <row r="200" spans="1:19" ht="24" customHeight="1" x14ac:dyDescent="0.15">
      <c r="B200" s="464" t="s">
        <v>73</v>
      </c>
      <c r="C200" s="465"/>
      <c r="D200" s="492"/>
      <c r="E200" s="169">
        <f t="shared" ref="E200:I200" si="58">E179/E150*100</f>
        <v>86.111111111111114</v>
      </c>
      <c r="F200" s="169">
        <f t="shared" si="58"/>
        <v>76.19047619047619</v>
      </c>
      <c r="G200" s="240">
        <f t="shared" si="58"/>
        <v>100</v>
      </c>
      <c r="H200" s="207">
        <f t="shared" si="58"/>
        <v>0</v>
      </c>
      <c r="I200" s="210">
        <f t="shared" si="58"/>
        <v>0</v>
      </c>
      <c r="J200" s="7"/>
      <c r="M200" s="7"/>
    </row>
    <row r="201" spans="1:19" ht="24" customHeight="1" x14ac:dyDescent="0.15">
      <c r="B201" s="464" t="s">
        <v>570</v>
      </c>
      <c r="C201" s="465"/>
      <c r="D201" s="492"/>
      <c r="E201" s="169">
        <f t="shared" ref="E201:I201" si="59">E180/E151*100</f>
        <v>6.6198595787362091</v>
      </c>
      <c r="F201" s="169">
        <f t="shared" si="59"/>
        <v>7.3863636363636367</v>
      </c>
      <c r="G201" s="240">
        <f t="shared" si="59"/>
        <v>5.3805774278215219</v>
      </c>
      <c r="H201" s="207">
        <f t="shared" si="59"/>
        <v>4.2131350681536555</v>
      </c>
      <c r="I201" s="210">
        <f t="shared" si="59"/>
        <v>4.0446304044630406</v>
      </c>
      <c r="J201" s="7"/>
      <c r="M201" s="7"/>
    </row>
    <row r="202" spans="1:19" ht="24" customHeight="1" x14ac:dyDescent="0.15">
      <c r="B202" s="510" t="s">
        <v>571</v>
      </c>
      <c r="C202" s="511"/>
      <c r="D202" s="512"/>
      <c r="E202" s="165">
        <f t="shared" ref="E202:I202" si="60">E181/E152*100</f>
        <v>5.3571428571428568</v>
      </c>
      <c r="F202" s="169">
        <f t="shared" si="60"/>
        <v>6.8965517241379306</v>
      </c>
      <c r="G202" s="241">
        <f t="shared" si="60"/>
        <v>3.7037037037037033</v>
      </c>
      <c r="H202" s="169">
        <f t="shared" si="60"/>
        <v>0</v>
      </c>
      <c r="I202" s="169">
        <f t="shared" si="60"/>
        <v>0</v>
      </c>
      <c r="J202" s="7"/>
      <c r="M202" s="7"/>
    </row>
    <row r="203" spans="1:19" ht="15" customHeight="1" x14ac:dyDescent="0.15">
      <c r="B203" s="493" t="s">
        <v>1</v>
      </c>
      <c r="C203" s="494"/>
      <c r="D203" s="495"/>
      <c r="E203" s="208">
        <f t="shared" ref="E203:I203" si="61">E182/E153*100</f>
        <v>53.682051282051276</v>
      </c>
      <c r="F203" s="40">
        <f t="shared" si="61"/>
        <v>53.104631217838758</v>
      </c>
      <c r="G203" s="242">
        <f t="shared" si="61"/>
        <v>54.540816326530617</v>
      </c>
      <c r="H203" s="40">
        <f t="shared" si="61"/>
        <v>37.250427837992014</v>
      </c>
      <c r="I203" s="40">
        <f t="shared" si="61"/>
        <v>35.179153094462542</v>
      </c>
      <c r="J203" s="7"/>
      <c r="M203" s="7"/>
    </row>
    <row r="204" spans="1:19" ht="9.9" customHeight="1" x14ac:dyDescent="0.15">
      <c r="C204" s="1"/>
      <c r="G204" s="7"/>
      <c r="I204" s="7"/>
      <c r="L204" s="7"/>
    </row>
    <row r="205" spans="1:19" ht="15" customHeight="1" x14ac:dyDescent="0.15">
      <c r="A205" s="250" t="s">
        <v>899</v>
      </c>
      <c r="C205" s="1"/>
      <c r="G205" s="7"/>
    </row>
    <row r="206" spans="1:19" ht="13.65" customHeight="1" x14ac:dyDescent="0.15">
      <c r="B206" s="65"/>
      <c r="C206" s="33"/>
      <c r="D206" s="33"/>
      <c r="E206" s="33"/>
      <c r="F206" s="80"/>
      <c r="G206" s="87"/>
      <c r="H206" s="84" t="s">
        <v>2</v>
      </c>
      <c r="I206" s="87"/>
      <c r="J206" s="87"/>
      <c r="K206" s="110"/>
      <c r="L206" s="87"/>
      <c r="M206" s="84" t="s">
        <v>3</v>
      </c>
      <c r="N206" s="87"/>
      <c r="O206" s="85"/>
    </row>
    <row r="207" spans="1:19" ht="19.2" x14ac:dyDescent="0.15">
      <c r="B207" s="78"/>
      <c r="F207" s="98" t="s">
        <v>589</v>
      </c>
      <c r="G207" s="98" t="s">
        <v>231</v>
      </c>
      <c r="H207" s="98" t="s">
        <v>232</v>
      </c>
      <c r="I207" s="98" t="s">
        <v>591</v>
      </c>
      <c r="J207" s="104" t="s">
        <v>234</v>
      </c>
      <c r="K207" s="107" t="s">
        <v>589</v>
      </c>
      <c r="L207" s="98" t="s">
        <v>231</v>
      </c>
      <c r="M207" s="98" t="s">
        <v>232</v>
      </c>
      <c r="N207" s="98" t="s">
        <v>591</v>
      </c>
      <c r="O207" s="98" t="s">
        <v>234</v>
      </c>
    </row>
    <row r="208" spans="1:19" ht="12" customHeight="1" x14ac:dyDescent="0.15">
      <c r="B208" s="35"/>
      <c r="C208" s="89"/>
      <c r="D208" s="89"/>
      <c r="E208" s="36"/>
      <c r="F208" s="37"/>
      <c r="G208" s="37"/>
      <c r="H208" s="37"/>
      <c r="I208" s="37"/>
      <c r="J208" s="67"/>
      <c r="K208" s="111">
        <f>F211</f>
        <v>2028</v>
      </c>
      <c r="L208" s="2">
        <f t="shared" ref="L208:O208" si="62">G211</f>
        <v>726</v>
      </c>
      <c r="M208" s="2">
        <f t="shared" si="62"/>
        <v>1302</v>
      </c>
      <c r="N208" s="2">
        <f t="shared" si="62"/>
        <v>1088</v>
      </c>
      <c r="O208" s="2">
        <f t="shared" si="62"/>
        <v>1011</v>
      </c>
      <c r="P208" s="91"/>
      <c r="Q208" s="91"/>
      <c r="R208" s="91"/>
      <c r="S208" s="91"/>
    </row>
    <row r="209" spans="1:20" ht="15" customHeight="1" x14ac:dyDescent="0.15">
      <c r="B209" s="251" t="s">
        <v>413</v>
      </c>
      <c r="C209" s="260"/>
      <c r="D209" s="255"/>
      <c r="F209" s="18">
        <v>885</v>
      </c>
      <c r="G209" s="18">
        <v>446</v>
      </c>
      <c r="H209" s="18">
        <v>439</v>
      </c>
      <c r="I209" s="18">
        <v>289</v>
      </c>
      <c r="J209" s="68">
        <v>249</v>
      </c>
      <c r="K209" s="113">
        <f t="shared" ref="K209:O210" si="63">F209/K$5*100</f>
        <v>43.639053254437869</v>
      </c>
      <c r="L209" s="4">
        <f t="shared" si="63"/>
        <v>61.432506887052341</v>
      </c>
      <c r="M209" s="4">
        <f t="shared" si="63"/>
        <v>33.717357910906301</v>
      </c>
      <c r="N209" s="4">
        <f t="shared" si="63"/>
        <v>26.5625</v>
      </c>
      <c r="O209" s="4">
        <f t="shared" si="63"/>
        <v>24.629080118694365</v>
      </c>
      <c r="P209" s="81"/>
      <c r="Q209" s="81"/>
      <c r="R209" s="81"/>
      <c r="S209" s="81"/>
      <c r="T209" s="81"/>
    </row>
    <row r="210" spans="1:20" ht="15" customHeight="1" x14ac:dyDescent="0.15">
      <c r="B210" s="251" t="s">
        <v>414</v>
      </c>
      <c r="C210" s="260"/>
      <c r="D210" s="255"/>
      <c r="F210" s="18">
        <v>1143</v>
      </c>
      <c r="G210" s="18">
        <v>280</v>
      </c>
      <c r="H210" s="18">
        <v>863</v>
      </c>
      <c r="I210" s="18">
        <v>799</v>
      </c>
      <c r="J210" s="68">
        <v>762</v>
      </c>
      <c r="K210" s="113">
        <f t="shared" si="63"/>
        <v>56.360946745562131</v>
      </c>
      <c r="L210" s="4">
        <f t="shared" si="63"/>
        <v>38.567493112947659</v>
      </c>
      <c r="M210" s="4">
        <f t="shared" si="63"/>
        <v>66.282642089093699</v>
      </c>
      <c r="N210" s="4">
        <f t="shared" si="63"/>
        <v>73.4375</v>
      </c>
      <c r="O210" s="4">
        <f t="shared" si="63"/>
        <v>75.370919881305639</v>
      </c>
      <c r="P210" s="81"/>
      <c r="Q210" s="81"/>
      <c r="R210" s="81"/>
      <c r="S210" s="81"/>
      <c r="T210" s="81"/>
    </row>
    <row r="211" spans="1:20" ht="15" customHeight="1" x14ac:dyDescent="0.15">
      <c r="B211" s="38" t="s">
        <v>1</v>
      </c>
      <c r="C211" s="79"/>
      <c r="D211" s="79"/>
      <c r="E211" s="28"/>
      <c r="F211" s="39">
        <f>SUM(F209:F210)</f>
        <v>2028</v>
      </c>
      <c r="G211" s="39">
        <f>SUM(G209:G210)</f>
        <v>726</v>
      </c>
      <c r="H211" s="39">
        <f>SUM(H209:H210)</f>
        <v>1302</v>
      </c>
      <c r="I211" s="39">
        <f>SUM(I209:I210)</f>
        <v>1088</v>
      </c>
      <c r="J211" s="69">
        <f>SUM(J209:J210)</f>
        <v>1011</v>
      </c>
      <c r="K211" s="114">
        <f>IF(SUM(K209:K210)&gt;100,"－",SUM(K209:K210))</f>
        <v>100</v>
      </c>
      <c r="L211" s="6">
        <f>IF(SUM(L209:L210)&gt;100,"－",SUM(L209:L210))</f>
        <v>100</v>
      </c>
      <c r="M211" s="6">
        <f>IF(SUM(M209:M210)&gt;100,"－",SUM(M209:M210))</f>
        <v>100</v>
      </c>
      <c r="N211" s="6">
        <f>IF(SUM(N209:N210)&gt;100,"－",SUM(N209:N210))</f>
        <v>100</v>
      </c>
      <c r="O211" s="6">
        <f>IF(SUM(O209:O210)&gt;100,"－",SUM(O209:O210))</f>
        <v>100</v>
      </c>
      <c r="P211" s="23"/>
      <c r="Q211" s="23"/>
      <c r="R211" s="23"/>
      <c r="S211" s="23"/>
    </row>
    <row r="212" spans="1:20" s="250" customFormat="1" ht="9.9" customHeight="1" x14ac:dyDescent="0.15">
      <c r="D212" s="252"/>
      <c r="E212" s="252"/>
      <c r="F212" s="252"/>
      <c r="G212" s="252"/>
      <c r="I212" s="1"/>
    </row>
    <row r="213" spans="1:20" s="250" customFormat="1" ht="15" customHeight="1" x14ac:dyDescent="0.15">
      <c r="A213" s="250" t="s">
        <v>898</v>
      </c>
      <c r="D213" s="252"/>
      <c r="E213" s="252"/>
      <c r="F213" s="252"/>
      <c r="G213" s="252"/>
      <c r="I213" s="1"/>
    </row>
    <row r="214" spans="1:20" s="250" customFormat="1" ht="15" customHeight="1" x14ac:dyDescent="0.15">
      <c r="B214" s="474"/>
      <c r="C214" s="475"/>
      <c r="D214" s="475"/>
      <c r="E214" s="476"/>
      <c r="F214" s="385"/>
      <c r="G214" s="386" t="s">
        <v>891</v>
      </c>
      <c r="H214" s="387"/>
      <c r="I214" s="388"/>
      <c r="J214" s="386" t="s">
        <v>892</v>
      </c>
      <c r="K214" s="389"/>
    </row>
    <row r="215" spans="1:20" s="250" customFormat="1" ht="19.2" x14ac:dyDescent="0.15">
      <c r="B215" s="477"/>
      <c r="C215" s="478"/>
      <c r="D215" s="478"/>
      <c r="E215" s="479"/>
      <c r="F215" s="390" t="s">
        <v>893</v>
      </c>
      <c r="G215" s="98" t="s">
        <v>231</v>
      </c>
      <c r="H215" s="391" t="s">
        <v>901</v>
      </c>
      <c r="I215" s="392" t="s">
        <v>893</v>
      </c>
      <c r="J215" s="98" t="s">
        <v>231</v>
      </c>
      <c r="K215" s="98" t="s">
        <v>900</v>
      </c>
    </row>
    <row r="216" spans="1:20" s="250" customFormat="1" ht="15" customHeight="1" x14ac:dyDescent="0.15">
      <c r="B216" s="480"/>
      <c r="C216" s="481"/>
      <c r="D216" s="481"/>
      <c r="E216" s="482"/>
      <c r="F216" s="393"/>
      <c r="G216" s="393"/>
      <c r="H216" s="394"/>
      <c r="I216" s="395">
        <v>803</v>
      </c>
      <c r="J216" s="396">
        <v>726</v>
      </c>
      <c r="K216" s="396">
        <v>77</v>
      </c>
    </row>
    <row r="217" spans="1:20" s="250" customFormat="1" ht="15" customHeight="1" x14ac:dyDescent="0.15">
      <c r="B217" s="483" t="s">
        <v>894</v>
      </c>
      <c r="C217" s="484"/>
      <c r="D217" s="484"/>
      <c r="E217" s="485"/>
      <c r="F217" s="397">
        <v>217</v>
      </c>
      <c r="G217" s="397">
        <v>200</v>
      </c>
      <c r="H217" s="398">
        <v>17</v>
      </c>
      <c r="I217" s="399">
        <v>27.023661270236616</v>
      </c>
      <c r="J217" s="400">
        <v>27.548209366391184</v>
      </c>
      <c r="K217" s="400">
        <v>22.077922077922079</v>
      </c>
    </row>
    <row r="218" spans="1:20" s="250" customFormat="1" ht="15" customHeight="1" x14ac:dyDescent="0.15">
      <c r="B218" s="486" t="s">
        <v>895</v>
      </c>
      <c r="C218" s="487"/>
      <c r="D218" s="487"/>
      <c r="E218" s="488"/>
      <c r="F218" s="397">
        <v>268</v>
      </c>
      <c r="G218" s="397">
        <v>245</v>
      </c>
      <c r="H218" s="398">
        <v>23</v>
      </c>
      <c r="I218" s="399">
        <v>33.374844333748442</v>
      </c>
      <c r="J218" s="400">
        <v>33.746556473829202</v>
      </c>
      <c r="K218" s="400">
        <v>29.870129870129869</v>
      </c>
    </row>
    <row r="219" spans="1:20" s="250" customFormat="1" ht="15" customHeight="1" x14ac:dyDescent="0.15">
      <c r="B219" s="468" t="s">
        <v>896</v>
      </c>
      <c r="C219" s="469"/>
      <c r="D219" s="469"/>
      <c r="E219" s="470"/>
      <c r="F219" s="397">
        <v>318</v>
      </c>
      <c r="G219" s="397">
        <v>281</v>
      </c>
      <c r="H219" s="398">
        <v>37</v>
      </c>
      <c r="I219" s="399">
        <v>39.601494396014942</v>
      </c>
      <c r="J219" s="400">
        <v>38.705234159779614</v>
      </c>
      <c r="K219" s="400">
        <v>48.051948051948052</v>
      </c>
    </row>
    <row r="220" spans="1:20" s="250" customFormat="1" ht="15" customHeight="1" x14ac:dyDescent="0.15">
      <c r="B220" s="471" t="s">
        <v>897</v>
      </c>
      <c r="C220" s="472"/>
      <c r="D220" s="472"/>
      <c r="E220" s="473"/>
      <c r="F220" s="401">
        <v>803</v>
      </c>
      <c r="G220" s="401">
        <v>726</v>
      </c>
      <c r="H220" s="402">
        <v>77</v>
      </c>
      <c r="I220" s="403">
        <v>100</v>
      </c>
      <c r="J220" s="404">
        <v>100</v>
      </c>
      <c r="K220" s="404">
        <v>100</v>
      </c>
    </row>
    <row r="221" spans="1:20" s="250" customFormat="1" ht="9.9" customHeight="1" x14ac:dyDescent="0.15">
      <c r="D221" s="252"/>
      <c r="E221" s="252"/>
      <c r="F221" s="252"/>
      <c r="G221" s="252"/>
      <c r="I221" s="1"/>
    </row>
    <row r="222" spans="1:20" s="250" customFormat="1" ht="9.9" customHeight="1" x14ac:dyDescent="0.15">
      <c r="D222" s="252"/>
      <c r="E222" s="252"/>
      <c r="F222" s="252"/>
      <c r="G222" s="252"/>
      <c r="I222" s="1"/>
    </row>
    <row r="223" spans="1:20" ht="15" customHeight="1" x14ac:dyDescent="0.15">
      <c r="A223" s="1" t="s">
        <v>663</v>
      </c>
      <c r="C223" s="1"/>
      <c r="G223" s="7"/>
    </row>
    <row r="224" spans="1:20" ht="15" customHeight="1" x14ac:dyDescent="0.15">
      <c r="B224" s="1" t="s">
        <v>889</v>
      </c>
      <c r="C224" s="1"/>
      <c r="G224" s="7"/>
      <c r="I224" s="250" t="s">
        <v>890</v>
      </c>
      <c r="J224" s="250"/>
      <c r="K224" s="250"/>
    </row>
    <row r="225" spans="1:20" ht="15" customHeight="1" x14ac:dyDescent="0.15">
      <c r="B225" s="65" t="s">
        <v>589</v>
      </c>
      <c r="C225" s="33"/>
      <c r="D225" s="33"/>
      <c r="E225" s="376">
        <v>1635</v>
      </c>
      <c r="F225" s="377">
        <v>7067</v>
      </c>
      <c r="G225" s="378">
        <v>34.512522994198385</v>
      </c>
      <c r="I225" s="275">
        <v>1668</v>
      </c>
      <c r="J225" s="272">
        <v>7006</v>
      </c>
      <c r="K225" s="3">
        <v>34.841564373394235</v>
      </c>
    </row>
    <row r="226" spans="1:20" ht="15" customHeight="1" x14ac:dyDescent="0.15">
      <c r="B226" s="78" t="s">
        <v>231</v>
      </c>
      <c r="E226" s="379">
        <v>672</v>
      </c>
      <c r="F226" s="380">
        <v>3923</v>
      </c>
      <c r="G226" s="381">
        <v>36.936018353301051</v>
      </c>
      <c r="I226" s="276">
        <v>680</v>
      </c>
      <c r="J226" s="273">
        <v>3816</v>
      </c>
      <c r="K226" s="4">
        <v>38.024109014675048</v>
      </c>
    </row>
    <row r="227" spans="1:20" ht="15" customHeight="1" x14ac:dyDescent="0.15">
      <c r="B227" s="78" t="s">
        <v>232</v>
      </c>
      <c r="E227" s="379">
        <v>963</v>
      </c>
      <c r="F227" s="380">
        <v>3144</v>
      </c>
      <c r="G227" s="381">
        <v>31.488549618320612</v>
      </c>
      <c r="I227" s="276">
        <v>988</v>
      </c>
      <c r="J227" s="273">
        <v>3190</v>
      </c>
      <c r="K227" s="4">
        <v>31.03448275862069</v>
      </c>
    </row>
    <row r="228" spans="1:20" ht="15" customHeight="1" x14ac:dyDescent="0.15">
      <c r="B228" s="78" t="s">
        <v>591</v>
      </c>
      <c r="E228" s="379">
        <v>811</v>
      </c>
      <c r="F228" s="380">
        <v>2651</v>
      </c>
      <c r="G228" s="381">
        <v>22.142587702753676</v>
      </c>
      <c r="I228" s="276">
        <v>836</v>
      </c>
      <c r="J228" s="273">
        <v>2697</v>
      </c>
      <c r="K228" s="4">
        <v>21.616611049314052</v>
      </c>
    </row>
    <row r="229" spans="1:20" ht="15" customHeight="1" x14ac:dyDescent="0.15">
      <c r="B229" s="66" t="s">
        <v>234</v>
      </c>
      <c r="C229" s="36"/>
      <c r="D229" s="36"/>
      <c r="E229" s="382">
        <v>744</v>
      </c>
      <c r="F229" s="383">
        <v>2337</v>
      </c>
      <c r="G229" s="384">
        <v>20.496362858365423</v>
      </c>
      <c r="I229" s="277">
        <v>767</v>
      </c>
      <c r="J229" s="274">
        <v>2376</v>
      </c>
      <c r="K229" s="5">
        <v>19.991582491582491</v>
      </c>
    </row>
    <row r="230" spans="1:20" ht="11.25" customHeight="1" x14ac:dyDescent="0.15">
      <c r="C230" s="1"/>
      <c r="G230" s="7"/>
    </row>
    <row r="231" spans="1:20" ht="13.2" customHeight="1" x14ac:dyDescent="0.15">
      <c r="A231" s="74" t="s">
        <v>655</v>
      </c>
      <c r="B231" s="63"/>
      <c r="C231" s="63"/>
      <c r="D231" s="45"/>
      <c r="E231" s="92"/>
      <c r="F231" s="92"/>
      <c r="G231" s="92"/>
      <c r="H231" s="55"/>
      <c r="I231" s="23"/>
    </row>
    <row r="232" spans="1:20" ht="12.9" customHeight="1" x14ac:dyDescent="0.15">
      <c r="A232" s="1" t="s">
        <v>664</v>
      </c>
      <c r="C232" s="1"/>
      <c r="D232" s="1"/>
      <c r="E232" s="1"/>
      <c r="G232" s="7"/>
      <c r="H232" s="7"/>
      <c r="I232" s="7"/>
      <c r="J232" s="7"/>
    </row>
    <row r="233" spans="1:20" ht="13.65" customHeight="1" x14ac:dyDescent="0.15">
      <c r="B233" s="65"/>
      <c r="C233" s="33"/>
      <c r="D233" s="33"/>
      <c r="E233" s="80"/>
      <c r="F233" s="87"/>
      <c r="G233" s="84" t="s">
        <v>168</v>
      </c>
      <c r="H233" s="87"/>
      <c r="I233" s="87"/>
      <c r="J233" s="106"/>
      <c r="K233" s="87"/>
      <c r="L233" s="84" t="s">
        <v>3</v>
      </c>
      <c r="M233" s="87"/>
      <c r="N233" s="101"/>
      <c r="O233" s="87"/>
      <c r="P233" s="87"/>
      <c r="Q233" s="130" t="s">
        <v>352</v>
      </c>
      <c r="R233" s="87"/>
      <c r="S233" s="85"/>
    </row>
    <row r="234" spans="1:20" ht="19.2" x14ac:dyDescent="0.15">
      <c r="B234" s="94"/>
      <c r="C234" s="45"/>
      <c r="D234" s="45"/>
      <c r="E234" s="98" t="s">
        <v>589</v>
      </c>
      <c r="F234" s="98" t="s">
        <v>231</v>
      </c>
      <c r="G234" s="98" t="s">
        <v>232</v>
      </c>
      <c r="H234" s="98" t="s">
        <v>591</v>
      </c>
      <c r="I234" s="104" t="s">
        <v>234</v>
      </c>
      <c r="J234" s="107" t="s">
        <v>589</v>
      </c>
      <c r="K234" s="98" t="s">
        <v>231</v>
      </c>
      <c r="L234" s="98" t="s">
        <v>232</v>
      </c>
      <c r="M234" s="98" t="s">
        <v>591</v>
      </c>
      <c r="N234" s="102" t="s">
        <v>234</v>
      </c>
      <c r="O234" s="99" t="s">
        <v>589</v>
      </c>
      <c r="P234" s="98" t="s">
        <v>231</v>
      </c>
      <c r="Q234" s="98" t="s">
        <v>232</v>
      </c>
      <c r="R234" s="98" t="s">
        <v>591</v>
      </c>
      <c r="S234" s="129" t="s">
        <v>234</v>
      </c>
    </row>
    <row r="235" spans="1:20" ht="12" customHeight="1" x14ac:dyDescent="0.15">
      <c r="B235" s="66"/>
      <c r="C235" s="36"/>
      <c r="D235" s="36"/>
      <c r="E235" s="37"/>
      <c r="F235" s="37"/>
      <c r="G235" s="37"/>
      <c r="H235" s="37"/>
      <c r="I235" s="67"/>
      <c r="J235" s="223">
        <f>E240</f>
        <v>2633</v>
      </c>
      <c r="K235" s="219">
        <f t="shared" ref="K235" si="64">F240</f>
        <v>1428</v>
      </c>
      <c r="L235" s="219">
        <f t="shared" ref="L235" si="65">G240</f>
        <v>1205</v>
      </c>
      <c r="M235" s="219">
        <f t="shared" ref="M235" si="66">H240</f>
        <v>959</v>
      </c>
      <c r="N235" s="220">
        <f t="shared" ref="N235" si="67">I240</f>
        <v>843</v>
      </c>
      <c r="O235" s="131"/>
      <c r="P235" s="37"/>
      <c r="Q235" s="37"/>
      <c r="R235" s="37"/>
      <c r="S235" s="37"/>
    </row>
    <row r="236" spans="1:20" ht="24" customHeight="1" x14ac:dyDescent="0.15">
      <c r="B236" s="462" t="s">
        <v>72</v>
      </c>
      <c r="C236" s="463"/>
      <c r="D236" s="280"/>
      <c r="E236" s="17">
        <v>1934</v>
      </c>
      <c r="F236" s="17">
        <v>1005</v>
      </c>
      <c r="G236" s="134">
        <v>929</v>
      </c>
      <c r="H236" s="8">
        <v>607</v>
      </c>
      <c r="I236" s="134">
        <v>531</v>
      </c>
      <c r="J236" s="138">
        <f>E236/J$235*100</f>
        <v>73.452335738701109</v>
      </c>
      <c r="K236" s="3">
        <f t="shared" ref="K236:K239" si="68">F236/K$235*100</f>
        <v>70.378151260504211</v>
      </c>
      <c r="L236" s="184">
        <f t="shared" ref="L236:L239" si="69">G236/L$235*100</f>
        <v>77.095435684647313</v>
      </c>
      <c r="M236" s="11">
        <f t="shared" ref="M236:M239" si="70">H236/M$235*100</f>
        <v>63.295099061522421</v>
      </c>
      <c r="N236" s="132">
        <f t="shared" ref="N236:N239" si="71">I236/N$235*100</f>
        <v>62.989323843416365</v>
      </c>
      <c r="O236" s="81">
        <v>1.5324881141045958</v>
      </c>
      <c r="P236" s="3">
        <v>1.686241610738255</v>
      </c>
      <c r="Q236" s="184">
        <v>1.3948948948948949</v>
      </c>
      <c r="R236" s="11">
        <v>0.98220064724919098</v>
      </c>
      <c r="S236" s="15">
        <v>0.9398230088495575</v>
      </c>
      <c r="T236" s="195"/>
    </row>
    <row r="237" spans="1:20" ht="24" customHeight="1" x14ac:dyDescent="0.15">
      <c r="B237" s="464" t="s">
        <v>73</v>
      </c>
      <c r="C237" s="465"/>
      <c r="D237" s="492"/>
      <c r="E237" s="18">
        <v>19</v>
      </c>
      <c r="F237" s="18">
        <v>10</v>
      </c>
      <c r="G237" s="141">
        <v>9</v>
      </c>
      <c r="H237" s="9">
        <v>0</v>
      </c>
      <c r="I237" s="141">
        <v>0</v>
      </c>
      <c r="J237" s="138">
        <f t="shared" ref="J237:J239" si="72">E237/J$235*100</f>
        <v>0.72161033042157241</v>
      </c>
      <c r="K237" s="4">
        <f t="shared" si="68"/>
        <v>0.70028011204481799</v>
      </c>
      <c r="L237" s="185">
        <f t="shared" si="69"/>
        <v>0.74688796680497926</v>
      </c>
      <c r="M237" s="12">
        <f t="shared" si="70"/>
        <v>0</v>
      </c>
      <c r="N237" s="142">
        <f t="shared" si="71"/>
        <v>0</v>
      </c>
      <c r="O237" s="81">
        <v>1.4011799410029498E-2</v>
      </c>
      <c r="P237" s="4">
        <v>1.5923566878980892E-2</v>
      </c>
      <c r="Q237" s="185">
        <v>1.2362637362637362E-2</v>
      </c>
      <c r="R237" s="185">
        <v>0</v>
      </c>
      <c r="S237" s="16">
        <v>0</v>
      </c>
      <c r="T237" s="195"/>
    </row>
    <row r="238" spans="1:20" ht="24" customHeight="1" x14ac:dyDescent="0.15">
      <c r="B238" s="464" t="s">
        <v>570</v>
      </c>
      <c r="C238" s="465"/>
      <c r="D238" s="492"/>
      <c r="E238" s="18">
        <v>676</v>
      </c>
      <c r="F238" s="18">
        <v>412</v>
      </c>
      <c r="G238" s="141">
        <v>264</v>
      </c>
      <c r="H238" s="9">
        <v>347</v>
      </c>
      <c r="I238" s="141">
        <v>307</v>
      </c>
      <c r="J238" s="138">
        <f t="shared" si="72"/>
        <v>25.674135966578049</v>
      </c>
      <c r="K238" s="4">
        <f t="shared" si="68"/>
        <v>28.851540616246496</v>
      </c>
      <c r="L238" s="185">
        <f t="shared" si="69"/>
        <v>21.908713692946058</v>
      </c>
      <c r="M238" s="12">
        <f t="shared" si="70"/>
        <v>36.183524504692386</v>
      </c>
      <c r="N238" s="142">
        <f t="shared" si="71"/>
        <v>36.417556346381971</v>
      </c>
      <c r="O238" s="81">
        <v>0.59142607174103234</v>
      </c>
      <c r="P238" s="4">
        <v>0.76155268022181144</v>
      </c>
      <c r="Q238" s="185">
        <v>0.43853820598006643</v>
      </c>
      <c r="R238" s="16">
        <v>0.61964285714285716</v>
      </c>
      <c r="S238" s="16">
        <v>0.60314341846758346</v>
      </c>
      <c r="T238" s="195"/>
    </row>
    <row r="239" spans="1:20" ht="24" customHeight="1" x14ac:dyDescent="0.15">
      <c r="B239" s="510" t="s">
        <v>571</v>
      </c>
      <c r="C239" s="511"/>
      <c r="D239" s="512"/>
      <c r="E239" s="19">
        <v>4</v>
      </c>
      <c r="F239" s="18">
        <v>1</v>
      </c>
      <c r="G239" s="68">
        <v>3</v>
      </c>
      <c r="H239" s="18">
        <v>5</v>
      </c>
      <c r="I239" s="68">
        <v>5</v>
      </c>
      <c r="J239" s="138">
        <f t="shared" si="72"/>
        <v>0.1519179642992784</v>
      </c>
      <c r="K239" s="4">
        <f t="shared" si="68"/>
        <v>7.0028011204481794E-2</v>
      </c>
      <c r="L239" s="185">
        <f t="shared" si="69"/>
        <v>0.24896265560165973</v>
      </c>
      <c r="M239" s="4">
        <f t="shared" si="70"/>
        <v>0.52137643378519283</v>
      </c>
      <c r="N239" s="142">
        <f t="shared" si="71"/>
        <v>0.59311981020166071</v>
      </c>
      <c r="O239" s="81">
        <v>3.003003003003003E-3</v>
      </c>
      <c r="P239" s="4">
        <v>1.6129032258064516E-3</v>
      </c>
      <c r="Q239" s="185">
        <v>4.2134831460674156E-3</v>
      </c>
      <c r="R239" s="185">
        <v>8.2644628099173556E-3</v>
      </c>
      <c r="S239" s="16">
        <v>9.140767824497258E-3</v>
      </c>
      <c r="T239" s="195"/>
    </row>
    <row r="240" spans="1:20" ht="15" customHeight="1" x14ac:dyDescent="0.15">
      <c r="B240" s="493" t="s">
        <v>1</v>
      </c>
      <c r="C240" s="494"/>
      <c r="D240" s="495"/>
      <c r="E240" s="135">
        <f t="shared" ref="E240:L240" si="73">SUM(E236:E239)</f>
        <v>2633</v>
      </c>
      <c r="F240" s="47">
        <f t="shared" si="73"/>
        <v>1428</v>
      </c>
      <c r="G240" s="136">
        <f t="shared" si="73"/>
        <v>1205</v>
      </c>
      <c r="H240" s="47">
        <f t="shared" si="73"/>
        <v>959</v>
      </c>
      <c r="I240" s="136">
        <f t="shared" si="73"/>
        <v>843</v>
      </c>
      <c r="J240" s="139">
        <f t="shared" si="73"/>
        <v>100</v>
      </c>
      <c r="K240" s="72">
        <f t="shared" si="73"/>
        <v>100.00000000000001</v>
      </c>
      <c r="L240" s="72">
        <f t="shared" si="73"/>
        <v>100.00000000000001</v>
      </c>
      <c r="M240" s="72">
        <f>SUM(M236:M239)</f>
        <v>100</v>
      </c>
      <c r="N240" s="268">
        <f>SUM(N236:N239)</f>
        <v>99.999999999999986</v>
      </c>
      <c r="O240" s="140">
        <f>SUM(O236:O239)</f>
        <v>2.1409289882586604</v>
      </c>
      <c r="P240" s="72">
        <f>SUM(P236:P239)</f>
        <v>2.4653307610648536</v>
      </c>
      <c r="Q240" s="267">
        <f t="shared" ref="Q240:S240" si="74">SUM(Q236:Q239)</f>
        <v>1.8500092213836661</v>
      </c>
      <c r="R240" s="72">
        <f t="shared" si="74"/>
        <v>1.6101079672019656</v>
      </c>
      <c r="S240" s="6">
        <f t="shared" si="74"/>
        <v>1.5521071951416383</v>
      </c>
    </row>
    <row r="241" spans="1:20" ht="9.9" customHeight="1" x14ac:dyDescent="0.15">
      <c r="B241" s="63"/>
      <c r="C241" s="63"/>
      <c r="D241" s="63"/>
      <c r="E241" s="63"/>
      <c r="F241" s="45"/>
      <c r="G241" s="92"/>
      <c r="H241" s="92"/>
      <c r="I241" s="92"/>
      <c r="J241" s="55"/>
      <c r="K241" s="23"/>
    </row>
    <row r="242" spans="1:20" ht="13.2" customHeight="1" x14ac:dyDescent="0.15">
      <c r="A242" s="74" t="s">
        <v>655</v>
      </c>
      <c r="B242" s="63"/>
      <c r="C242" s="63"/>
      <c r="D242" s="45"/>
      <c r="E242" s="92"/>
      <c r="F242" s="92"/>
      <c r="G242" s="92"/>
      <c r="H242" s="55"/>
      <c r="I242" s="23"/>
    </row>
    <row r="243" spans="1:20" ht="12.9" customHeight="1" x14ac:dyDescent="0.15">
      <c r="A243" s="1" t="s">
        <v>665</v>
      </c>
      <c r="C243" s="1"/>
      <c r="D243" s="1"/>
      <c r="E243" s="1"/>
      <c r="G243" s="7"/>
      <c r="H243" s="7"/>
      <c r="I243" s="7"/>
      <c r="J243" s="7"/>
    </row>
    <row r="244" spans="1:20" ht="13.65" customHeight="1" x14ac:dyDescent="0.15">
      <c r="B244" s="65"/>
      <c r="C244" s="33"/>
      <c r="D244" s="33"/>
      <c r="E244" s="80"/>
      <c r="F244" s="87"/>
      <c r="G244" s="84" t="s">
        <v>168</v>
      </c>
      <c r="H244" s="87"/>
      <c r="I244" s="87"/>
      <c r="J244" s="106"/>
      <c r="K244" s="87"/>
      <c r="L244" s="84" t="s">
        <v>3</v>
      </c>
      <c r="M244" s="87"/>
      <c r="N244" s="101"/>
      <c r="O244" s="87"/>
      <c r="P244" s="87"/>
      <c r="Q244" s="130" t="s">
        <v>352</v>
      </c>
      <c r="R244" s="87"/>
      <c r="S244" s="85"/>
    </row>
    <row r="245" spans="1:20" ht="19.2" x14ac:dyDescent="0.15">
      <c r="B245" s="94"/>
      <c r="C245" s="45"/>
      <c r="D245" s="45"/>
      <c r="E245" s="98" t="s">
        <v>589</v>
      </c>
      <c r="F245" s="98" t="s">
        <v>231</v>
      </c>
      <c r="G245" s="98" t="s">
        <v>232</v>
      </c>
      <c r="H245" s="98" t="s">
        <v>591</v>
      </c>
      <c r="I245" s="104" t="s">
        <v>234</v>
      </c>
      <c r="J245" s="107" t="s">
        <v>589</v>
      </c>
      <c r="K245" s="98" t="s">
        <v>231</v>
      </c>
      <c r="L245" s="98" t="s">
        <v>232</v>
      </c>
      <c r="M245" s="98" t="s">
        <v>591</v>
      </c>
      <c r="N245" s="102" t="s">
        <v>234</v>
      </c>
      <c r="O245" s="99" t="s">
        <v>589</v>
      </c>
      <c r="P245" s="98" t="s">
        <v>231</v>
      </c>
      <c r="Q245" s="98" t="s">
        <v>232</v>
      </c>
      <c r="R245" s="98" t="s">
        <v>591</v>
      </c>
      <c r="S245" s="129" t="s">
        <v>234</v>
      </c>
    </row>
    <row r="246" spans="1:20" ht="12" customHeight="1" x14ac:dyDescent="0.15">
      <c r="B246" s="66"/>
      <c r="C246" s="36"/>
      <c r="D246" s="36"/>
      <c r="E246" s="37"/>
      <c r="F246" s="37"/>
      <c r="G246" s="37"/>
      <c r="H246" s="37"/>
      <c r="I246" s="67"/>
      <c r="J246" s="223">
        <f>E251</f>
        <v>910</v>
      </c>
      <c r="K246" s="219">
        <f t="shared" ref="K246" si="75">F251</f>
        <v>178</v>
      </c>
      <c r="L246" s="219">
        <f t="shared" ref="L246" si="76">G251</f>
        <v>732</v>
      </c>
      <c r="M246" s="219">
        <f t="shared" ref="M246" si="77">H251</f>
        <v>569</v>
      </c>
      <c r="N246" s="220">
        <f t="shared" ref="N246" si="78">I251</f>
        <v>544</v>
      </c>
      <c r="O246" s="131"/>
      <c r="P246" s="37"/>
      <c r="Q246" s="37"/>
      <c r="R246" s="37"/>
      <c r="S246" s="37"/>
    </row>
    <row r="247" spans="1:20" ht="24" customHeight="1" x14ac:dyDescent="0.15">
      <c r="B247" s="462" t="s">
        <v>72</v>
      </c>
      <c r="C247" s="463"/>
      <c r="D247" s="280"/>
      <c r="E247" s="17">
        <v>728</v>
      </c>
      <c r="F247" s="17">
        <v>144</v>
      </c>
      <c r="G247" s="134">
        <v>584</v>
      </c>
      <c r="H247" s="8">
        <v>398</v>
      </c>
      <c r="I247" s="134">
        <v>378</v>
      </c>
      <c r="J247" s="138">
        <f>E247/J$246*100</f>
        <v>80</v>
      </c>
      <c r="K247" s="3">
        <f t="shared" ref="K247:K250" si="79">F247/K$246*100</f>
        <v>80.898876404494374</v>
      </c>
      <c r="L247" s="184">
        <f t="shared" ref="L247:L250" si="80">G247/L$246*100</f>
        <v>79.78142076502732</v>
      </c>
      <c r="M247" s="11">
        <f t="shared" ref="M247:M250" si="81">H247/M$246*100</f>
        <v>69.947275922671352</v>
      </c>
      <c r="N247" s="132">
        <f t="shared" ref="N247:N250" si="82">I247/N$246*100</f>
        <v>69.485294117647058</v>
      </c>
      <c r="O247" s="81">
        <v>0.59380097879282223</v>
      </c>
      <c r="P247" s="3">
        <v>0.24870466321243523</v>
      </c>
      <c r="Q247" s="184">
        <v>0.90262751159196286</v>
      </c>
      <c r="R247" s="11">
        <v>0.65676567656765672</v>
      </c>
      <c r="S247" s="15">
        <v>0.68478260869565222</v>
      </c>
      <c r="T247" s="195"/>
    </row>
    <row r="248" spans="1:20" ht="24" customHeight="1" x14ac:dyDescent="0.15">
      <c r="B248" s="464" t="s">
        <v>73</v>
      </c>
      <c r="C248" s="465"/>
      <c r="D248" s="492"/>
      <c r="E248" s="18">
        <v>6</v>
      </c>
      <c r="F248" s="18">
        <v>2</v>
      </c>
      <c r="G248" s="141">
        <v>4</v>
      </c>
      <c r="H248" s="9">
        <v>0</v>
      </c>
      <c r="I248" s="141">
        <v>0</v>
      </c>
      <c r="J248" s="138">
        <f t="shared" ref="J248:J250" si="83">E248/J$246*100</f>
        <v>0.65934065934065933</v>
      </c>
      <c r="K248" s="4">
        <f t="shared" si="79"/>
        <v>1.1235955056179776</v>
      </c>
      <c r="L248" s="185">
        <f t="shared" si="80"/>
        <v>0.54644808743169404</v>
      </c>
      <c r="M248" s="12">
        <f t="shared" si="81"/>
        <v>0</v>
      </c>
      <c r="N248" s="142">
        <f t="shared" si="82"/>
        <v>0</v>
      </c>
      <c r="O248" s="81">
        <v>4.4247787610619468E-3</v>
      </c>
      <c r="P248" s="4">
        <v>3.1847133757961785E-3</v>
      </c>
      <c r="Q248" s="185">
        <v>5.4945054945054949E-3</v>
      </c>
      <c r="R248" s="185">
        <v>0</v>
      </c>
      <c r="S248" s="16">
        <v>0</v>
      </c>
      <c r="T248" s="195"/>
    </row>
    <row r="249" spans="1:20" ht="24" customHeight="1" x14ac:dyDescent="0.15">
      <c r="B249" s="464" t="s">
        <v>570</v>
      </c>
      <c r="C249" s="465"/>
      <c r="D249" s="492"/>
      <c r="E249" s="18">
        <v>174</v>
      </c>
      <c r="F249" s="18">
        <v>32</v>
      </c>
      <c r="G249" s="141">
        <v>142</v>
      </c>
      <c r="H249" s="9">
        <v>168</v>
      </c>
      <c r="I249" s="141">
        <v>163</v>
      </c>
      <c r="J249" s="138">
        <f t="shared" si="83"/>
        <v>19.12087912087912</v>
      </c>
      <c r="K249" s="4">
        <f t="shared" si="79"/>
        <v>17.977528089887642</v>
      </c>
      <c r="L249" s="185">
        <f t="shared" si="80"/>
        <v>19.398907103825135</v>
      </c>
      <c r="M249" s="12">
        <f t="shared" si="81"/>
        <v>29.525483304042176</v>
      </c>
      <c r="N249" s="142">
        <f t="shared" si="82"/>
        <v>29.963235294117645</v>
      </c>
      <c r="O249" s="81">
        <v>0.15760869565217392</v>
      </c>
      <c r="P249" s="4">
        <v>6.1420345489443376E-2</v>
      </c>
      <c r="Q249" s="185">
        <v>0.24356775300171526</v>
      </c>
      <c r="R249" s="16">
        <v>0.30601092896174864</v>
      </c>
      <c r="S249" s="16">
        <v>0.32600000000000001</v>
      </c>
      <c r="T249" s="195"/>
    </row>
    <row r="250" spans="1:20" ht="24" customHeight="1" x14ac:dyDescent="0.15">
      <c r="B250" s="510" t="s">
        <v>571</v>
      </c>
      <c r="C250" s="511"/>
      <c r="D250" s="512"/>
      <c r="E250" s="19">
        <v>2</v>
      </c>
      <c r="F250" s="18">
        <v>0</v>
      </c>
      <c r="G250" s="68">
        <v>2</v>
      </c>
      <c r="H250" s="18">
        <v>3</v>
      </c>
      <c r="I250" s="68">
        <v>3</v>
      </c>
      <c r="J250" s="138">
        <f t="shared" si="83"/>
        <v>0.21978021978021978</v>
      </c>
      <c r="K250" s="4">
        <f t="shared" si="79"/>
        <v>0</v>
      </c>
      <c r="L250" s="185">
        <f t="shared" si="80"/>
        <v>0.27322404371584702</v>
      </c>
      <c r="M250" s="4">
        <f t="shared" si="81"/>
        <v>0.52724077328646746</v>
      </c>
      <c r="N250" s="142">
        <f t="shared" si="82"/>
        <v>0.55147058823529416</v>
      </c>
      <c r="O250" s="81">
        <v>1.5026296018031556E-3</v>
      </c>
      <c r="P250" s="4">
        <v>0</v>
      </c>
      <c r="Q250" s="185">
        <v>2.8129395218002813E-3</v>
      </c>
      <c r="R250" s="185">
        <v>4.9504950495049506E-3</v>
      </c>
      <c r="S250" s="16">
        <v>5.4744525547445258E-3</v>
      </c>
      <c r="T250" s="195"/>
    </row>
    <row r="251" spans="1:20" ht="15" customHeight="1" x14ac:dyDescent="0.15">
      <c r="B251" s="493" t="s">
        <v>1</v>
      </c>
      <c r="C251" s="494"/>
      <c r="D251" s="495"/>
      <c r="E251" s="135">
        <f t="shared" ref="E251:L251" si="84">SUM(E247:E250)</f>
        <v>910</v>
      </c>
      <c r="F251" s="47">
        <f t="shared" si="84"/>
        <v>178</v>
      </c>
      <c r="G251" s="136">
        <f t="shared" si="84"/>
        <v>732</v>
      </c>
      <c r="H251" s="47">
        <f t="shared" si="84"/>
        <v>569</v>
      </c>
      <c r="I251" s="136">
        <f t="shared" si="84"/>
        <v>544</v>
      </c>
      <c r="J251" s="139">
        <f t="shared" si="84"/>
        <v>100</v>
      </c>
      <c r="K251" s="72">
        <f t="shared" si="84"/>
        <v>100</v>
      </c>
      <c r="L251" s="72">
        <f t="shared" si="84"/>
        <v>100</v>
      </c>
      <c r="M251" s="72">
        <f>SUM(M247:M250)</f>
        <v>99.999999999999986</v>
      </c>
      <c r="N251" s="268">
        <f>SUM(N247:N250)</f>
        <v>99.999999999999986</v>
      </c>
      <c r="O251" s="140">
        <f>SUM(O247:O250)</f>
        <v>0.75733708280786127</v>
      </c>
      <c r="P251" s="72">
        <f>SUM(P247:P250)</f>
        <v>0.31330972207767477</v>
      </c>
      <c r="Q251" s="267">
        <f t="shared" ref="Q251" si="85">SUM(Q247:Q250)</f>
        <v>1.1545027096099838</v>
      </c>
      <c r="R251" s="72">
        <f t="shared" ref="R251" si="86">SUM(R247:R250)</f>
        <v>0.96772710057891032</v>
      </c>
      <c r="S251" s="6">
        <f t="shared" ref="S251" si="87">SUM(S247:S250)</f>
        <v>1.0162570612503967</v>
      </c>
    </row>
    <row r="252" spans="1:20" ht="15" customHeight="1" x14ac:dyDescent="0.15">
      <c r="C252" s="1"/>
      <c r="G252" s="7"/>
    </row>
    <row r="253" spans="1:20" ht="13.2" customHeight="1" x14ac:dyDescent="0.15">
      <c r="A253" s="74" t="s">
        <v>667</v>
      </c>
      <c r="B253" s="63"/>
      <c r="C253" s="63"/>
      <c r="D253" s="45"/>
      <c r="E253" s="92"/>
      <c r="F253" s="92"/>
      <c r="G253" s="92"/>
      <c r="H253" s="55"/>
      <c r="I253" s="23"/>
    </row>
    <row r="254" spans="1:20" ht="15" customHeight="1" x14ac:dyDescent="0.15">
      <c r="A254" s="1" t="s">
        <v>666</v>
      </c>
      <c r="B254" s="22"/>
      <c r="C254" s="22"/>
      <c r="D254" s="22"/>
      <c r="F254" s="1"/>
    </row>
    <row r="255" spans="1:20" ht="13.65" customHeight="1" x14ac:dyDescent="0.15">
      <c r="B255" s="65"/>
      <c r="C255" s="33"/>
      <c r="D255" s="33"/>
      <c r="E255" s="33"/>
      <c r="F255" s="80"/>
      <c r="G255" s="87"/>
      <c r="H255" s="84" t="s">
        <v>2</v>
      </c>
      <c r="I255" s="87"/>
      <c r="J255" s="87"/>
      <c r="K255" s="110"/>
      <c r="L255" s="87"/>
      <c r="M255" s="84" t="s">
        <v>3</v>
      </c>
      <c r="N255" s="87"/>
      <c r="O255" s="85"/>
    </row>
    <row r="256" spans="1:20" ht="19.2" x14ac:dyDescent="0.15">
      <c r="B256" s="78"/>
      <c r="F256" s="98" t="s">
        <v>589</v>
      </c>
      <c r="G256" s="98" t="s">
        <v>231</v>
      </c>
      <c r="H256" s="98" t="s">
        <v>232</v>
      </c>
      <c r="I256" s="98" t="s">
        <v>591</v>
      </c>
      <c r="J256" s="104" t="s">
        <v>234</v>
      </c>
      <c r="K256" s="107" t="s">
        <v>589</v>
      </c>
      <c r="L256" s="98" t="s">
        <v>231</v>
      </c>
      <c r="M256" s="98" t="s">
        <v>232</v>
      </c>
      <c r="N256" s="98" t="s">
        <v>591</v>
      </c>
      <c r="O256" s="98" t="s">
        <v>234</v>
      </c>
    </row>
    <row r="257" spans="1:20" ht="12" customHeight="1" x14ac:dyDescent="0.15">
      <c r="B257" s="35"/>
      <c r="C257" s="89"/>
      <c r="D257" s="89"/>
      <c r="E257" s="36"/>
      <c r="F257" s="37"/>
      <c r="G257" s="37"/>
      <c r="H257" s="37"/>
      <c r="I257" s="37"/>
      <c r="J257" s="67"/>
      <c r="K257" s="111">
        <f>F266</f>
        <v>859</v>
      </c>
      <c r="L257" s="2">
        <f t="shared" ref="L257:O257" si="88">G266</f>
        <v>437</v>
      </c>
      <c r="M257" s="2">
        <f t="shared" si="88"/>
        <v>422</v>
      </c>
      <c r="N257" s="2">
        <f t="shared" si="88"/>
        <v>280</v>
      </c>
      <c r="O257" s="2">
        <f t="shared" si="88"/>
        <v>241</v>
      </c>
      <c r="P257" s="91"/>
      <c r="Q257" s="91"/>
      <c r="R257" s="91"/>
      <c r="S257" s="91"/>
    </row>
    <row r="258" spans="1:20" ht="15" customHeight="1" x14ac:dyDescent="0.15">
      <c r="B258" s="34" t="s">
        <v>668</v>
      </c>
      <c r="C258" s="255"/>
      <c r="D258" s="255"/>
      <c r="F258" s="17">
        <v>114</v>
      </c>
      <c r="G258" s="17">
        <v>36</v>
      </c>
      <c r="H258" s="17">
        <v>78</v>
      </c>
      <c r="I258" s="17">
        <v>61</v>
      </c>
      <c r="J258" s="105">
        <v>52</v>
      </c>
      <c r="K258" s="112">
        <f>F258/K$257*100</f>
        <v>13.271245634458673</v>
      </c>
      <c r="L258" s="3">
        <f t="shared" ref="L258:L265" si="89">G258/L$257*100</f>
        <v>8.2379862700228834</v>
      </c>
      <c r="M258" s="3">
        <f t="shared" ref="M258:M265" si="90">H258/M$257*100</f>
        <v>18.48341232227488</v>
      </c>
      <c r="N258" s="3">
        <f t="shared" ref="N258:N265" si="91">I258/N$257*100</f>
        <v>21.785714285714285</v>
      </c>
      <c r="O258" s="3">
        <f t="shared" ref="O258:O265" si="92">J258/O$257*100</f>
        <v>21.57676348547718</v>
      </c>
      <c r="P258" s="81"/>
      <c r="Q258" s="81"/>
      <c r="R258" s="81"/>
      <c r="S258" s="81"/>
      <c r="T258" s="81"/>
    </row>
    <row r="259" spans="1:20" ht="15" customHeight="1" x14ac:dyDescent="0.15">
      <c r="B259" s="34" t="s">
        <v>669</v>
      </c>
      <c r="C259" s="255"/>
      <c r="D259" s="255"/>
      <c r="F259" s="18">
        <v>30</v>
      </c>
      <c r="G259" s="18">
        <v>10</v>
      </c>
      <c r="H259" s="18">
        <v>20</v>
      </c>
      <c r="I259" s="18">
        <v>16</v>
      </c>
      <c r="J259" s="68">
        <v>14</v>
      </c>
      <c r="K259" s="113">
        <f t="shared" ref="K259:K265" si="93">F259/K$257*100</f>
        <v>3.4924330616996504</v>
      </c>
      <c r="L259" s="4">
        <f t="shared" si="89"/>
        <v>2.2883295194508007</v>
      </c>
      <c r="M259" s="4">
        <f t="shared" si="90"/>
        <v>4.7393364928909953</v>
      </c>
      <c r="N259" s="4">
        <f t="shared" si="91"/>
        <v>5.7142857142857144</v>
      </c>
      <c r="O259" s="4">
        <f t="shared" si="92"/>
        <v>5.809128630705394</v>
      </c>
      <c r="P259" s="81"/>
      <c r="Q259" s="81"/>
      <c r="R259" s="81"/>
      <c r="S259" s="81"/>
      <c r="T259" s="81"/>
    </row>
    <row r="260" spans="1:20" ht="15" customHeight="1" x14ac:dyDescent="0.15">
      <c r="B260" s="34" t="s">
        <v>670</v>
      </c>
      <c r="C260" s="255"/>
      <c r="D260" s="255"/>
      <c r="F260" s="18">
        <v>41</v>
      </c>
      <c r="G260" s="18">
        <v>10</v>
      </c>
      <c r="H260" s="18">
        <v>31</v>
      </c>
      <c r="I260" s="18">
        <v>21</v>
      </c>
      <c r="J260" s="68">
        <v>21</v>
      </c>
      <c r="K260" s="113">
        <f t="shared" si="93"/>
        <v>4.7729918509895226</v>
      </c>
      <c r="L260" s="4">
        <f t="shared" si="89"/>
        <v>2.2883295194508007</v>
      </c>
      <c r="M260" s="4">
        <f t="shared" si="90"/>
        <v>7.3459715639810419</v>
      </c>
      <c r="N260" s="4">
        <f t="shared" si="91"/>
        <v>7.5</v>
      </c>
      <c r="O260" s="4">
        <f t="shared" si="92"/>
        <v>8.7136929460580905</v>
      </c>
      <c r="P260" s="81"/>
      <c r="Q260" s="81"/>
      <c r="R260" s="81"/>
      <c r="S260" s="81"/>
      <c r="T260" s="81"/>
    </row>
    <row r="261" spans="1:20" ht="15" customHeight="1" x14ac:dyDescent="0.15">
      <c r="B261" s="34" t="s">
        <v>671</v>
      </c>
      <c r="C261" s="255"/>
      <c r="D261" s="255"/>
      <c r="F261" s="18">
        <v>9</v>
      </c>
      <c r="G261" s="18">
        <v>1</v>
      </c>
      <c r="H261" s="18">
        <v>8</v>
      </c>
      <c r="I261" s="18">
        <v>2</v>
      </c>
      <c r="J261" s="68">
        <v>2</v>
      </c>
      <c r="K261" s="113">
        <f t="shared" si="93"/>
        <v>1.0477299185098952</v>
      </c>
      <c r="L261" s="4">
        <f t="shared" si="89"/>
        <v>0.2288329519450801</v>
      </c>
      <c r="M261" s="4">
        <f t="shared" si="90"/>
        <v>1.8957345971563981</v>
      </c>
      <c r="N261" s="4">
        <f t="shared" si="91"/>
        <v>0.7142857142857143</v>
      </c>
      <c r="O261" s="4">
        <f t="shared" si="92"/>
        <v>0.82987551867219922</v>
      </c>
      <c r="P261" s="81"/>
      <c r="Q261" s="81"/>
      <c r="R261" s="81"/>
      <c r="S261" s="81"/>
      <c r="T261" s="81"/>
    </row>
    <row r="262" spans="1:20" ht="15" customHeight="1" x14ac:dyDescent="0.15">
      <c r="B262" s="34" t="s">
        <v>672</v>
      </c>
      <c r="C262" s="255"/>
      <c r="D262" s="255"/>
      <c r="F262" s="18">
        <v>384</v>
      </c>
      <c r="G262" s="18">
        <v>157</v>
      </c>
      <c r="H262" s="18">
        <v>227</v>
      </c>
      <c r="I262" s="18">
        <v>125</v>
      </c>
      <c r="J262" s="68">
        <v>105</v>
      </c>
      <c r="K262" s="113">
        <f t="shared" si="93"/>
        <v>44.703143189755529</v>
      </c>
      <c r="L262" s="4">
        <f t="shared" si="89"/>
        <v>35.926773455377578</v>
      </c>
      <c r="M262" s="4">
        <f t="shared" si="90"/>
        <v>53.791469194312789</v>
      </c>
      <c r="N262" s="4">
        <f t="shared" si="91"/>
        <v>44.642857142857146</v>
      </c>
      <c r="O262" s="4">
        <f t="shared" si="92"/>
        <v>43.568464730290458</v>
      </c>
      <c r="P262" s="81"/>
      <c r="Q262" s="81"/>
      <c r="R262" s="81"/>
      <c r="S262" s="81"/>
      <c r="T262" s="81"/>
    </row>
    <row r="263" spans="1:20" ht="15" customHeight="1" x14ac:dyDescent="0.15">
      <c r="B263" s="34" t="s">
        <v>52</v>
      </c>
      <c r="C263" s="255"/>
      <c r="D263" s="255"/>
      <c r="F263" s="18">
        <v>18</v>
      </c>
      <c r="G263" s="18">
        <v>2</v>
      </c>
      <c r="H263" s="18">
        <v>16</v>
      </c>
      <c r="I263" s="18">
        <v>13</v>
      </c>
      <c r="J263" s="68">
        <v>13</v>
      </c>
      <c r="K263" s="113">
        <f t="shared" si="93"/>
        <v>2.0954598370197903</v>
      </c>
      <c r="L263" s="4">
        <f t="shared" si="89"/>
        <v>0.45766590389016021</v>
      </c>
      <c r="M263" s="4">
        <f t="shared" si="90"/>
        <v>3.7914691943127963</v>
      </c>
      <c r="N263" s="4">
        <f t="shared" si="91"/>
        <v>4.6428571428571432</v>
      </c>
      <c r="O263" s="4">
        <f t="shared" si="92"/>
        <v>5.394190871369295</v>
      </c>
      <c r="P263" s="81"/>
      <c r="Q263" s="81"/>
      <c r="R263" s="81"/>
      <c r="S263" s="81"/>
      <c r="T263" s="81"/>
    </row>
    <row r="264" spans="1:20" ht="15" customHeight="1" x14ac:dyDescent="0.15">
      <c r="B264" s="34" t="s">
        <v>60</v>
      </c>
      <c r="C264" s="255"/>
      <c r="D264" s="255"/>
      <c r="F264" s="18">
        <v>6</v>
      </c>
      <c r="G264" s="18">
        <v>0</v>
      </c>
      <c r="H264" s="18">
        <v>6</v>
      </c>
      <c r="I264" s="18">
        <v>0</v>
      </c>
      <c r="J264" s="68">
        <v>0</v>
      </c>
      <c r="K264" s="113">
        <f t="shared" si="93"/>
        <v>0.69848661233993015</v>
      </c>
      <c r="L264" s="4">
        <f t="shared" si="89"/>
        <v>0</v>
      </c>
      <c r="M264" s="4">
        <f t="shared" si="90"/>
        <v>1.4218009478672986</v>
      </c>
      <c r="N264" s="4">
        <f t="shared" si="91"/>
        <v>0</v>
      </c>
      <c r="O264" s="4">
        <f t="shared" si="92"/>
        <v>0</v>
      </c>
      <c r="P264" s="81"/>
      <c r="Q264" s="81"/>
      <c r="R264" s="81"/>
      <c r="S264" s="81"/>
      <c r="T264" s="81"/>
    </row>
    <row r="265" spans="1:20" ht="15" customHeight="1" x14ac:dyDescent="0.15">
      <c r="B265" s="35" t="s">
        <v>0</v>
      </c>
      <c r="C265" s="89"/>
      <c r="D265" s="89"/>
      <c r="E265" s="36"/>
      <c r="F265" s="19">
        <v>257</v>
      </c>
      <c r="G265" s="19">
        <v>221</v>
      </c>
      <c r="H265" s="19">
        <v>36</v>
      </c>
      <c r="I265" s="19">
        <v>42</v>
      </c>
      <c r="J265" s="73">
        <v>34</v>
      </c>
      <c r="K265" s="117">
        <f t="shared" si="93"/>
        <v>29.918509895227007</v>
      </c>
      <c r="L265" s="5">
        <f t="shared" si="89"/>
        <v>50.572082379862707</v>
      </c>
      <c r="M265" s="5">
        <f t="shared" si="90"/>
        <v>8.5308056872037916</v>
      </c>
      <c r="N265" s="5">
        <f t="shared" si="91"/>
        <v>15</v>
      </c>
      <c r="O265" s="5">
        <f t="shared" si="92"/>
        <v>14.107883817427386</v>
      </c>
      <c r="P265" s="23"/>
      <c r="Q265" s="23"/>
      <c r="R265" s="23"/>
      <c r="S265" s="23"/>
      <c r="T265" s="81"/>
    </row>
    <row r="266" spans="1:20" ht="15" customHeight="1" x14ac:dyDescent="0.15">
      <c r="B266" s="38" t="s">
        <v>1</v>
      </c>
      <c r="C266" s="79"/>
      <c r="D266" s="79"/>
      <c r="E266" s="28"/>
      <c r="F266" s="39">
        <f>SUM(F258:F265)</f>
        <v>859</v>
      </c>
      <c r="G266" s="39">
        <f>SUM(G258:G265)</f>
        <v>437</v>
      </c>
      <c r="H266" s="39">
        <f>SUM(H258:H265)</f>
        <v>422</v>
      </c>
      <c r="I266" s="39">
        <f>SUM(I258:I265)</f>
        <v>280</v>
      </c>
      <c r="J266" s="69">
        <f>SUM(J258:J265)</f>
        <v>241</v>
      </c>
      <c r="K266" s="114">
        <f>IF(SUM(K258:K265)&gt;100,"－",SUM(K258:K265))</f>
        <v>100</v>
      </c>
      <c r="L266" s="6">
        <f>IF(SUM(L258:L265)&gt;100,"－",SUM(L258:L265))</f>
        <v>100.00000000000001</v>
      </c>
      <c r="M266" s="6">
        <f>IF(SUM(M258:M265)&gt;100,"－",SUM(M258:M265))</f>
        <v>100</v>
      </c>
      <c r="N266" s="6">
        <f>IF(SUM(N258:N265)&gt;100,"－",SUM(N258:N265))</f>
        <v>100</v>
      </c>
      <c r="O266" s="6">
        <f>IF(SUM(O258:O265)&gt;100,"－",SUM(O258:O265))</f>
        <v>100</v>
      </c>
      <c r="P266" s="23"/>
      <c r="Q266" s="23"/>
      <c r="R266" s="23"/>
      <c r="S266" s="23"/>
    </row>
    <row r="267" spans="1:20" ht="15" customHeight="1" x14ac:dyDescent="0.15">
      <c r="C267" s="1"/>
      <c r="G267" s="7"/>
    </row>
    <row r="268" spans="1:20" ht="13.2" customHeight="1" x14ac:dyDescent="0.15">
      <c r="A268" s="74" t="s">
        <v>667</v>
      </c>
      <c r="B268" s="63"/>
      <c r="C268" s="63"/>
      <c r="D268" s="45"/>
      <c r="E268" s="92"/>
      <c r="F268" s="92"/>
      <c r="G268" s="92"/>
      <c r="H268" s="55"/>
      <c r="I268" s="23"/>
    </row>
    <row r="269" spans="1:20" ht="15" customHeight="1" x14ac:dyDescent="0.15">
      <c r="A269" s="1" t="s">
        <v>674</v>
      </c>
      <c r="B269" s="22"/>
      <c r="C269" s="22"/>
      <c r="D269" s="22"/>
      <c r="F269" s="1"/>
    </row>
    <row r="270" spans="1:20" ht="13.65" customHeight="1" x14ac:dyDescent="0.15">
      <c r="B270" s="65"/>
      <c r="C270" s="33"/>
      <c r="D270" s="33"/>
      <c r="E270" s="33"/>
      <c r="F270" s="80"/>
      <c r="G270" s="87"/>
      <c r="H270" s="84" t="s">
        <v>2</v>
      </c>
      <c r="I270" s="87"/>
      <c r="J270" s="87"/>
      <c r="K270" s="110"/>
      <c r="L270" s="87"/>
      <c r="M270" s="84" t="s">
        <v>3</v>
      </c>
      <c r="N270" s="87"/>
      <c r="O270" s="85"/>
    </row>
    <row r="271" spans="1:20" ht="19.2" x14ac:dyDescent="0.15">
      <c r="B271" s="78"/>
      <c r="F271" s="98" t="s">
        <v>589</v>
      </c>
      <c r="G271" s="98" t="s">
        <v>231</v>
      </c>
      <c r="H271" s="98" t="s">
        <v>232</v>
      </c>
      <c r="I271" s="98" t="s">
        <v>591</v>
      </c>
      <c r="J271" s="104" t="s">
        <v>234</v>
      </c>
      <c r="K271" s="107" t="s">
        <v>589</v>
      </c>
      <c r="L271" s="98" t="s">
        <v>231</v>
      </c>
      <c r="M271" s="98" t="s">
        <v>232</v>
      </c>
      <c r="N271" s="98" t="s">
        <v>591</v>
      </c>
      <c r="O271" s="98" t="s">
        <v>234</v>
      </c>
    </row>
    <row r="272" spans="1:20" ht="12" customHeight="1" x14ac:dyDescent="0.15">
      <c r="B272" s="35"/>
      <c r="C272" s="89"/>
      <c r="D272" s="89"/>
      <c r="E272" s="36"/>
      <c r="F272" s="37"/>
      <c r="G272" s="37"/>
      <c r="H272" s="37"/>
      <c r="I272" s="37"/>
      <c r="J272" s="67"/>
      <c r="K272" s="111">
        <f>K257</f>
        <v>859</v>
      </c>
      <c r="L272" s="2">
        <f t="shared" ref="L272:O272" si="94">L257</f>
        <v>437</v>
      </c>
      <c r="M272" s="2">
        <f t="shared" si="94"/>
        <v>422</v>
      </c>
      <c r="N272" s="2">
        <f t="shared" si="94"/>
        <v>280</v>
      </c>
      <c r="O272" s="2">
        <f t="shared" si="94"/>
        <v>241</v>
      </c>
      <c r="P272" s="91"/>
      <c r="Q272" s="91"/>
      <c r="R272" s="91"/>
      <c r="S272" s="91"/>
    </row>
    <row r="273" spans="2:20" ht="15" customHeight="1" x14ac:dyDescent="0.15">
      <c r="B273" s="34" t="s">
        <v>675</v>
      </c>
      <c r="C273" s="255"/>
      <c r="D273" s="255"/>
      <c r="F273" s="17">
        <v>47</v>
      </c>
      <c r="G273" s="17">
        <v>24</v>
      </c>
      <c r="H273" s="17">
        <v>23</v>
      </c>
      <c r="I273" s="17">
        <v>7</v>
      </c>
      <c r="J273" s="105">
        <v>6</v>
      </c>
      <c r="K273" s="112">
        <f>F273/K$257*100</f>
        <v>5.4714784633294533</v>
      </c>
      <c r="L273" s="3">
        <f t="shared" ref="L273:L283" si="95">G273/L$257*100</f>
        <v>5.4919908466819223</v>
      </c>
      <c r="M273" s="3">
        <f t="shared" ref="M273:M283" si="96">H273/M$257*100</f>
        <v>5.4502369668246446</v>
      </c>
      <c r="N273" s="3">
        <f t="shared" ref="N273:N283" si="97">I273/N$257*100</f>
        <v>2.5</v>
      </c>
      <c r="O273" s="3">
        <f t="shared" ref="O273:O283" si="98">J273/O$257*100</f>
        <v>2.4896265560165975</v>
      </c>
      <c r="P273" s="81"/>
      <c r="Q273" s="81"/>
      <c r="R273" s="81"/>
      <c r="S273" s="81"/>
      <c r="T273" s="81"/>
    </row>
    <row r="274" spans="2:20" ht="15" customHeight="1" x14ac:dyDescent="0.15">
      <c r="B274" s="34" t="s">
        <v>676</v>
      </c>
      <c r="C274" s="255"/>
      <c r="D274" s="255"/>
      <c r="F274" s="18">
        <v>30</v>
      </c>
      <c r="G274" s="18">
        <v>14</v>
      </c>
      <c r="H274" s="18">
        <v>16</v>
      </c>
      <c r="I274" s="18">
        <v>8</v>
      </c>
      <c r="J274" s="68">
        <v>8</v>
      </c>
      <c r="K274" s="113">
        <f t="shared" ref="K274:K283" si="99">F274/K$257*100</f>
        <v>3.4924330616996504</v>
      </c>
      <c r="L274" s="4">
        <f t="shared" si="95"/>
        <v>3.2036613272311212</v>
      </c>
      <c r="M274" s="4">
        <f t="shared" si="96"/>
        <v>3.7914691943127963</v>
      </c>
      <c r="N274" s="4">
        <f t="shared" si="97"/>
        <v>2.8571428571428572</v>
      </c>
      <c r="O274" s="4">
        <f t="shared" si="98"/>
        <v>3.3195020746887969</v>
      </c>
      <c r="P274" s="81"/>
      <c r="Q274" s="81"/>
      <c r="R274" s="81"/>
      <c r="S274" s="81"/>
      <c r="T274" s="81"/>
    </row>
    <row r="275" spans="2:20" ht="15" customHeight="1" x14ac:dyDescent="0.15">
      <c r="B275" s="34" t="s">
        <v>677</v>
      </c>
      <c r="C275" s="255"/>
      <c r="D275" s="255"/>
      <c r="F275" s="18">
        <v>420</v>
      </c>
      <c r="G275" s="18">
        <v>215</v>
      </c>
      <c r="H275" s="18">
        <v>205</v>
      </c>
      <c r="I275" s="18">
        <v>138</v>
      </c>
      <c r="J275" s="68">
        <v>124</v>
      </c>
      <c r="K275" s="113">
        <f t="shared" si="99"/>
        <v>48.894062863795114</v>
      </c>
      <c r="L275" s="4">
        <f t="shared" si="95"/>
        <v>49.199084668192221</v>
      </c>
      <c r="M275" s="4">
        <f t="shared" si="96"/>
        <v>48.578199052132703</v>
      </c>
      <c r="N275" s="4">
        <f t="shared" si="97"/>
        <v>49.285714285714292</v>
      </c>
      <c r="O275" s="4">
        <f t="shared" si="98"/>
        <v>51.452282157676343</v>
      </c>
      <c r="P275" s="81"/>
      <c r="Q275" s="81"/>
      <c r="R275" s="81"/>
      <c r="S275" s="81"/>
      <c r="T275" s="81"/>
    </row>
    <row r="276" spans="2:20" ht="15" customHeight="1" x14ac:dyDescent="0.15">
      <c r="B276" s="34" t="s">
        <v>678</v>
      </c>
      <c r="C276" s="255"/>
      <c r="D276" s="255"/>
      <c r="F276" s="18">
        <v>4</v>
      </c>
      <c r="G276" s="18">
        <v>4</v>
      </c>
      <c r="H276" s="18">
        <v>0</v>
      </c>
      <c r="I276" s="18">
        <v>1</v>
      </c>
      <c r="J276" s="68">
        <v>1</v>
      </c>
      <c r="K276" s="113">
        <f t="shared" ref="K276:K278" si="100">F276/K$257*100</f>
        <v>0.46565774155995343</v>
      </c>
      <c r="L276" s="4">
        <f t="shared" ref="L276:L278" si="101">G276/L$257*100</f>
        <v>0.91533180778032042</v>
      </c>
      <c r="M276" s="4">
        <f t="shared" ref="M276:M278" si="102">H276/M$257*100</f>
        <v>0</v>
      </c>
      <c r="N276" s="4">
        <f t="shared" ref="N276:N278" si="103">I276/N$257*100</f>
        <v>0.35714285714285715</v>
      </c>
      <c r="O276" s="4">
        <f t="shared" ref="O276:O278" si="104">J276/O$257*100</f>
        <v>0.41493775933609961</v>
      </c>
      <c r="P276" s="81"/>
      <c r="Q276" s="81"/>
      <c r="R276" s="81"/>
      <c r="S276" s="81"/>
      <c r="T276" s="81"/>
    </row>
    <row r="277" spans="2:20" ht="15" customHeight="1" x14ac:dyDescent="0.15">
      <c r="B277" s="34" t="s">
        <v>679</v>
      </c>
      <c r="C277" s="255"/>
      <c r="D277" s="255"/>
      <c r="F277" s="18">
        <v>230</v>
      </c>
      <c r="G277" s="18">
        <v>144</v>
      </c>
      <c r="H277" s="18">
        <v>86</v>
      </c>
      <c r="I277" s="18">
        <v>53</v>
      </c>
      <c r="J277" s="68">
        <v>47</v>
      </c>
      <c r="K277" s="113">
        <f t="shared" si="100"/>
        <v>26.775320139697321</v>
      </c>
      <c r="L277" s="4">
        <f t="shared" si="101"/>
        <v>32.951945080091534</v>
      </c>
      <c r="M277" s="4">
        <f t="shared" si="102"/>
        <v>20.379146919431278</v>
      </c>
      <c r="N277" s="4">
        <f t="shared" si="103"/>
        <v>18.928571428571427</v>
      </c>
      <c r="O277" s="4">
        <f t="shared" si="104"/>
        <v>19.502074688796682</v>
      </c>
      <c r="P277" s="81"/>
      <c r="Q277" s="81"/>
      <c r="R277" s="81"/>
      <c r="S277" s="81"/>
      <c r="T277" s="81"/>
    </row>
    <row r="278" spans="2:20" ht="15" customHeight="1" x14ac:dyDescent="0.15">
      <c r="B278" s="34" t="s">
        <v>680</v>
      </c>
      <c r="C278" s="255"/>
      <c r="D278" s="255"/>
      <c r="F278" s="18">
        <v>172</v>
      </c>
      <c r="G278" s="18">
        <v>87</v>
      </c>
      <c r="H278" s="18">
        <v>85</v>
      </c>
      <c r="I278" s="18">
        <v>60</v>
      </c>
      <c r="J278" s="68">
        <v>51</v>
      </c>
      <c r="K278" s="113">
        <f t="shared" si="100"/>
        <v>20.023282887077997</v>
      </c>
      <c r="L278" s="4">
        <f t="shared" si="101"/>
        <v>19.908466819221967</v>
      </c>
      <c r="M278" s="4">
        <f t="shared" si="102"/>
        <v>20.142180094786731</v>
      </c>
      <c r="N278" s="4">
        <f t="shared" si="103"/>
        <v>21.428571428571427</v>
      </c>
      <c r="O278" s="4">
        <f t="shared" si="104"/>
        <v>21.161825726141078</v>
      </c>
      <c r="P278" s="81"/>
      <c r="Q278" s="81"/>
      <c r="R278" s="81"/>
      <c r="S278" s="81"/>
      <c r="T278" s="81"/>
    </row>
    <row r="279" spans="2:20" ht="15" customHeight="1" x14ac:dyDescent="0.15">
      <c r="B279" s="34" t="s">
        <v>681</v>
      </c>
      <c r="C279" s="255"/>
      <c r="D279" s="255"/>
      <c r="F279" s="18">
        <v>604</v>
      </c>
      <c r="G279" s="18">
        <v>326</v>
      </c>
      <c r="H279" s="18">
        <v>278</v>
      </c>
      <c r="I279" s="18">
        <v>193</v>
      </c>
      <c r="J279" s="68">
        <v>163</v>
      </c>
      <c r="K279" s="113">
        <f t="shared" si="99"/>
        <v>70.314318975552965</v>
      </c>
      <c r="L279" s="4">
        <f t="shared" si="95"/>
        <v>74.599542334096114</v>
      </c>
      <c r="M279" s="4">
        <f t="shared" si="96"/>
        <v>65.876777251184834</v>
      </c>
      <c r="N279" s="4">
        <f t="shared" si="97"/>
        <v>68.928571428571431</v>
      </c>
      <c r="O279" s="4">
        <f t="shared" si="98"/>
        <v>67.634854771784234</v>
      </c>
      <c r="P279" s="81"/>
      <c r="Q279" s="81"/>
      <c r="R279" s="81"/>
      <c r="S279" s="81"/>
      <c r="T279" s="81"/>
    </row>
    <row r="280" spans="2:20" ht="15" customHeight="1" x14ac:dyDescent="0.15">
      <c r="B280" s="34" t="s">
        <v>682</v>
      </c>
      <c r="C280" s="255"/>
      <c r="D280" s="255"/>
      <c r="F280" s="18">
        <v>574</v>
      </c>
      <c r="G280" s="18">
        <v>334</v>
      </c>
      <c r="H280" s="18">
        <v>240</v>
      </c>
      <c r="I280" s="18">
        <v>167</v>
      </c>
      <c r="J280" s="68">
        <v>137</v>
      </c>
      <c r="K280" s="113">
        <f t="shared" si="99"/>
        <v>66.821885913853322</v>
      </c>
      <c r="L280" s="4">
        <f t="shared" si="95"/>
        <v>76.430205949656752</v>
      </c>
      <c r="M280" s="4">
        <f t="shared" si="96"/>
        <v>56.872037914691944</v>
      </c>
      <c r="N280" s="4">
        <f t="shared" si="97"/>
        <v>59.642857142857139</v>
      </c>
      <c r="O280" s="4">
        <f t="shared" si="98"/>
        <v>56.84647302904564</v>
      </c>
      <c r="P280" s="81"/>
      <c r="Q280" s="81"/>
      <c r="R280" s="81"/>
      <c r="S280" s="81"/>
      <c r="T280" s="81"/>
    </row>
    <row r="281" spans="2:20" ht="15" customHeight="1" x14ac:dyDescent="0.15">
      <c r="B281" s="34" t="s">
        <v>683</v>
      </c>
      <c r="C281" s="255"/>
      <c r="D281" s="255"/>
      <c r="F281" s="18">
        <v>713</v>
      </c>
      <c r="G281" s="18">
        <v>391</v>
      </c>
      <c r="H281" s="18">
        <v>322</v>
      </c>
      <c r="I281" s="18">
        <v>219</v>
      </c>
      <c r="J281" s="68">
        <v>184</v>
      </c>
      <c r="K281" s="113">
        <f t="shared" si="99"/>
        <v>83.003492433061695</v>
      </c>
      <c r="L281" s="4">
        <f t="shared" si="95"/>
        <v>89.473684210526315</v>
      </c>
      <c r="M281" s="4">
        <f t="shared" si="96"/>
        <v>76.30331753554502</v>
      </c>
      <c r="N281" s="4">
        <f t="shared" si="97"/>
        <v>78.214285714285708</v>
      </c>
      <c r="O281" s="4">
        <f t="shared" si="98"/>
        <v>76.348547717842322</v>
      </c>
      <c r="P281" s="81"/>
      <c r="Q281" s="81"/>
      <c r="R281" s="81"/>
      <c r="S281" s="81"/>
      <c r="T281" s="81"/>
    </row>
    <row r="282" spans="2:20" ht="15" customHeight="1" x14ac:dyDescent="0.15">
      <c r="B282" s="34" t="s">
        <v>684</v>
      </c>
      <c r="C282" s="255"/>
      <c r="D282" s="255"/>
      <c r="F282" s="18">
        <v>29</v>
      </c>
      <c r="G282" s="18">
        <v>7</v>
      </c>
      <c r="H282" s="18">
        <v>22</v>
      </c>
      <c r="I282" s="18">
        <v>12</v>
      </c>
      <c r="J282" s="68">
        <v>12</v>
      </c>
      <c r="K282" s="113">
        <f t="shared" si="99"/>
        <v>3.3760186263096625</v>
      </c>
      <c r="L282" s="4">
        <f t="shared" si="95"/>
        <v>1.6018306636155606</v>
      </c>
      <c r="M282" s="4">
        <f t="shared" si="96"/>
        <v>5.2132701421800949</v>
      </c>
      <c r="N282" s="4">
        <f t="shared" si="97"/>
        <v>4.2857142857142856</v>
      </c>
      <c r="O282" s="4">
        <f t="shared" si="98"/>
        <v>4.9792531120331951</v>
      </c>
      <c r="P282" s="81"/>
      <c r="Q282" s="81"/>
      <c r="R282" s="81"/>
      <c r="S282" s="81"/>
      <c r="T282" s="81"/>
    </row>
    <row r="283" spans="2:20" ht="15" customHeight="1" x14ac:dyDescent="0.15">
      <c r="B283" s="35" t="s">
        <v>0</v>
      </c>
      <c r="C283" s="89"/>
      <c r="D283" s="89"/>
      <c r="E283" s="36"/>
      <c r="F283" s="19">
        <v>17</v>
      </c>
      <c r="G283" s="19">
        <v>8</v>
      </c>
      <c r="H283" s="19">
        <v>9</v>
      </c>
      <c r="I283" s="19">
        <v>4</v>
      </c>
      <c r="J283" s="73">
        <v>3</v>
      </c>
      <c r="K283" s="117">
        <f t="shared" si="99"/>
        <v>1.979045401629802</v>
      </c>
      <c r="L283" s="5">
        <f t="shared" si="95"/>
        <v>1.8306636155606408</v>
      </c>
      <c r="M283" s="5">
        <f t="shared" si="96"/>
        <v>2.1327014218009479</v>
      </c>
      <c r="N283" s="5">
        <f t="shared" si="97"/>
        <v>1.4285714285714286</v>
      </c>
      <c r="O283" s="5">
        <f t="shared" si="98"/>
        <v>1.2448132780082988</v>
      </c>
      <c r="P283" s="23"/>
      <c r="Q283" s="23"/>
      <c r="R283" s="23"/>
      <c r="S283" s="23"/>
      <c r="T283" s="81"/>
    </row>
    <row r="284" spans="2:20" ht="15" customHeight="1" x14ac:dyDescent="0.15">
      <c r="B284" s="38" t="s">
        <v>1</v>
      </c>
      <c r="C284" s="79"/>
      <c r="D284" s="79"/>
      <c r="E284" s="28"/>
      <c r="F284" s="39">
        <f>SUM(F273:F283)</f>
        <v>2840</v>
      </c>
      <c r="G284" s="39">
        <f>SUM(G273:G283)</f>
        <v>1554</v>
      </c>
      <c r="H284" s="39">
        <f>SUM(H273:H283)</f>
        <v>1286</v>
      </c>
      <c r="I284" s="39">
        <f>SUM(I273:I283)</f>
        <v>862</v>
      </c>
      <c r="J284" s="69">
        <f>SUM(J273:J283)</f>
        <v>736</v>
      </c>
      <c r="K284" s="114" t="str">
        <f>IF(SUM(K273:K283)&gt;100,"－",SUM(K273:K283))</f>
        <v>－</v>
      </c>
      <c r="L284" s="6" t="str">
        <f>IF(SUM(L273:L283)&gt;100,"－",SUM(L273:L283))</f>
        <v>－</v>
      </c>
      <c r="M284" s="6" t="str">
        <f>IF(SUM(M273:M283)&gt;100,"－",SUM(M273:M283))</f>
        <v>－</v>
      </c>
      <c r="N284" s="6" t="str">
        <f>IF(SUM(N273:N283)&gt;100,"－",SUM(N273:N283))</f>
        <v>－</v>
      </c>
      <c r="O284" s="6" t="str">
        <f>IF(SUM(O273:O283)&gt;100,"－",SUM(O273:O283))</f>
        <v>－</v>
      </c>
      <c r="P284" s="23"/>
      <c r="Q284" s="23"/>
      <c r="R284" s="23"/>
      <c r="S284" s="23"/>
    </row>
    <row r="285" spans="2:20" ht="15" customHeight="1" x14ac:dyDescent="0.15">
      <c r="C285" s="1"/>
      <c r="G285" s="7"/>
    </row>
    <row r="286" spans="2:20" ht="15" customHeight="1" x14ac:dyDescent="0.15">
      <c r="C286" s="1"/>
      <c r="G286" s="7"/>
    </row>
    <row r="287" spans="2:20" ht="15" customHeight="1" x14ac:dyDescent="0.15">
      <c r="C287" s="1"/>
      <c r="G287" s="7"/>
    </row>
    <row r="288" spans="2:20" ht="15" customHeight="1" x14ac:dyDescent="0.15">
      <c r="C288" s="1"/>
      <c r="G288" s="7"/>
    </row>
    <row r="289" spans="3:7" ht="15" customHeight="1" x14ac:dyDescent="0.15">
      <c r="C289" s="1"/>
      <c r="G289" s="7"/>
    </row>
    <row r="290" spans="3:7" ht="15" customHeight="1" x14ac:dyDescent="0.15">
      <c r="C290" s="1"/>
      <c r="G290" s="7"/>
    </row>
    <row r="291" spans="3:7" ht="15" customHeight="1" x14ac:dyDescent="0.15">
      <c r="C291" s="1"/>
      <c r="G291" s="7"/>
    </row>
    <row r="292" spans="3:7" ht="15" customHeight="1" x14ac:dyDescent="0.15">
      <c r="C292" s="1"/>
      <c r="G292" s="7"/>
    </row>
    <row r="293" spans="3:7" ht="15" customHeight="1" x14ac:dyDescent="0.15">
      <c r="C293" s="1"/>
      <c r="G293" s="7"/>
    </row>
    <row r="294" spans="3:7" ht="15" customHeight="1" x14ac:dyDescent="0.15">
      <c r="C294" s="1"/>
      <c r="G294" s="7"/>
    </row>
    <row r="295" spans="3:7" ht="15" customHeight="1" x14ac:dyDescent="0.15">
      <c r="C295" s="1"/>
      <c r="G295" s="7"/>
    </row>
    <row r="296" spans="3:7" ht="15" customHeight="1" x14ac:dyDescent="0.15">
      <c r="C296" s="1"/>
      <c r="G296" s="7"/>
    </row>
    <row r="297" spans="3:7" ht="15" customHeight="1" x14ac:dyDescent="0.15">
      <c r="C297" s="1"/>
      <c r="G297" s="7"/>
    </row>
    <row r="298" spans="3:7" ht="15" customHeight="1" x14ac:dyDescent="0.15">
      <c r="C298" s="1"/>
      <c r="G298" s="7"/>
    </row>
    <row r="299" spans="3:7" ht="15" customHeight="1" x14ac:dyDescent="0.15">
      <c r="C299" s="1"/>
      <c r="G299" s="7"/>
    </row>
    <row r="300" spans="3:7" ht="15" customHeight="1" x14ac:dyDescent="0.15">
      <c r="C300" s="1"/>
      <c r="G300" s="7"/>
    </row>
    <row r="301" spans="3:7" ht="15" customHeight="1" x14ac:dyDescent="0.15">
      <c r="C301" s="1"/>
      <c r="G301" s="7"/>
    </row>
    <row r="302" spans="3:7" ht="15" customHeight="1" x14ac:dyDescent="0.15">
      <c r="C302" s="1"/>
      <c r="G302" s="7"/>
    </row>
    <row r="303" spans="3:7" ht="15" customHeight="1" x14ac:dyDescent="0.15">
      <c r="C303" s="1"/>
      <c r="G303" s="7"/>
    </row>
    <row r="304" spans="3:7" ht="15" customHeight="1" x14ac:dyDescent="0.15">
      <c r="C304" s="1"/>
      <c r="G304" s="7"/>
    </row>
    <row r="305" spans="3:7" ht="15" customHeight="1" x14ac:dyDescent="0.15">
      <c r="C305" s="1"/>
      <c r="G305" s="7"/>
    </row>
    <row r="306" spans="3:7" ht="15" customHeight="1" x14ac:dyDescent="0.15">
      <c r="C306" s="1"/>
      <c r="G306" s="7"/>
    </row>
    <row r="307" spans="3:7" ht="15" customHeight="1" x14ac:dyDescent="0.15">
      <c r="C307" s="1"/>
      <c r="G307" s="7"/>
    </row>
    <row r="308" spans="3:7" ht="15" customHeight="1" x14ac:dyDescent="0.15">
      <c r="C308" s="1"/>
      <c r="G308" s="7"/>
    </row>
    <row r="309" spans="3:7" ht="15" customHeight="1" x14ac:dyDescent="0.15">
      <c r="C309" s="1"/>
      <c r="G309" s="7"/>
    </row>
    <row r="310" spans="3:7" ht="15" customHeight="1" x14ac:dyDescent="0.15">
      <c r="C310" s="1"/>
      <c r="G310" s="7"/>
    </row>
    <row r="311" spans="3:7" ht="15" customHeight="1" x14ac:dyDescent="0.15">
      <c r="C311" s="1"/>
      <c r="G311" s="7"/>
    </row>
    <row r="312" spans="3:7" ht="15" customHeight="1" x14ac:dyDescent="0.15">
      <c r="C312" s="1"/>
      <c r="G312" s="7"/>
    </row>
    <row r="313" spans="3:7" ht="15" customHeight="1" x14ac:dyDescent="0.15">
      <c r="C313" s="1"/>
      <c r="G313" s="7"/>
    </row>
    <row r="314" spans="3:7" ht="15" customHeight="1" x14ac:dyDescent="0.15">
      <c r="C314" s="1"/>
      <c r="G314" s="7"/>
    </row>
    <row r="315" spans="3:7" ht="15" customHeight="1" x14ac:dyDescent="0.15">
      <c r="C315" s="1"/>
      <c r="G315" s="7"/>
    </row>
    <row r="316" spans="3:7" ht="15" customHeight="1" x14ac:dyDescent="0.15">
      <c r="C316" s="1"/>
      <c r="G316" s="7"/>
    </row>
    <row r="317" spans="3:7" ht="15" customHeight="1" x14ac:dyDescent="0.15">
      <c r="C317" s="1"/>
      <c r="G317" s="7"/>
    </row>
    <row r="318" spans="3:7" ht="15" customHeight="1" x14ac:dyDescent="0.15">
      <c r="C318" s="1"/>
      <c r="G318" s="7"/>
    </row>
    <row r="319" spans="3:7" ht="15" customHeight="1" x14ac:dyDescent="0.15">
      <c r="C319" s="1"/>
      <c r="G319" s="7"/>
    </row>
    <row r="320" spans="3:7" ht="15" customHeight="1" x14ac:dyDescent="0.15">
      <c r="C320" s="1"/>
      <c r="G320" s="7"/>
    </row>
    <row r="321" spans="3:7" ht="15" customHeight="1" x14ac:dyDescent="0.15">
      <c r="C321" s="1"/>
      <c r="G321" s="7"/>
    </row>
    <row r="322" spans="3:7" ht="15" customHeight="1" x14ac:dyDescent="0.15">
      <c r="C322" s="1"/>
      <c r="G322" s="7"/>
    </row>
    <row r="323" spans="3:7" ht="15" customHeight="1" x14ac:dyDescent="0.15">
      <c r="C323" s="1"/>
      <c r="G323" s="7"/>
    </row>
    <row r="324" spans="3:7" ht="15" customHeight="1" x14ac:dyDescent="0.15">
      <c r="C324" s="1"/>
      <c r="G324" s="7"/>
    </row>
    <row r="325" spans="3:7" ht="15" customHeight="1" x14ac:dyDescent="0.15">
      <c r="C325" s="1"/>
      <c r="G325" s="7"/>
    </row>
    <row r="326" spans="3:7" ht="15" customHeight="1" x14ac:dyDescent="0.15">
      <c r="C326" s="1"/>
      <c r="G326" s="7"/>
    </row>
    <row r="327" spans="3:7" ht="15" customHeight="1" x14ac:dyDescent="0.15">
      <c r="C327" s="1"/>
      <c r="G327" s="7"/>
    </row>
    <row r="328" spans="3:7" ht="15" customHeight="1" x14ac:dyDescent="0.15">
      <c r="C328" s="1"/>
      <c r="G328" s="7"/>
    </row>
    <row r="329" spans="3:7" ht="15" customHeight="1" x14ac:dyDescent="0.15">
      <c r="C329" s="1"/>
      <c r="G329" s="7"/>
    </row>
    <row r="330" spans="3:7" ht="15" customHeight="1" x14ac:dyDescent="0.15">
      <c r="C330" s="1"/>
      <c r="G330" s="7"/>
    </row>
    <row r="331" spans="3:7" ht="15" customHeight="1" x14ac:dyDescent="0.15">
      <c r="C331" s="1"/>
      <c r="G331" s="7"/>
    </row>
    <row r="332" spans="3:7" ht="15" customHeight="1" x14ac:dyDescent="0.15">
      <c r="C332" s="1"/>
      <c r="G332" s="7"/>
    </row>
    <row r="333" spans="3:7" ht="15" customHeight="1" x14ac:dyDescent="0.15">
      <c r="C333" s="1"/>
      <c r="G333" s="7"/>
    </row>
    <row r="334" spans="3:7" ht="15" customHeight="1" x14ac:dyDescent="0.15">
      <c r="C334" s="1"/>
      <c r="G334" s="7"/>
    </row>
    <row r="335" spans="3:7" ht="15" customHeight="1" x14ac:dyDescent="0.15">
      <c r="C335" s="1"/>
      <c r="G335" s="7"/>
    </row>
    <row r="336" spans="3:7" ht="15" customHeight="1" x14ac:dyDescent="0.15">
      <c r="C336" s="1"/>
      <c r="G336" s="7"/>
    </row>
    <row r="337" spans="3:7" ht="15" customHeight="1" x14ac:dyDescent="0.15">
      <c r="C337" s="1"/>
      <c r="G337" s="7"/>
    </row>
    <row r="338" spans="3:7" ht="15" customHeight="1" x14ac:dyDescent="0.15">
      <c r="C338" s="1"/>
      <c r="G338" s="7"/>
    </row>
    <row r="339" spans="3:7" ht="15" customHeight="1" x14ac:dyDescent="0.15">
      <c r="C339" s="1"/>
      <c r="G339" s="7"/>
    </row>
    <row r="340" spans="3:7" ht="15" customHeight="1" x14ac:dyDescent="0.15">
      <c r="C340" s="1"/>
      <c r="G340" s="7"/>
    </row>
    <row r="341" spans="3:7" ht="15" customHeight="1" x14ac:dyDescent="0.15">
      <c r="C341" s="1"/>
      <c r="G341" s="7"/>
    </row>
    <row r="342" spans="3:7" ht="15" customHeight="1" x14ac:dyDescent="0.15">
      <c r="C342" s="1"/>
      <c r="G342" s="7"/>
    </row>
    <row r="343" spans="3:7" ht="15" customHeight="1" x14ac:dyDescent="0.15">
      <c r="C343" s="1"/>
      <c r="G343" s="7"/>
    </row>
    <row r="344" spans="3:7" ht="15" customHeight="1" x14ac:dyDescent="0.15">
      <c r="C344" s="1"/>
      <c r="G344" s="7"/>
    </row>
    <row r="345" spans="3:7" ht="15" customHeight="1" x14ac:dyDescent="0.15">
      <c r="C345" s="1"/>
      <c r="G345" s="7"/>
    </row>
    <row r="346" spans="3:7" ht="15" customHeight="1" x14ac:dyDescent="0.15">
      <c r="C346" s="1"/>
      <c r="G346" s="7"/>
    </row>
    <row r="347" spans="3:7" ht="15" customHeight="1" x14ac:dyDescent="0.15">
      <c r="C347" s="1"/>
      <c r="G347" s="7"/>
    </row>
    <row r="348" spans="3:7" ht="15" customHeight="1" x14ac:dyDescent="0.15">
      <c r="C348" s="1"/>
      <c r="G348" s="7"/>
    </row>
    <row r="349" spans="3:7" ht="15" customHeight="1" x14ac:dyDescent="0.15">
      <c r="C349" s="1"/>
      <c r="G349" s="7"/>
    </row>
    <row r="350" spans="3:7" ht="15" customHeight="1" x14ac:dyDescent="0.15">
      <c r="C350" s="1"/>
      <c r="G350" s="7"/>
    </row>
    <row r="351" spans="3:7" ht="15" customHeight="1" x14ac:dyDescent="0.15">
      <c r="C351" s="1"/>
      <c r="G351" s="7"/>
    </row>
    <row r="352" spans="3:7" ht="15" customHeight="1" x14ac:dyDescent="0.15">
      <c r="C352" s="1"/>
      <c r="G352" s="7"/>
    </row>
    <row r="353" spans="3:7" ht="15" customHeight="1" x14ac:dyDescent="0.15">
      <c r="C353" s="1"/>
      <c r="G353" s="7"/>
    </row>
    <row r="354" spans="3:7" ht="15" customHeight="1" x14ac:dyDescent="0.15">
      <c r="C354" s="1"/>
      <c r="G354" s="7"/>
    </row>
    <row r="355" spans="3:7" ht="15" customHeight="1" x14ac:dyDescent="0.15">
      <c r="C355" s="1"/>
      <c r="G355" s="7"/>
    </row>
    <row r="356" spans="3:7" ht="15" customHeight="1" x14ac:dyDescent="0.15">
      <c r="C356" s="1"/>
      <c r="G356" s="7"/>
    </row>
    <row r="357" spans="3:7" ht="15" customHeight="1" x14ac:dyDescent="0.15">
      <c r="C357" s="1"/>
      <c r="G357" s="7"/>
    </row>
    <row r="358" spans="3:7" ht="15" customHeight="1" x14ac:dyDescent="0.15">
      <c r="C358" s="1"/>
      <c r="G358" s="7"/>
    </row>
    <row r="359" spans="3:7" ht="15" customHeight="1" x14ac:dyDescent="0.15">
      <c r="C359" s="1"/>
      <c r="G359" s="7"/>
    </row>
    <row r="360" spans="3:7" ht="15" customHeight="1" x14ac:dyDescent="0.15">
      <c r="C360" s="1"/>
      <c r="G360" s="7"/>
    </row>
  </sheetData>
  <mergeCells count="61">
    <mergeCell ref="B248:D248"/>
    <mergeCell ref="B249:D249"/>
    <mergeCell ref="B250:D250"/>
    <mergeCell ref="B251:D251"/>
    <mergeCell ref="B237:D237"/>
    <mergeCell ref="B238:D238"/>
    <mergeCell ref="B239:D239"/>
    <mergeCell ref="B240:D240"/>
    <mergeCell ref="B247:C247"/>
    <mergeCell ref="B236:C236"/>
    <mergeCell ref="B137:D137"/>
    <mergeCell ref="B138:D138"/>
    <mergeCell ref="B139:D139"/>
    <mergeCell ref="B140:D140"/>
    <mergeCell ref="B200:D200"/>
    <mergeCell ref="B201:D201"/>
    <mergeCell ref="B202:D202"/>
    <mergeCell ref="B203:D203"/>
    <mergeCell ref="B152:D152"/>
    <mergeCell ref="B153:D153"/>
    <mergeCell ref="B179:D179"/>
    <mergeCell ref="B189:C189"/>
    <mergeCell ref="B199:C199"/>
    <mergeCell ref="B180:D180"/>
    <mergeCell ref="B181:D181"/>
    <mergeCell ref="B182:D182"/>
    <mergeCell ref="B190:D190"/>
    <mergeCell ref="B191:D191"/>
    <mergeCell ref="B192:D192"/>
    <mergeCell ref="B193:D193"/>
    <mergeCell ref="B113:D113"/>
    <mergeCell ref="B114:D114"/>
    <mergeCell ref="B119:D119"/>
    <mergeCell ref="B120:D120"/>
    <mergeCell ref="B121:D121"/>
    <mergeCell ref="B115:D115"/>
    <mergeCell ref="B116:D116"/>
    <mergeCell ref="B117:D117"/>
    <mergeCell ref="B118:D118"/>
    <mergeCell ref="B122:D122"/>
    <mergeCell ref="B149:C149"/>
    <mergeCell ref="B178:C178"/>
    <mergeCell ref="B150:D150"/>
    <mergeCell ref="B151:D151"/>
    <mergeCell ref="B163:D163"/>
    <mergeCell ref="B171:D171"/>
    <mergeCell ref="B130:D130"/>
    <mergeCell ref="B131:D131"/>
    <mergeCell ref="B132:D132"/>
    <mergeCell ref="B133:D133"/>
    <mergeCell ref="B136:D136"/>
    <mergeCell ref="B141:D141"/>
    <mergeCell ref="B135:D135"/>
    <mergeCell ref="C134:D134"/>
    <mergeCell ref="B219:E219"/>
    <mergeCell ref="B220:E220"/>
    <mergeCell ref="B214:E214"/>
    <mergeCell ref="B215:E215"/>
    <mergeCell ref="B216:E216"/>
    <mergeCell ref="B217:E217"/>
    <mergeCell ref="B218:E218"/>
  </mergeCells>
  <phoneticPr fontId="1"/>
  <pageMargins left="0.27559055118110237" right="0.27559055118110237" top="0.47244094488188981" bottom="0.27559055118110237" header="0.23622047244094491" footer="0.23622047244094491"/>
  <pageSetup paperSize="9" scale="60" orientation="portrait" r:id="rId1"/>
  <headerFooter alignWithMargins="0">
    <oddHeader>&amp;C【2019年度　厚生労働省　老人保健事業推進費等補助金事業】
高齢者向け住まいに関するアンケート調査&amp;R&amp;A</oddHeader>
    <oddFooter>&amp;R&amp;P/&amp;N</oddFooter>
  </headerFooter>
  <rowBreaks count="4" manualBreakCount="4">
    <brk id="54" max="18" man="1"/>
    <brk id="107" max="18" man="1"/>
    <brk id="143" max="16383" man="1"/>
    <brk id="230"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736"/>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6.5546875" style="1" customWidth="1"/>
    <col min="3" max="5" width="8.44140625" style="7" customWidth="1"/>
    <col min="6" max="7" width="8.5546875" style="7" customWidth="1"/>
    <col min="8" max="19" width="8.5546875" style="1" customWidth="1"/>
    <col min="20" max="23" width="9.44140625" style="1" customWidth="1"/>
    <col min="24" max="24" width="5.5546875" style="1" customWidth="1"/>
    <col min="25" max="16384" width="9.109375" style="1"/>
  </cols>
  <sheetData>
    <row r="1" spans="1:18" ht="15" customHeight="1" x14ac:dyDescent="0.15">
      <c r="A1" s="57" t="s">
        <v>450</v>
      </c>
    </row>
    <row r="2" spans="1:18" ht="15" customHeight="1" x14ac:dyDescent="0.15">
      <c r="A2" s="1" t="s">
        <v>685</v>
      </c>
      <c r="B2" s="22"/>
      <c r="H2" s="7"/>
      <c r="I2" s="7"/>
      <c r="L2" s="7"/>
    </row>
    <row r="3" spans="1:18" ht="13.65" customHeight="1" x14ac:dyDescent="0.15">
      <c r="B3" s="65"/>
      <c r="C3" s="33"/>
      <c r="D3" s="33"/>
      <c r="E3" s="33"/>
      <c r="F3" s="80"/>
      <c r="G3" s="87"/>
      <c r="H3" s="84" t="s">
        <v>2</v>
      </c>
      <c r="I3" s="87"/>
      <c r="J3" s="87"/>
      <c r="K3" s="110"/>
      <c r="L3" s="87"/>
      <c r="M3" s="84" t="s">
        <v>3</v>
      </c>
      <c r="N3" s="87"/>
      <c r="O3" s="85"/>
    </row>
    <row r="4" spans="1:18" ht="22.65" customHeight="1" x14ac:dyDescent="0.15">
      <c r="B4" s="34"/>
      <c r="E4" s="76"/>
      <c r="F4" s="98" t="s">
        <v>589</v>
      </c>
      <c r="G4" s="98" t="s">
        <v>231</v>
      </c>
      <c r="H4" s="98" t="s">
        <v>232</v>
      </c>
      <c r="I4" s="98" t="s">
        <v>591</v>
      </c>
      <c r="J4" s="104" t="s">
        <v>234</v>
      </c>
      <c r="K4" s="107" t="s">
        <v>589</v>
      </c>
      <c r="L4" s="98" t="s">
        <v>231</v>
      </c>
      <c r="M4" s="98" t="s">
        <v>232</v>
      </c>
      <c r="N4" s="98" t="s">
        <v>591</v>
      </c>
      <c r="O4" s="98" t="s">
        <v>234</v>
      </c>
    </row>
    <row r="5" spans="1:18" ht="12" customHeight="1" x14ac:dyDescent="0.15">
      <c r="B5" s="35"/>
      <c r="C5" s="36"/>
      <c r="D5" s="36"/>
      <c r="E5" s="77"/>
      <c r="F5" s="37"/>
      <c r="G5" s="37"/>
      <c r="H5" s="37"/>
      <c r="I5" s="37"/>
      <c r="J5" s="67"/>
      <c r="K5" s="111">
        <f>F$16</f>
        <v>2028</v>
      </c>
      <c r="L5" s="2">
        <f>G$16</f>
        <v>726</v>
      </c>
      <c r="M5" s="2">
        <f>H$16</f>
        <v>1302</v>
      </c>
      <c r="N5" s="2">
        <f>I$16</f>
        <v>1088</v>
      </c>
      <c r="O5" s="2">
        <f>J$16</f>
        <v>1011</v>
      </c>
    </row>
    <row r="6" spans="1:18" ht="15" customHeight="1" x14ac:dyDescent="0.15">
      <c r="B6" s="34" t="s">
        <v>196</v>
      </c>
      <c r="F6" s="18">
        <v>20</v>
      </c>
      <c r="G6" s="18">
        <v>0</v>
      </c>
      <c r="H6" s="18">
        <v>20</v>
      </c>
      <c r="I6" s="18">
        <v>0</v>
      </c>
      <c r="J6" s="68">
        <v>0</v>
      </c>
      <c r="K6" s="113">
        <f t="shared" ref="K6:K15" si="0">F6/K$5*100</f>
        <v>0.98619329388560162</v>
      </c>
      <c r="L6" s="24">
        <f t="shared" ref="L6:L15" si="1">G6/L$5*100</f>
        <v>0</v>
      </c>
      <c r="M6" s="4">
        <f t="shared" ref="M6:M15" si="2">H6/M$5*100</f>
        <v>1.5360983102918586</v>
      </c>
      <c r="N6" s="4">
        <f t="shared" ref="N6:N15" si="3">I6/N$5*100</f>
        <v>0</v>
      </c>
      <c r="O6" s="4">
        <f t="shared" ref="O6:O15" si="4">J6/O$5*100</f>
        <v>0</v>
      </c>
      <c r="R6" s="195"/>
    </row>
    <row r="7" spans="1:18" ht="15" customHeight="1" x14ac:dyDescent="0.15">
      <c r="B7" s="34" t="s">
        <v>74</v>
      </c>
      <c r="F7" s="18">
        <v>121</v>
      </c>
      <c r="G7" s="18">
        <v>1</v>
      </c>
      <c r="H7" s="18">
        <v>120</v>
      </c>
      <c r="I7" s="18">
        <v>121</v>
      </c>
      <c r="J7" s="68">
        <v>121</v>
      </c>
      <c r="K7" s="113">
        <f t="shared" si="0"/>
        <v>5.9664694280078896</v>
      </c>
      <c r="L7" s="24">
        <f t="shared" si="1"/>
        <v>0.13774104683195593</v>
      </c>
      <c r="M7" s="4">
        <f t="shared" si="2"/>
        <v>9.216589861751153</v>
      </c>
      <c r="N7" s="4">
        <f t="shared" si="3"/>
        <v>11.121323529411764</v>
      </c>
      <c r="O7" s="4">
        <f t="shared" si="4"/>
        <v>11.968348170128586</v>
      </c>
      <c r="R7" s="195"/>
    </row>
    <row r="8" spans="1:18" ht="15" customHeight="1" x14ac:dyDescent="0.15">
      <c r="B8" s="34" t="s">
        <v>75</v>
      </c>
      <c r="F8" s="18">
        <v>316</v>
      </c>
      <c r="G8" s="18">
        <v>5</v>
      </c>
      <c r="H8" s="18">
        <v>311</v>
      </c>
      <c r="I8" s="18">
        <v>280</v>
      </c>
      <c r="J8" s="68">
        <v>279</v>
      </c>
      <c r="K8" s="113">
        <f t="shared" si="0"/>
        <v>15.581854043392504</v>
      </c>
      <c r="L8" s="24">
        <f t="shared" si="1"/>
        <v>0.68870523415977969</v>
      </c>
      <c r="M8" s="4">
        <f t="shared" si="2"/>
        <v>23.886328725038403</v>
      </c>
      <c r="N8" s="4">
        <f t="shared" si="3"/>
        <v>25.735294117647058</v>
      </c>
      <c r="O8" s="4">
        <f t="shared" si="4"/>
        <v>27.596439169139465</v>
      </c>
      <c r="R8" s="195"/>
    </row>
    <row r="9" spans="1:18" ht="15" customHeight="1" x14ac:dyDescent="0.15">
      <c r="B9" s="34" t="s">
        <v>76</v>
      </c>
      <c r="F9" s="18">
        <v>321</v>
      </c>
      <c r="G9" s="18">
        <v>32</v>
      </c>
      <c r="H9" s="18">
        <v>289</v>
      </c>
      <c r="I9" s="18">
        <v>223</v>
      </c>
      <c r="J9" s="68">
        <v>216</v>
      </c>
      <c r="K9" s="113">
        <f t="shared" si="0"/>
        <v>15.828402366863905</v>
      </c>
      <c r="L9" s="24">
        <f t="shared" si="1"/>
        <v>4.4077134986225897</v>
      </c>
      <c r="M9" s="4">
        <f t="shared" si="2"/>
        <v>22.196620583717358</v>
      </c>
      <c r="N9" s="4">
        <f t="shared" si="3"/>
        <v>20.496323529411764</v>
      </c>
      <c r="O9" s="4">
        <f t="shared" si="4"/>
        <v>21.364985163204746</v>
      </c>
      <c r="R9" s="195"/>
    </row>
    <row r="10" spans="1:18" ht="15" customHeight="1" x14ac:dyDescent="0.15">
      <c r="B10" s="34" t="s">
        <v>77</v>
      </c>
      <c r="F10" s="18">
        <v>264</v>
      </c>
      <c r="G10" s="18">
        <v>82</v>
      </c>
      <c r="H10" s="18">
        <v>182</v>
      </c>
      <c r="I10" s="18">
        <v>145</v>
      </c>
      <c r="J10" s="68">
        <v>130</v>
      </c>
      <c r="K10" s="113">
        <f t="shared" si="0"/>
        <v>13.017751479289942</v>
      </c>
      <c r="L10" s="24">
        <f t="shared" si="1"/>
        <v>11.294765840220386</v>
      </c>
      <c r="M10" s="4">
        <f t="shared" si="2"/>
        <v>13.978494623655912</v>
      </c>
      <c r="N10" s="4">
        <f t="shared" si="3"/>
        <v>13.32720588235294</v>
      </c>
      <c r="O10" s="4">
        <f t="shared" si="4"/>
        <v>12.858555885262115</v>
      </c>
      <c r="R10" s="195"/>
    </row>
    <row r="11" spans="1:18" ht="15" customHeight="1" x14ac:dyDescent="0.15">
      <c r="B11" s="34" t="s">
        <v>78</v>
      </c>
      <c r="F11" s="18">
        <v>204</v>
      </c>
      <c r="G11" s="18">
        <v>107</v>
      </c>
      <c r="H11" s="18">
        <v>97</v>
      </c>
      <c r="I11" s="18">
        <v>93</v>
      </c>
      <c r="J11" s="68">
        <v>81</v>
      </c>
      <c r="K11" s="113">
        <f t="shared" si="0"/>
        <v>10.059171597633137</v>
      </c>
      <c r="L11" s="24">
        <f t="shared" si="1"/>
        <v>14.738292011019283</v>
      </c>
      <c r="M11" s="4">
        <f t="shared" si="2"/>
        <v>7.4500768049155148</v>
      </c>
      <c r="N11" s="4">
        <f t="shared" si="3"/>
        <v>8.5477941176470598</v>
      </c>
      <c r="O11" s="4">
        <f t="shared" si="4"/>
        <v>8.0118694362017813</v>
      </c>
      <c r="R11" s="195"/>
    </row>
    <row r="12" spans="1:18" ht="15" customHeight="1" x14ac:dyDescent="0.15">
      <c r="B12" s="34" t="s">
        <v>81</v>
      </c>
      <c r="F12" s="18">
        <v>344</v>
      </c>
      <c r="G12" s="18">
        <v>237</v>
      </c>
      <c r="H12" s="18">
        <v>107</v>
      </c>
      <c r="I12" s="18">
        <v>99</v>
      </c>
      <c r="J12" s="68">
        <v>74</v>
      </c>
      <c r="K12" s="113">
        <f t="shared" si="0"/>
        <v>16.962524654832347</v>
      </c>
      <c r="L12" s="24">
        <f t="shared" si="1"/>
        <v>32.644628099173559</v>
      </c>
      <c r="M12" s="4">
        <f t="shared" si="2"/>
        <v>8.2181259600614442</v>
      </c>
      <c r="N12" s="4">
        <f t="shared" si="3"/>
        <v>9.0992647058823533</v>
      </c>
      <c r="O12" s="4">
        <f t="shared" si="4"/>
        <v>7.3194856577645888</v>
      </c>
      <c r="R12" s="195"/>
    </row>
    <row r="13" spans="1:18" ht="15" customHeight="1" x14ac:dyDescent="0.15">
      <c r="B13" s="34" t="s">
        <v>80</v>
      </c>
      <c r="F13" s="18">
        <v>155</v>
      </c>
      <c r="G13" s="18">
        <v>117</v>
      </c>
      <c r="H13" s="18">
        <v>38</v>
      </c>
      <c r="I13" s="18">
        <v>25</v>
      </c>
      <c r="J13" s="68">
        <v>21</v>
      </c>
      <c r="K13" s="113">
        <f t="shared" si="0"/>
        <v>7.6429980276134124</v>
      </c>
      <c r="L13" s="24">
        <f t="shared" si="1"/>
        <v>16.115702479338843</v>
      </c>
      <c r="M13" s="4">
        <f t="shared" si="2"/>
        <v>2.9185867895545314</v>
      </c>
      <c r="N13" s="4">
        <f t="shared" si="3"/>
        <v>2.2977941176470589</v>
      </c>
      <c r="O13" s="4">
        <f t="shared" si="4"/>
        <v>2.0771513353115725</v>
      </c>
      <c r="R13" s="195"/>
    </row>
    <row r="14" spans="1:18" ht="15" customHeight="1" x14ac:dyDescent="0.15">
      <c r="B14" s="34" t="s">
        <v>79</v>
      </c>
      <c r="F14" s="18">
        <v>129</v>
      </c>
      <c r="G14" s="18">
        <v>96</v>
      </c>
      <c r="H14" s="18">
        <v>33</v>
      </c>
      <c r="I14" s="18">
        <v>20</v>
      </c>
      <c r="J14" s="68">
        <v>12</v>
      </c>
      <c r="K14" s="113">
        <f t="shared" si="0"/>
        <v>6.3609467455621305</v>
      </c>
      <c r="L14" s="24">
        <f t="shared" si="1"/>
        <v>13.223140495867769</v>
      </c>
      <c r="M14" s="4">
        <f t="shared" si="2"/>
        <v>2.5345622119815667</v>
      </c>
      <c r="N14" s="4">
        <f t="shared" si="3"/>
        <v>1.8382352941176472</v>
      </c>
      <c r="O14" s="4">
        <f t="shared" si="4"/>
        <v>1.1869436201780417</v>
      </c>
      <c r="R14" s="195"/>
    </row>
    <row r="15" spans="1:18" ht="15" customHeight="1" x14ac:dyDescent="0.15">
      <c r="B15" s="34" t="s">
        <v>160</v>
      </c>
      <c r="C15" s="36"/>
      <c r="D15" s="36"/>
      <c r="E15" s="36"/>
      <c r="F15" s="19">
        <v>154</v>
      </c>
      <c r="G15" s="19">
        <v>49</v>
      </c>
      <c r="H15" s="19">
        <v>105</v>
      </c>
      <c r="I15" s="19">
        <v>82</v>
      </c>
      <c r="J15" s="73">
        <v>77</v>
      </c>
      <c r="K15" s="117">
        <f t="shared" si="0"/>
        <v>7.5936883629191323</v>
      </c>
      <c r="L15" s="26">
        <f t="shared" si="1"/>
        <v>6.7493112947658407</v>
      </c>
      <c r="M15" s="5">
        <f t="shared" si="2"/>
        <v>8.064516129032258</v>
      </c>
      <c r="N15" s="5">
        <f t="shared" si="3"/>
        <v>7.5367647058823524</v>
      </c>
      <c r="O15" s="5">
        <f t="shared" si="4"/>
        <v>7.6162215628091001</v>
      </c>
      <c r="R15" s="195"/>
    </row>
    <row r="16" spans="1:18" ht="15" customHeight="1" x14ac:dyDescent="0.15">
      <c r="B16" s="38" t="s">
        <v>1</v>
      </c>
      <c r="C16" s="28"/>
      <c r="D16" s="28"/>
      <c r="E16" s="29"/>
      <c r="F16" s="39">
        <f t="shared" ref="F16:O16" si="5">SUM(F6:F15)</f>
        <v>2028</v>
      </c>
      <c r="G16" s="39">
        <f t="shared" si="5"/>
        <v>726</v>
      </c>
      <c r="H16" s="39">
        <f t="shared" si="5"/>
        <v>1302</v>
      </c>
      <c r="I16" s="39">
        <f t="shared" si="5"/>
        <v>1088</v>
      </c>
      <c r="J16" s="69">
        <f t="shared" si="5"/>
        <v>1011</v>
      </c>
      <c r="K16" s="114">
        <f t="shared" si="5"/>
        <v>100.00000000000001</v>
      </c>
      <c r="L16" s="25">
        <f t="shared" si="5"/>
        <v>100</v>
      </c>
      <c r="M16" s="6">
        <f t="shared" si="5"/>
        <v>100.00000000000001</v>
      </c>
      <c r="N16" s="6">
        <f t="shared" si="5"/>
        <v>100</v>
      </c>
      <c r="O16" s="6">
        <f t="shared" si="5"/>
        <v>100</v>
      </c>
    </row>
    <row r="17" spans="1:19" ht="15" customHeight="1" x14ac:dyDescent="0.15">
      <c r="B17" s="38" t="s">
        <v>108</v>
      </c>
      <c r="C17" s="28"/>
      <c r="D17" s="28"/>
      <c r="E17" s="29"/>
      <c r="F17" s="40">
        <v>8.4346318036286014</v>
      </c>
      <c r="G17" s="40">
        <v>13.166174298375184</v>
      </c>
      <c r="H17" s="40">
        <v>5.7585630743525478</v>
      </c>
      <c r="I17" s="40">
        <v>5.5934393638170974</v>
      </c>
      <c r="J17" s="40">
        <v>5.1509635974304064</v>
      </c>
    </row>
    <row r="18" spans="1:19" ht="15" customHeight="1" x14ac:dyDescent="0.15">
      <c r="B18" s="38" t="s">
        <v>109</v>
      </c>
      <c r="C18" s="28"/>
      <c r="D18" s="28"/>
      <c r="E18" s="29"/>
      <c r="F18" s="47">
        <v>56</v>
      </c>
      <c r="G18" s="47">
        <v>56</v>
      </c>
      <c r="H18" s="47">
        <v>43</v>
      </c>
      <c r="I18" s="47">
        <v>56</v>
      </c>
      <c r="J18" s="47">
        <v>56</v>
      </c>
    </row>
    <row r="19" spans="1:19" ht="15" customHeight="1" x14ac:dyDescent="0.15">
      <c r="A19" s="31"/>
      <c r="B19" s="86" t="s">
        <v>152</v>
      </c>
      <c r="C19" s="56"/>
      <c r="D19" s="56"/>
      <c r="E19" s="54"/>
      <c r="F19" s="14"/>
      <c r="G19" s="14"/>
      <c r="H19" s="14"/>
      <c r="I19" s="14"/>
      <c r="J19" s="14"/>
      <c r="K19" s="14"/>
      <c r="L19" s="14"/>
      <c r="M19" s="14"/>
      <c r="N19" s="14"/>
      <c r="O19" s="14"/>
      <c r="P19" s="14"/>
      <c r="Q19" s="31"/>
      <c r="R19" s="14"/>
      <c r="S19" s="14"/>
    </row>
    <row r="20" spans="1:19" ht="13.65" customHeight="1" x14ac:dyDescent="0.15">
      <c r="B20" s="65"/>
      <c r="C20" s="33"/>
      <c r="D20" s="33"/>
      <c r="E20" s="33"/>
      <c r="F20" s="80"/>
      <c r="G20" s="87"/>
      <c r="H20" s="84" t="s">
        <v>2</v>
      </c>
      <c r="I20" s="87"/>
      <c r="J20" s="87"/>
      <c r="K20" s="110"/>
      <c r="L20" s="87"/>
      <c r="M20" s="84" t="s">
        <v>3</v>
      </c>
      <c r="N20" s="87"/>
      <c r="O20" s="85"/>
    </row>
    <row r="21" spans="1:19" ht="22.65" customHeight="1" x14ac:dyDescent="0.15">
      <c r="B21" s="34"/>
      <c r="E21" s="76"/>
      <c r="F21" s="98" t="s">
        <v>589</v>
      </c>
      <c r="G21" s="98" t="s">
        <v>231</v>
      </c>
      <c r="H21" s="98" t="s">
        <v>232</v>
      </c>
      <c r="I21" s="98" t="s">
        <v>591</v>
      </c>
      <c r="J21" s="104" t="s">
        <v>234</v>
      </c>
      <c r="K21" s="107" t="s">
        <v>589</v>
      </c>
      <c r="L21" s="98" t="s">
        <v>231</v>
      </c>
      <c r="M21" s="98" t="s">
        <v>232</v>
      </c>
      <c r="N21" s="98" t="s">
        <v>591</v>
      </c>
      <c r="O21" s="98" t="s">
        <v>234</v>
      </c>
    </row>
    <row r="22" spans="1:19" ht="12" customHeight="1" x14ac:dyDescent="0.15">
      <c r="B22" s="35"/>
      <c r="C22" s="36"/>
      <c r="D22" s="36"/>
      <c r="E22" s="77"/>
      <c r="F22" s="37"/>
      <c r="G22" s="37"/>
      <c r="H22" s="37"/>
      <c r="I22" s="37"/>
      <c r="J22" s="67"/>
      <c r="K22" s="111">
        <f>F$16</f>
        <v>2028</v>
      </c>
      <c r="L22" s="2">
        <f>G$16</f>
        <v>726</v>
      </c>
      <c r="M22" s="2">
        <f>H$16</f>
        <v>1302</v>
      </c>
      <c r="N22" s="2">
        <f>I$16</f>
        <v>1088</v>
      </c>
      <c r="O22" s="2">
        <f>J$16</f>
        <v>1011</v>
      </c>
    </row>
    <row r="23" spans="1:19" ht="15" customHeight="1" x14ac:dyDescent="0.15">
      <c r="B23" s="34" t="s">
        <v>196</v>
      </c>
      <c r="F23" s="18">
        <v>20</v>
      </c>
      <c r="G23" s="18">
        <v>0</v>
      </c>
      <c r="H23" s="18">
        <v>20</v>
      </c>
      <c r="I23" s="18">
        <v>0</v>
      </c>
      <c r="J23" s="68">
        <v>0</v>
      </c>
      <c r="K23" s="113">
        <f t="shared" ref="K23:K32" si="6">F23/K$5*100</f>
        <v>0.98619329388560162</v>
      </c>
      <c r="L23" s="24">
        <f t="shared" ref="L23:L32" si="7">G23/L$5*100</f>
        <v>0</v>
      </c>
      <c r="M23" s="4">
        <f t="shared" ref="M23:M32" si="8">H23/M$5*100</f>
        <v>1.5360983102918586</v>
      </c>
      <c r="N23" s="4">
        <f t="shared" ref="N23:N32" si="9">I23/N$5*100</f>
        <v>0</v>
      </c>
      <c r="O23" s="4">
        <f t="shared" ref="O23:O32" si="10">J23/O$5*100</f>
        <v>0</v>
      </c>
      <c r="R23" s="195"/>
    </row>
    <row r="24" spans="1:19" ht="15" customHeight="1" x14ac:dyDescent="0.15">
      <c r="B24" s="34" t="s">
        <v>74</v>
      </c>
      <c r="F24" s="18">
        <v>38</v>
      </c>
      <c r="G24" s="18">
        <v>2</v>
      </c>
      <c r="H24" s="18">
        <v>36</v>
      </c>
      <c r="I24" s="18">
        <v>68</v>
      </c>
      <c r="J24" s="68">
        <v>68</v>
      </c>
      <c r="K24" s="113">
        <f t="shared" si="6"/>
        <v>1.8737672583826428</v>
      </c>
      <c r="L24" s="24">
        <f t="shared" si="7"/>
        <v>0.27548209366391185</v>
      </c>
      <c r="M24" s="4">
        <f t="shared" si="8"/>
        <v>2.7649769585253456</v>
      </c>
      <c r="N24" s="4">
        <f t="shared" si="9"/>
        <v>6.25</v>
      </c>
      <c r="O24" s="4">
        <f t="shared" si="10"/>
        <v>6.7260138476755689</v>
      </c>
      <c r="R24" s="195"/>
    </row>
    <row r="25" spans="1:19" ht="15" customHeight="1" x14ac:dyDescent="0.15">
      <c r="B25" s="34" t="s">
        <v>75</v>
      </c>
      <c r="F25" s="18">
        <v>106</v>
      </c>
      <c r="G25" s="18">
        <v>16</v>
      </c>
      <c r="H25" s="18">
        <v>90</v>
      </c>
      <c r="I25" s="18">
        <v>176</v>
      </c>
      <c r="J25" s="68">
        <v>175</v>
      </c>
      <c r="K25" s="113">
        <f t="shared" si="6"/>
        <v>5.2268244575936889</v>
      </c>
      <c r="L25" s="24">
        <f t="shared" si="7"/>
        <v>2.2038567493112948</v>
      </c>
      <c r="M25" s="4">
        <f t="shared" si="8"/>
        <v>6.9124423963133648</v>
      </c>
      <c r="N25" s="4">
        <f t="shared" si="9"/>
        <v>16.176470588235293</v>
      </c>
      <c r="O25" s="4">
        <f t="shared" si="10"/>
        <v>17.309594460929773</v>
      </c>
      <c r="R25" s="195"/>
    </row>
    <row r="26" spans="1:19" ht="15" customHeight="1" x14ac:dyDescent="0.15">
      <c r="B26" s="34" t="s">
        <v>76</v>
      </c>
      <c r="F26" s="18">
        <v>159</v>
      </c>
      <c r="G26" s="18">
        <v>24</v>
      </c>
      <c r="H26" s="18">
        <v>135</v>
      </c>
      <c r="I26" s="18">
        <v>165</v>
      </c>
      <c r="J26" s="68">
        <v>160</v>
      </c>
      <c r="K26" s="113">
        <f t="shared" si="6"/>
        <v>7.840236686390532</v>
      </c>
      <c r="L26" s="24">
        <f t="shared" si="7"/>
        <v>3.3057851239669422</v>
      </c>
      <c r="M26" s="4">
        <f t="shared" si="8"/>
        <v>10.368663594470046</v>
      </c>
      <c r="N26" s="4">
        <f t="shared" si="9"/>
        <v>15.165441176470587</v>
      </c>
      <c r="O26" s="4">
        <f t="shared" si="10"/>
        <v>15.825914935707219</v>
      </c>
      <c r="R26" s="195"/>
    </row>
    <row r="27" spans="1:19" ht="15" customHeight="1" x14ac:dyDescent="0.15">
      <c r="B27" s="34" t="s">
        <v>77</v>
      </c>
      <c r="F27" s="18">
        <v>231</v>
      </c>
      <c r="G27" s="18">
        <v>69</v>
      </c>
      <c r="H27" s="18">
        <v>162</v>
      </c>
      <c r="I27" s="18">
        <v>154</v>
      </c>
      <c r="J27" s="68">
        <v>146</v>
      </c>
      <c r="K27" s="113">
        <f t="shared" si="6"/>
        <v>11.390532544378699</v>
      </c>
      <c r="L27" s="24">
        <f t="shared" si="7"/>
        <v>9.5041322314049594</v>
      </c>
      <c r="M27" s="4">
        <f t="shared" si="8"/>
        <v>12.442396313364055</v>
      </c>
      <c r="N27" s="4">
        <f t="shared" si="9"/>
        <v>14.154411764705882</v>
      </c>
      <c r="O27" s="4">
        <f t="shared" si="10"/>
        <v>14.441147378832838</v>
      </c>
      <c r="R27" s="195"/>
    </row>
    <row r="28" spans="1:19" ht="15" customHeight="1" x14ac:dyDescent="0.15">
      <c r="B28" s="34" t="s">
        <v>78</v>
      </c>
      <c r="F28" s="18">
        <v>250</v>
      </c>
      <c r="G28" s="18">
        <v>130</v>
      </c>
      <c r="H28" s="18">
        <v>120</v>
      </c>
      <c r="I28" s="18">
        <v>95</v>
      </c>
      <c r="J28" s="68">
        <v>84</v>
      </c>
      <c r="K28" s="113">
        <f t="shared" si="6"/>
        <v>12.32741617357002</v>
      </c>
      <c r="L28" s="24">
        <f t="shared" si="7"/>
        <v>17.906336088154269</v>
      </c>
      <c r="M28" s="4">
        <f t="shared" si="8"/>
        <v>9.216589861751153</v>
      </c>
      <c r="N28" s="4">
        <f t="shared" si="9"/>
        <v>8.7316176470588225</v>
      </c>
      <c r="O28" s="4">
        <f t="shared" si="10"/>
        <v>8.3086053412462899</v>
      </c>
      <c r="R28" s="195"/>
    </row>
    <row r="29" spans="1:19" ht="15" customHeight="1" x14ac:dyDescent="0.15">
      <c r="B29" s="34" t="s">
        <v>81</v>
      </c>
      <c r="F29" s="18">
        <v>565</v>
      </c>
      <c r="G29" s="18">
        <v>271</v>
      </c>
      <c r="H29" s="18">
        <v>294</v>
      </c>
      <c r="I29" s="18">
        <v>178</v>
      </c>
      <c r="J29" s="68">
        <v>146</v>
      </c>
      <c r="K29" s="113">
        <f t="shared" si="6"/>
        <v>27.859960552268241</v>
      </c>
      <c r="L29" s="24">
        <f t="shared" si="7"/>
        <v>37.327823691460054</v>
      </c>
      <c r="M29" s="4">
        <f t="shared" si="8"/>
        <v>22.58064516129032</v>
      </c>
      <c r="N29" s="4">
        <f t="shared" si="9"/>
        <v>16.360294117647058</v>
      </c>
      <c r="O29" s="4">
        <f t="shared" si="10"/>
        <v>14.441147378832838</v>
      </c>
      <c r="R29" s="195"/>
    </row>
    <row r="30" spans="1:19" ht="15" customHeight="1" x14ac:dyDescent="0.15">
      <c r="B30" s="34" t="s">
        <v>80</v>
      </c>
      <c r="F30" s="18">
        <v>261</v>
      </c>
      <c r="G30" s="18">
        <v>114</v>
      </c>
      <c r="H30" s="18">
        <v>147</v>
      </c>
      <c r="I30" s="18">
        <v>67</v>
      </c>
      <c r="J30" s="68">
        <v>60</v>
      </c>
      <c r="K30" s="113">
        <f t="shared" si="6"/>
        <v>12.8698224852071</v>
      </c>
      <c r="L30" s="24">
        <f t="shared" si="7"/>
        <v>15.702479338842975</v>
      </c>
      <c r="M30" s="4">
        <f t="shared" si="8"/>
        <v>11.29032258064516</v>
      </c>
      <c r="N30" s="4">
        <f t="shared" si="9"/>
        <v>6.1580882352941178</v>
      </c>
      <c r="O30" s="4">
        <f t="shared" si="10"/>
        <v>5.9347181008902083</v>
      </c>
      <c r="R30" s="195"/>
    </row>
    <row r="31" spans="1:19" ht="15" customHeight="1" x14ac:dyDescent="0.15">
      <c r="B31" s="34" t="s">
        <v>79</v>
      </c>
      <c r="F31" s="18">
        <v>219</v>
      </c>
      <c r="G31" s="18">
        <v>49</v>
      </c>
      <c r="H31" s="18">
        <v>170</v>
      </c>
      <c r="I31" s="18">
        <v>73</v>
      </c>
      <c r="J31" s="68">
        <v>65</v>
      </c>
      <c r="K31" s="113">
        <f t="shared" si="6"/>
        <v>10.798816568047338</v>
      </c>
      <c r="L31" s="24">
        <f t="shared" si="7"/>
        <v>6.7493112947658407</v>
      </c>
      <c r="M31" s="4">
        <f t="shared" si="8"/>
        <v>13.056835637480798</v>
      </c>
      <c r="N31" s="4">
        <f t="shared" si="9"/>
        <v>6.7095588235294112</v>
      </c>
      <c r="O31" s="4">
        <f t="shared" si="10"/>
        <v>6.4292779426310576</v>
      </c>
      <c r="R31" s="195"/>
    </row>
    <row r="32" spans="1:19" ht="15" customHeight="1" x14ac:dyDescent="0.15">
      <c r="B32" s="34" t="s">
        <v>160</v>
      </c>
      <c r="C32" s="36"/>
      <c r="D32" s="36"/>
      <c r="E32" s="36"/>
      <c r="F32" s="19">
        <v>179</v>
      </c>
      <c r="G32" s="19">
        <v>51</v>
      </c>
      <c r="H32" s="19">
        <v>128</v>
      </c>
      <c r="I32" s="19">
        <v>112</v>
      </c>
      <c r="J32" s="73">
        <v>107</v>
      </c>
      <c r="K32" s="117">
        <f t="shared" si="6"/>
        <v>8.826429980276135</v>
      </c>
      <c r="L32" s="26">
        <f t="shared" si="7"/>
        <v>7.0247933884297522</v>
      </c>
      <c r="M32" s="5">
        <f t="shared" si="8"/>
        <v>9.8310291858678962</v>
      </c>
      <c r="N32" s="5">
        <f t="shared" si="9"/>
        <v>10.294117647058822</v>
      </c>
      <c r="O32" s="5">
        <f t="shared" si="10"/>
        <v>10.583580613254204</v>
      </c>
      <c r="R32" s="195"/>
    </row>
    <row r="33" spans="1:18" ht="15" customHeight="1" x14ac:dyDescent="0.15">
      <c r="B33" s="38" t="s">
        <v>1</v>
      </c>
      <c r="C33" s="28"/>
      <c r="D33" s="28"/>
      <c r="E33" s="29"/>
      <c r="F33" s="39">
        <f t="shared" ref="F33:O33" si="11">SUM(F23:F32)</f>
        <v>2028</v>
      </c>
      <c r="G33" s="39">
        <f t="shared" si="11"/>
        <v>726</v>
      </c>
      <c r="H33" s="39">
        <f t="shared" si="11"/>
        <v>1302</v>
      </c>
      <c r="I33" s="39">
        <f t="shared" si="11"/>
        <v>1088</v>
      </c>
      <c r="J33" s="69">
        <f t="shared" si="11"/>
        <v>1011</v>
      </c>
      <c r="K33" s="114">
        <f t="shared" si="11"/>
        <v>100</v>
      </c>
      <c r="L33" s="25">
        <f t="shared" si="11"/>
        <v>100.00000000000001</v>
      </c>
      <c r="M33" s="6">
        <f t="shared" si="11"/>
        <v>99.999999999999986</v>
      </c>
      <c r="N33" s="6">
        <f t="shared" si="11"/>
        <v>100</v>
      </c>
      <c r="O33" s="6">
        <f t="shared" si="11"/>
        <v>99.999999999999986</v>
      </c>
    </row>
    <row r="34" spans="1:18" ht="15" customHeight="1" x14ac:dyDescent="0.15">
      <c r="B34" s="38" t="s">
        <v>108</v>
      </c>
      <c r="C34" s="28"/>
      <c r="D34" s="28"/>
      <c r="E34" s="29"/>
      <c r="F34" s="40">
        <v>12.206597548404863</v>
      </c>
      <c r="G34" s="40">
        <v>12.321552337224553</v>
      </c>
      <c r="H34" s="40">
        <v>12.140503440693349</v>
      </c>
      <c r="I34" s="40">
        <v>8.9644371984676638</v>
      </c>
      <c r="J34" s="40">
        <v>8.6920572674195871</v>
      </c>
    </row>
    <row r="35" spans="1:18" ht="15" customHeight="1" x14ac:dyDescent="0.15">
      <c r="B35" s="38" t="s">
        <v>109</v>
      </c>
      <c r="C35" s="28"/>
      <c r="D35" s="28"/>
      <c r="E35" s="29"/>
      <c r="F35" s="47">
        <v>87.5</v>
      </c>
      <c r="G35" s="47">
        <v>63.235294117647058</v>
      </c>
      <c r="H35" s="47">
        <v>87.5</v>
      </c>
      <c r="I35" s="47">
        <v>68.181818181818173</v>
      </c>
      <c r="J35" s="47">
        <v>68.181818181818173</v>
      </c>
    </row>
    <row r="36" spans="1:18" ht="15" customHeight="1" x14ac:dyDescent="0.15">
      <c r="B36" s="63"/>
      <c r="C36" s="45"/>
      <c r="D36" s="45"/>
      <c r="E36" s="45"/>
      <c r="F36" s="115"/>
      <c r="G36" s="115"/>
      <c r="H36" s="115"/>
      <c r="I36" s="115"/>
      <c r="J36" s="115"/>
    </row>
    <row r="37" spans="1:18" ht="13.65" customHeight="1" x14ac:dyDescent="0.15">
      <c r="A37" s="74" t="s">
        <v>686</v>
      </c>
      <c r="B37" s="22"/>
      <c r="H37" s="7"/>
    </row>
    <row r="38" spans="1:18" ht="15" customHeight="1" x14ac:dyDescent="0.15">
      <c r="A38" s="1" t="s">
        <v>687</v>
      </c>
      <c r="B38" s="22"/>
      <c r="H38" s="7"/>
      <c r="I38" s="7"/>
      <c r="L38" s="7"/>
    </row>
    <row r="39" spans="1:18" ht="13.65" customHeight="1" x14ac:dyDescent="0.15">
      <c r="B39" s="65"/>
      <c r="C39" s="33"/>
      <c r="D39" s="33"/>
      <c r="E39" s="33"/>
      <c r="F39" s="80"/>
      <c r="G39" s="87"/>
      <c r="H39" s="84" t="s">
        <v>2</v>
      </c>
      <c r="I39" s="87"/>
      <c r="J39" s="87"/>
      <c r="K39" s="110"/>
      <c r="L39" s="87"/>
      <c r="M39" s="84" t="s">
        <v>3</v>
      </c>
      <c r="N39" s="87"/>
      <c r="O39" s="85"/>
    </row>
    <row r="40" spans="1:18" ht="22.65" customHeight="1" x14ac:dyDescent="0.15">
      <c r="B40" s="34"/>
      <c r="E40" s="76"/>
      <c r="F40" s="98" t="s">
        <v>589</v>
      </c>
      <c r="G40" s="98" t="s">
        <v>231</v>
      </c>
      <c r="H40" s="98" t="s">
        <v>232</v>
      </c>
      <c r="I40" s="98" t="s">
        <v>591</v>
      </c>
      <c r="J40" s="104" t="s">
        <v>234</v>
      </c>
      <c r="K40" s="107" t="s">
        <v>589</v>
      </c>
      <c r="L40" s="98" t="s">
        <v>231</v>
      </c>
      <c r="M40" s="98" t="s">
        <v>232</v>
      </c>
      <c r="N40" s="98" t="s">
        <v>591</v>
      </c>
      <c r="O40" s="98" t="s">
        <v>234</v>
      </c>
    </row>
    <row r="41" spans="1:18" ht="12" customHeight="1" x14ac:dyDescent="0.15">
      <c r="B41" s="35"/>
      <c r="C41" s="36"/>
      <c r="D41" s="36"/>
      <c r="E41" s="77"/>
      <c r="F41" s="37"/>
      <c r="G41" s="37"/>
      <c r="H41" s="37"/>
      <c r="I41" s="37"/>
      <c r="J41" s="67"/>
      <c r="K41" s="111">
        <f>F$16-F6</f>
        <v>2008</v>
      </c>
      <c r="L41" s="2">
        <f>G$16-G6</f>
        <v>726</v>
      </c>
      <c r="M41" s="2">
        <f>H$16-H6</f>
        <v>1282</v>
      </c>
      <c r="N41" s="2">
        <f>I$16-I6</f>
        <v>1088</v>
      </c>
      <c r="O41" s="2">
        <f>J$16-J6</f>
        <v>1011</v>
      </c>
    </row>
    <row r="42" spans="1:18" ht="15" customHeight="1" x14ac:dyDescent="0.15">
      <c r="B42" s="34" t="s">
        <v>199</v>
      </c>
      <c r="F42" s="18">
        <v>832</v>
      </c>
      <c r="G42" s="18">
        <v>521</v>
      </c>
      <c r="H42" s="18">
        <v>311</v>
      </c>
      <c r="I42" s="18">
        <v>364</v>
      </c>
      <c r="J42" s="68">
        <v>311</v>
      </c>
      <c r="K42" s="113">
        <f t="shared" ref="K42:K53" si="12">F42/K$41*100</f>
        <v>41.43426294820717</v>
      </c>
      <c r="L42" s="24">
        <f t="shared" ref="L42:L53" si="13">G42/L$41*100</f>
        <v>71.763085399449039</v>
      </c>
      <c r="M42" s="4">
        <f t="shared" ref="M42:M53" si="14">H42/M$41*100</f>
        <v>24.258970358814352</v>
      </c>
      <c r="N42" s="4">
        <f t="shared" ref="N42:N53" si="15">I42/N$41*100</f>
        <v>33.455882352941174</v>
      </c>
      <c r="O42" s="4">
        <f t="shared" ref="O42:O53" si="16">J42/O$41*100</f>
        <v>30.761622156280911</v>
      </c>
      <c r="R42" s="195"/>
    </row>
    <row r="43" spans="1:18" ht="15" customHeight="1" x14ac:dyDescent="0.15">
      <c r="B43" s="34" t="s">
        <v>88</v>
      </c>
      <c r="F43" s="18">
        <v>21</v>
      </c>
      <c r="G43" s="18">
        <v>14</v>
      </c>
      <c r="H43" s="18">
        <v>7</v>
      </c>
      <c r="I43" s="18">
        <v>6</v>
      </c>
      <c r="J43" s="68">
        <v>5</v>
      </c>
      <c r="K43" s="113">
        <f t="shared" si="12"/>
        <v>1.045816733067729</v>
      </c>
      <c r="L43" s="24">
        <f t="shared" si="13"/>
        <v>1.9283746556473829</v>
      </c>
      <c r="M43" s="4">
        <f t="shared" si="14"/>
        <v>0.54602184087363492</v>
      </c>
      <c r="N43" s="4">
        <f t="shared" si="15"/>
        <v>0.55147058823529416</v>
      </c>
      <c r="O43" s="4">
        <f t="shared" si="16"/>
        <v>0.4945598417408506</v>
      </c>
      <c r="R43" s="195"/>
    </row>
    <row r="44" spans="1:18" ht="15" customHeight="1" x14ac:dyDescent="0.15">
      <c r="B44" s="34" t="s">
        <v>89</v>
      </c>
      <c r="F44" s="18">
        <v>43</v>
      </c>
      <c r="G44" s="18">
        <v>21</v>
      </c>
      <c r="H44" s="18">
        <v>22</v>
      </c>
      <c r="I44" s="18">
        <v>29</v>
      </c>
      <c r="J44" s="68">
        <v>25</v>
      </c>
      <c r="K44" s="113">
        <f t="shared" si="12"/>
        <v>2.141434262948207</v>
      </c>
      <c r="L44" s="24">
        <f t="shared" si="13"/>
        <v>2.8925619834710745</v>
      </c>
      <c r="M44" s="4">
        <f t="shared" si="14"/>
        <v>1.7160686427457099</v>
      </c>
      <c r="N44" s="4">
        <f t="shared" si="15"/>
        <v>2.6654411764705883</v>
      </c>
      <c r="O44" s="4">
        <f t="shared" si="16"/>
        <v>2.4727992087042532</v>
      </c>
      <c r="R44" s="195"/>
    </row>
    <row r="45" spans="1:18" ht="15" customHeight="1" x14ac:dyDescent="0.15">
      <c r="B45" s="34" t="s">
        <v>90</v>
      </c>
      <c r="F45" s="18">
        <v>53</v>
      </c>
      <c r="G45" s="18">
        <v>6</v>
      </c>
      <c r="H45" s="18">
        <v>47</v>
      </c>
      <c r="I45" s="18">
        <v>31</v>
      </c>
      <c r="J45" s="68">
        <v>29</v>
      </c>
      <c r="K45" s="113">
        <f t="shared" si="12"/>
        <v>2.6394422310756971</v>
      </c>
      <c r="L45" s="24">
        <f t="shared" si="13"/>
        <v>0.82644628099173556</v>
      </c>
      <c r="M45" s="4">
        <f t="shared" si="14"/>
        <v>3.6661466458658345</v>
      </c>
      <c r="N45" s="4">
        <f t="shared" si="15"/>
        <v>2.8492647058823528</v>
      </c>
      <c r="O45" s="4">
        <f t="shared" si="16"/>
        <v>2.8684470820969339</v>
      </c>
      <c r="R45" s="195"/>
    </row>
    <row r="46" spans="1:18" ht="15" customHeight="1" x14ac:dyDescent="0.15">
      <c r="B46" s="34" t="s">
        <v>91</v>
      </c>
      <c r="F46" s="18">
        <v>54</v>
      </c>
      <c r="G46" s="18">
        <v>3</v>
      </c>
      <c r="H46" s="18">
        <v>51</v>
      </c>
      <c r="I46" s="18">
        <v>34</v>
      </c>
      <c r="J46" s="68">
        <v>34</v>
      </c>
      <c r="K46" s="113">
        <f t="shared" si="12"/>
        <v>2.689243027888446</v>
      </c>
      <c r="L46" s="24">
        <f t="shared" si="13"/>
        <v>0.41322314049586778</v>
      </c>
      <c r="M46" s="4">
        <f t="shared" si="14"/>
        <v>3.9781591263650542</v>
      </c>
      <c r="N46" s="4">
        <f t="shared" si="15"/>
        <v>3.125</v>
      </c>
      <c r="O46" s="4">
        <f t="shared" si="16"/>
        <v>3.3630069238377844</v>
      </c>
      <c r="R46" s="195"/>
    </row>
    <row r="47" spans="1:18" ht="15" customHeight="1" x14ac:dyDescent="0.15">
      <c r="B47" s="34" t="s">
        <v>155</v>
      </c>
      <c r="F47" s="18">
        <v>23</v>
      </c>
      <c r="G47" s="18">
        <v>1</v>
      </c>
      <c r="H47" s="18">
        <v>22</v>
      </c>
      <c r="I47" s="18">
        <v>20</v>
      </c>
      <c r="J47" s="68">
        <v>18</v>
      </c>
      <c r="K47" s="113">
        <f t="shared" si="12"/>
        <v>1.1454183266932272</v>
      </c>
      <c r="L47" s="24">
        <f t="shared" si="13"/>
        <v>0.13774104683195593</v>
      </c>
      <c r="M47" s="4">
        <f t="shared" si="14"/>
        <v>1.7160686427457099</v>
      </c>
      <c r="N47" s="4">
        <f t="shared" si="15"/>
        <v>1.8382352941176472</v>
      </c>
      <c r="O47" s="4">
        <f t="shared" si="16"/>
        <v>1.7804154302670623</v>
      </c>
      <c r="R47" s="195"/>
    </row>
    <row r="48" spans="1:18" ht="15" customHeight="1" x14ac:dyDescent="0.15">
      <c r="B48" s="34" t="s">
        <v>156</v>
      </c>
      <c r="F48" s="18">
        <v>86</v>
      </c>
      <c r="G48" s="18">
        <v>1</v>
      </c>
      <c r="H48" s="18">
        <v>85</v>
      </c>
      <c r="I48" s="18">
        <v>62</v>
      </c>
      <c r="J48" s="68">
        <v>62</v>
      </c>
      <c r="K48" s="113">
        <f t="shared" si="12"/>
        <v>4.2828685258964141</v>
      </c>
      <c r="L48" s="24">
        <f t="shared" si="13"/>
        <v>0.13774104683195593</v>
      </c>
      <c r="M48" s="4">
        <f t="shared" si="14"/>
        <v>6.6302652106084246</v>
      </c>
      <c r="N48" s="4">
        <f t="shared" si="15"/>
        <v>5.6985294117647056</v>
      </c>
      <c r="O48" s="4">
        <f t="shared" si="16"/>
        <v>6.132542037586548</v>
      </c>
      <c r="R48" s="195"/>
    </row>
    <row r="49" spans="1:18" ht="15" customHeight="1" x14ac:dyDescent="0.15">
      <c r="B49" s="34" t="s">
        <v>157</v>
      </c>
      <c r="F49" s="18">
        <v>85</v>
      </c>
      <c r="G49" s="18">
        <v>0</v>
      </c>
      <c r="H49" s="18">
        <v>85</v>
      </c>
      <c r="I49" s="18">
        <v>54</v>
      </c>
      <c r="J49" s="68">
        <v>54</v>
      </c>
      <c r="K49" s="113">
        <f t="shared" si="12"/>
        <v>4.2330677290836647</v>
      </c>
      <c r="L49" s="24">
        <f t="shared" si="13"/>
        <v>0</v>
      </c>
      <c r="M49" s="4">
        <f t="shared" si="14"/>
        <v>6.6302652106084246</v>
      </c>
      <c r="N49" s="4">
        <f t="shared" si="15"/>
        <v>4.9632352941176467</v>
      </c>
      <c r="O49" s="4">
        <f t="shared" si="16"/>
        <v>5.3412462908011866</v>
      </c>
      <c r="R49" s="195"/>
    </row>
    <row r="50" spans="1:18" ht="15" customHeight="1" x14ac:dyDescent="0.15">
      <c r="B50" s="34" t="s">
        <v>161</v>
      </c>
      <c r="F50" s="18">
        <v>59</v>
      </c>
      <c r="G50" s="18">
        <v>2</v>
      </c>
      <c r="H50" s="18">
        <v>57</v>
      </c>
      <c r="I50" s="18">
        <v>39</v>
      </c>
      <c r="J50" s="68">
        <v>39</v>
      </c>
      <c r="K50" s="113">
        <f t="shared" si="12"/>
        <v>2.9382470119521913</v>
      </c>
      <c r="L50" s="24">
        <f t="shared" si="13"/>
        <v>0.27548209366391185</v>
      </c>
      <c r="M50" s="4">
        <f t="shared" si="14"/>
        <v>4.4461778471138844</v>
      </c>
      <c r="N50" s="4">
        <f t="shared" si="15"/>
        <v>3.5845588235294117</v>
      </c>
      <c r="O50" s="4">
        <f t="shared" si="16"/>
        <v>3.857566765578635</v>
      </c>
      <c r="R50" s="195"/>
    </row>
    <row r="51" spans="1:18" ht="15" customHeight="1" x14ac:dyDescent="0.15">
      <c r="B51" s="34" t="s">
        <v>192</v>
      </c>
      <c r="F51" s="18">
        <v>81</v>
      </c>
      <c r="G51" s="18">
        <v>1</v>
      </c>
      <c r="H51" s="18">
        <v>80</v>
      </c>
      <c r="I51" s="18">
        <v>56</v>
      </c>
      <c r="J51" s="68">
        <v>56</v>
      </c>
      <c r="K51" s="113">
        <f t="shared" si="12"/>
        <v>4.0338645418326688</v>
      </c>
      <c r="L51" s="24">
        <f t="shared" si="13"/>
        <v>0.13774104683195593</v>
      </c>
      <c r="M51" s="4">
        <f t="shared" si="14"/>
        <v>6.2402496099843994</v>
      </c>
      <c r="N51" s="4">
        <f t="shared" si="15"/>
        <v>5.1470588235294112</v>
      </c>
      <c r="O51" s="4">
        <f t="shared" si="16"/>
        <v>5.5390702274975272</v>
      </c>
      <c r="R51" s="195"/>
    </row>
    <row r="52" spans="1:18" ht="15" customHeight="1" x14ac:dyDescent="0.15">
      <c r="B52" s="34" t="s">
        <v>174</v>
      </c>
      <c r="F52" s="18">
        <v>181</v>
      </c>
      <c r="G52" s="18">
        <v>1</v>
      </c>
      <c r="H52" s="18">
        <v>180</v>
      </c>
      <c r="I52" s="18">
        <v>155</v>
      </c>
      <c r="J52" s="68">
        <v>155</v>
      </c>
      <c r="K52" s="113">
        <f t="shared" si="12"/>
        <v>9.0139442231075702</v>
      </c>
      <c r="L52" s="24">
        <f t="shared" si="13"/>
        <v>0.13774104683195593</v>
      </c>
      <c r="M52" s="4">
        <f t="shared" si="14"/>
        <v>14.040561622464898</v>
      </c>
      <c r="N52" s="4">
        <f t="shared" si="15"/>
        <v>14.246323529411764</v>
      </c>
      <c r="O52" s="4">
        <f t="shared" si="16"/>
        <v>15.331355093966369</v>
      </c>
      <c r="R52" s="195"/>
    </row>
    <row r="53" spans="1:18" ht="15" customHeight="1" x14ac:dyDescent="0.15">
      <c r="B53" s="34" t="s">
        <v>160</v>
      </c>
      <c r="C53" s="36"/>
      <c r="D53" s="36"/>
      <c r="E53" s="36"/>
      <c r="F53" s="19">
        <v>490</v>
      </c>
      <c r="G53" s="19">
        <v>155</v>
      </c>
      <c r="H53" s="19">
        <v>335</v>
      </c>
      <c r="I53" s="19">
        <v>238</v>
      </c>
      <c r="J53" s="73">
        <v>223</v>
      </c>
      <c r="K53" s="117">
        <f t="shared" si="12"/>
        <v>24.402390438247011</v>
      </c>
      <c r="L53" s="26">
        <f t="shared" si="13"/>
        <v>21.349862258953166</v>
      </c>
      <c r="M53" s="5">
        <f t="shared" si="14"/>
        <v>26.131045241809677</v>
      </c>
      <c r="N53" s="5">
        <f t="shared" si="15"/>
        <v>21.875</v>
      </c>
      <c r="O53" s="5">
        <f t="shared" si="16"/>
        <v>22.05736894164194</v>
      </c>
      <c r="R53" s="195"/>
    </row>
    <row r="54" spans="1:18" ht="15" customHeight="1" x14ac:dyDescent="0.15">
      <c r="B54" s="38" t="s">
        <v>1</v>
      </c>
      <c r="C54" s="28"/>
      <c r="D54" s="28"/>
      <c r="E54" s="29"/>
      <c r="F54" s="39">
        <f t="shared" ref="F54:O54" si="17">SUM(F42:F53)</f>
        <v>2008</v>
      </c>
      <c r="G54" s="39">
        <f t="shared" si="17"/>
        <v>726</v>
      </c>
      <c r="H54" s="39">
        <f t="shared" si="17"/>
        <v>1282</v>
      </c>
      <c r="I54" s="39">
        <f t="shared" si="17"/>
        <v>1088</v>
      </c>
      <c r="J54" s="69">
        <f t="shared" si="17"/>
        <v>1011</v>
      </c>
      <c r="K54" s="114">
        <f t="shared" si="17"/>
        <v>100</v>
      </c>
      <c r="L54" s="25">
        <f t="shared" si="17"/>
        <v>100.00000000000003</v>
      </c>
      <c r="M54" s="6">
        <f t="shared" si="17"/>
        <v>100</v>
      </c>
      <c r="N54" s="6">
        <f t="shared" si="17"/>
        <v>100</v>
      </c>
      <c r="O54" s="6">
        <f t="shared" si="17"/>
        <v>100</v>
      </c>
    </row>
    <row r="55" spans="1:18" ht="15" customHeight="1" x14ac:dyDescent="0.15">
      <c r="B55" s="38" t="s">
        <v>92</v>
      </c>
      <c r="C55" s="28"/>
      <c r="D55" s="28"/>
      <c r="E55" s="29"/>
      <c r="F55" s="40">
        <v>28.978746060678542</v>
      </c>
      <c r="G55" s="40">
        <v>1.8416859626404554</v>
      </c>
      <c r="H55" s="40">
        <v>45.341218411237961</v>
      </c>
      <c r="I55" s="40">
        <v>38.678559587390183</v>
      </c>
      <c r="J55" s="40">
        <v>41.477406452033357</v>
      </c>
    </row>
    <row r="56" spans="1:18" ht="15" customHeight="1" x14ac:dyDescent="0.15">
      <c r="B56" s="63"/>
      <c r="C56" s="45"/>
      <c r="D56" s="45"/>
      <c r="E56" s="45"/>
      <c r="F56" s="115"/>
      <c r="G56" s="115"/>
      <c r="H56" s="115"/>
      <c r="I56" s="115"/>
      <c r="J56" s="115"/>
    </row>
    <row r="57" spans="1:18" ht="15" customHeight="1" x14ac:dyDescent="0.15">
      <c r="A57" s="1" t="s">
        <v>688</v>
      </c>
      <c r="B57" s="22"/>
      <c r="H57" s="7"/>
      <c r="I57" s="7"/>
      <c r="L57" s="7"/>
    </row>
    <row r="58" spans="1:18" ht="13.65" customHeight="1" x14ac:dyDescent="0.15">
      <c r="B58" s="65"/>
      <c r="C58" s="33"/>
      <c r="D58" s="33"/>
      <c r="E58" s="33"/>
      <c r="F58" s="80"/>
      <c r="G58" s="87"/>
      <c r="H58" s="84" t="s">
        <v>2</v>
      </c>
      <c r="I58" s="87"/>
      <c r="J58" s="87"/>
      <c r="K58" s="110"/>
      <c r="L58" s="87"/>
      <c r="M58" s="84" t="s">
        <v>3</v>
      </c>
      <c r="N58" s="87"/>
      <c r="O58" s="85"/>
    </row>
    <row r="59" spans="1:18" ht="22.65" customHeight="1" x14ac:dyDescent="0.15">
      <c r="B59" s="34"/>
      <c r="E59" s="76"/>
      <c r="F59" s="98" t="s">
        <v>589</v>
      </c>
      <c r="G59" s="98" t="s">
        <v>231</v>
      </c>
      <c r="H59" s="98" t="s">
        <v>232</v>
      </c>
      <c r="I59" s="98" t="s">
        <v>591</v>
      </c>
      <c r="J59" s="104" t="s">
        <v>234</v>
      </c>
      <c r="K59" s="107" t="s">
        <v>589</v>
      </c>
      <c r="L59" s="98" t="s">
        <v>231</v>
      </c>
      <c r="M59" s="98" t="s">
        <v>232</v>
      </c>
      <c r="N59" s="98" t="s">
        <v>591</v>
      </c>
      <c r="O59" s="98" t="s">
        <v>234</v>
      </c>
    </row>
    <row r="60" spans="1:18" ht="12" customHeight="1" x14ac:dyDescent="0.15">
      <c r="B60" s="35"/>
      <c r="C60" s="36"/>
      <c r="D60" s="36"/>
      <c r="E60" s="77"/>
      <c r="F60" s="37"/>
      <c r="G60" s="37"/>
      <c r="H60" s="37"/>
      <c r="I60" s="37"/>
      <c r="J60" s="67"/>
      <c r="K60" s="111">
        <f>F$16</f>
        <v>2028</v>
      </c>
      <c r="L60" s="2">
        <f>G$16</f>
        <v>726</v>
      </c>
      <c r="M60" s="2">
        <f>H$16</f>
        <v>1302</v>
      </c>
      <c r="N60" s="2">
        <f>I$16</f>
        <v>1088</v>
      </c>
      <c r="O60" s="2">
        <f>J$16</f>
        <v>1011</v>
      </c>
    </row>
    <row r="61" spans="1:18" ht="15" customHeight="1" x14ac:dyDescent="0.15">
      <c r="B61" s="34" t="s">
        <v>196</v>
      </c>
      <c r="D61" s="55"/>
      <c r="F61" s="18">
        <v>54</v>
      </c>
      <c r="G61" s="18">
        <v>1</v>
      </c>
      <c r="H61" s="18">
        <v>53</v>
      </c>
      <c r="I61" s="18">
        <v>91</v>
      </c>
      <c r="J61" s="68">
        <v>91</v>
      </c>
      <c r="K61" s="113">
        <f t="shared" ref="K61:K69" si="18">F61/K$60*100</f>
        <v>2.6627218934911245</v>
      </c>
      <c r="L61" s="24">
        <f t="shared" ref="L61:L69" si="19">G61/L$60*100</f>
        <v>0.13774104683195593</v>
      </c>
      <c r="M61" s="4">
        <f t="shared" ref="M61:M69" si="20">H61/M$60*100</f>
        <v>4.0706605222734256</v>
      </c>
      <c r="N61" s="4">
        <f t="shared" ref="N61:N69" si="21">I61/N$60*100</f>
        <v>8.3639705882352935</v>
      </c>
      <c r="O61" s="4">
        <f t="shared" ref="O61:O69" si="22">J61/O$60*100</f>
        <v>9.0009891196834815</v>
      </c>
      <c r="R61" s="195"/>
    </row>
    <row r="62" spans="1:18" ht="15" customHeight="1" x14ac:dyDescent="0.15">
      <c r="B62" s="34" t="s">
        <v>74</v>
      </c>
      <c r="F62" s="18">
        <v>554</v>
      </c>
      <c r="G62" s="18">
        <v>47</v>
      </c>
      <c r="H62" s="18">
        <v>507</v>
      </c>
      <c r="I62" s="18">
        <v>488</v>
      </c>
      <c r="J62" s="68">
        <v>474</v>
      </c>
      <c r="K62" s="113">
        <f t="shared" si="18"/>
        <v>27.317554240631164</v>
      </c>
      <c r="L62" s="24">
        <f t="shared" si="19"/>
        <v>6.4738292011019283</v>
      </c>
      <c r="M62" s="4">
        <f t="shared" si="20"/>
        <v>38.940092165898612</v>
      </c>
      <c r="N62" s="4">
        <f t="shared" si="21"/>
        <v>44.852941176470587</v>
      </c>
      <c r="O62" s="4">
        <f t="shared" si="22"/>
        <v>46.884272997032639</v>
      </c>
      <c r="R62" s="195"/>
    </row>
    <row r="63" spans="1:18" ht="15" customHeight="1" x14ac:dyDescent="0.15">
      <c r="B63" s="34" t="s">
        <v>82</v>
      </c>
      <c r="F63" s="18">
        <v>603</v>
      </c>
      <c r="G63" s="18">
        <v>268</v>
      </c>
      <c r="H63" s="18">
        <v>335</v>
      </c>
      <c r="I63" s="18">
        <v>227</v>
      </c>
      <c r="J63" s="68">
        <v>190</v>
      </c>
      <c r="K63" s="113">
        <f t="shared" si="18"/>
        <v>29.73372781065089</v>
      </c>
      <c r="L63" s="24">
        <f t="shared" si="19"/>
        <v>36.914600550964188</v>
      </c>
      <c r="M63" s="4">
        <f t="shared" si="20"/>
        <v>25.729646697388631</v>
      </c>
      <c r="N63" s="4">
        <f t="shared" si="21"/>
        <v>20.863970588235293</v>
      </c>
      <c r="O63" s="4">
        <f t="shared" si="22"/>
        <v>18.793273986152325</v>
      </c>
      <c r="R63" s="195"/>
    </row>
    <row r="64" spans="1:18" ht="15" customHeight="1" x14ac:dyDescent="0.15">
      <c r="B64" s="34" t="s">
        <v>83</v>
      </c>
      <c r="F64" s="18">
        <v>282</v>
      </c>
      <c r="G64" s="18">
        <v>206</v>
      </c>
      <c r="H64" s="18">
        <v>76</v>
      </c>
      <c r="I64" s="18">
        <v>35</v>
      </c>
      <c r="J64" s="68">
        <v>25</v>
      </c>
      <c r="K64" s="113">
        <f t="shared" si="18"/>
        <v>13.905325443786982</v>
      </c>
      <c r="L64" s="24">
        <f t="shared" si="19"/>
        <v>28.374655647382919</v>
      </c>
      <c r="M64" s="4">
        <f t="shared" si="20"/>
        <v>5.8371735791090629</v>
      </c>
      <c r="N64" s="4">
        <f t="shared" si="21"/>
        <v>3.2169117647058822</v>
      </c>
      <c r="O64" s="4">
        <f t="shared" si="22"/>
        <v>2.4727992087042532</v>
      </c>
      <c r="R64" s="195"/>
    </row>
    <row r="65" spans="2:18" ht="15" customHeight="1" x14ac:dyDescent="0.15">
      <c r="B65" s="34" t="s">
        <v>84</v>
      </c>
      <c r="F65" s="18">
        <v>67</v>
      </c>
      <c r="G65" s="18">
        <v>46</v>
      </c>
      <c r="H65" s="18">
        <v>21</v>
      </c>
      <c r="I65" s="18">
        <v>17</v>
      </c>
      <c r="J65" s="68">
        <v>15</v>
      </c>
      <c r="K65" s="113">
        <f t="shared" si="18"/>
        <v>3.3037475345167655</v>
      </c>
      <c r="L65" s="24">
        <f t="shared" si="19"/>
        <v>6.336088154269973</v>
      </c>
      <c r="M65" s="4">
        <f t="shared" si="20"/>
        <v>1.6129032258064515</v>
      </c>
      <c r="N65" s="4">
        <f t="shared" si="21"/>
        <v>1.5625</v>
      </c>
      <c r="O65" s="4">
        <f t="shared" si="22"/>
        <v>1.4836795252225521</v>
      </c>
      <c r="R65" s="195"/>
    </row>
    <row r="66" spans="2:18" ht="15" customHeight="1" x14ac:dyDescent="0.15">
      <c r="B66" s="34" t="s">
        <v>358</v>
      </c>
      <c r="F66" s="18">
        <v>18</v>
      </c>
      <c r="G66" s="18">
        <v>14</v>
      </c>
      <c r="H66" s="18">
        <v>4</v>
      </c>
      <c r="I66" s="18">
        <v>4</v>
      </c>
      <c r="J66" s="68">
        <v>4</v>
      </c>
      <c r="K66" s="113">
        <f t="shared" si="18"/>
        <v>0.8875739644970414</v>
      </c>
      <c r="L66" s="24">
        <f t="shared" si="19"/>
        <v>1.9283746556473829</v>
      </c>
      <c r="M66" s="4">
        <f t="shared" si="20"/>
        <v>0.30721966205837176</v>
      </c>
      <c r="N66" s="4">
        <f t="shared" si="21"/>
        <v>0.36764705882352938</v>
      </c>
      <c r="O66" s="4">
        <f t="shared" si="22"/>
        <v>0.39564787339268048</v>
      </c>
      <c r="R66" s="195"/>
    </row>
    <row r="67" spans="2:18" ht="15" customHeight="1" x14ac:dyDescent="0.15">
      <c r="B67" s="34" t="s">
        <v>85</v>
      </c>
      <c r="F67" s="18">
        <v>30</v>
      </c>
      <c r="G67" s="18">
        <v>18</v>
      </c>
      <c r="H67" s="18">
        <v>12</v>
      </c>
      <c r="I67" s="18">
        <v>6</v>
      </c>
      <c r="J67" s="68">
        <v>6</v>
      </c>
      <c r="K67" s="113">
        <f t="shared" si="18"/>
        <v>1.4792899408284024</v>
      </c>
      <c r="L67" s="24">
        <f t="shared" si="19"/>
        <v>2.4793388429752068</v>
      </c>
      <c r="M67" s="4">
        <f t="shared" si="20"/>
        <v>0.92165898617511521</v>
      </c>
      <c r="N67" s="4">
        <f t="shared" si="21"/>
        <v>0.55147058823529416</v>
      </c>
      <c r="O67" s="4">
        <f t="shared" si="22"/>
        <v>0.59347181008902083</v>
      </c>
      <c r="R67" s="195"/>
    </row>
    <row r="68" spans="2:18" ht="15" customHeight="1" x14ac:dyDescent="0.15">
      <c r="B68" s="34" t="s">
        <v>86</v>
      </c>
      <c r="F68" s="18">
        <v>9</v>
      </c>
      <c r="G68" s="18">
        <v>3</v>
      </c>
      <c r="H68" s="18">
        <v>6</v>
      </c>
      <c r="I68" s="18">
        <v>3</v>
      </c>
      <c r="J68" s="68">
        <v>3</v>
      </c>
      <c r="K68" s="113">
        <f t="shared" si="18"/>
        <v>0.4437869822485207</v>
      </c>
      <c r="L68" s="24">
        <f t="shared" si="19"/>
        <v>0.41322314049586778</v>
      </c>
      <c r="M68" s="4">
        <f t="shared" si="20"/>
        <v>0.46082949308755761</v>
      </c>
      <c r="N68" s="4">
        <f t="shared" si="21"/>
        <v>0.27573529411764708</v>
      </c>
      <c r="O68" s="4">
        <f t="shared" si="22"/>
        <v>0.29673590504451042</v>
      </c>
      <c r="R68" s="195"/>
    </row>
    <row r="69" spans="2:18" ht="15" customHeight="1" x14ac:dyDescent="0.15">
      <c r="B69" s="34" t="s">
        <v>160</v>
      </c>
      <c r="C69" s="36"/>
      <c r="D69" s="36"/>
      <c r="E69" s="36"/>
      <c r="F69" s="19">
        <v>411</v>
      </c>
      <c r="G69" s="19">
        <v>123</v>
      </c>
      <c r="H69" s="19">
        <v>288</v>
      </c>
      <c r="I69" s="19">
        <v>217</v>
      </c>
      <c r="J69" s="73">
        <v>203</v>
      </c>
      <c r="K69" s="117">
        <f t="shared" si="18"/>
        <v>20.266272189349113</v>
      </c>
      <c r="L69" s="26">
        <f t="shared" si="19"/>
        <v>16.942148760330578</v>
      </c>
      <c r="M69" s="5">
        <f t="shared" si="20"/>
        <v>22.119815668202765</v>
      </c>
      <c r="N69" s="5">
        <f t="shared" si="21"/>
        <v>19.944852941176471</v>
      </c>
      <c r="O69" s="5">
        <f t="shared" si="22"/>
        <v>20.079129574678536</v>
      </c>
      <c r="R69" s="195"/>
    </row>
    <row r="70" spans="2:18" ht="15" customHeight="1" x14ac:dyDescent="0.15">
      <c r="B70" s="38" t="s">
        <v>1</v>
      </c>
      <c r="C70" s="28"/>
      <c r="D70" s="28"/>
      <c r="E70" s="29"/>
      <c r="F70" s="39">
        <f t="shared" ref="F70:O70" si="23">SUM(F61:F69)</f>
        <v>2028</v>
      </c>
      <c r="G70" s="39">
        <f t="shared" si="23"/>
        <v>726</v>
      </c>
      <c r="H70" s="39">
        <f t="shared" si="23"/>
        <v>1302</v>
      </c>
      <c r="I70" s="39">
        <f t="shared" si="23"/>
        <v>1088</v>
      </c>
      <c r="J70" s="69">
        <f t="shared" si="23"/>
        <v>1011</v>
      </c>
      <c r="K70" s="114">
        <f t="shared" si="23"/>
        <v>100</v>
      </c>
      <c r="L70" s="25">
        <f t="shared" si="23"/>
        <v>100.00000000000001</v>
      </c>
      <c r="M70" s="6">
        <f t="shared" si="23"/>
        <v>99.999999999999986</v>
      </c>
      <c r="N70" s="6">
        <f t="shared" si="23"/>
        <v>100</v>
      </c>
      <c r="O70" s="6">
        <f t="shared" si="23"/>
        <v>100</v>
      </c>
    </row>
    <row r="71" spans="2:18" ht="15" customHeight="1" x14ac:dyDescent="0.15">
      <c r="B71" s="38" t="s">
        <v>108</v>
      </c>
      <c r="C71" s="28"/>
      <c r="D71" s="28"/>
      <c r="E71" s="29"/>
      <c r="F71" s="40">
        <v>2.0160791589363019</v>
      </c>
      <c r="G71" s="40">
        <v>2.6633499170812605</v>
      </c>
      <c r="H71" s="40">
        <v>1.6311637080867849</v>
      </c>
      <c r="I71" s="40">
        <v>1.3880597014925373</v>
      </c>
      <c r="J71" s="40">
        <v>1.3403465346534653</v>
      </c>
    </row>
    <row r="72" spans="2:18" ht="15" customHeight="1" x14ac:dyDescent="0.15">
      <c r="B72" s="38" t="s">
        <v>109</v>
      </c>
      <c r="C72" s="28"/>
      <c r="D72" s="28"/>
      <c r="E72" s="29"/>
      <c r="F72" s="47">
        <v>12</v>
      </c>
      <c r="G72" s="47">
        <v>12</v>
      </c>
      <c r="H72" s="47">
        <v>12</v>
      </c>
      <c r="I72" s="47">
        <v>12</v>
      </c>
      <c r="J72" s="47">
        <v>12</v>
      </c>
    </row>
    <row r="73" spans="2:18" ht="15" customHeight="1" x14ac:dyDescent="0.15">
      <c r="B73" s="86" t="s">
        <v>152</v>
      </c>
      <c r="H73" s="7"/>
      <c r="I73" s="7"/>
      <c r="L73" s="7"/>
      <c r="Q73" s="31"/>
    </row>
    <row r="74" spans="2:18" ht="13.65" customHeight="1" x14ac:dyDescent="0.15">
      <c r="B74" s="65"/>
      <c r="C74" s="33"/>
      <c r="D74" s="33"/>
      <c r="E74" s="33"/>
      <c r="F74" s="80"/>
      <c r="G74" s="87"/>
      <c r="H74" s="84" t="s">
        <v>2</v>
      </c>
      <c r="I74" s="87"/>
      <c r="J74" s="87"/>
      <c r="K74" s="110"/>
      <c r="L74" s="87"/>
      <c r="M74" s="84" t="s">
        <v>3</v>
      </c>
      <c r="N74" s="87"/>
      <c r="O74" s="85"/>
    </row>
    <row r="75" spans="2:18" ht="22.65" customHeight="1" x14ac:dyDescent="0.15">
      <c r="B75" s="34"/>
      <c r="E75" s="76"/>
      <c r="F75" s="98" t="s">
        <v>589</v>
      </c>
      <c r="G75" s="98" t="s">
        <v>231</v>
      </c>
      <c r="H75" s="98" t="s">
        <v>232</v>
      </c>
      <c r="I75" s="98" t="s">
        <v>591</v>
      </c>
      <c r="J75" s="104" t="s">
        <v>234</v>
      </c>
      <c r="K75" s="107" t="s">
        <v>589</v>
      </c>
      <c r="L75" s="98" t="s">
        <v>231</v>
      </c>
      <c r="M75" s="98" t="s">
        <v>232</v>
      </c>
      <c r="N75" s="98" t="s">
        <v>591</v>
      </c>
      <c r="O75" s="98" t="s">
        <v>234</v>
      </c>
    </row>
    <row r="76" spans="2:18" ht="12" customHeight="1" x14ac:dyDescent="0.15">
      <c r="B76" s="35"/>
      <c r="C76" s="36"/>
      <c r="D76" s="36"/>
      <c r="E76" s="77"/>
      <c r="F76" s="37"/>
      <c r="G76" s="37"/>
      <c r="H76" s="37"/>
      <c r="I76" s="37"/>
      <c r="J76" s="67"/>
      <c r="K76" s="111">
        <f>F$16</f>
        <v>2028</v>
      </c>
      <c r="L76" s="2">
        <f>G$16</f>
        <v>726</v>
      </c>
      <c r="M76" s="2">
        <f>H$16</f>
        <v>1302</v>
      </c>
      <c r="N76" s="2">
        <f>I$16</f>
        <v>1088</v>
      </c>
      <c r="O76" s="2">
        <f>J$16</f>
        <v>1011</v>
      </c>
    </row>
    <row r="77" spans="2:18" ht="15" customHeight="1" x14ac:dyDescent="0.15">
      <c r="B77" s="34" t="s">
        <v>196</v>
      </c>
      <c r="F77" s="18">
        <v>52</v>
      </c>
      <c r="G77" s="18">
        <v>1</v>
      </c>
      <c r="H77" s="18">
        <v>51</v>
      </c>
      <c r="I77" s="18">
        <v>88</v>
      </c>
      <c r="J77" s="68">
        <v>88</v>
      </c>
      <c r="K77" s="113">
        <f t="shared" ref="K77:K85" si="24">F77/K$60*100</f>
        <v>2.5641025641025639</v>
      </c>
      <c r="L77" s="24">
        <f t="shared" ref="L77:L85" si="25">G77/L$60*100</f>
        <v>0.13774104683195593</v>
      </c>
      <c r="M77" s="4">
        <f t="shared" ref="M77:M85" si="26">H77/M$60*100</f>
        <v>3.9170506912442393</v>
      </c>
      <c r="N77" s="4">
        <f t="shared" ref="N77:N85" si="27">I77/N$60*100</f>
        <v>8.0882352941176467</v>
      </c>
      <c r="O77" s="4">
        <f t="shared" ref="O77:O85" si="28">J77/O$60*100</f>
        <v>8.7042532146389711</v>
      </c>
      <c r="R77" s="195"/>
    </row>
    <row r="78" spans="2:18" ht="15" customHeight="1" x14ac:dyDescent="0.15">
      <c r="B78" s="34" t="s">
        <v>74</v>
      </c>
      <c r="F78" s="18">
        <v>359</v>
      </c>
      <c r="G78" s="18">
        <v>163</v>
      </c>
      <c r="H78" s="18">
        <v>196</v>
      </c>
      <c r="I78" s="18">
        <v>364</v>
      </c>
      <c r="J78" s="68">
        <v>340</v>
      </c>
      <c r="K78" s="113">
        <f t="shared" si="24"/>
        <v>17.702169625246547</v>
      </c>
      <c r="L78" s="24">
        <f t="shared" si="25"/>
        <v>22.451790633608816</v>
      </c>
      <c r="M78" s="4">
        <f t="shared" si="26"/>
        <v>15.053763440860216</v>
      </c>
      <c r="N78" s="4">
        <f t="shared" si="27"/>
        <v>33.455882352941174</v>
      </c>
      <c r="O78" s="4">
        <f t="shared" si="28"/>
        <v>33.630069238377843</v>
      </c>
      <c r="R78" s="195"/>
    </row>
    <row r="79" spans="2:18" ht="15" customHeight="1" x14ac:dyDescent="0.15">
      <c r="B79" s="34" t="s">
        <v>82</v>
      </c>
      <c r="F79" s="18">
        <v>551</v>
      </c>
      <c r="G79" s="18">
        <v>286</v>
      </c>
      <c r="H79" s="18">
        <v>265</v>
      </c>
      <c r="I79" s="18">
        <v>186</v>
      </c>
      <c r="J79" s="68">
        <v>162</v>
      </c>
      <c r="K79" s="113">
        <f t="shared" si="24"/>
        <v>27.169625246548325</v>
      </c>
      <c r="L79" s="24">
        <f t="shared" si="25"/>
        <v>39.393939393939391</v>
      </c>
      <c r="M79" s="4">
        <f t="shared" si="26"/>
        <v>20.353302611367127</v>
      </c>
      <c r="N79" s="4">
        <f t="shared" si="27"/>
        <v>17.09558823529412</v>
      </c>
      <c r="O79" s="4">
        <f t="shared" si="28"/>
        <v>16.023738872403563</v>
      </c>
      <c r="R79" s="195"/>
    </row>
    <row r="80" spans="2:18" ht="15" customHeight="1" x14ac:dyDescent="0.15">
      <c r="B80" s="34" t="s">
        <v>83</v>
      </c>
      <c r="F80" s="18">
        <v>261</v>
      </c>
      <c r="G80" s="18">
        <v>113</v>
      </c>
      <c r="H80" s="18">
        <v>148</v>
      </c>
      <c r="I80" s="18">
        <v>90</v>
      </c>
      <c r="J80" s="68">
        <v>79</v>
      </c>
      <c r="K80" s="113">
        <f t="shared" si="24"/>
        <v>12.8698224852071</v>
      </c>
      <c r="L80" s="24">
        <f t="shared" si="25"/>
        <v>15.564738292011018</v>
      </c>
      <c r="M80" s="4">
        <f t="shared" si="26"/>
        <v>11.367127496159753</v>
      </c>
      <c r="N80" s="4">
        <f t="shared" si="27"/>
        <v>8.2720588235294112</v>
      </c>
      <c r="O80" s="4">
        <f t="shared" si="28"/>
        <v>7.8140454995054398</v>
      </c>
      <c r="R80" s="195"/>
    </row>
    <row r="81" spans="1:18" ht="15" customHeight="1" x14ac:dyDescent="0.15">
      <c r="B81" s="34" t="s">
        <v>84</v>
      </c>
      <c r="F81" s="18">
        <v>95</v>
      </c>
      <c r="G81" s="18">
        <v>22</v>
      </c>
      <c r="H81" s="18">
        <v>73</v>
      </c>
      <c r="I81" s="18">
        <v>41</v>
      </c>
      <c r="J81" s="68">
        <v>37</v>
      </c>
      <c r="K81" s="113">
        <f t="shared" si="24"/>
        <v>4.6844181459566077</v>
      </c>
      <c r="L81" s="24">
        <f t="shared" si="25"/>
        <v>3.0303030303030303</v>
      </c>
      <c r="M81" s="4">
        <f t="shared" si="26"/>
        <v>5.6067588325652835</v>
      </c>
      <c r="N81" s="4">
        <f t="shared" si="27"/>
        <v>3.7683823529411762</v>
      </c>
      <c r="O81" s="4">
        <f t="shared" si="28"/>
        <v>3.6597428288822944</v>
      </c>
      <c r="R81" s="195"/>
    </row>
    <row r="82" spans="1:18" ht="15" customHeight="1" x14ac:dyDescent="0.15">
      <c r="B82" s="34" t="s">
        <v>358</v>
      </c>
      <c r="F82" s="18">
        <v>125</v>
      </c>
      <c r="G82" s="18">
        <v>9</v>
      </c>
      <c r="H82" s="18">
        <v>116</v>
      </c>
      <c r="I82" s="18">
        <v>29</v>
      </c>
      <c r="J82" s="68">
        <v>29</v>
      </c>
      <c r="K82" s="113">
        <f t="shared" si="24"/>
        <v>6.16370808678501</v>
      </c>
      <c r="L82" s="24">
        <f t="shared" si="25"/>
        <v>1.2396694214876034</v>
      </c>
      <c r="M82" s="4">
        <f t="shared" si="26"/>
        <v>8.9093701996927805</v>
      </c>
      <c r="N82" s="4">
        <f t="shared" si="27"/>
        <v>2.6654411764705883</v>
      </c>
      <c r="O82" s="4">
        <f t="shared" si="28"/>
        <v>2.8684470820969339</v>
      </c>
      <c r="R82" s="195"/>
    </row>
    <row r="83" spans="1:18" ht="15" customHeight="1" x14ac:dyDescent="0.15">
      <c r="B83" s="34" t="s">
        <v>85</v>
      </c>
      <c r="F83" s="18">
        <v>96</v>
      </c>
      <c r="G83" s="18">
        <v>5</v>
      </c>
      <c r="H83" s="18">
        <v>91</v>
      </c>
      <c r="I83" s="18">
        <v>28</v>
      </c>
      <c r="J83" s="68">
        <v>28</v>
      </c>
      <c r="K83" s="113">
        <f t="shared" si="24"/>
        <v>4.7337278106508878</v>
      </c>
      <c r="L83" s="24">
        <f t="shared" si="25"/>
        <v>0.68870523415977969</v>
      </c>
      <c r="M83" s="4">
        <f t="shared" si="26"/>
        <v>6.9892473118279561</v>
      </c>
      <c r="N83" s="4">
        <f t="shared" si="27"/>
        <v>2.5735294117647056</v>
      </c>
      <c r="O83" s="4">
        <f t="shared" si="28"/>
        <v>2.7695351137487636</v>
      </c>
      <c r="R83" s="195"/>
    </row>
    <row r="84" spans="1:18" ht="15" customHeight="1" x14ac:dyDescent="0.15">
      <c r="B84" s="34" t="s">
        <v>86</v>
      </c>
      <c r="F84" s="18">
        <v>60</v>
      </c>
      <c r="G84" s="18">
        <v>2</v>
      </c>
      <c r="H84" s="18">
        <v>58</v>
      </c>
      <c r="I84" s="18">
        <v>19</v>
      </c>
      <c r="J84" s="68">
        <v>19</v>
      </c>
      <c r="K84" s="113">
        <f t="shared" si="24"/>
        <v>2.9585798816568047</v>
      </c>
      <c r="L84" s="24">
        <f t="shared" si="25"/>
        <v>0.27548209366391185</v>
      </c>
      <c r="M84" s="4">
        <f t="shared" si="26"/>
        <v>4.4546850998463903</v>
      </c>
      <c r="N84" s="4">
        <f t="shared" si="27"/>
        <v>1.7463235294117647</v>
      </c>
      <c r="O84" s="4">
        <f t="shared" si="28"/>
        <v>1.8793273986152326</v>
      </c>
      <c r="R84" s="195"/>
    </row>
    <row r="85" spans="1:18" ht="15" customHeight="1" x14ac:dyDescent="0.15">
      <c r="B85" s="34" t="s">
        <v>160</v>
      </c>
      <c r="C85" s="36"/>
      <c r="D85" s="36"/>
      <c r="E85" s="36"/>
      <c r="F85" s="19">
        <v>429</v>
      </c>
      <c r="G85" s="19">
        <v>125</v>
      </c>
      <c r="H85" s="19">
        <v>304</v>
      </c>
      <c r="I85" s="19">
        <v>243</v>
      </c>
      <c r="J85" s="73">
        <v>229</v>
      </c>
      <c r="K85" s="117">
        <f t="shared" si="24"/>
        <v>21.153846153846153</v>
      </c>
      <c r="L85" s="26">
        <f t="shared" si="25"/>
        <v>17.217630853994489</v>
      </c>
      <c r="M85" s="5">
        <f t="shared" si="26"/>
        <v>23.348694316436251</v>
      </c>
      <c r="N85" s="5">
        <f t="shared" si="27"/>
        <v>22.334558823529413</v>
      </c>
      <c r="O85" s="5">
        <f t="shared" si="28"/>
        <v>22.650840751730961</v>
      </c>
      <c r="R85" s="195"/>
    </row>
    <row r="86" spans="1:18" ht="15" customHeight="1" x14ac:dyDescent="0.15">
      <c r="B86" s="38" t="s">
        <v>1</v>
      </c>
      <c r="C86" s="28"/>
      <c r="D86" s="28"/>
      <c r="E86" s="29"/>
      <c r="F86" s="39">
        <f t="shared" ref="F86:O86" si="29">SUM(F77:F85)</f>
        <v>2028</v>
      </c>
      <c r="G86" s="39">
        <f t="shared" si="29"/>
        <v>726</v>
      </c>
      <c r="H86" s="39">
        <f t="shared" si="29"/>
        <v>1302</v>
      </c>
      <c r="I86" s="39">
        <f t="shared" si="29"/>
        <v>1088</v>
      </c>
      <c r="J86" s="69">
        <f t="shared" si="29"/>
        <v>1011</v>
      </c>
      <c r="K86" s="114">
        <f t="shared" si="29"/>
        <v>100</v>
      </c>
      <c r="L86" s="25">
        <f t="shared" si="29"/>
        <v>100</v>
      </c>
      <c r="M86" s="6">
        <f t="shared" si="29"/>
        <v>99.999999999999986</v>
      </c>
      <c r="N86" s="6">
        <f t="shared" si="29"/>
        <v>100</v>
      </c>
      <c r="O86" s="6">
        <f t="shared" si="29"/>
        <v>100</v>
      </c>
    </row>
    <row r="87" spans="1:18" ht="15" customHeight="1" x14ac:dyDescent="0.15">
      <c r="B87" s="38" t="s">
        <v>108</v>
      </c>
      <c r="C87" s="28"/>
      <c r="D87" s="28"/>
      <c r="E87" s="29"/>
      <c r="F87" s="40">
        <v>3.4792794152254483</v>
      </c>
      <c r="G87" s="40">
        <v>2.5304400004419874</v>
      </c>
      <c r="H87" s="40">
        <v>4.0506746940679808</v>
      </c>
      <c r="I87" s="40">
        <v>2.3704896203481978</v>
      </c>
      <c r="J87" s="40">
        <v>2.369858968215679</v>
      </c>
    </row>
    <row r="88" spans="1:18" ht="15" customHeight="1" x14ac:dyDescent="0.15">
      <c r="B88" s="38" t="s">
        <v>109</v>
      </c>
      <c r="C88" s="28"/>
      <c r="D88" s="28"/>
      <c r="E88" s="29"/>
      <c r="F88" s="47">
        <v>50</v>
      </c>
      <c r="G88" s="47">
        <v>10</v>
      </c>
      <c r="H88" s="47">
        <v>50</v>
      </c>
      <c r="I88" s="47">
        <v>20</v>
      </c>
      <c r="J88" s="47">
        <v>20</v>
      </c>
    </row>
    <row r="89" spans="1:18" ht="15" customHeight="1" x14ac:dyDescent="0.15">
      <c r="B89" s="63"/>
      <c r="C89" s="45"/>
      <c r="D89" s="45"/>
      <c r="E89" s="45"/>
      <c r="F89" s="115"/>
      <c r="G89" s="115"/>
      <c r="H89" s="115"/>
      <c r="I89" s="115"/>
      <c r="J89" s="115"/>
    </row>
    <row r="90" spans="1:18" ht="13.65" customHeight="1" x14ac:dyDescent="0.15">
      <c r="A90" s="74" t="s">
        <v>689</v>
      </c>
      <c r="B90" s="22"/>
      <c r="H90" s="7"/>
    </row>
    <row r="91" spans="1:18" ht="15" customHeight="1" x14ac:dyDescent="0.15">
      <c r="A91" s="1" t="s">
        <v>690</v>
      </c>
      <c r="B91" s="22"/>
      <c r="H91" s="7"/>
      <c r="I91" s="7"/>
      <c r="L91" s="7"/>
    </row>
    <row r="92" spans="1:18" ht="13.65" customHeight="1" x14ac:dyDescent="0.15">
      <c r="B92" s="65"/>
      <c r="C92" s="33"/>
      <c r="D92" s="33"/>
      <c r="E92" s="33"/>
      <c r="F92" s="80"/>
      <c r="G92" s="87"/>
      <c r="H92" s="84" t="s">
        <v>2</v>
      </c>
      <c r="I92" s="87"/>
      <c r="J92" s="87"/>
      <c r="K92" s="110"/>
      <c r="L92" s="87"/>
      <c r="M92" s="84" t="s">
        <v>3</v>
      </c>
      <c r="N92" s="87"/>
      <c r="O92" s="85"/>
    </row>
    <row r="93" spans="1:18" ht="22.65" customHeight="1" x14ac:dyDescent="0.15">
      <c r="B93" s="34"/>
      <c r="E93" s="76"/>
      <c r="F93" s="98" t="s">
        <v>589</v>
      </c>
      <c r="G93" s="98" t="s">
        <v>231</v>
      </c>
      <c r="H93" s="98" t="s">
        <v>232</v>
      </c>
      <c r="I93" s="98" t="s">
        <v>591</v>
      </c>
      <c r="J93" s="104" t="s">
        <v>234</v>
      </c>
      <c r="K93" s="107" t="s">
        <v>589</v>
      </c>
      <c r="L93" s="98" t="s">
        <v>231</v>
      </c>
      <c r="M93" s="98" t="s">
        <v>232</v>
      </c>
      <c r="N93" s="98" t="s">
        <v>591</v>
      </c>
      <c r="O93" s="98" t="s">
        <v>234</v>
      </c>
    </row>
    <row r="94" spans="1:18" ht="12" customHeight="1" x14ac:dyDescent="0.15">
      <c r="B94" s="35"/>
      <c r="C94" s="36"/>
      <c r="D94" s="36"/>
      <c r="E94" s="77"/>
      <c r="F94" s="37"/>
      <c r="G94" s="37"/>
      <c r="H94" s="37"/>
      <c r="I94" s="37"/>
      <c r="J94" s="67"/>
      <c r="K94" s="111">
        <f>F$16-F61</f>
        <v>1974</v>
      </c>
      <c r="L94" s="2">
        <f t="shared" ref="L94:O94" si="30">G$16-G61</f>
        <v>725</v>
      </c>
      <c r="M94" s="2">
        <f t="shared" si="30"/>
        <v>1249</v>
      </c>
      <c r="N94" s="2">
        <f t="shared" si="30"/>
        <v>997</v>
      </c>
      <c r="O94" s="2">
        <f t="shared" si="30"/>
        <v>920</v>
      </c>
    </row>
    <row r="95" spans="1:18" ht="15" customHeight="1" x14ac:dyDescent="0.15">
      <c r="B95" s="34" t="s">
        <v>199</v>
      </c>
      <c r="F95" s="18">
        <v>1197</v>
      </c>
      <c r="G95" s="18">
        <v>536</v>
      </c>
      <c r="H95" s="18">
        <v>661</v>
      </c>
      <c r="I95" s="18">
        <v>523</v>
      </c>
      <c r="J95" s="68">
        <v>464</v>
      </c>
      <c r="K95" s="113">
        <f t="shared" ref="K95:O101" si="31">F95/K$94*100</f>
        <v>60.638297872340431</v>
      </c>
      <c r="L95" s="24">
        <f t="shared" si="31"/>
        <v>73.931034482758619</v>
      </c>
      <c r="M95" s="4">
        <f t="shared" si="31"/>
        <v>52.922337870296232</v>
      </c>
      <c r="N95" s="4">
        <f t="shared" si="31"/>
        <v>52.457372116349042</v>
      </c>
      <c r="O95" s="4">
        <f t="shared" si="31"/>
        <v>50.434782608695649</v>
      </c>
      <c r="R95" s="195"/>
    </row>
    <row r="96" spans="1:18" ht="15" customHeight="1" x14ac:dyDescent="0.15">
      <c r="B96" s="34" t="s">
        <v>193</v>
      </c>
      <c r="F96" s="18">
        <v>23</v>
      </c>
      <c r="G96" s="18">
        <v>18</v>
      </c>
      <c r="H96" s="18">
        <v>5</v>
      </c>
      <c r="I96" s="18">
        <v>5</v>
      </c>
      <c r="J96" s="68">
        <v>5</v>
      </c>
      <c r="K96" s="113">
        <f t="shared" si="31"/>
        <v>1.1651469098277609</v>
      </c>
      <c r="L96" s="24">
        <f t="shared" si="31"/>
        <v>2.4827586206896552</v>
      </c>
      <c r="M96" s="4">
        <f t="shared" si="31"/>
        <v>0.40032025620496392</v>
      </c>
      <c r="N96" s="4">
        <f t="shared" si="31"/>
        <v>0.50150451354062187</v>
      </c>
      <c r="O96" s="4">
        <f t="shared" si="31"/>
        <v>0.54347826086956519</v>
      </c>
      <c r="R96" s="195"/>
    </row>
    <row r="97" spans="1:19" ht="15" customHeight="1" x14ac:dyDescent="0.15">
      <c r="B97" s="34" t="s">
        <v>194</v>
      </c>
      <c r="F97" s="18">
        <v>53</v>
      </c>
      <c r="G97" s="18">
        <v>20</v>
      </c>
      <c r="H97" s="18">
        <v>33</v>
      </c>
      <c r="I97" s="18">
        <v>12</v>
      </c>
      <c r="J97" s="68">
        <v>10</v>
      </c>
      <c r="K97" s="113">
        <f t="shared" si="31"/>
        <v>2.6849037487335359</v>
      </c>
      <c r="L97" s="24">
        <f t="shared" si="31"/>
        <v>2.7586206896551726</v>
      </c>
      <c r="M97" s="4">
        <f t="shared" si="31"/>
        <v>2.6421136909527623</v>
      </c>
      <c r="N97" s="4">
        <f t="shared" si="31"/>
        <v>1.2036108324974923</v>
      </c>
      <c r="O97" s="4">
        <f t="shared" si="31"/>
        <v>1.0869565217391304</v>
      </c>
      <c r="R97" s="195"/>
    </row>
    <row r="98" spans="1:19" ht="15" customHeight="1" x14ac:dyDescent="0.15">
      <c r="B98" s="34" t="s">
        <v>156</v>
      </c>
      <c r="F98" s="18">
        <v>174</v>
      </c>
      <c r="G98" s="18">
        <v>26</v>
      </c>
      <c r="H98" s="18">
        <v>148</v>
      </c>
      <c r="I98" s="18">
        <v>85</v>
      </c>
      <c r="J98" s="68">
        <v>84</v>
      </c>
      <c r="K98" s="113">
        <f t="shared" si="31"/>
        <v>8.8145896656534948</v>
      </c>
      <c r="L98" s="24">
        <f t="shared" si="31"/>
        <v>3.5862068965517238</v>
      </c>
      <c r="M98" s="4">
        <f t="shared" si="31"/>
        <v>11.849479583666934</v>
      </c>
      <c r="N98" s="4">
        <f t="shared" si="31"/>
        <v>8.5255767301905721</v>
      </c>
      <c r="O98" s="4">
        <f t="shared" si="31"/>
        <v>9.1304347826086953</v>
      </c>
      <c r="R98" s="195"/>
    </row>
    <row r="99" spans="1:19" ht="15" customHeight="1" x14ac:dyDescent="0.15">
      <c r="B99" s="34" t="s">
        <v>189</v>
      </c>
      <c r="F99" s="18">
        <v>5</v>
      </c>
      <c r="G99" s="18">
        <v>0</v>
      </c>
      <c r="H99" s="18">
        <v>5</v>
      </c>
      <c r="I99" s="18">
        <v>1</v>
      </c>
      <c r="J99" s="68">
        <v>1</v>
      </c>
      <c r="K99" s="113">
        <f t="shared" si="31"/>
        <v>0.25329280648429586</v>
      </c>
      <c r="L99" s="24">
        <f t="shared" si="31"/>
        <v>0</v>
      </c>
      <c r="M99" s="4">
        <f t="shared" si="31"/>
        <v>0.40032025620496392</v>
      </c>
      <c r="N99" s="4">
        <f t="shared" si="31"/>
        <v>0.10030090270812438</v>
      </c>
      <c r="O99" s="4">
        <f t="shared" si="31"/>
        <v>0.10869565217391304</v>
      </c>
      <c r="R99" s="195"/>
    </row>
    <row r="100" spans="1:19" ht="15" customHeight="1" x14ac:dyDescent="0.15">
      <c r="B100" s="34" t="s">
        <v>174</v>
      </c>
      <c r="F100" s="18">
        <v>111</v>
      </c>
      <c r="G100" s="18">
        <v>2</v>
      </c>
      <c r="H100" s="18">
        <v>109</v>
      </c>
      <c r="I100" s="18">
        <v>154</v>
      </c>
      <c r="J100" s="68">
        <v>153</v>
      </c>
      <c r="K100" s="113">
        <f t="shared" si="31"/>
        <v>5.6231003039513681</v>
      </c>
      <c r="L100" s="24">
        <f t="shared" si="31"/>
        <v>0.27586206896551724</v>
      </c>
      <c r="M100" s="4">
        <f t="shared" si="31"/>
        <v>8.7269815852682147</v>
      </c>
      <c r="N100" s="4">
        <f t="shared" si="31"/>
        <v>15.446339017051153</v>
      </c>
      <c r="O100" s="4">
        <f t="shared" si="31"/>
        <v>16.630434782608695</v>
      </c>
      <c r="R100" s="195"/>
    </row>
    <row r="101" spans="1:19" ht="15" customHeight="1" x14ac:dyDescent="0.15">
      <c r="B101" s="34" t="s">
        <v>160</v>
      </c>
      <c r="C101" s="36"/>
      <c r="D101" s="36"/>
      <c r="E101" s="36"/>
      <c r="F101" s="19">
        <v>411</v>
      </c>
      <c r="G101" s="19">
        <v>123</v>
      </c>
      <c r="H101" s="19">
        <v>288</v>
      </c>
      <c r="I101" s="19">
        <v>217</v>
      </c>
      <c r="J101" s="73">
        <v>203</v>
      </c>
      <c r="K101" s="117">
        <f t="shared" si="31"/>
        <v>20.820668693009118</v>
      </c>
      <c r="L101" s="26">
        <f t="shared" si="31"/>
        <v>16.96551724137931</v>
      </c>
      <c r="M101" s="5">
        <f t="shared" si="31"/>
        <v>23.058446757405925</v>
      </c>
      <c r="N101" s="5">
        <f t="shared" si="31"/>
        <v>21.76529588766299</v>
      </c>
      <c r="O101" s="5">
        <f t="shared" si="31"/>
        <v>22.065217391304348</v>
      </c>
      <c r="R101" s="195"/>
    </row>
    <row r="102" spans="1:19" ht="15" customHeight="1" x14ac:dyDescent="0.15">
      <c r="B102" s="38" t="s">
        <v>1</v>
      </c>
      <c r="C102" s="28"/>
      <c r="D102" s="28"/>
      <c r="E102" s="29"/>
      <c r="F102" s="39">
        <f t="shared" ref="F102:O102" si="32">SUM(F95:F101)</f>
        <v>1974</v>
      </c>
      <c r="G102" s="39">
        <f t="shared" si="32"/>
        <v>725</v>
      </c>
      <c r="H102" s="39">
        <f t="shared" si="32"/>
        <v>1249</v>
      </c>
      <c r="I102" s="39">
        <f t="shared" si="32"/>
        <v>997</v>
      </c>
      <c r="J102" s="69">
        <f t="shared" si="32"/>
        <v>920</v>
      </c>
      <c r="K102" s="114">
        <f t="shared" si="32"/>
        <v>100</v>
      </c>
      <c r="L102" s="25">
        <f t="shared" si="32"/>
        <v>100</v>
      </c>
      <c r="M102" s="6">
        <f t="shared" si="32"/>
        <v>100</v>
      </c>
      <c r="N102" s="6">
        <f t="shared" si="32"/>
        <v>100</v>
      </c>
      <c r="O102" s="6">
        <f t="shared" si="32"/>
        <v>100</v>
      </c>
    </row>
    <row r="103" spans="1:19" ht="15" customHeight="1" x14ac:dyDescent="0.15">
      <c r="B103" s="38" t="s">
        <v>92</v>
      </c>
      <c r="C103" s="28"/>
      <c r="D103" s="28"/>
      <c r="E103" s="29"/>
      <c r="F103" s="40">
        <v>14.361118727721411</v>
      </c>
      <c r="G103" s="40">
        <v>4.2805726941939568</v>
      </c>
      <c r="H103" s="40">
        <v>20.675883256528415</v>
      </c>
      <c r="I103" s="40">
        <v>25.936965811965809</v>
      </c>
      <c r="J103" s="40">
        <v>27.913761041376105</v>
      </c>
    </row>
    <row r="104" spans="1:19" ht="15" customHeight="1" x14ac:dyDescent="0.15">
      <c r="B104" s="63"/>
      <c r="C104" s="45"/>
      <c r="D104" s="45"/>
      <c r="E104" s="45"/>
      <c r="F104" s="115"/>
      <c r="G104" s="115"/>
      <c r="H104" s="115"/>
      <c r="I104" s="115"/>
      <c r="J104" s="115"/>
    </row>
    <row r="105" spans="1:19" ht="15" customHeight="1" x14ac:dyDescent="0.15">
      <c r="A105" s="1" t="s">
        <v>691</v>
      </c>
      <c r="B105" s="22"/>
      <c r="H105" s="7"/>
      <c r="I105" s="7"/>
      <c r="L105" s="7"/>
    </row>
    <row r="106" spans="1:19" ht="13.65" customHeight="1" x14ac:dyDescent="0.15">
      <c r="B106" s="65"/>
      <c r="C106" s="33"/>
      <c r="D106" s="33"/>
      <c r="E106" s="33"/>
      <c r="F106" s="33"/>
      <c r="G106" s="33"/>
      <c r="H106" s="75"/>
      <c r="I106" s="80"/>
      <c r="J106" s="87"/>
      <c r="K106" s="84" t="s">
        <v>2</v>
      </c>
      <c r="L106" s="87"/>
      <c r="M106" s="87"/>
      <c r="N106" s="110"/>
      <c r="O106" s="87"/>
      <c r="P106" s="84" t="s">
        <v>3</v>
      </c>
      <c r="Q106" s="87"/>
      <c r="R106" s="85"/>
    </row>
    <row r="107" spans="1:19" ht="22.65" customHeight="1" x14ac:dyDescent="0.15">
      <c r="B107" s="34"/>
      <c r="H107" s="76"/>
      <c r="I107" s="98" t="s">
        <v>589</v>
      </c>
      <c r="J107" s="98" t="s">
        <v>231</v>
      </c>
      <c r="K107" s="98" t="s">
        <v>232</v>
      </c>
      <c r="L107" s="98" t="s">
        <v>591</v>
      </c>
      <c r="M107" s="104" t="s">
        <v>234</v>
      </c>
      <c r="N107" s="107" t="s">
        <v>589</v>
      </c>
      <c r="O107" s="98" t="s">
        <v>231</v>
      </c>
      <c r="P107" s="98" t="s">
        <v>232</v>
      </c>
      <c r="Q107" s="98" t="s">
        <v>591</v>
      </c>
      <c r="R107" s="98" t="s">
        <v>234</v>
      </c>
    </row>
    <row r="108" spans="1:19" ht="12" customHeight="1" x14ac:dyDescent="0.15">
      <c r="B108" s="35"/>
      <c r="C108" s="36"/>
      <c r="D108" s="36"/>
      <c r="E108" s="36"/>
      <c r="F108" s="36"/>
      <c r="G108" s="36"/>
      <c r="H108" s="77"/>
      <c r="I108" s="37"/>
      <c r="J108" s="37"/>
      <c r="K108" s="37"/>
      <c r="L108" s="37"/>
      <c r="M108" s="67"/>
      <c r="N108" s="111">
        <f>K5</f>
        <v>2028</v>
      </c>
      <c r="O108" s="2">
        <f>L5</f>
        <v>726</v>
      </c>
      <c r="P108" s="2">
        <f>M5</f>
        <v>1302</v>
      </c>
      <c r="Q108" s="2">
        <f>N5</f>
        <v>1088</v>
      </c>
      <c r="R108" s="2">
        <f>O5</f>
        <v>1011</v>
      </c>
    </row>
    <row r="109" spans="1:19" ht="21" customHeight="1" x14ac:dyDescent="0.15">
      <c r="B109" s="261" t="s">
        <v>452</v>
      </c>
      <c r="C109" s="262"/>
      <c r="D109" s="262"/>
      <c r="E109" s="262"/>
      <c r="F109" s="262"/>
      <c r="G109" s="262"/>
      <c r="H109" s="254"/>
      <c r="I109" s="18">
        <v>240</v>
      </c>
      <c r="J109" s="18">
        <v>107</v>
      </c>
      <c r="K109" s="18">
        <v>133</v>
      </c>
      <c r="L109" s="18">
        <v>63</v>
      </c>
      <c r="M109" s="68">
        <v>58</v>
      </c>
      <c r="N109" s="113">
        <f t="shared" ref="N109:R113" si="33">I109/N$108*100</f>
        <v>11.834319526627219</v>
      </c>
      <c r="O109" s="24">
        <f t="shared" si="33"/>
        <v>14.738292011019283</v>
      </c>
      <c r="P109" s="4">
        <f t="shared" si="33"/>
        <v>10.21505376344086</v>
      </c>
      <c r="Q109" s="4">
        <f t="shared" si="33"/>
        <v>5.7904411764705888</v>
      </c>
      <c r="R109" s="4">
        <f t="shared" si="33"/>
        <v>5.7368941641938678</v>
      </c>
      <c r="S109" s="195"/>
    </row>
    <row r="110" spans="1:19" ht="21" customHeight="1" x14ac:dyDescent="0.15">
      <c r="B110" s="62" t="s">
        <v>451</v>
      </c>
      <c r="C110" s="263"/>
      <c r="D110" s="263"/>
      <c r="E110" s="263"/>
      <c r="F110" s="263"/>
      <c r="G110" s="263"/>
      <c r="H110" s="76"/>
      <c r="I110" s="18">
        <v>748</v>
      </c>
      <c r="J110" s="18">
        <v>414</v>
      </c>
      <c r="K110" s="18">
        <v>334</v>
      </c>
      <c r="L110" s="18">
        <v>211</v>
      </c>
      <c r="M110" s="68">
        <v>150</v>
      </c>
      <c r="N110" s="113">
        <f t="shared" si="33"/>
        <v>36.883629191321496</v>
      </c>
      <c r="O110" s="24">
        <f t="shared" si="33"/>
        <v>57.02479338842975</v>
      </c>
      <c r="P110" s="4">
        <f t="shared" si="33"/>
        <v>25.652841781874042</v>
      </c>
      <c r="Q110" s="4">
        <f t="shared" si="33"/>
        <v>19.393382352941178</v>
      </c>
      <c r="R110" s="4">
        <f t="shared" si="33"/>
        <v>14.836795252225517</v>
      </c>
      <c r="S110" s="195"/>
    </row>
    <row r="111" spans="1:19" ht="21" customHeight="1" x14ac:dyDescent="0.15">
      <c r="B111" s="265" t="s">
        <v>453</v>
      </c>
      <c r="C111" s="266"/>
      <c r="D111" s="266"/>
      <c r="E111" s="266"/>
      <c r="F111" s="266"/>
      <c r="G111" s="266"/>
      <c r="H111" s="253"/>
      <c r="I111" s="18">
        <v>485</v>
      </c>
      <c r="J111" s="18">
        <v>100</v>
      </c>
      <c r="K111" s="18">
        <v>385</v>
      </c>
      <c r="L111" s="18">
        <v>317</v>
      </c>
      <c r="M111" s="68">
        <v>313</v>
      </c>
      <c r="N111" s="113">
        <f t="shared" si="33"/>
        <v>23.915187376725839</v>
      </c>
      <c r="O111" s="24">
        <f t="shared" si="33"/>
        <v>13.774104683195592</v>
      </c>
      <c r="P111" s="4">
        <f t="shared" si="33"/>
        <v>29.56989247311828</v>
      </c>
      <c r="Q111" s="4">
        <f t="shared" si="33"/>
        <v>29.136029411764707</v>
      </c>
      <c r="R111" s="4">
        <f t="shared" si="33"/>
        <v>30.959446092977249</v>
      </c>
      <c r="S111" s="195"/>
    </row>
    <row r="112" spans="1:19" ht="21" customHeight="1" x14ac:dyDescent="0.15">
      <c r="B112" s="62" t="s">
        <v>454</v>
      </c>
      <c r="C112" s="263"/>
      <c r="D112" s="263"/>
      <c r="E112" s="263"/>
      <c r="F112" s="263"/>
      <c r="G112" s="263"/>
      <c r="H112" s="76"/>
      <c r="I112" s="18">
        <v>369</v>
      </c>
      <c r="J112" s="18">
        <v>44</v>
      </c>
      <c r="K112" s="18">
        <v>325</v>
      </c>
      <c r="L112" s="18">
        <v>361</v>
      </c>
      <c r="M112" s="68">
        <v>354</v>
      </c>
      <c r="N112" s="113">
        <f t="shared" si="33"/>
        <v>18.19526627218935</v>
      </c>
      <c r="O112" s="24">
        <f t="shared" si="33"/>
        <v>6.0606060606060606</v>
      </c>
      <c r="P112" s="4">
        <f t="shared" si="33"/>
        <v>24.961597542242703</v>
      </c>
      <c r="Q112" s="4">
        <f t="shared" si="33"/>
        <v>33.180147058823529</v>
      </c>
      <c r="R112" s="4">
        <f t="shared" si="33"/>
        <v>35.014836795252222</v>
      </c>
      <c r="S112" s="195"/>
    </row>
    <row r="113" spans="1:19" ht="21" customHeight="1" x14ac:dyDescent="0.15">
      <c r="B113" s="62" t="s">
        <v>0</v>
      </c>
      <c r="C113" s="264"/>
      <c r="D113" s="264"/>
      <c r="E113" s="264"/>
      <c r="F113" s="264"/>
      <c r="G113" s="264"/>
      <c r="H113" s="77"/>
      <c r="I113" s="19">
        <v>186</v>
      </c>
      <c r="J113" s="19">
        <v>61</v>
      </c>
      <c r="K113" s="19">
        <v>125</v>
      </c>
      <c r="L113" s="19">
        <v>136</v>
      </c>
      <c r="M113" s="73">
        <v>136</v>
      </c>
      <c r="N113" s="117">
        <f t="shared" si="33"/>
        <v>9.1715976331360949</v>
      </c>
      <c r="O113" s="26">
        <f t="shared" si="33"/>
        <v>8.4022038567493116</v>
      </c>
      <c r="P113" s="5">
        <f t="shared" si="33"/>
        <v>9.6006144393241168</v>
      </c>
      <c r="Q113" s="5">
        <f t="shared" si="33"/>
        <v>12.5</v>
      </c>
      <c r="R113" s="5">
        <f t="shared" si="33"/>
        <v>13.452027695351138</v>
      </c>
      <c r="S113" s="195"/>
    </row>
    <row r="114" spans="1:19" ht="15" customHeight="1" x14ac:dyDescent="0.15">
      <c r="B114" s="38" t="s">
        <v>1</v>
      </c>
      <c r="C114" s="28"/>
      <c r="D114" s="28"/>
      <c r="E114" s="28"/>
      <c r="F114" s="28"/>
      <c r="G114" s="28"/>
      <c r="H114" s="29"/>
      <c r="I114" s="39">
        <f t="shared" ref="I114:R114" si="34">SUM(I109:I113)</f>
        <v>2028</v>
      </c>
      <c r="J114" s="39">
        <f t="shared" si="34"/>
        <v>726</v>
      </c>
      <c r="K114" s="39">
        <f t="shared" si="34"/>
        <v>1302</v>
      </c>
      <c r="L114" s="39">
        <f t="shared" si="34"/>
        <v>1088</v>
      </c>
      <c r="M114" s="69">
        <f t="shared" si="34"/>
        <v>1011</v>
      </c>
      <c r="N114" s="114">
        <f t="shared" si="34"/>
        <v>100</v>
      </c>
      <c r="O114" s="25">
        <f t="shared" si="34"/>
        <v>100</v>
      </c>
      <c r="P114" s="6">
        <f t="shared" si="34"/>
        <v>100</v>
      </c>
      <c r="Q114" s="6">
        <f t="shared" si="34"/>
        <v>100</v>
      </c>
      <c r="R114" s="6">
        <f t="shared" si="34"/>
        <v>99.999999999999986</v>
      </c>
    </row>
    <row r="115" spans="1:19" ht="15" customHeight="1" x14ac:dyDescent="0.15">
      <c r="B115" s="63"/>
      <c r="C115" s="45"/>
      <c r="D115" s="45"/>
      <c r="E115" s="45"/>
      <c r="F115" s="115"/>
      <c r="G115" s="115"/>
      <c r="H115" s="115"/>
      <c r="I115" s="115"/>
    </row>
    <row r="116" spans="1:19" ht="13.65" customHeight="1" x14ac:dyDescent="0.15">
      <c r="A116" s="74" t="s">
        <v>692</v>
      </c>
      <c r="B116" s="22"/>
      <c r="H116" s="7"/>
    </row>
    <row r="117" spans="1:19" ht="15" customHeight="1" x14ac:dyDescent="0.15">
      <c r="A117" s="1" t="s">
        <v>693</v>
      </c>
      <c r="B117" s="22"/>
      <c r="H117" s="7"/>
      <c r="I117" s="7"/>
      <c r="L117" s="7"/>
    </row>
    <row r="118" spans="1:19" ht="13.65" customHeight="1" x14ac:dyDescent="0.15">
      <c r="B118" s="65"/>
      <c r="C118" s="33"/>
      <c r="D118" s="33"/>
      <c r="E118" s="33"/>
      <c r="F118" s="33"/>
      <c r="G118" s="33"/>
      <c r="H118" s="75"/>
      <c r="I118" s="80"/>
      <c r="J118" s="87"/>
      <c r="K118" s="84" t="s">
        <v>2</v>
      </c>
      <c r="L118" s="87"/>
      <c r="M118" s="87"/>
      <c r="N118" s="110"/>
      <c r="O118" s="87"/>
      <c r="P118" s="84" t="s">
        <v>3</v>
      </c>
      <c r="Q118" s="87"/>
      <c r="R118" s="85"/>
    </row>
    <row r="119" spans="1:19" ht="22.65" customHeight="1" x14ac:dyDescent="0.15">
      <c r="B119" s="34"/>
      <c r="H119" s="76"/>
      <c r="I119" s="98" t="s">
        <v>589</v>
      </c>
      <c r="J119" s="98" t="s">
        <v>231</v>
      </c>
      <c r="K119" s="98" t="s">
        <v>232</v>
      </c>
      <c r="L119" s="98" t="s">
        <v>591</v>
      </c>
      <c r="M119" s="104" t="s">
        <v>234</v>
      </c>
      <c r="N119" s="107" t="s">
        <v>589</v>
      </c>
      <c r="O119" s="98" t="s">
        <v>231</v>
      </c>
      <c r="P119" s="98" t="s">
        <v>232</v>
      </c>
      <c r="Q119" s="98" t="s">
        <v>591</v>
      </c>
      <c r="R119" s="98" t="s">
        <v>234</v>
      </c>
    </row>
    <row r="120" spans="1:19" ht="12" customHeight="1" x14ac:dyDescent="0.15">
      <c r="B120" s="35"/>
      <c r="C120" s="36"/>
      <c r="D120" s="36"/>
      <c r="E120" s="36"/>
      <c r="F120" s="36"/>
      <c r="G120" s="36"/>
      <c r="H120" s="77"/>
      <c r="I120" s="37"/>
      <c r="J120" s="37"/>
      <c r="K120" s="37"/>
      <c r="L120" s="37"/>
      <c r="M120" s="67"/>
      <c r="N120" s="111">
        <f>I109</f>
        <v>240</v>
      </c>
      <c r="O120" s="2">
        <f t="shared" ref="O120:R120" si="35">J109</f>
        <v>107</v>
      </c>
      <c r="P120" s="2">
        <f t="shared" si="35"/>
        <v>133</v>
      </c>
      <c r="Q120" s="2">
        <f t="shared" si="35"/>
        <v>63</v>
      </c>
      <c r="R120" s="2">
        <f t="shared" si="35"/>
        <v>58</v>
      </c>
    </row>
    <row r="121" spans="1:19" ht="15" customHeight="1" x14ac:dyDescent="0.15">
      <c r="B121" s="243" t="s">
        <v>573</v>
      </c>
      <c r="C121" s="262"/>
      <c r="D121" s="262"/>
      <c r="E121" s="262"/>
      <c r="F121" s="262"/>
      <c r="G121" s="262"/>
      <c r="H121" s="279"/>
      <c r="I121" s="18">
        <v>142</v>
      </c>
      <c r="J121" s="18">
        <v>88</v>
      </c>
      <c r="K121" s="18">
        <v>54</v>
      </c>
      <c r="L121" s="18">
        <v>24</v>
      </c>
      <c r="M121" s="68">
        <v>20</v>
      </c>
      <c r="N121" s="113">
        <f>I121/N$120*100</f>
        <v>59.166666666666664</v>
      </c>
      <c r="O121" s="24">
        <f t="shared" ref="O121:O127" si="36">J121/O$120*100</f>
        <v>82.242990654205599</v>
      </c>
      <c r="P121" s="4">
        <f t="shared" ref="P121:P127" si="37">K121/P$120*100</f>
        <v>40.601503759398497</v>
      </c>
      <c r="Q121" s="4">
        <f t="shared" ref="Q121:Q127" si="38">L121/Q$120*100</f>
        <v>38.095238095238095</v>
      </c>
      <c r="R121" s="4">
        <f t="shared" ref="R121:R127" si="39">M121/R$120*100</f>
        <v>34.482758620689658</v>
      </c>
      <c r="S121" s="195"/>
    </row>
    <row r="122" spans="1:19" ht="15" customHeight="1" x14ac:dyDescent="0.15">
      <c r="B122" s="34" t="s">
        <v>574</v>
      </c>
      <c r="C122" s="263"/>
      <c r="D122" s="263"/>
      <c r="E122" s="263"/>
      <c r="F122" s="263"/>
      <c r="G122" s="263"/>
      <c r="H122" s="76"/>
      <c r="I122" s="18">
        <v>112</v>
      </c>
      <c r="J122" s="18">
        <v>68</v>
      </c>
      <c r="K122" s="18">
        <v>44</v>
      </c>
      <c r="L122" s="18">
        <v>26</v>
      </c>
      <c r="M122" s="68">
        <v>23</v>
      </c>
      <c r="N122" s="113">
        <f t="shared" ref="N122:N127" si="40">I122/N$120*100</f>
        <v>46.666666666666664</v>
      </c>
      <c r="O122" s="24">
        <f t="shared" si="36"/>
        <v>63.551401869158873</v>
      </c>
      <c r="P122" s="4">
        <f t="shared" si="37"/>
        <v>33.082706766917291</v>
      </c>
      <c r="Q122" s="4">
        <f t="shared" si="38"/>
        <v>41.269841269841265</v>
      </c>
      <c r="R122" s="4">
        <f t="shared" si="39"/>
        <v>39.655172413793103</v>
      </c>
      <c r="S122" s="195"/>
    </row>
    <row r="123" spans="1:19" ht="15" customHeight="1" x14ac:dyDescent="0.15">
      <c r="B123" s="245" t="s">
        <v>575</v>
      </c>
      <c r="C123" s="266"/>
      <c r="D123" s="266"/>
      <c r="E123" s="266"/>
      <c r="F123" s="266"/>
      <c r="G123" s="266"/>
      <c r="H123" s="253"/>
      <c r="I123" s="18">
        <v>61</v>
      </c>
      <c r="J123" s="18">
        <v>34</v>
      </c>
      <c r="K123" s="18">
        <v>27</v>
      </c>
      <c r="L123" s="18">
        <v>11</v>
      </c>
      <c r="M123" s="68">
        <v>11</v>
      </c>
      <c r="N123" s="113">
        <f t="shared" si="40"/>
        <v>25.416666666666664</v>
      </c>
      <c r="O123" s="24">
        <f t="shared" si="36"/>
        <v>31.775700934579437</v>
      </c>
      <c r="P123" s="4">
        <f t="shared" si="37"/>
        <v>20.300751879699249</v>
      </c>
      <c r="Q123" s="4">
        <f t="shared" si="38"/>
        <v>17.460317460317459</v>
      </c>
      <c r="R123" s="4">
        <f t="shared" si="39"/>
        <v>18.96551724137931</v>
      </c>
      <c r="S123" s="195"/>
    </row>
    <row r="124" spans="1:19" ht="15" customHeight="1" x14ac:dyDescent="0.15">
      <c r="B124" s="34" t="s">
        <v>576</v>
      </c>
      <c r="C124" s="263"/>
      <c r="D124" s="263"/>
      <c r="E124" s="263"/>
      <c r="F124" s="263"/>
      <c r="G124" s="263"/>
      <c r="H124" s="76"/>
      <c r="I124" s="18">
        <v>98</v>
      </c>
      <c r="J124" s="18">
        <v>63</v>
      </c>
      <c r="K124" s="18">
        <v>35</v>
      </c>
      <c r="L124" s="18">
        <v>20</v>
      </c>
      <c r="M124" s="68">
        <v>18</v>
      </c>
      <c r="N124" s="113">
        <f t="shared" si="40"/>
        <v>40.833333333333336</v>
      </c>
      <c r="O124" s="24">
        <f t="shared" si="36"/>
        <v>58.878504672897193</v>
      </c>
      <c r="P124" s="4">
        <f t="shared" si="37"/>
        <v>26.315789473684209</v>
      </c>
      <c r="Q124" s="4">
        <f t="shared" si="38"/>
        <v>31.746031746031743</v>
      </c>
      <c r="R124" s="4">
        <f t="shared" si="39"/>
        <v>31.03448275862069</v>
      </c>
      <c r="S124" s="195"/>
    </row>
    <row r="125" spans="1:19" ht="15" customHeight="1" x14ac:dyDescent="0.15">
      <c r="B125" s="245" t="s">
        <v>577</v>
      </c>
      <c r="C125" s="266"/>
      <c r="D125" s="266"/>
      <c r="E125" s="266"/>
      <c r="F125" s="266"/>
      <c r="G125" s="266"/>
      <c r="H125" s="253"/>
      <c r="I125" s="18">
        <v>144</v>
      </c>
      <c r="J125" s="18">
        <v>74</v>
      </c>
      <c r="K125" s="18">
        <v>70</v>
      </c>
      <c r="L125" s="18">
        <v>36</v>
      </c>
      <c r="M125" s="68">
        <v>32</v>
      </c>
      <c r="N125" s="113">
        <f t="shared" si="40"/>
        <v>60</v>
      </c>
      <c r="O125" s="24">
        <f t="shared" si="36"/>
        <v>69.158878504672899</v>
      </c>
      <c r="P125" s="4">
        <f t="shared" si="37"/>
        <v>52.631578947368418</v>
      </c>
      <c r="Q125" s="4">
        <f t="shared" si="38"/>
        <v>57.142857142857139</v>
      </c>
      <c r="R125" s="4">
        <f t="shared" si="39"/>
        <v>55.172413793103445</v>
      </c>
      <c r="S125" s="195"/>
    </row>
    <row r="126" spans="1:19" ht="15" customHeight="1" x14ac:dyDescent="0.15">
      <c r="B126" s="34" t="s">
        <v>578</v>
      </c>
      <c r="C126" s="263"/>
      <c r="D126" s="263"/>
      <c r="E126" s="263"/>
      <c r="F126" s="263"/>
      <c r="G126" s="263"/>
      <c r="H126" s="76"/>
      <c r="I126" s="18">
        <v>90</v>
      </c>
      <c r="J126" s="18">
        <v>58</v>
      </c>
      <c r="K126" s="18">
        <v>32</v>
      </c>
      <c r="L126" s="18">
        <v>20</v>
      </c>
      <c r="M126" s="68">
        <v>17</v>
      </c>
      <c r="N126" s="113">
        <f t="shared" si="40"/>
        <v>37.5</v>
      </c>
      <c r="O126" s="24">
        <f t="shared" si="36"/>
        <v>54.205607476635507</v>
      </c>
      <c r="P126" s="4">
        <f t="shared" si="37"/>
        <v>24.060150375939848</v>
      </c>
      <c r="Q126" s="4">
        <f t="shared" si="38"/>
        <v>31.746031746031743</v>
      </c>
      <c r="R126" s="4">
        <f t="shared" si="39"/>
        <v>29.310344827586203</v>
      </c>
      <c r="S126" s="195"/>
    </row>
    <row r="127" spans="1:19" ht="15" customHeight="1" x14ac:dyDescent="0.15">
      <c r="B127" s="62" t="s">
        <v>0</v>
      </c>
      <c r="C127" s="264"/>
      <c r="D127" s="264"/>
      <c r="E127" s="264"/>
      <c r="F127" s="264"/>
      <c r="G127" s="264"/>
      <c r="H127" s="77"/>
      <c r="I127" s="19">
        <v>31</v>
      </c>
      <c r="J127" s="19">
        <v>3</v>
      </c>
      <c r="K127" s="19">
        <v>28</v>
      </c>
      <c r="L127" s="19">
        <v>12</v>
      </c>
      <c r="M127" s="73">
        <v>12</v>
      </c>
      <c r="N127" s="117">
        <f t="shared" si="40"/>
        <v>12.916666666666668</v>
      </c>
      <c r="O127" s="26">
        <f t="shared" si="36"/>
        <v>2.8037383177570092</v>
      </c>
      <c r="P127" s="5">
        <f t="shared" si="37"/>
        <v>21.052631578947366</v>
      </c>
      <c r="Q127" s="5">
        <f t="shared" si="38"/>
        <v>19.047619047619047</v>
      </c>
      <c r="R127" s="5">
        <f t="shared" si="39"/>
        <v>20.689655172413794</v>
      </c>
      <c r="S127" s="195"/>
    </row>
    <row r="128" spans="1:19" ht="15" customHeight="1" x14ac:dyDescent="0.15">
      <c r="B128" s="38" t="s">
        <v>1</v>
      </c>
      <c r="C128" s="28"/>
      <c r="D128" s="28"/>
      <c r="E128" s="28"/>
      <c r="F128" s="28"/>
      <c r="G128" s="28"/>
      <c r="H128" s="29"/>
      <c r="I128" s="39">
        <f t="shared" ref="I128:M128" si="41">SUM(I121:I127)</f>
        <v>678</v>
      </c>
      <c r="J128" s="39">
        <f t="shared" si="41"/>
        <v>388</v>
      </c>
      <c r="K128" s="39">
        <f t="shared" si="41"/>
        <v>290</v>
      </c>
      <c r="L128" s="39">
        <f t="shared" si="41"/>
        <v>149</v>
      </c>
      <c r="M128" s="69">
        <f t="shared" si="41"/>
        <v>133</v>
      </c>
      <c r="N128" s="114" t="str">
        <f>IF(SUM(N121:N127)&gt;100,"－",SUM(N121:N127))</f>
        <v>－</v>
      </c>
      <c r="O128" s="25" t="str">
        <f t="shared" ref="O128:R128" si="42">IF(SUM(O121:O127)&gt;100,"－",SUM(O121:O127))</f>
        <v>－</v>
      </c>
      <c r="P128" s="6" t="str">
        <f t="shared" si="42"/>
        <v>－</v>
      </c>
      <c r="Q128" s="6" t="str">
        <f t="shared" si="42"/>
        <v>－</v>
      </c>
      <c r="R128" s="6" t="str">
        <f t="shared" si="42"/>
        <v>－</v>
      </c>
    </row>
    <row r="129" spans="1:22" ht="15" customHeight="1" x14ac:dyDescent="0.15">
      <c r="B129" s="63"/>
      <c r="C129" s="45"/>
      <c r="D129" s="45"/>
      <c r="E129" s="45"/>
      <c r="F129" s="115"/>
      <c r="G129" s="115"/>
      <c r="H129" s="115"/>
      <c r="I129" s="115"/>
    </row>
    <row r="130" spans="1:22" ht="13.65" customHeight="1" x14ac:dyDescent="0.15">
      <c r="A130" s="74" t="s">
        <v>694</v>
      </c>
      <c r="B130" s="22"/>
      <c r="H130" s="7"/>
    </row>
    <row r="131" spans="1:22" ht="15" customHeight="1" x14ac:dyDescent="0.15">
      <c r="A131" s="1" t="s">
        <v>695</v>
      </c>
      <c r="B131" s="22"/>
      <c r="H131" s="7"/>
      <c r="I131" s="7"/>
      <c r="L131" s="7"/>
    </row>
    <row r="132" spans="1:22" ht="13.65" customHeight="1" x14ac:dyDescent="0.15">
      <c r="B132" s="65"/>
      <c r="C132" s="33"/>
      <c r="D132" s="33"/>
      <c r="E132" s="33"/>
      <c r="F132" s="33"/>
      <c r="G132" s="33"/>
      <c r="H132" s="33"/>
      <c r="I132" s="80"/>
      <c r="J132" s="87"/>
      <c r="K132" s="84" t="s">
        <v>2</v>
      </c>
      <c r="L132" s="87"/>
      <c r="M132" s="87"/>
      <c r="N132" s="110"/>
      <c r="O132" s="87"/>
      <c r="P132" s="84" t="s">
        <v>3</v>
      </c>
      <c r="Q132" s="87"/>
      <c r="R132" s="85"/>
    </row>
    <row r="133" spans="1:22" ht="22.65" customHeight="1" x14ac:dyDescent="0.15">
      <c r="B133" s="34"/>
      <c r="H133" s="76"/>
      <c r="I133" s="98" t="s">
        <v>589</v>
      </c>
      <c r="J133" s="98" t="s">
        <v>231</v>
      </c>
      <c r="K133" s="98" t="s">
        <v>232</v>
      </c>
      <c r="L133" s="98" t="s">
        <v>591</v>
      </c>
      <c r="M133" s="104" t="s">
        <v>234</v>
      </c>
      <c r="N133" s="107" t="s">
        <v>589</v>
      </c>
      <c r="O133" s="98" t="s">
        <v>231</v>
      </c>
      <c r="P133" s="98" t="s">
        <v>232</v>
      </c>
      <c r="Q133" s="98" t="s">
        <v>591</v>
      </c>
      <c r="R133" s="98" t="s">
        <v>234</v>
      </c>
    </row>
    <row r="134" spans="1:22" ht="12" customHeight="1" x14ac:dyDescent="0.15">
      <c r="B134" s="35"/>
      <c r="C134" s="36"/>
      <c r="D134" s="36"/>
      <c r="E134" s="36"/>
      <c r="F134" s="36"/>
      <c r="G134" s="36"/>
      <c r="H134" s="77"/>
      <c r="I134" s="37"/>
      <c r="J134" s="37"/>
      <c r="K134" s="37"/>
      <c r="L134" s="37"/>
      <c r="M134" s="67"/>
      <c r="N134" s="111">
        <f>I111</f>
        <v>485</v>
      </c>
      <c r="O134" s="2">
        <f>J111</f>
        <v>100</v>
      </c>
      <c r="P134" s="2">
        <f>K111</f>
        <v>385</v>
      </c>
      <c r="Q134" s="2">
        <f>L111</f>
        <v>317</v>
      </c>
      <c r="R134" s="2">
        <f>M111</f>
        <v>313</v>
      </c>
    </row>
    <row r="135" spans="1:22" ht="15" customHeight="1" x14ac:dyDescent="0.15">
      <c r="B135" s="34" t="s">
        <v>618</v>
      </c>
      <c r="H135" s="7"/>
      <c r="I135" s="18">
        <v>311</v>
      </c>
      <c r="J135" s="18">
        <v>24</v>
      </c>
      <c r="K135" s="18">
        <v>287</v>
      </c>
      <c r="L135" s="18">
        <v>226</v>
      </c>
      <c r="M135" s="68">
        <v>223</v>
      </c>
      <c r="N135" s="113">
        <f>I135/N$134*100</f>
        <v>64.123711340206185</v>
      </c>
      <c r="O135" s="24">
        <f t="shared" ref="O135:O138" si="43">J135/O$134*100</f>
        <v>24</v>
      </c>
      <c r="P135" s="4">
        <f t="shared" ref="P135:P138" si="44">K135/P$134*100</f>
        <v>74.545454545454547</v>
      </c>
      <c r="Q135" s="4">
        <f t="shared" ref="Q135:Q138" si="45">L135/Q$134*100</f>
        <v>71.293375394321771</v>
      </c>
      <c r="R135" s="4">
        <f t="shared" ref="R135:R138" si="46">M135/R$134*100</f>
        <v>71.246006389776369</v>
      </c>
      <c r="V135" s="195"/>
    </row>
    <row r="136" spans="1:22" ht="15" customHeight="1" x14ac:dyDescent="0.15">
      <c r="B136" s="34" t="s">
        <v>619</v>
      </c>
      <c r="H136" s="7"/>
      <c r="I136" s="18">
        <v>60</v>
      </c>
      <c r="J136" s="18">
        <v>19</v>
      </c>
      <c r="K136" s="18">
        <v>41</v>
      </c>
      <c r="L136" s="18">
        <v>40</v>
      </c>
      <c r="M136" s="68">
        <v>40</v>
      </c>
      <c r="N136" s="113">
        <f t="shared" ref="N136:N138" si="47">I136/N$134*100</f>
        <v>12.371134020618557</v>
      </c>
      <c r="O136" s="24">
        <f t="shared" si="43"/>
        <v>19</v>
      </c>
      <c r="P136" s="4">
        <f t="shared" si="44"/>
        <v>10.649350649350648</v>
      </c>
      <c r="Q136" s="4">
        <f t="shared" si="45"/>
        <v>12.618296529968454</v>
      </c>
      <c r="R136" s="4">
        <f t="shared" si="46"/>
        <v>12.779552715654951</v>
      </c>
      <c r="V136" s="195"/>
    </row>
    <row r="137" spans="1:22" ht="15" customHeight="1" x14ac:dyDescent="0.15">
      <c r="B137" s="34" t="s">
        <v>620</v>
      </c>
      <c r="H137" s="7"/>
      <c r="I137" s="18">
        <v>96</v>
      </c>
      <c r="J137" s="18">
        <v>50</v>
      </c>
      <c r="K137" s="18">
        <v>46</v>
      </c>
      <c r="L137" s="18">
        <v>45</v>
      </c>
      <c r="M137" s="68">
        <v>44</v>
      </c>
      <c r="N137" s="113">
        <f t="shared" si="47"/>
        <v>19.793814432989691</v>
      </c>
      <c r="O137" s="24">
        <f t="shared" si="43"/>
        <v>50</v>
      </c>
      <c r="P137" s="4">
        <f t="shared" si="44"/>
        <v>11.948051948051948</v>
      </c>
      <c r="Q137" s="4">
        <f t="shared" si="45"/>
        <v>14.195583596214512</v>
      </c>
      <c r="R137" s="4">
        <f t="shared" si="46"/>
        <v>14.057507987220447</v>
      </c>
      <c r="V137" s="195"/>
    </row>
    <row r="138" spans="1:22" ht="15" customHeight="1" x14ac:dyDescent="0.15">
      <c r="B138" s="62" t="s">
        <v>0</v>
      </c>
      <c r="C138" s="36"/>
      <c r="D138" s="36"/>
      <c r="E138" s="36"/>
      <c r="F138" s="36"/>
      <c r="G138" s="36"/>
      <c r="H138" s="36"/>
      <c r="I138" s="19">
        <v>18</v>
      </c>
      <c r="J138" s="19">
        <v>7</v>
      </c>
      <c r="K138" s="19">
        <v>11</v>
      </c>
      <c r="L138" s="19">
        <v>6</v>
      </c>
      <c r="M138" s="73">
        <v>6</v>
      </c>
      <c r="N138" s="117">
        <f t="shared" si="47"/>
        <v>3.7113402061855671</v>
      </c>
      <c r="O138" s="26">
        <f t="shared" si="43"/>
        <v>7.0000000000000009</v>
      </c>
      <c r="P138" s="5">
        <f t="shared" si="44"/>
        <v>2.8571428571428572</v>
      </c>
      <c r="Q138" s="5">
        <f t="shared" si="45"/>
        <v>1.8927444794952681</v>
      </c>
      <c r="R138" s="5">
        <f t="shared" si="46"/>
        <v>1.9169329073482428</v>
      </c>
      <c r="V138" s="195"/>
    </row>
    <row r="139" spans="1:22" ht="15" customHeight="1" x14ac:dyDescent="0.15">
      <c r="B139" s="38" t="s">
        <v>1</v>
      </c>
      <c r="C139" s="28"/>
      <c r="D139" s="28"/>
      <c r="E139" s="28"/>
      <c r="F139" s="28"/>
      <c r="G139" s="28"/>
      <c r="H139" s="29"/>
      <c r="I139" s="39">
        <f t="shared" ref="I139:R139" si="48">SUM(I135:I138)</f>
        <v>485</v>
      </c>
      <c r="J139" s="39">
        <f t="shared" si="48"/>
        <v>100</v>
      </c>
      <c r="K139" s="39">
        <f t="shared" si="48"/>
        <v>385</v>
      </c>
      <c r="L139" s="39">
        <f t="shared" si="48"/>
        <v>317</v>
      </c>
      <c r="M139" s="69">
        <f t="shared" si="48"/>
        <v>313</v>
      </c>
      <c r="N139" s="114">
        <f t="shared" si="48"/>
        <v>100</v>
      </c>
      <c r="O139" s="25">
        <f t="shared" si="48"/>
        <v>100</v>
      </c>
      <c r="P139" s="6">
        <f t="shared" si="48"/>
        <v>100</v>
      </c>
      <c r="Q139" s="6">
        <f t="shared" si="48"/>
        <v>100</v>
      </c>
      <c r="R139" s="6">
        <f t="shared" si="48"/>
        <v>100</v>
      </c>
    </row>
    <row r="140" spans="1:22" ht="15" customHeight="1" x14ac:dyDescent="0.15">
      <c r="B140" s="63"/>
      <c r="C140" s="45"/>
      <c r="D140" s="45"/>
      <c r="E140" s="45"/>
      <c r="F140" s="115"/>
      <c r="G140" s="115"/>
      <c r="H140" s="115"/>
      <c r="I140" s="115"/>
      <c r="J140" s="115"/>
    </row>
    <row r="141" spans="1:22" ht="15" customHeight="1" x14ac:dyDescent="0.15">
      <c r="A141" s="144" t="s">
        <v>696</v>
      </c>
      <c r="C141" s="1"/>
      <c r="D141" s="1"/>
      <c r="E141" s="1"/>
      <c r="H141" s="7"/>
      <c r="I141" s="7"/>
      <c r="J141" s="7"/>
      <c r="K141" s="7"/>
    </row>
    <row r="142" spans="1:22" ht="15" customHeight="1" x14ac:dyDescent="0.15">
      <c r="A142" s="1" t="s">
        <v>697</v>
      </c>
      <c r="B142" s="22"/>
      <c r="C142" s="1"/>
      <c r="D142" s="1"/>
      <c r="E142" s="1"/>
    </row>
    <row r="143" spans="1:22" ht="13.65" customHeight="1" x14ac:dyDescent="0.15">
      <c r="B143" s="65"/>
      <c r="C143" s="33"/>
      <c r="D143" s="33"/>
      <c r="E143" s="80"/>
      <c r="F143" s="84" t="s">
        <v>2</v>
      </c>
      <c r="G143" s="87"/>
      <c r="H143" s="110"/>
      <c r="I143" s="84" t="s">
        <v>3</v>
      </c>
      <c r="J143" s="85"/>
    </row>
    <row r="144" spans="1:22" ht="19.2" x14ac:dyDescent="0.15">
      <c r="B144" s="78"/>
      <c r="E144" s="98" t="s">
        <v>4</v>
      </c>
      <c r="F144" s="98" t="s">
        <v>231</v>
      </c>
      <c r="G144" s="98" t="s">
        <v>233</v>
      </c>
      <c r="H144" s="107" t="s">
        <v>4</v>
      </c>
      <c r="I144" s="98" t="s">
        <v>231</v>
      </c>
      <c r="J144" s="98" t="s">
        <v>233</v>
      </c>
    </row>
    <row r="145" spans="1:15" ht="12" customHeight="1" x14ac:dyDescent="0.15">
      <c r="B145" s="35"/>
      <c r="C145" s="89"/>
      <c r="D145" s="36"/>
      <c r="E145" s="37"/>
      <c r="F145" s="37"/>
      <c r="G145" s="37"/>
      <c r="H145" s="111">
        <f>E$152</f>
        <v>803</v>
      </c>
      <c r="I145" s="2">
        <f>F$152</f>
        <v>726</v>
      </c>
      <c r="J145" s="2">
        <f>G$152</f>
        <v>77</v>
      </c>
      <c r="K145" s="91"/>
      <c r="L145" s="91"/>
      <c r="M145" s="91"/>
    </row>
    <row r="146" spans="1:15" ht="15" customHeight="1" x14ac:dyDescent="0.15">
      <c r="B146" s="34" t="s">
        <v>131</v>
      </c>
      <c r="C146" s="235"/>
      <c r="E146" s="18">
        <v>27</v>
      </c>
      <c r="F146" s="18">
        <v>27</v>
      </c>
      <c r="G146" s="18">
        <v>0</v>
      </c>
      <c r="H146" s="113">
        <f t="shared" ref="H146:J151" si="49">E146/H$145*100</f>
        <v>3.3623910336239105</v>
      </c>
      <c r="I146" s="4">
        <f t="shared" si="49"/>
        <v>3.71900826446281</v>
      </c>
      <c r="J146" s="4">
        <f t="shared" si="49"/>
        <v>0</v>
      </c>
      <c r="K146" s="81"/>
      <c r="L146" s="81"/>
      <c r="M146" s="81"/>
    </row>
    <row r="147" spans="1:15" ht="15" customHeight="1" x14ac:dyDescent="0.15">
      <c r="B147" s="34" t="s">
        <v>132</v>
      </c>
      <c r="C147" s="235"/>
      <c r="E147" s="18">
        <v>111</v>
      </c>
      <c r="F147" s="18">
        <v>105</v>
      </c>
      <c r="G147" s="18">
        <v>6</v>
      </c>
      <c r="H147" s="113">
        <f t="shared" si="49"/>
        <v>13.823163138231632</v>
      </c>
      <c r="I147" s="4">
        <f t="shared" si="49"/>
        <v>14.46280991735537</v>
      </c>
      <c r="J147" s="4">
        <f t="shared" si="49"/>
        <v>7.7922077922077921</v>
      </c>
      <c r="K147" s="81"/>
      <c r="L147" s="81"/>
      <c r="M147" s="81"/>
    </row>
    <row r="148" spans="1:15" ht="15" customHeight="1" x14ac:dyDescent="0.15">
      <c r="B148" s="34" t="s">
        <v>133</v>
      </c>
      <c r="C148" s="235"/>
      <c r="E148" s="18">
        <v>205</v>
      </c>
      <c r="F148" s="18">
        <v>191</v>
      </c>
      <c r="G148" s="18">
        <v>14</v>
      </c>
      <c r="H148" s="113">
        <f t="shared" si="49"/>
        <v>25.529265255292653</v>
      </c>
      <c r="I148" s="4">
        <f t="shared" si="49"/>
        <v>26.308539944903579</v>
      </c>
      <c r="J148" s="4">
        <f t="shared" si="49"/>
        <v>18.181818181818183</v>
      </c>
      <c r="K148" s="81"/>
      <c r="L148" s="81"/>
      <c r="M148" s="81"/>
    </row>
    <row r="149" spans="1:15" ht="15" customHeight="1" x14ac:dyDescent="0.15">
      <c r="B149" s="34" t="s">
        <v>134</v>
      </c>
      <c r="C149" s="255"/>
      <c r="E149" s="18">
        <v>327</v>
      </c>
      <c r="F149" s="18">
        <v>274</v>
      </c>
      <c r="G149" s="18">
        <v>53</v>
      </c>
      <c r="H149" s="113">
        <f t="shared" si="49"/>
        <v>40.722291407222919</v>
      </c>
      <c r="I149" s="4">
        <f t="shared" si="49"/>
        <v>37.74104683195592</v>
      </c>
      <c r="J149" s="4">
        <f t="shared" si="49"/>
        <v>68.831168831168839</v>
      </c>
      <c r="K149" s="81"/>
      <c r="L149" s="81"/>
      <c r="M149" s="81"/>
      <c r="N149" s="81"/>
      <c r="O149" s="81"/>
    </row>
    <row r="150" spans="1:15" ht="15" customHeight="1" x14ac:dyDescent="0.15">
      <c r="B150" s="34" t="s">
        <v>52</v>
      </c>
      <c r="C150" s="235"/>
      <c r="E150" s="18">
        <v>1</v>
      </c>
      <c r="F150" s="18">
        <v>1</v>
      </c>
      <c r="G150" s="18">
        <v>0</v>
      </c>
      <c r="H150" s="113">
        <f t="shared" si="49"/>
        <v>0.12453300124533001</v>
      </c>
      <c r="I150" s="4">
        <f t="shared" si="49"/>
        <v>0.13774104683195593</v>
      </c>
      <c r="J150" s="4">
        <f t="shared" si="49"/>
        <v>0</v>
      </c>
      <c r="K150" s="81"/>
      <c r="L150" s="81"/>
      <c r="M150" s="81"/>
      <c r="N150" s="81"/>
      <c r="O150" s="81"/>
    </row>
    <row r="151" spans="1:15" ht="15" customHeight="1" x14ac:dyDescent="0.15">
      <c r="B151" s="35" t="s">
        <v>0</v>
      </c>
      <c r="C151" s="89"/>
      <c r="D151" s="36"/>
      <c r="E151" s="19">
        <v>132</v>
      </c>
      <c r="F151" s="19">
        <v>128</v>
      </c>
      <c r="G151" s="19">
        <v>4</v>
      </c>
      <c r="H151" s="117">
        <f t="shared" si="49"/>
        <v>16.43835616438356</v>
      </c>
      <c r="I151" s="5">
        <f t="shared" si="49"/>
        <v>17.630853994490359</v>
      </c>
      <c r="J151" s="5">
        <f t="shared" si="49"/>
        <v>5.1948051948051948</v>
      </c>
      <c r="K151" s="23"/>
      <c r="L151" s="23"/>
      <c r="M151" s="23"/>
      <c r="N151" s="23"/>
      <c r="O151" s="23"/>
    </row>
    <row r="152" spans="1:15" ht="15" customHeight="1" x14ac:dyDescent="0.15">
      <c r="B152" s="38" t="s">
        <v>1</v>
      </c>
      <c r="C152" s="79"/>
      <c r="D152" s="28"/>
      <c r="E152" s="39">
        <f>SUM(E146:E151)</f>
        <v>803</v>
      </c>
      <c r="F152" s="39">
        <f>SUM(F146:F151)</f>
        <v>726</v>
      </c>
      <c r="G152" s="39">
        <f>SUM(G146:G151)</f>
        <v>77</v>
      </c>
      <c r="H152" s="114">
        <f>IF(SUM(H146:H151)&gt;100,"－",SUM(H146:H151))</f>
        <v>100</v>
      </c>
      <c r="I152" s="6">
        <f>IF(SUM(I146:I151)&gt;100,"－",SUM(I146:I151))</f>
        <v>100</v>
      </c>
      <c r="J152" s="6">
        <f>IF(SUM(J146:J151)&gt;100,"－",SUM(J146:J151))</f>
        <v>100.00000000000001</v>
      </c>
      <c r="K152" s="23"/>
      <c r="L152" s="23"/>
      <c r="M152" s="23"/>
      <c r="N152" s="23"/>
      <c r="O152" s="23"/>
    </row>
    <row r="153" spans="1:15" ht="15" customHeight="1" x14ac:dyDescent="0.15">
      <c r="B153" s="63"/>
      <c r="C153" s="45"/>
      <c r="D153" s="45"/>
      <c r="E153" s="45"/>
      <c r="F153" s="45"/>
      <c r="G153" s="93"/>
      <c r="H153" s="46"/>
    </row>
    <row r="154" spans="1:15" ht="15" customHeight="1" x14ac:dyDescent="0.15">
      <c r="A154" s="1" t="s">
        <v>698</v>
      </c>
      <c r="B154" s="22"/>
      <c r="H154" s="7"/>
    </row>
    <row r="155" spans="1:15" ht="13.65" customHeight="1" x14ac:dyDescent="0.15">
      <c r="B155" s="65"/>
      <c r="C155" s="33"/>
      <c r="D155" s="33"/>
      <c r="E155" s="80"/>
      <c r="F155" s="84" t="s">
        <v>2</v>
      </c>
      <c r="G155" s="87"/>
      <c r="H155" s="110"/>
      <c r="I155" s="84" t="s">
        <v>3</v>
      </c>
      <c r="J155" s="85"/>
    </row>
    <row r="156" spans="1:15" ht="19.2" x14ac:dyDescent="0.15">
      <c r="B156" s="78"/>
      <c r="E156" s="98" t="s">
        <v>4</v>
      </c>
      <c r="F156" s="98" t="s">
        <v>231</v>
      </c>
      <c r="G156" s="98" t="s">
        <v>233</v>
      </c>
      <c r="H156" s="107" t="s">
        <v>4</v>
      </c>
      <c r="I156" s="98" t="s">
        <v>231</v>
      </c>
      <c r="J156" s="98" t="s">
        <v>233</v>
      </c>
    </row>
    <row r="157" spans="1:15" ht="12" customHeight="1" x14ac:dyDescent="0.15">
      <c r="B157" s="35"/>
      <c r="C157" s="89"/>
      <c r="D157" s="36"/>
      <c r="E157" s="37"/>
      <c r="F157" s="37"/>
      <c r="G157" s="37"/>
      <c r="H157" s="111">
        <f>E$152</f>
        <v>803</v>
      </c>
      <c r="I157" s="2">
        <f>F$152</f>
        <v>726</v>
      </c>
      <c r="J157" s="2">
        <f>G$152</f>
        <v>77</v>
      </c>
      <c r="K157" s="91"/>
      <c r="L157" s="91"/>
      <c r="M157" s="91"/>
      <c r="N157" s="91"/>
      <c r="O157" s="91"/>
    </row>
    <row r="158" spans="1:15" ht="14.85" customHeight="1" x14ac:dyDescent="0.15">
      <c r="B158" s="34" t="s">
        <v>101</v>
      </c>
      <c r="C158" s="235"/>
      <c r="E158" s="18">
        <v>0</v>
      </c>
      <c r="F158" s="18">
        <v>0</v>
      </c>
      <c r="G158" s="18">
        <v>0</v>
      </c>
      <c r="H158" s="113">
        <f>E158/H$145*100</f>
        <v>0</v>
      </c>
      <c r="I158" s="4">
        <f>F158/I$145*100</f>
        <v>0</v>
      </c>
      <c r="J158" s="4">
        <f>G158/J$145*100</f>
        <v>0</v>
      </c>
      <c r="K158" s="81"/>
      <c r="L158" s="81"/>
      <c r="M158" s="81"/>
      <c r="N158" s="81"/>
      <c r="O158" s="81"/>
    </row>
    <row r="159" spans="1:15" ht="14.85" customHeight="1" x14ac:dyDescent="0.15">
      <c r="B159" s="34" t="s">
        <v>102</v>
      </c>
      <c r="C159" s="235"/>
      <c r="E159" s="18">
        <v>26</v>
      </c>
      <c r="F159" s="18">
        <v>21</v>
      </c>
      <c r="G159" s="18">
        <v>5</v>
      </c>
      <c r="H159" s="113">
        <f t="shared" ref="H159:J165" si="50">E159/H$145*100</f>
        <v>3.2378580323785799</v>
      </c>
      <c r="I159" s="4">
        <f t="shared" si="50"/>
        <v>2.8925619834710745</v>
      </c>
      <c r="J159" s="4">
        <f t="shared" si="50"/>
        <v>6.4935064935064926</v>
      </c>
      <c r="K159" s="81"/>
      <c r="L159" s="81"/>
      <c r="M159" s="81"/>
      <c r="N159" s="81"/>
      <c r="O159" s="81"/>
    </row>
    <row r="160" spans="1:15" ht="14.85" customHeight="1" x14ac:dyDescent="0.15">
      <c r="B160" s="34" t="s">
        <v>81</v>
      </c>
      <c r="C160" s="235"/>
      <c r="E160" s="18">
        <v>122</v>
      </c>
      <c r="F160" s="18">
        <v>106</v>
      </c>
      <c r="G160" s="18">
        <v>16</v>
      </c>
      <c r="H160" s="113">
        <f t="shared" si="50"/>
        <v>15.193026151930262</v>
      </c>
      <c r="I160" s="4">
        <f t="shared" si="50"/>
        <v>14.600550964187327</v>
      </c>
      <c r="J160" s="4">
        <f t="shared" si="50"/>
        <v>20.779220779220779</v>
      </c>
      <c r="K160" s="81"/>
      <c r="L160" s="81"/>
      <c r="M160" s="81"/>
      <c r="N160" s="81"/>
      <c r="O160" s="81"/>
    </row>
    <row r="161" spans="2:15" ht="14.85" customHeight="1" x14ac:dyDescent="0.15">
      <c r="B161" s="34" t="s">
        <v>80</v>
      </c>
      <c r="C161" s="235"/>
      <c r="E161" s="18">
        <v>156</v>
      </c>
      <c r="F161" s="18">
        <v>137</v>
      </c>
      <c r="G161" s="18">
        <v>19</v>
      </c>
      <c r="H161" s="113">
        <f t="shared" si="50"/>
        <v>19.427148194271481</v>
      </c>
      <c r="I161" s="4">
        <f t="shared" si="50"/>
        <v>18.87052341597796</v>
      </c>
      <c r="J161" s="4">
        <f t="shared" si="50"/>
        <v>24.675324675324674</v>
      </c>
      <c r="K161" s="81"/>
      <c r="L161" s="81"/>
      <c r="M161" s="81"/>
      <c r="N161" s="81"/>
      <c r="O161" s="81"/>
    </row>
    <row r="162" spans="2:15" ht="14.85" customHeight="1" x14ac:dyDescent="0.15">
      <c r="B162" s="34" t="s">
        <v>116</v>
      </c>
      <c r="C162" s="235"/>
      <c r="E162" s="18">
        <v>286</v>
      </c>
      <c r="F162" s="18">
        <v>262</v>
      </c>
      <c r="G162" s="18">
        <v>24</v>
      </c>
      <c r="H162" s="113">
        <f t="shared" si="50"/>
        <v>35.61643835616438</v>
      </c>
      <c r="I162" s="4">
        <f t="shared" si="50"/>
        <v>36.088154269972449</v>
      </c>
      <c r="J162" s="4">
        <f t="shared" si="50"/>
        <v>31.168831168831169</v>
      </c>
      <c r="K162" s="81"/>
      <c r="L162" s="81"/>
      <c r="M162" s="81"/>
      <c r="N162" s="81"/>
      <c r="O162" s="81"/>
    </row>
    <row r="163" spans="2:15" ht="14.85" customHeight="1" x14ac:dyDescent="0.15">
      <c r="B163" s="34" t="s">
        <v>135</v>
      </c>
      <c r="C163" s="235"/>
      <c r="E163" s="18">
        <v>109</v>
      </c>
      <c r="F163" s="18">
        <v>102</v>
      </c>
      <c r="G163" s="18">
        <v>7</v>
      </c>
      <c r="H163" s="113">
        <f t="shared" si="50"/>
        <v>13.574097135740971</v>
      </c>
      <c r="I163" s="4">
        <f t="shared" si="50"/>
        <v>14.049586776859504</v>
      </c>
      <c r="J163" s="4">
        <f t="shared" si="50"/>
        <v>9.0909090909090917</v>
      </c>
      <c r="K163" s="81"/>
      <c r="L163" s="81"/>
      <c r="M163" s="81"/>
      <c r="N163" s="81"/>
      <c r="O163" s="81"/>
    </row>
    <row r="164" spans="2:15" ht="14.85" customHeight="1" x14ac:dyDescent="0.15">
      <c r="B164" s="34" t="s">
        <v>136</v>
      </c>
      <c r="C164" s="235"/>
      <c r="E164" s="18">
        <v>53</v>
      </c>
      <c r="F164" s="18">
        <v>51</v>
      </c>
      <c r="G164" s="18">
        <v>2</v>
      </c>
      <c r="H164" s="113">
        <f t="shared" si="50"/>
        <v>6.6002490660024904</v>
      </c>
      <c r="I164" s="4">
        <f t="shared" si="50"/>
        <v>7.0247933884297522</v>
      </c>
      <c r="J164" s="4">
        <f t="shared" si="50"/>
        <v>2.5974025974025974</v>
      </c>
      <c r="K164" s="81"/>
      <c r="L164" s="81"/>
      <c r="M164" s="81"/>
      <c r="N164" s="81"/>
      <c r="O164" s="81"/>
    </row>
    <row r="165" spans="2:15" ht="14.85" customHeight="1" x14ac:dyDescent="0.15">
      <c r="B165" s="35" t="s">
        <v>160</v>
      </c>
      <c r="C165" s="89"/>
      <c r="D165" s="36"/>
      <c r="E165" s="19">
        <v>51</v>
      </c>
      <c r="F165" s="19">
        <v>47</v>
      </c>
      <c r="G165" s="19">
        <v>4</v>
      </c>
      <c r="H165" s="117">
        <f t="shared" si="50"/>
        <v>6.3511830635118312</v>
      </c>
      <c r="I165" s="5">
        <f t="shared" si="50"/>
        <v>6.4738292011019283</v>
      </c>
      <c r="J165" s="5">
        <f t="shared" si="50"/>
        <v>5.1948051948051948</v>
      </c>
      <c r="K165" s="23"/>
      <c r="L165" s="23"/>
      <c r="M165" s="23"/>
      <c r="N165" s="23"/>
      <c r="O165" s="23"/>
    </row>
    <row r="166" spans="2:15" ht="14.85" customHeight="1" x14ac:dyDescent="0.15">
      <c r="B166" s="38" t="s">
        <v>1</v>
      </c>
      <c r="C166" s="79"/>
      <c r="D166" s="28"/>
      <c r="E166" s="39">
        <f>SUM(E158:E165)</f>
        <v>803</v>
      </c>
      <c r="F166" s="39">
        <f>SUM(F158:F165)</f>
        <v>726</v>
      </c>
      <c r="G166" s="39">
        <f>SUM(G158:G165)</f>
        <v>77</v>
      </c>
      <c r="H166" s="114">
        <f>IF(SUM(H158:H165)&gt;100,"－",SUM(H158:H165))</f>
        <v>99.999999999999986</v>
      </c>
      <c r="I166" s="6">
        <f>IF(SUM(I158:I165)&gt;100,"－",SUM(I158:I165))</f>
        <v>100</v>
      </c>
      <c r="J166" s="6">
        <f>IF(SUM(J158:J165)&gt;100,"－",SUM(J158:J165))</f>
        <v>100</v>
      </c>
      <c r="K166" s="23"/>
      <c r="L166" s="23"/>
      <c r="M166" s="23"/>
      <c r="N166" s="23"/>
      <c r="O166" s="23"/>
    </row>
    <row r="167" spans="2:15" ht="14.85" customHeight="1" x14ac:dyDescent="0.15">
      <c r="B167" s="38" t="s">
        <v>108</v>
      </c>
      <c r="C167" s="79"/>
      <c r="D167" s="29"/>
      <c r="E167" s="41">
        <v>23.283244680851062</v>
      </c>
      <c r="F167" s="72">
        <v>23.661266568483065</v>
      </c>
      <c r="G167" s="72">
        <v>19.767123287671232</v>
      </c>
      <c r="H167" s="23"/>
      <c r="I167" s="23"/>
      <c r="J167" s="23"/>
      <c r="K167" s="23"/>
      <c r="L167" s="23"/>
      <c r="M167" s="23"/>
      <c r="N167" s="23"/>
      <c r="O167" s="23"/>
    </row>
    <row r="168" spans="2:15" ht="14.85" customHeight="1" x14ac:dyDescent="0.15">
      <c r="B168" s="38" t="s">
        <v>109</v>
      </c>
      <c r="C168" s="79"/>
      <c r="D168" s="29"/>
      <c r="E168" s="193">
        <v>105</v>
      </c>
      <c r="F168" s="47">
        <v>105</v>
      </c>
      <c r="G168" s="47">
        <v>50</v>
      </c>
      <c r="H168" s="23"/>
      <c r="I168" s="23"/>
      <c r="J168" s="23"/>
      <c r="K168" s="23"/>
      <c r="L168" s="23"/>
      <c r="M168" s="23"/>
      <c r="N168" s="23"/>
      <c r="O168" s="23"/>
    </row>
    <row r="169" spans="2:15" ht="17.7" customHeight="1" x14ac:dyDescent="0.15">
      <c r="B169" s="86" t="s">
        <v>152</v>
      </c>
      <c r="I169" s="7"/>
      <c r="L169" s="31"/>
      <c r="O169" s="31"/>
    </row>
    <row r="170" spans="2:15" ht="13.65" customHeight="1" x14ac:dyDescent="0.15">
      <c r="B170" s="65"/>
      <c r="C170" s="33"/>
      <c r="D170" s="33"/>
      <c r="E170" s="80"/>
      <c r="F170" s="84" t="s">
        <v>2</v>
      </c>
      <c r="G170" s="87"/>
      <c r="H170" s="110"/>
      <c r="I170" s="84" t="s">
        <v>3</v>
      </c>
      <c r="J170" s="85"/>
    </row>
    <row r="171" spans="2:15" ht="19.2" x14ac:dyDescent="0.15">
      <c r="B171" s="78"/>
      <c r="E171" s="98" t="s">
        <v>4</v>
      </c>
      <c r="F171" s="98" t="s">
        <v>231</v>
      </c>
      <c r="G171" s="98" t="s">
        <v>233</v>
      </c>
      <c r="H171" s="107" t="s">
        <v>4</v>
      </c>
      <c r="I171" s="98" t="s">
        <v>231</v>
      </c>
      <c r="J171" s="98" t="s">
        <v>233</v>
      </c>
    </row>
    <row r="172" spans="2:15" ht="12" customHeight="1" x14ac:dyDescent="0.15">
      <c r="B172" s="35"/>
      <c r="C172" s="89"/>
      <c r="D172" s="36"/>
      <c r="E172" s="37"/>
      <c r="F172" s="37"/>
      <c r="G172" s="37"/>
      <c r="H172" s="111">
        <f>E$152</f>
        <v>803</v>
      </c>
      <c r="I172" s="2">
        <f>F$152</f>
        <v>726</v>
      </c>
      <c r="J172" s="2">
        <f>G$152</f>
        <v>77</v>
      </c>
      <c r="K172" s="91"/>
      <c r="L172" s="91"/>
      <c r="M172" s="91"/>
      <c r="N172" s="91"/>
      <c r="O172" s="91"/>
    </row>
    <row r="173" spans="2:15" ht="14.85" customHeight="1" x14ac:dyDescent="0.15">
      <c r="B173" s="34" t="s">
        <v>101</v>
      </c>
      <c r="C173" s="235"/>
      <c r="E173" s="18">
        <v>3</v>
      </c>
      <c r="F173" s="18">
        <v>3</v>
      </c>
      <c r="G173" s="18">
        <v>0</v>
      </c>
      <c r="H173" s="113">
        <f>E173/H$145*100</f>
        <v>0.37359900373599003</v>
      </c>
      <c r="I173" s="4">
        <f>F173/I$145*100</f>
        <v>0.41322314049586778</v>
      </c>
      <c r="J173" s="4">
        <f>G173/J$145*100</f>
        <v>0</v>
      </c>
      <c r="K173" s="81"/>
      <c r="L173" s="81"/>
      <c r="M173" s="81"/>
      <c r="N173" s="81"/>
      <c r="O173" s="81"/>
    </row>
    <row r="174" spans="2:15" ht="14.85" customHeight="1" x14ac:dyDescent="0.15">
      <c r="B174" s="34" t="s">
        <v>102</v>
      </c>
      <c r="E174" s="18">
        <v>14</v>
      </c>
      <c r="F174" s="18">
        <v>14</v>
      </c>
      <c r="G174" s="18">
        <v>0</v>
      </c>
      <c r="H174" s="113">
        <f t="shared" ref="H174:J180" si="51">E174/H$145*100</f>
        <v>1.7434620174346203</v>
      </c>
      <c r="I174" s="4">
        <f t="shared" si="51"/>
        <v>1.9283746556473829</v>
      </c>
      <c r="J174" s="4">
        <f t="shared" si="51"/>
        <v>0</v>
      </c>
      <c r="K174" s="81"/>
      <c r="L174" s="81"/>
      <c r="M174" s="81"/>
      <c r="N174" s="81"/>
      <c r="O174" s="81"/>
    </row>
    <row r="175" spans="2:15" ht="14.85" customHeight="1" x14ac:dyDescent="0.15">
      <c r="B175" s="34" t="s">
        <v>81</v>
      </c>
      <c r="E175" s="18">
        <v>67</v>
      </c>
      <c r="F175" s="18">
        <v>60</v>
      </c>
      <c r="G175" s="18">
        <v>7</v>
      </c>
      <c r="H175" s="113">
        <f t="shared" si="51"/>
        <v>8.3437110834371104</v>
      </c>
      <c r="I175" s="4">
        <f t="shared" si="51"/>
        <v>8.2644628099173563</v>
      </c>
      <c r="J175" s="4">
        <f t="shared" si="51"/>
        <v>9.0909090909090917</v>
      </c>
      <c r="K175" s="81"/>
      <c r="L175" s="81"/>
      <c r="M175" s="81"/>
      <c r="N175" s="81"/>
      <c r="O175" s="81"/>
    </row>
    <row r="176" spans="2:15" ht="14.85" customHeight="1" x14ac:dyDescent="0.15">
      <c r="B176" s="34" t="s">
        <v>80</v>
      </c>
      <c r="C176" s="235"/>
      <c r="E176" s="18">
        <v>218</v>
      </c>
      <c r="F176" s="18">
        <v>194</v>
      </c>
      <c r="G176" s="18">
        <v>24</v>
      </c>
      <c r="H176" s="113">
        <f t="shared" si="51"/>
        <v>27.148194271481941</v>
      </c>
      <c r="I176" s="4">
        <f t="shared" si="51"/>
        <v>26.721763085399449</v>
      </c>
      <c r="J176" s="4">
        <f t="shared" si="51"/>
        <v>31.168831168831169</v>
      </c>
      <c r="K176" s="81"/>
      <c r="L176" s="81"/>
      <c r="M176" s="81"/>
      <c r="N176" s="81"/>
      <c r="O176" s="81"/>
    </row>
    <row r="177" spans="1:15" ht="14.85" customHeight="1" x14ac:dyDescent="0.15">
      <c r="B177" s="34" t="s">
        <v>116</v>
      </c>
      <c r="C177" s="235"/>
      <c r="E177" s="18">
        <v>379</v>
      </c>
      <c r="F177" s="18">
        <v>340</v>
      </c>
      <c r="G177" s="18">
        <v>39</v>
      </c>
      <c r="H177" s="113">
        <f t="shared" si="51"/>
        <v>47.198007471980077</v>
      </c>
      <c r="I177" s="4">
        <f t="shared" si="51"/>
        <v>46.831955922865014</v>
      </c>
      <c r="J177" s="4">
        <f t="shared" si="51"/>
        <v>50.649350649350644</v>
      </c>
      <c r="K177" s="81"/>
      <c r="L177" s="81"/>
      <c r="M177" s="81"/>
      <c r="N177" s="81"/>
      <c r="O177" s="81"/>
    </row>
    <row r="178" spans="1:15" ht="14.85" customHeight="1" x14ac:dyDescent="0.15">
      <c r="B178" s="34" t="s">
        <v>135</v>
      </c>
      <c r="C178" s="235"/>
      <c r="E178" s="18">
        <v>58</v>
      </c>
      <c r="F178" s="18">
        <v>56</v>
      </c>
      <c r="G178" s="18">
        <v>2</v>
      </c>
      <c r="H178" s="113">
        <f t="shared" si="51"/>
        <v>7.2229140722291403</v>
      </c>
      <c r="I178" s="4">
        <f t="shared" si="51"/>
        <v>7.7134986225895315</v>
      </c>
      <c r="J178" s="4">
        <f t="shared" si="51"/>
        <v>2.5974025974025974</v>
      </c>
      <c r="K178" s="81"/>
      <c r="L178" s="81"/>
      <c r="M178" s="81"/>
      <c r="N178" s="81"/>
      <c r="O178" s="81"/>
    </row>
    <row r="179" spans="1:15" ht="14.85" customHeight="1" x14ac:dyDescent="0.15">
      <c r="B179" s="34" t="s">
        <v>136</v>
      </c>
      <c r="C179" s="235"/>
      <c r="E179" s="18">
        <v>11</v>
      </c>
      <c r="F179" s="18">
        <v>10</v>
      </c>
      <c r="G179" s="18">
        <v>1</v>
      </c>
      <c r="H179" s="113">
        <f t="shared" si="51"/>
        <v>1.3698630136986301</v>
      </c>
      <c r="I179" s="4">
        <f t="shared" si="51"/>
        <v>1.3774104683195594</v>
      </c>
      <c r="J179" s="4">
        <f t="shared" si="51"/>
        <v>1.2987012987012987</v>
      </c>
      <c r="K179" s="81"/>
      <c r="L179" s="81"/>
      <c r="M179" s="81"/>
      <c r="N179" s="81"/>
      <c r="O179" s="81"/>
    </row>
    <row r="180" spans="1:15" ht="14.85" customHeight="1" x14ac:dyDescent="0.15">
      <c r="B180" s="35" t="s">
        <v>160</v>
      </c>
      <c r="C180" s="89"/>
      <c r="D180" s="36"/>
      <c r="E180" s="19">
        <v>53</v>
      </c>
      <c r="F180" s="19">
        <v>49</v>
      </c>
      <c r="G180" s="19">
        <v>4</v>
      </c>
      <c r="H180" s="117">
        <f t="shared" si="51"/>
        <v>6.6002490660024904</v>
      </c>
      <c r="I180" s="5">
        <f t="shared" si="51"/>
        <v>6.7493112947658407</v>
      </c>
      <c r="J180" s="5">
        <f t="shared" si="51"/>
        <v>5.1948051948051948</v>
      </c>
      <c r="K180" s="23"/>
      <c r="L180" s="23"/>
      <c r="M180" s="23"/>
      <c r="N180" s="23"/>
      <c r="O180" s="23"/>
    </row>
    <row r="181" spans="1:15" ht="14.85" customHeight="1" x14ac:dyDescent="0.15">
      <c r="B181" s="38" t="s">
        <v>1</v>
      </c>
      <c r="C181" s="79"/>
      <c r="D181" s="28"/>
      <c r="E181" s="39">
        <f>SUM(E173:E180)</f>
        <v>803</v>
      </c>
      <c r="F181" s="39">
        <f>SUM(F173:F180)</f>
        <v>726</v>
      </c>
      <c r="G181" s="39">
        <f>SUM(G173:G180)</f>
        <v>77</v>
      </c>
      <c r="H181" s="114">
        <f>IF(SUM(H173:H180)&gt;100,"－",SUM(H173:H180))</f>
        <v>100</v>
      </c>
      <c r="I181" s="6">
        <f>IF(SUM(I173:I180)&gt;100,"－",SUM(I173:I180))</f>
        <v>99.999999999999986</v>
      </c>
      <c r="J181" s="6">
        <f>IF(SUM(J173:J180)&gt;100,"－",SUM(J173:J180))</f>
        <v>100</v>
      </c>
      <c r="K181" s="23"/>
      <c r="L181" s="23"/>
      <c r="M181" s="23"/>
      <c r="N181" s="23"/>
      <c r="O181" s="23"/>
    </row>
    <row r="182" spans="1:15" ht="14.85" customHeight="1" x14ac:dyDescent="0.15">
      <c r="B182" s="38" t="s">
        <v>108</v>
      </c>
      <c r="C182" s="79"/>
      <c r="D182" s="29"/>
      <c r="E182" s="41">
        <v>21.732315534604162</v>
      </c>
      <c r="F182" s="72">
        <v>21.813526178610694</v>
      </c>
      <c r="G182" s="72">
        <v>20.979170247036702</v>
      </c>
      <c r="H182" s="23"/>
      <c r="I182" s="23"/>
      <c r="J182" s="23"/>
      <c r="K182" s="23"/>
      <c r="L182" s="23"/>
      <c r="M182" s="23"/>
      <c r="N182" s="23"/>
      <c r="O182" s="23"/>
    </row>
    <row r="183" spans="1:15" ht="14.85" customHeight="1" x14ac:dyDescent="0.15">
      <c r="B183" s="38" t="s">
        <v>109</v>
      </c>
      <c r="C183" s="79"/>
      <c r="D183" s="29"/>
      <c r="E183" s="41">
        <v>70</v>
      </c>
      <c r="F183" s="72">
        <v>70</v>
      </c>
      <c r="G183" s="72">
        <v>40.476190476190474</v>
      </c>
      <c r="H183" s="23"/>
      <c r="I183" s="23"/>
      <c r="J183" s="23"/>
      <c r="K183" s="23"/>
      <c r="L183" s="23"/>
      <c r="M183" s="23"/>
      <c r="N183" s="23"/>
      <c r="O183" s="23"/>
    </row>
    <row r="184" spans="1:15" ht="14.85" customHeight="1" x14ac:dyDescent="0.15">
      <c r="B184" s="63"/>
      <c r="C184" s="63"/>
      <c r="D184" s="45"/>
      <c r="E184" s="14"/>
      <c r="F184" s="14"/>
      <c r="G184" s="14"/>
      <c r="H184" s="23"/>
      <c r="I184" s="23"/>
      <c r="J184" s="23"/>
      <c r="K184" s="23"/>
      <c r="L184" s="23"/>
      <c r="M184" s="23"/>
      <c r="N184" s="23"/>
      <c r="O184" s="23"/>
    </row>
    <row r="185" spans="1:15" ht="15" customHeight="1" x14ac:dyDescent="0.15">
      <c r="A185" s="1" t="s">
        <v>699</v>
      </c>
      <c r="B185" s="22"/>
      <c r="H185" s="7"/>
    </row>
    <row r="186" spans="1:15" ht="13.65" customHeight="1" x14ac:dyDescent="0.15">
      <c r="B186" s="65"/>
      <c r="C186" s="33"/>
      <c r="D186" s="33"/>
      <c r="E186" s="80"/>
      <c r="F186" s="84" t="s">
        <v>2</v>
      </c>
      <c r="G186" s="87"/>
      <c r="H186" s="110"/>
      <c r="I186" s="84" t="s">
        <v>3</v>
      </c>
      <c r="J186" s="85"/>
    </row>
    <row r="187" spans="1:15" ht="19.2" x14ac:dyDescent="0.15">
      <c r="B187" s="78"/>
      <c r="E187" s="98" t="s">
        <v>4</v>
      </c>
      <c r="F187" s="98" t="s">
        <v>231</v>
      </c>
      <c r="G187" s="98" t="s">
        <v>233</v>
      </c>
      <c r="H187" s="107" t="s">
        <v>4</v>
      </c>
      <c r="I187" s="98" t="s">
        <v>231</v>
      </c>
      <c r="J187" s="98" t="s">
        <v>233</v>
      </c>
    </row>
    <row r="188" spans="1:15" ht="12" customHeight="1" x14ac:dyDescent="0.15">
      <c r="B188" s="35"/>
      <c r="C188" s="89"/>
      <c r="D188" s="36"/>
      <c r="E188" s="37"/>
      <c r="F188" s="37"/>
      <c r="G188" s="37"/>
      <c r="H188" s="111">
        <f>E$152</f>
        <v>803</v>
      </c>
      <c r="I188" s="2">
        <f>F$152</f>
        <v>726</v>
      </c>
      <c r="J188" s="2">
        <f>G$152</f>
        <v>77</v>
      </c>
      <c r="K188" s="91"/>
      <c r="L188" s="91"/>
      <c r="M188" s="91"/>
      <c r="N188" s="91"/>
      <c r="O188" s="91"/>
    </row>
    <row r="189" spans="1:15" ht="14.85" customHeight="1" x14ac:dyDescent="0.15">
      <c r="B189" s="34" t="s">
        <v>101</v>
      </c>
      <c r="C189" s="235"/>
      <c r="E189" s="18">
        <v>6</v>
      </c>
      <c r="F189" s="18">
        <v>3</v>
      </c>
      <c r="G189" s="18">
        <v>3</v>
      </c>
      <c r="H189" s="113">
        <f t="shared" ref="H189:H196" si="52">E189/H$145*100</f>
        <v>0.74719800747198006</v>
      </c>
      <c r="I189" s="4">
        <f t="shared" ref="I189:I196" si="53">F189/I$145*100</f>
        <v>0.41322314049586778</v>
      </c>
      <c r="J189" s="4">
        <f t="shared" ref="J189:J196" si="54">G189/J$145*100</f>
        <v>3.8961038961038961</v>
      </c>
      <c r="K189" s="81"/>
      <c r="L189" s="81"/>
      <c r="M189" s="81"/>
      <c r="N189" s="81"/>
      <c r="O189" s="81"/>
    </row>
    <row r="190" spans="1:15" ht="14.85" customHeight="1" x14ac:dyDescent="0.15">
      <c r="B190" s="34" t="s">
        <v>102</v>
      </c>
      <c r="C190" s="235"/>
      <c r="E190" s="18">
        <v>69</v>
      </c>
      <c r="F190" s="18">
        <v>63</v>
      </c>
      <c r="G190" s="18">
        <v>6</v>
      </c>
      <c r="H190" s="113">
        <f t="shared" si="52"/>
        <v>8.5927770859277697</v>
      </c>
      <c r="I190" s="4">
        <f t="shared" si="53"/>
        <v>8.677685950413224</v>
      </c>
      <c r="J190" s="4">
        <f t="shared" si="54"/>
        <v>7.7922077922077921</v>
      </c>
      <c r="K190" s="81"/>
      <c r="L190" s="81"/>
      <c r="M190" s="81"/>
      <c r="N190" s="81"/>
      <c r="O190" s="81"/>
    </row>
    <row r="191" spans="1:15" ht="14.85" customHeight="1" x14ac:dyDescent="0.15">
      <c r="B191" s="34" t="s">
        <v>81</v>
      </c>
      <c r="C191" s="235"/>
      <c r="E191" s="18">
        <v>179</v>
      </c>
      <c r="F191" s="18">
        <v>152</v>
      </c>
      <c r="G191" s="18">
        <v>27</v>
      </c>
      <c r="H191" s="113">
        <f t="shared" si="52"/>
        <v>22.291407222914074</v>
      </c>
      <c r="I191" s="4">
        <f t="shared" si="53"/>
        <v>20.9366391184573</v>
      </c>
      <c r="J191" s="4">
        <f t="shared" si="54"/>
        <v>35.064935064935064</v>
      </c>
      <c r="K191" s="81"/>
      <c r="L191" s="81"/>
      <c r="M191" s="81"/>
      <c r="N191" s="81"/>
      <c r="O191" s="81"/>
    </row>
    <row r="192" spans="1:15" ht="14.85" customHeight="1" x14ac:dyDescent="0.15">
      <c r="B192" s="34" t="s">
        <v>80</v>
      </c>
      <c r="C192" s="235"/>
      <c r="E192" s="18">
        <v>190</v>
      </c>
      <c r="F192" s="18">
        <v>174</v>
      </c>
      <c r="G192" s="18">
        <v>16</v>
      </c>
      <c r="H192" s="113">
        <f t="shared" si="52"/>
        <v>23.661270236612701</v>
      </c>
      <c r="I192" s="4">
        <f t="shared" si="53"/>
        <v>23.966942148760332</v>
      </c>
      <c r="J192" s="4">
        <f t="shared" si="54"/>
        <v>20.779220779220779</v>
      </c>
      <c r="K192" s="81"/>
      <c r="L192" s="81"/>
      <c r="M192" s="81"/>
      <c r="N192" s="81"/>
      <c r="O192" s="81"/>
    </row>
    <row r="193" spans="2:15" ht="14.85" customHeight="1" x14ac:dyDescent="0.15">
      <c r="B193" s="34" t="s">
        <v>116</v>
      </c>
      <c r="C193" s="235"/>
      <c r="E193" s="18">
        <v>216</v>
      </c>
      <c r="F193" s="18">
        <v>203</v>
      </c>
      <c r="G193" s="18">
        <v>13</v>
      </c>
      <c r="H193" s="113">
        <f t="shared" si="52"/>
        <v>26.899128268991284</v>
      </c>
      <c r="I193" s="4">
        <f t="shared" si="53"/>
        <v>27.96143250688705</v>
      </c>
      <c r="J193" s="4">
        <f t="shared" si="54"/>
        <v>16.883116883116884</v>
      </c>
      <c r="K193" s="81"/>
      <c r="L193" s="81"/>
      <c r="M193" s="81"/>
      <c r="N193" s="81"/>
      <c r="O193" s="81"/>
    </row>
    <row r="194" spans="2:15" ht="14.85" customHeight="1" x14ac:dyDescent="0.15">
      <c r="B194" s="34" t="s">
        <v>135</v>
      </c>
      <c r="C194" s="235"/>
      <c r="E194" s="18">
        <v>54</v>
      </c>
      <c r="F194" s="18">
        <v>52</v>
      </c>
      <c r="G194" s="18">
        <v>2</v>
      </c>
      <c r="H194" s="113">
        <f t="shared" si="52"/>
        <v>6.7247820672478209</v>
      </c>
      <c r="I194" s="4">
        <f t="shared" si="53"/>
        <v>7.1625344352617084</v>
      </c>
      <c r="J194" s="4">
        <f t="shared" si="54"/>
        <v>2.5974025974025974</v>
      </c>
      <c r="K194" s="81"/>
      <c r="L194" s="81"/>
      <c r="M194" s="81"/>
      <c r="N194" s="81"/>
      <c r="O194" s="81"/>
    </row>
    <row r="195" spans="2:15" ht="14.85" customHeight="1" x14ac:dyDescent="0.15">
      <c r="B195" s="34" t="s">
        <v>136</v>
      </c>
      <c r="C195" s="235"/>
      <c r="E195" s="18">
        <v>23</v>
      </c>
      <c r="F195" s="18">
        <v>23</v>
      </c>
      <c r="G195" s="18">
        <v>0</v>
      </c>
      <c r="H195" s="113">
        <f t="shared" si="52"/>
        <v>2.8642590286425902</v>
      </c>
      <c r="I195" s="4">
        <f t="shared" si="53"/>
        <v>3.1680440771349865</v>
      </c>
      <c r="J195" s="4">
        <f t="shared" si="54"/>
        <v>0</v>
      </c>
      <c r="K195" s="81"/>
      <c r="L195" s="81"/>
      <c r="M195" s="81"/>
      <c r="N195" s="81"/>
      <c r="O195" s="81"/>
    </row>
    <row r="196" spans="2:15" ht="14.85" customHeight="1" x14ac:dyDescent="0.15">
      <c r="B196" s="35" t="s">
        <v>160</v>
      </c>
      <c r="C196" s="89"/>
      <c r="D196" s="36"/>
      <c r="E196" s="19">
        <v>66</v>
      </c>
      <c r="F196" s="19">
        <v>56</v>
      </c>
      <c r="G196" s="19">
        <v>10</v>
      </c>
      <c r="H196" s="117">
        <f t="shared" si="52"/>
        <v>8.2191780821917799</v>
      </c>
      <c r="I196" s="5">
        <f t="shared" si="53"/>
        <v>7.7134986225895315</v>
      </c>
      <c r="J196" s="5">
        <f t="shared" si="54"/>
        <v>12.987012987012985</v>
      </c>
      <c r="K196" s="23"/>
      <c r="L196" s="23"/>
      <c r="M196" s="23"/>
      <c r="N196" s="23"/>
      <c r="O196" s="23"/>
    </row>
    <row r="197" spans="2:15" ht="14.85" customHeight="1" x14ac:dyDescent="0.15">
      <c r="B197" s="38" t="s">
        <v>1</v>
      </c>
      <c r="C197" s="79"/>
      <c r="D197" s="28"/>
      <c r="E197" s="39">
        <f>SUM(E189:E196)</f>
        <v>803</v>
      </c>
      <c r="F197" s="39">
        <f>SUM(F189:F196)</f>
        <v>726</v>
      </c>
      <c r="G197" s="39">
        <f>SUM(G189:G196)</f>
        <v>77</v>
      </c>
      <c r="H197" s="114">
        <f>IF(SUM(H189:H196)&gt;100,"－",SUM(H189:H196))</f>
        <v>99.999999999999986</v>
      </c>
      <c r="I197" s="6">
        <f>IF(SUM(I189:I196)&gt;100,"－",SUM(I189:I196))</f>
        <v>100</v>
      </c>
      <c r="J197" s="6">
        <f>IF(SUM(J189:J196)&gt;100,"－",SUM(J189:J196))</f>
        <v>100</v>
      </c>
      <c r="K197" s="23"/>
      <c r="L197" s="23"/>
      <c r="M197" s="23"/>
      <c r="N197" s="23"/>
      <c r="O197" s="23"/>
    </row>
    <row r="198" spans="2:15" ht="14.85" customHeight="1" x14ac:dyDescent="0.15">
      <c r="B198" s="38" t="s">
        <v>108</v>
      </c>
      <c r="C198" s="79"/>
      <c r="D198" s="29"/>
      <c r="E198" s="41">
        <v>19.38856389050418</v>
      </c>
      <c r="F198" s="72">
        <v>19.748422885572129</v>
      </c>
      <c r="G198" s="72">
        <v>15.789973939824687</v>
      </c>
      <c r="H198" s="23"/>
      <c r="I198" s="23"/>
      <c r="J198" s="23"/>
      <c r="K198" s="23"/>
      <c r="L198" s="23"/>
      <c r="M198" s="23"/>
      <c r="N198" s="23"/>
      <c r="O198" s="23"/>
    </row>
    <row r="199" spans="2:15" ht="14.85" customHeight="1" x14ac:dyDescent="0.15">
      <c r="B199" s="38" t="s">
        <v>109</v>
      </c>
      <c r="C199" s="79"/>
      <c r="D199" s="29"/>
      <c r="E199" s="41">
        <v>73.599999999999994</v>
      </c>
      <c r="F199" s="72">
        <v>73.599999999999994</v>
      </c>
      <c r="G199" s="72">
        <v>36.200000000000003</v>
      </c>
      <c r="H199" s="23"/>
      <c r="I199" s="23"/>
      <c r="J199" s="23"/>
      <c r="K199" s="23"/>
      <c r="L199" s="23"/>
      <c r="M199" s="23"/>
      <c r="N199" s="23"/>
      <c r="O199" s="23"/>
    </row>
    <row r="200" spans="2:15" ht="17.7" customHeight="1" x14ac:dyDescent="0.15">
      <c r="B200" s="86" t="s">
        <v>152</v>
      </c>
      <c r="I200" s="7"/>
      <c r="L200" s="31"/>
      <c r="O200" s="31"/>
    </row>
    <row r="201" spans="2:15" ht="13.65" customHeight="1" x14ac:dyDescent="0.15">
      <c r="B201" s="65"/>
      <c r="C201" s="33"/>
      <c r="D201" s="33"/>
      <c r="E201" s="80"/>
      <c r="F201" s="84" t="s">
        <v>2</v>
      </c>
      <c r="G201" s="87"/>
      <c r="H201" s="110"/>
      <c r="I201" s="84" t="s">
        <v>3</v>
      </c>
      <c r="J201" s="85"/>
    </row>
    <row r="202" spans="2:15" ht="19.2" x14ac:dyDescent="0.15">
      <c r="B202" s="78"/>
      <c r="E202" s="98" t="s">
        <v>4</v>
      </c>
      <c r="F202" s="98" t="s">
        <v>231</v>
      </c>
      <c r="G202" s="98" t="s">
        <v>233</v>
      </c>
      <c r="H202" s="107" t="s">
        <v>4</v>
      </c>
      <c r="I202" s="98" t="s">
        <v>231</v>
      </c>
      <c r="J202" s="98" t="s">
        <v>233</v>
      </c>
    </row>
    <row r="203" spans="2:15" ht="12" customHeight="1" x14ac:dyDescent="0.15">
      <c r="B203" s="35"/>
      <c r="C203" s="89"/>
      <c r="D203" s="36"/>
      <c r="E203" s="37"/>
      <c r="F203" s="37"/>
      <c r="G203" s="37"/>
      <c r="H203" s="111">
        <f>E$152</f>
        <v>803</v>
      </c>
      <c r="I203" s="2">
        <f>F$152</f>
        <v>726</v>
      </c>
      <c r="J203" s="2">
        <f>G$152</f>
        <v>77</v>
      </c>
      <c r="K203" s="91"/>
      <c r="L203" s="91"/>
      <c r="M203" s="91"/>
      <c r="N203" s="91"/>
      <c r="O203" s="91"/>
    </row>
    <row r="204" spans="2:15" ht="14.85" customHeight="1" x14ac:dyDescent="0.15">
      <c r="B204" s="34" t="s">
        <v>101</v>
      </c>
      <c r="C204" s="235"/>
      <c r="E204" s="18">
        <v>7</v>
      </c>
      <c r="F204" s="18">
        <v>6</v>
      </c>
      <c r="G204" s="18">
        <v>1</v>
      </c>
      <c r="H204" s="113">
        <f t="shared" ref="H204:H211" si="55">E204/H$145*100</f>
        <v>0.87173100871731013</v>
      </c>
      <c r="I204" s="4">
        <f t="shared" ref="I204:I211" si="56">F204/I$145*100</f>
        <v>0.82644628099173556</v>
      </c>
      <c r="J204" s="4">
        <f t="shared" ref="J204:J211" si="57">G204/J$145*100</f>
        <v>1.2987012987012987</v>
      </c>
      <c r="K204" s="81"/>
      <c r="L204" s="81"/>
      <c r="M204" s="81"/>
      <c r="N204" s="81"/>
      <c r="O204" s="81"/>
    </row>
    <row r="205" spans="2:15" ht="14.85" customHeight="1" x14ac:dyDescent="0.15">
      <c r="B205" s="34" t="s">
        <v>102</v>
      </c>
      <c r="C205" s="235"/>
      <c r="E205" s="18">
        <v>25</v>
      </c>
      <c r="F205" s="18">
        <v>24</v>
      </c>
      <c r="G205" s="18">
        <v>1</v>
      </c>
      <c r="H205" s="113">
        <f t="shared" si="55"/>
        <v>3.1133250311332503</v>
      </c>
      <c r="I205" s="4">
        <f t="shared" si="56"/>
        <v>3.3057851239669422</v>
      </c>
      <c r="J205" s="4">
        <f t="shared" si="57"/>
        <v>1.2987012987012987</v>
      </c>
      <c r="K205" s="81"/>
      <c r="L205" s="81"/>
      <c r="M205" s="81"/>
      <c r="N205" s="81"/>
      <c r="O205" s="81"/>
    </row>
    <row r="206" spans="2:15" ht="14.85" customHeight="1" x14ac:dyDescent="0.15">
      <c r="B206" s="34" t="s">
        <v>81</v>
      </c>
      <c r="E206" s="18">
        <v>161</v>
      </c>
      <c r="F206" s="18">
        <v>141</v>
      </c>
      <c r="G206" s="18">
        <v>20</v>
      </c>
      <c r="H206" s="113">
        <f t="shared" si="55"/>
        <v>20.049813200498132</v>
      </c>
      <c r="I206" s="4">
        <f t="shared" si="56"/>
        <v>19.421487603305785</v>
      </c>
      <c r="J206" s="4">
        <f t="shared" si="57"/>
        <v>25.97402597402597</v>
      </c>
      <c r="K206" s="81"/>
      <c r="L206" s="81"/>
      <c r="M206" s="81"/>
      <c r="N206" s="81"/>
      <c r="O206" s="81"/>
    </row>
    <row r="207" spans="2:15" ht="14.85" customHeight="1" x14ac:dyDescent="0.15">
      <c r="B207" s="34" t="s">
        <v>80</v>
      </c>
      <c r="C207" s="235"/>
      <c r="E207" s="18">
        <v>336</v>
      </c>
      <c r="F207" s="18">
        <v>304</v>
      </c>
      <c r="G207" s="18">
        <v>32</v>
      </c>
      <c r="H207" s="113">
        <f t="shared" si="55"/>
        <v>41.843088418430888</v>
      </c>
      <c r="I207" s="4">
        <f t="shared" si="56"/>
        <v>41.873278236914601</v>
      </c>
      <c r="J207" s="4">
        <f t="shared" si="57"/>
        <v>41.558441558441558</v>
      </c>
      <c r="K207" s="81"/>
      <c r="L207" s="81"/>
      <c r="M207" s="81"/>
      <c r="N207" s="81"/>
      <c r="O207" s="81"/>
    </row>
    <row r="208" spans="2:15" ht="14.85" customHeight="1" x14ac:dyDescent="0.15">
      <c r="B208" s="34" t="s">
        <v>116</v>
      </c>
      <c r="C208" s="235"/>
      <c r="E208" s="18">
        <v>191</v>
      </c>
      <c r="F208" s="18">
        <v>180</v>
      </c>
      <c r="G208" s="18">
        <v>11</v>
      </c>
      <c r="H208" s="113">
        <f t="shared" si="55"/>
        <v>23.785803237858033</v>
      </c>
      <c r="I208" s="4">
        <f t="shared" si="56"/>
        <v>24.793388429752067</v>
      </c>
      <c r="J208" s="4">
        <f t="shared" si="57"/>
        <v>14.285714285714285</v>
      </c>
      <c r="K208" s="81"/>
      <c r="L208" s="81"/>
      <c r="M208" s="81"/>
      <c r="N208" s="81"/>
      <c r="O208" s="81"/>
    </row>
    <row r="209" spans="1:15" ht="14.85" customHeight="1" x14ac:dyDescent="0.15">
      <c r="B209" s="34" t="s">
        <v>135</v>
      </c>
      <c r="C209" s="235"/>
      <c r="E209" s="18">
        <v>14</v>
      </c>
      <c r="F209" s="18">
        <v>12</v>
      </c>
      <c r="G209" s="18">
        <v>2</v>
      </c>
      <c r="H209" s="113">
        <f t="shared" si="55"/>
        <v>1.7434620174346203</v>
      </c>
      <c r="I209" s="4">
        <f t="shared" si="56"/>
        <v>1.6528925619834711</v>
      </c>
      <c r="J209" s="4">
        <f t="shared" si="57"/>
        <v>2.5974025974025974</v>
      </c>
      <c r="K209" s="81"/>
      <c r="L209" s="81"/>
      <c r="M209" s="81"/>
      <c r="N209" s="81"/>
      <c r="O209" s="81"/>
    </row>
    <row r="210" spans="1:15" ht="14.85" customHeight="1" x14ac:dyDescent="0.15">
      <c r="B210" s="34" t="s">
        <v>136</v>
      </c>
      <c r="C210" s="235"/>
      <c r="E210" s="18">
        <v>1</v>
      </c>
      <c r="F210" s="18">
        <v>1</v>
      </c>
      <c r="G210" s="18">
        <v>0</v>
      </c>
      <c r="H210" s="113">
        <f t="shared" si="55"/>
        <v>0.12453300124533001</v>
      </c>
      <c r="I210" s="4">
        <f t="shared" si="56"/>
        <v>0.13774104683195593</v>
      </c>
      <c r="J210" s="4">
        <f t="shared" si="57"/>
        <v>0</v>
      </c>
      <c r="K210" s="81"/>
      <c r="L210" s="81"/>
      <c r="M210" s="81"/>
      <c r="N210" s="81"/>
      <c r="O210" s="81"/>
    </row>
    <row r="211" spans="1:15" ht="14.85" customHeight="1" x14ac:dyDescent="0.15">
      <c r="B211" s="35" t="s">
        <v>160</v>
      </c>
      <c r="C211" s="89"/>
      <c r="D211" s="36"/>
      <c r="E211" s="19">
        <v>68</v>
      </c>
      <c r="F211" s="19">
        <v>58</v>
      </c>
      <c r="G211" s="19">
        <v>10</v>
      </c>
      <c r="H211" s="117">
        <f t="shared" si="55"/>
        <v>8.4682440846824409</v>
      </c>
      <c r="I211" s="5">
        <f t="shared" si="56"/>
        <v>7.9889807162534439</v>
      </c>
      <c r="J211" s="5">
        <f t="shared" si="57"/>
        <v>12.987012987012985</v>
      </c>
      <c r="K211" s="23"/>
      <c r="L211" s="23"/>
      <c r="M211" s="23"/>
      <c r="N211" s="23"/>
      <c r="O211" s="23"/>
    </row>
    <row r="212" spans="1:15" ht="14.85" customHeight="1" x14ac:dyDescent="0.15">
      <c r="B212" s="38" t="s">
        <v>1</v>
      </c>
      <c r="C212" s="79"/>
      <c r="D212" s="28"/>
      <c r="E212" s="39">
        <f>SUM(E204:E211)</f>
        <v>803</v>
      </c>
      <c r="F212" s="39">
        <f>SUM(F204:F211)</f>
        <v>726</v>
      </c>
      <c r="G212" s="39">
        <f>SUM(G204:G211)</f>
        <v>77</v>
      </c>
      <c r="H212" s="114">
        <f>IF(SUM(H204:H211)&gt;100,"－",SUM(H204:H211))</f>
        <v>100</v>
      </c>
      <c r="I212" s="6">
        <f>IF(SUM(I204:I211)&gt;100,"－",SUM(I204:I211))</f>
        <v>100.00000000000003</v>
      </c>
      <c r="J212" s="6">
        <f>IF(SUM(J204:J211)&gt;100,"－",SUM(J204:J211))</f>
        <v>100</v>
      </c>
      <c r="K212" s="23"/>
      <c r="L212" s="23"/>
      <c r="M212" s="23"/>
      <c r="N212" s="23"/>
      <c r="O212" s="23"/>
    </row>
    <row r="213" spans="1:15" ht="14.85" customHeight="1" x14ac:dyDescent="0.15">
      <c r="B213" s="38" t="s">
        <v>108</v>
      </c>
      <c r="C213" s="79"/>
      <c r="D213" s="29"/>
      <c r="E213" s="41">
        <v>17.744141703825882</v>
      </c>
      <c r="F213" s="72">
        <v>17.836454702214841</v>
      </c>
      <c r="G213" s="72">
        <v>16.823767331828552</v>
      </c>
      <c r="H213" s="23"/>
      <c r="I213" s="23"/>
      <c r="J213" s="23"/>
      <c r="K213" s="23"/>
      <c r="L213" s="23"/>
      <c r="M213" s="23"/>
      <c r="N213" s="23"/>
      <c r="O213" s="23"/>
    </row>
    <row r="214" spans="1:15" ht="14.85" customHeight="1" x14ac:dyDescent="0.15">
      <c r="B214" s="38" t="s">
        <v>109</v>
      </c>
      <c r="C214" s="79"/>
      <c r="D214" s="29"/>
      <c r="E214" s="41">
        <v>46.764705882352942</v>
      </c>
      <c r="F214" s="72">
        <v>46.764705882352942</v>
      </c>
      <c r="G214" s="72">
        <v>31.904761904761909</v>
      </c>
      <c r="H214" s="23"/>
      <c r="I214" s="23"/>
      <c r="J214" s="23"/>
      <c r="K214" s="23"/>
      <c r="L214" s="23"/>
      <c r="M214" s="23"/>
      <c r="N214" s="23"/>
      <c r="O214" s="23"/>
    </row>
    <row r="215" spans="1:15" ht="15" customHeight="1" x14ac:dyDescent="0.15">
      <c r="B215" s="63"/>
      <c r="C215" s="63"/>
      <c r="D215" s="45"/>
      <c r="E215" s="14"/>
      <c r="F215" s="14"/>
      <c r="G215" s="14"/>
      <c r="H215" s="23"/>
      <c r="I215" s="23"/>
      <c r="J215" s="23"/>
      <c r="K215" s="23"/>
      <c r="L215" s="23"/>
      <c r="M215" s="23"/>
      <c r="N215" s="23"/>
      <c r="O215" s="23"/>
    </row>
    <row r="216" spans="1:15" ht="15" customHeight="1" x14ac:dyDescent="0.15">
      <c r="A216" s="1" t="s">
        <v>700</v>
      </c>
      <c r="B216" s="22"/>
      <c r="H216" s="7"/>
    </row>
    <row r="217" spans="1:15" ht="13.65" customHeight="1" x14ac:dyDescent="0.15">
      <c r="B217" s="65"/>
      <c r="C217" s="33"/>
      <c r="D217" s="33"/>
      <c r="E217" s="80"/>
      <c r="F217" s="84" t="s">
        <v>2</v>
      </c>
      <c r="G217" s="87"/>
      <c r="H217" s="110"/>
      <c r="I217" s="84" t="s">
        <v>3</v>
      </c>
      <c r="J217" s="85"/>
    </row>
    <row r="218" spans="1:15" ht="19.2" x14ac:dyDescent="0.15">
      <c r="B218" s="78"/>
      <c r="E218" s="98" t="s">
        <v>4</v>
      </c>
      <c r="F218" s="98" t="s">
        <v>231</v>
      </c>
      <c r="G218" s="98" t="s">
        <v>233</v>
      </c>
      <c r="H218" s="107" t="s">
        <v>4</v>
      </c>
      <c r="I218" s="98" t="s">
        <v>231</v>
      </c>
      <c r="J218" s="98" t="s">
        <v>233</v>
      </c>
    </row>
    <row r="219" spans="1:15" ht="12" customHeight="1" x14ac:dyDescent="0.15">
      <c r="B219" s="35"/>
      <c r="C219" s="89"/>
      <c r="D219" s="36"/>
      <c r="E219" s="37"/>
      <c r="F219" s="37"/>
      <c r="G219" s="37"/>
      <c r="H219" s="111">
        <f>E$152</f>
        <v>803</v>
      </c>
      <c r="I219" s="2">
        <f>F$152</f>
        <v>726</v>
      </c>
      <c r="J219" s="2">
        <f>G$152</f>
        <v>77</v>
      </c>
      <c r="K219" s="91"/>
      <c r="L219" s="91"/>
      <c r="M219" s="91"/>
      <c r="N219" s="91"/>
      <c r="O219" s="91"/>
    </row>
    <row r="220" spans="1:15" ht="14.85" customHeight="1" x14ac:dyDescent="0.15">
      <c r="B220" s="34" t="s">
        <v>196</v>
      </c>
      <c r="C220" s="235"/>
      <c r="E220" s="18">
        <v>4</v>
      </c>
      <c r="F220" s="18">
        <v>3</v>
      </c>
      <c r="G220" s="18">
        <v>1</v>
      </c>
      <c r="H220" s="113">
        <f t="shared" ref="H220:H228" si="58">E220/H$219*100</f>
        <v>0.49813200498132004</v>
      </c>
      <c r="I220" s="4">
        <f t="shared" ref="I220:I228" si="59">F220/I$219*100</f>
        <v>0.41322314049586778</v>
      </c>
      <c r="J220" s="4">
        <f t="shared" ref="J220:J228" si="60">G220/J$219*100</f>
        <v>1.2987012987012987</v>
      </c>
      <c r="K220" s="81"/>
      <c r="L220" s="81"/>
      <c r="M220" s="81"/>
      <c r="N220" s="81"/>
      <c r="O220" s="81"/>
    </row>
    <row r="221" spans="1:15" ht="14.85" customHeight="1" x14ac:dyDescent="0.15">
      <c r="B221" s="34" t="s">
        <v>101</v>
      </c>
      <c r="C221" s="235"/>
      <c r="E221" s="18">
        <v>90</v>
      </c>
      <c r="F221" s="18">
        <v>77</v>
      </c>
      <c r="G221" s="18">
        <v>13</v>
      </c>
      <c r="H221" s="113">
        <f t="shared" si="58"/>
        <v>11.207970112079702</v>
      </c>
      <c r="I221" s="4">
        <f t="shared" si="59"/>
        <v>10.606060606060606</v>
      </c>
      <c r="J221" s="4">
        <f t="shared" si="60"/>
        <v>16.883116883116884</v>
      </c>
      <c r="K221" s="81"/>
      <c r="L221" s="81"/>
      <c r="M221" s="81"/>
      <c r="N221" s="81"/>
      <c r="O221" s="81"/>
    </row>
    <row r="222" spans="1:15" ht="14.85" customHeight="1" x14ac:dyDescent="0.15">
      <c r="B222" s="34" t="s">
        <v>102</v>
      </c>
      <c r="C222" s="235"/>
      <c r="E222" s="18">
        <v>274</v>
      </c>
      <c r="F222" s="18">
        <v>244</v>
      </c>
      <c r="G222" s="18">
        <v>30</v>
      </c>
      <c r="H222" s="113">
        <f t="shared" si="58"/>
        <v>34.122042341220421</v>
      </c>
      <c r="I222" s="4">
        <f t="shared" si="59"/>
        <v>33.608815426997246</v>
      </c>
      <c r="J222" s="4">
        <f t="shared" si="60"/>
        <v>38.961038961038966</v>
      </c>
      <c r="K222" s="81"/>
      <c r="L222" s="81"/>
      <c r="M222" s="81"/>
      <c r="N222" s="81"/>
      <c r="O222" s="81"/>
    </row>
    <row r="223" spans="1:15" ht="14.85" customHeight="1" x14ac:dyDescent="0.15">
      <c r="B223" s="34" t="s">
        <v>81</v>
      </c>
      <c r="C223" s="235"/>
      <c r="E223" s="18">
        <v>225</v>
      </c>
      <c r="F223" s="18">
        <v>209</v>
      </c>
      <c r="G223" s="18">
        <v>16</v>
      </c>
      <c r="H223" s="113">
        <f t="shared" si="58"/>
        <v>28.019925280199253</v>
      </c>
      <c r="I223" s="4">
        <f t="shared" si="59"/>
        <v>28.787878787878789</v>
      </c>
      <c r="J223" s="4">
        <f t="shared" si="60"/>
        <v>20.779220779220779</v>
      </c>
      <c r="K223" s="81"/>
      <c r="L223" s="81"/>
      <c r="M223" s="81"/>
      <c r="N223" s="81"/>
      <c r="O223" s="81"/>
    </row>
    <row r="224" spans="1:15" ht="14.85" customHeight="1" x14ac:dyDescent="0.15">
      <c r="B224" s="34" t="s">
        <v>80</v>
      </c>
      <c r="C224" s="235"/>
      <c r="E224" s="18">
        <v>99</v>
      </c>
      <c r="F224" s="18">
        <v>94</v>
      </c>
      <c r="G224" s="18">
        <v>5</v>
      </c>
      <c r="H224" s="113">
        <f t="shared" si="58"/>
        <v>12.328767123287671</v>
      </c>
      <c r="I224" s="4">
        <f t="shared" si="59"/>
        <v>12.947658402203857</v>
      </c>
      <c r="J224" s="4">
        <f t="shared" si="60"/>
        <v>6.4935064935064926</v>
      </c>
      <c r="K224" s="81"/>
      <c r="L224" s="81"/>
      <c r="M224" s="81"/>
      <c r="N224" s="81"/>
      <c r="O224" s="81"/>
    </row>
    <row r="225" spans="2:15" ht="14.85" customHeight="1" x14ac:dyDescent="0.15">
      <c r="B225" s="34" t="s">
        <v>116</v>
      </c>
      <c r="C225" s="235"/>
      <c r="E225" s="18">
        <v>38</v>
      </c>
      <c r="F225" s="18">
        <v>31</v>
      </c>
      <c r="G225" s="18">
        <v>7</v>
      </c>
      <c r="H225" s="113">
        <f t="shared" si="58"/>
        <v>4.7322540473225407</v>
      </c>
      <c r="I225" s="4">
        <f t="shared" si="59"/>
        <v>4.2699724517906334</v>
      </c>
      <c r="J225" s="4">
        <f t="shared" si="60"/>
        <v>9.0909090909090917</v>
      </c>
      <c r="K225" s="81"/>
      <c r="L225" s="81"/>
      <c r="M225" s="81"/>
      <c r="N225" s="81"/>
      <c r="O225" s="81"/>
    </row>
    <row r="226" spans="2:15" ht="14.85" customHeight="1" x14ac:dyDescent="0.15">
      <c r="B226" s="34" t="s">
        <v>135</v>
      </c>
      <c r="C226" s="235"/>
      <c r="E226" s="18">
        <v>10</v>
      </c>
      <c r="F226" s="18">
        <v>10</v>
      </c>
      <c r="G226" s="18">
        <v>0</v>
      </c>
      <c r="H226" s="113">
        <f t="shared" si="58"/>
        <v>1.2453300124533</v>
      </c>
      <c r="I226" s="4">
        <f t="shared" si="59"/>
        <v>1.3774104683195594</v>
      </c>
      <c r="J226" s="4">
        <f t="shared" si="60"/>
        <v>0</v>
      </c>
      <c r="K226" s="81"/>
      <c r="L226" s="81"/>
      <c r="M226" s="81"/>
      <c r="N226" s="81"/>
      <c r="O226" s="81"/>
    </row>
    <row r="227" spans="2:15" ht="14.85" customHeight="1" x14ac:dyDescent="0.15">
      <c r="B227" s="34" t="s">
        <v>136</v>
      </c>
      <c r="C227" s="235"/>
      <c r="E227" s="18">
        <v>7</v>
      </c>
      <c r="F227" s="18">
        <v>7</v>
      </c>
      <c r="G227" s="18">
        <v>0</v>
      </c>
      <c r="H227" s="113">
        <f t="shared" si="58"/>
        <v>0.87173100871731013</v>
      </c>
      <c r="I227" s="4">
        <f t="shared" si="59"/>
        <v>0.96418732782369143</v>
      </c>
      <c r="J227" s="4">
        <f t="shared" si="60"/>
        <v>0</v>
      </c>
      <c r="K227" s="81"/>
      <c r="L227" s="81"/>
      <c r="M227" s="81"/>
      <c r="N227" s="81"/>
      <c r="O227" s="81"/>
    </row>
    <row r="228" spans="2:15" ht="14.85" customHeight="1" x14ac:dyDescent="0.15">
      <c r="B228" s="35" t="s">
        <v>160</v>
      </c>
      <c r="C228" s="89"/>
      <c r="D228" s="36"/>
      <c r="E228" s="19">
        <v>56</v>
      </c>
      <c r="F228" s="19">
        <v>51</v>
      </c>
      <c r="G228" s="19">
        <v>5</v>
      </c>
      <c r="H228" s="117">
        <f t="shared" si="58"/>
        <v>6.973848069738481</v>
      </c>
      <c r="I228" s="5">
        <f t="shared" si="59"/>
        <v>7.0247933884297522</v>
      </c>
      <c r="J228" s="5">
        <f t="shared" si="60"/>
        <v>6.4935064935064926</v>
      </c>
      <c r="K228" s="23"/>
      <c r="L228" s="23"/>
      <c r="M228" s="23"/>
      <c r="N228" s="23"/>
      <c r="O228" s="23"/>
    </row>
    <row r="229" spans="2:15" ht="14.85" customHeight="1" x14ac:dyDescent="0.15">
      <c r="B229" s="38" t="s">
        <v>1</v>
      </c>
      <c r="C229" s="79"/>
      <c r="D229" s="28"/>
      <c r="E229" s="39">
        <f>SUM(E220:E228)</f>
        <v>803</v>
      </c>
      <c r="F229" s="39">
        <f>SUM(F220:F228)</f>
        <v>726</v>
      </c>
      <c r="G229" s="39">
        <f>SUM(G220:G228)</f>
        <v>77</v>
      </c>
      <c r="H229" s="114">
        <f>IF(SUM(H220:H228)&gt;100,"－",SUM(H220:H228))</f>
        <v>99.999999999999986</v>
      </c>
      <c r="I229" s="6">
        <f>IF(SUM(I220:I228)&gt;100,"－",SUM(I220:I228))</f>
        <v>100</v>
      </c>
      <c r="J229" s="6">
        <f>IF(SUM(J220:J228)&gt;100,"－",SUM(J220:J228))</f>
        <v>100</v>
      </c>
      <c r="K229" s="23"/>
      <c r="L229" s="23"/>
      <c r="M229" s="23"/>
      <c r="N229" s="23"/>
      <c r="O229" s="23"/>
    </row>
    <row r="230" spans="2:15" ht="14.85" customHeight="1" x14ac:dyDescent="0.15">
      <c r="B230" s="38" t="s">
        <v>108</v>
      </c>
      <c r="C230" s="79"/>
      <c r="D230" s="29"/>
      <c r="E230" s="41">
        <v>10.801874163319946</v>
      </c>
      <c r="F230" s="72">
        <v>10.952592592592593</v>
      </c>
      <c r="G230" s="72">
        <v>9.3888888888888893</v>
      </c>
      <c r="H230" s="23"/>
      <c r="I230" s="23"/>
      <c r="J230" s="23"/>
      <c r="K230" s="23"/>
      <c r="L230" s="23"/>
      <c r="M230" s="23"/>
      <c r="N230" s="23"/>
      <c r="O230" s="23"/>
    </row>
    <row r="231" spans="2:15" ht="14.85" customHeight="1" x14ac:dyDescent="0.15">
      <c r="B231" s="38" t="s">
        <v>109</v>
      </c>
      <c r="C231" s="79"/>
      <c r="D231" s="29"/>
      <c r="E231" s="193">
        <v>66</v>
      </c>
      <c r="F231" s="47">
        <v>66</v>
      </c>
      <c r="G231" s="47">
        <v>26</v>
      </c>
      <c r="H231" s="23"/>
      <c r="I231" s="23"/>
      <c r="J231" s="23"/>
      <c r="K231" s="23"/>
      <c r="L231" s="23"/>
      <c r="M231" s="23"/>
      <c r="N231" s="23"/>
      <c r="O231" s="23"/>
    </row>
    <row r="232" spans="2:15" ht="17.7" customHeight="1" x14ac:dyDescent="0.15">
      <c r="B232" s="86" t="s">
        <v>152</v>
      </c>
      <c r="I232" s="7"/>
      <c r="L232" s="31"/>
      <c r="O232" s="31"/>
    </row>
    <row r="233" spans="2:15" ht="13.65" customHeight="1" x14ac:dyDescent="0.15">
      <c r="B233" s="65"/>
      <c r="C233" s="33"/>
      <c r="D233" s="33"/>
      <c r="E233" s="80"/>
      <c r="F233" s="84" t="s">
        <v>2</v>
      </c>
      <c r="G233" s="87"/>
      <c r="H233" s="110"/>
      <c r="I233" s="84" t="s">
        <v>3</v>
      </c>
      <c r="J233" s="85"/>
    </row>
    <row r="234" spans="2:15" ht="19.2" x14ac:dyDescent="0.15">
      <c r="B234" s="78"/>
      <c r="E234" s="98" t="s">
        <v>4</v>
      </c>
      <c r="F234" s="98" t="s">
        <v>231</v>
      </c>
      <c r="G234" s="98" t="s">
        <v>233</v>
      </c>
      <c r="H234" s="107" t="s">
        <v>4</v>
      </c>
      <c r="I234" s="98" t="s">
        <v>231</v>
      </c>
      <c r="J234" s="98" t="s">
        <v>233</v>
      </c>
    </row>
    <row r="235" spans="2:15" ht="12" customHeight="1" x14ac:dyDescent="0.15">
      <c r="B235" s="35"/>
      <c r="C235" s="89"/>
      <c r="D235" s="36"/>
      <c r="E235" s="37"/>
      <c r="F235" s="37"/>
      <c r="G235" s="37"/>
      <c r="H235" s="111">
        <f>E$152</f>
        <v>803</v>
      </c>
      <c r="I235" s="2">
        <f>F$152</f>
        <v>726</v>
      </c>
      <c r="J235" s="2">
        <f>G$152</f>
        <v>77</v>
      </c>
      <c r="K235" s="91"/>
      <c r="L235" s="91"/>
      <c r="M235" s="91"/>
      <c r="N235" s="91"/>
      <c r="O235" s="91"/>
    </row>
    <row r="236" spans="2:15" ht="14.85" customHeight="1" x14ac:dyDescent="0.15">
      <c r="B236" s="34" t="s">
        <v>196</v>
      </c>
      <c r="C236" s="255"/>
      <c r="E236" s="18">
        <v>4</v>
      </c>
      <c r="F236" s="18">
        <v>3</v>
      </c>
      <c r="G236" s="18">
        <v>1</v>
      </c>
      <c r="H236" s="113">
        <f t="shared" ref="H236:H244" si="61">E236/H$219*100</f>
        <v>0.49813200498132004</v>
      </c>
      <c r="I236" s="4">
        <f t="shared" ref="I236:I244" si="62">F236/I$219*100</f>
        <v>0.41322314049586778</v>
      </c>
      <c r="J236" s="4">
        <f t="shared" ref="J236:J244" si="63">G236/J$219*100</f>
        <v>1.2987012987012987</v>
      </c>
      <c r="K236" s="81"/>
      <c r="L236" s="81"/>
      <c r="M236" s="81"/>
      <c r="N236" s="81"/>
      <c r="O236" s="81"/>
    </row>
    <row r="237" spans="2:15" ht="14.85" customHeight="1" x14ac:dyDescent="0.15">
      <c r="B237" s="34" t="s">
        <v>101</v>
      </c>
      <c r="C237" s="255"/>
      <c r="E237" s="18">
        <v>95</v>
      </c>
      <c r="F237" s="18">
        <v>83</v>
      </c>
      <c r="G237" s="18">
        <v>12</v>
      </c>
      <c r="H237" s="113">
        <f t="shared" si="61"/>
        <v>11.830635118306351</v>
      </c>
      <c r="I237" s="4">
        <f t="shared" si="62"/>
        <v>11.432506887052343</v>
      </c>
      <c r="J237" s="4">
        <f t="shared" si="63"/>
        <v>15.584415584415584</v>
      </c>
      <c r="K237" s="81"/>
      <c r="L237" s="81"/>
      <c r="M237" s="81"/>
      <c r="N237" s="81"/>
      <c r="O237" s="81"/>
    </row>
    <row r="238" spans="2:15" ht="14.85" customHeight="1" x14ac:dyDescent="0.15">
      <c r="B238" s="34" t="s">
        <v>102</v>
      </c>
      <c r="C238" s="255"/>
      <c r="E238" s="18">
        <v>307</v>
      </c>
      <c r="F238" s="18">
        <v>278</v>
      </c>
      <c r="G238" s="18">
        <v>29</v>
      </c>
      <c r="H238" s="113">
        <f t="shared" si="61"/>
        <v>38.231631382316309</v>
      </c>
      <c r="I238" s="4">
        <f t="shared" si="62"/>
        <v>38.292011019283748</v>
      </c>
      <c r="J238" s="4">
        <f t="shared" si="63"/>
        <v>37.662337662337663</v>
      </c>
      <c r="K238" s="81"/>
      <c r="L238" s="81"/>
      <c r="M238" s="81"/>
      <c r="N238" s="81"/>
      <c r="O238" s="81"/>
    </row>
    <row r="239" spans="2:15" ht="14.85" customHeight="1" x14ac:dyDescent="0.15">
      <c r="B239" s="34" t="s">
        <v>81</v>
      </c>
      <c r="C239" s="255"/>
      <c r="E239" s="18">
        <v>220</v>
      </c>
      <c r="F239" s="18">
        <v>201</v>
      </c>
      <c r="G239" s="18">
        <v>19</v>
      </c>
      <c r="H239" s="113">
        <f t="shared" si="61"/>
        <v>27.397260273972602</v>
      </c>
      <c r="I239" s="4">
        <f t="shared" si="62"/>
        <v>27.685950413223143</v>
      </c>
      <c r="J239" s="4">
        <f t="shared" si="63"/>
        <v>24.675324675324674</v>
      </c>
      <c r="K239" s="81"/>
      <c r="L239" s="81"/>
      <c r="M239" s="81"/>
      <c r="N239" s="81"/>
      <c r="O239" s="81"/>
    </row>
    <row r="240" spans="2:15" ht="14.85" customHeight="1" x14ac:dyDescent="0.15">
      <c r="B240" s="34" t="s">
        <v>80</v>
      </c>
      <c r="C240" s="255"/>
      <c r="E240" s="18">
        <v>97</v>
      </c>
      <c r="F240" s="18">
        <v>88</v>
      </c>
      <c r="G240" s="18">
        <v>9</v>
      </c>
      <c r="H240" s="113">
        <f t="shared" si="61"/>
        <v>12.079701120797012</v>
      </c>
      <c r="I240" s="4">
        <f t="shared" si="62"/>
        <v>12.121212121212121</v>
      </c>
      <c r="J240" s="4">
        <f t="shared" si="63"/>
        <v>11.688311688311687</v>
      </c>
      <c r="K240" s="81"/>
      <c r="L240" s="81"/>
      <c r="M240" s="81"/>
      <c r="N240" s="81"/>
      <c r="O240" s="81"/>
    </row>
    <row r="241" spans="1:15" ht="14.85" customHeight="1" x14ac:dyDescent="0.15">
      <c r="B241" s="34" t="s">
        <v>116</v>
      </c>
      <c r="C241" s="255"/>
      <c r="E241" s="18">
        <v>18</v>
      </c>
      <c r="F241" s="18">
        <v>17</v>
      </c>
      <c r="G241" s="18">
        <v>1</v>
      </c>
      <c r="H241" s="113">
        <f t="shared" si="61"/>
        <v>2.2415940224159403</v>
      </c>
      <c r="I241" s="4">
        <f t="shared" si="62"/>
        <v>2.3415977961432506</v>
      </c>
      <c r="J241" s="4">
        <f t="shared" si="63"/>
        <v>1.2987012987012987</v>
      </c>
      <c r="K241" s="81"/>
      <c r="L241" s="81"/>
      <c r="M241" s="81"/>
      <c r="N241" s="81"/>
      <c r="O241" s="81"/>
    </row>
    <row r="242" spans="1:15" ht="14.85" customHeight="1" x14ac:dyDescent="0.15">
      <c r="B242" s="34" t="s">
        <v>135</v>
      </c>
      <c r="C242" s="255"/>
      <c r="E242" s="18">
        <v>3</v>
      </c>
      <c r="F242" s="18">
        <v>2</v>
      </c>
      <c r="G242" s="18">
        <v>1</v>
      </c>
      <c r="H242" s="113">
        <f t="shared" si="61"/>
        <v>0.37359900373599003</v>
      </c>
      <c r="I242" s="4">
        <f t="shared" si="62"/>
        <v>0.27548209366391185</v>
      </c>
      <c r="J242" s="4">
        <f t="shared" si="63"/>
        <v>1.2987012987012987</v>
      </c>
      <c r="K242" s="81"/>
      <c r="L242" s="81"/>
      <c r="M242" s="81"/>
      <c r="N242" s="81"/>
      <c r="O242" s="81"/>
    </row>
    <row r="243" spans="1:15" ht="14.85" customHeight="1" x14ac:dyDescent="0.15">
      <c r="B243" s="34" t="s">
        <v>136</v>
      </c>
      <c r="C243" s="255"/>
      <c r="E243" s="18">
        <v>1</v>
      </c>
      <c r="F243" s="18">
        <v>1</v>
      </c>
      <c r="G243" s="18">
        <v>0</v>
      </c>
      <c r="H243" s="113">
        <f t="shared" si="61"/>
        <v>0.12453300124533001</v>
      </c>
      <c r="I243" s="4">
        <f t="shared" si="62"/>
        <v>0.13774104683195593</v>
      </c>
      <c r="J243" s="4">
        <f t="shared" si="63"/>
        <v>0</v>
      </c>
      <c r="K243" s="81"/>
      <c r="L243" s="81"/>
      <c r="M243" s="81"/>
      <c r="N243" s="81"/>
      <c r="O243" s="81"/>
    </row>
    <row r="244" spans="1:15" ht="14.85" customHeight="1" x14ac:dyDescent="0.15">
      <c r="B244" s="35" t="s">
        <v>160</v>
      </c>
      <c r="C244" s="89"/>
      <c r="D244" s="36"/>
      <c r="E244" s="19">
        <v>58</v>
      </c>
      <c r="F244" s="19">
        <v>53</v>
      </c>
      <c r="G244" s="19">
        <v>5</v>
      </c>
      <c r="H244" s="117">
        <f t="shared" si="61"/>
        <v>7.2229140722291403</v>
      </c>
      <c r="I244" s="5">
        <f t="shared" si="62"/>
        <v>7.3002754820936637</v>
      </c>
      <c r="J244" s="5">
        <f t="shared" si="63"/>
        <v>6.4935064935064926</v>
      </c>
      <c r="K244" s="23"/>
      <c r="L244" s="23"/>
      <c r="M244" s="23"/>
      <c r="N244" s="23"/>
      <c r="O244" s="23"/>
    </row>
    <row r="245" spans="1:15" ht="14.85" customHeight="1" x14ac:dyDescent="0.15">
      <c r="B245" s="38" t="s">
        <v>1</v>
      </c>
      <c r="C245" s="79"/>
      <c r="D245" s="28"/>
      <c r="E245" s="39">
        <f>SUM(E236:E244)</f>
        <v>803</v>
      </c>
      <c r="F245" s="39">
        <f>SUM(F236:F244)</f>
        <v>726</v>
      </c>
      <c r="G245" s="39">
        <f>SUM(G236:G244)</f>
        <v>77</v>
      </c>
      <c r="H245" s="114">
        <f>IF(SUM(H236:H244)&gt;100,"－",SUM(H236:H244))</f>
        <v>99.999999999999986</v>
      </c>
      <c r="I245" s="6">
        <f>IF(SUM(I236:I244)&gt;100,"－",SUM(I236:I244))</f>
        <v>100.00000000000001</v>
      </c>
      <c r="J245" s="6">
        <f>IF(SUM(J236:J244)&gt;100,"－",SUM(J236:J244))</f>
        <v>100</v>
      </c>
      <c r="K245" s="23"/>
      <c r="L245" s="23"/>
      <c r="M245" s="23"/>
      <c r="N245" s="23"/>
      <c r="O245" s="23"/>
    </row>
    <row r="246" spans="1:15" ht="14.85" customHeight="1" x14ac:dyDescent="0.15">
      <c r="B246" s="38" t="s">
        <v>108</v>
      </c>
      <c r="C246" s="79"/>
      <c r="D246" s="29"/>
      <c r="E246" s="41">
        <v>10.070970009524931</v>
      </c>
      <c r="F246" s="72">
        <v>10.098074231322558</v>
      </c>
      <c r="G246" s="72">
        <v>9.8176208252221073</v>
      </c>
      <c r="H246" s="23"/>
      <c r="I246" s="23"/>
      <c r="J246" s="23"/>
      <c r="K246" s="23"/>
      <c r="L246" s="23"/>
      <c r="M246" s="23"/>
      <c r="N246" s="23"/>
      <c r="O246" s="23"/>
    </row>
    <row r="247" spans="1:15" ht="14.85" customHeight="1" x14ac:dyDescent="0.15">
      <c r="B247" s="38" t="s">
        <v>109</v>
      </c>
      <c r="C247" s="79"/>
      <c r="D247" s="29"/>
      <c r="E247" s="41">
        <v>42.5</v>
      </c>
      <c r="F247" s="72">
        <v>42.5</v>
      </c>
      <c r="G247" s="72">
        <v>33.333333333333329</v>
      </c>
      <c r="H247" s="23"/>
      <c r="I247" s="23"/>
      <c r="J247" s="23"/>
      <c r="K247" s="23"/>
      <c r="L247" s="23"/>
      <c r="M247" s="23"/>
      <c r="N247" s="23"/>
      <c r="O247" s="23"/>
    </row>
    <row r="248" spans="1:15" ht="14.85" customHeight="1" x14ac:dyDescent="0.15">
      <c r="B248" s="63"/>
      <c r="C248" s="45"/>
      <c r="D248" s="45"/>
      <c r="E248" s="45"/>
      <c r="F248" s="45"/>
      <c r="G248" s="93"/>
      <c r="H248" s="46"/>
    </row>
    <row r="249" spans="1:15" ht="15" customHeight="1" x14ac:dyDescent="0.15">
      <c r="A249" s="1" t="s">
        <v>701</v>
      </c>
      <c r="B249" s="22"/>
      <c r="H249" s="7"/>
    </row>
    <row r="250" spans="1:15" ht="13.65" customHeight="1" x14ac:dyDescent="0.15">
      <c r="B250" s="65"/>
      <c r="C250" s="33"/>
      <c r="D250" s="33"/>
      <c r="E250" s="80"/>
      <c r="F250" s="84" t="s">
        <v>2</v>
      </c>
      <c r="G250" s="87"/>
      <c r="H250" s="110"/>
      <c r="I250" s="84" t="s">
        <v>3</v>
      </c>
      <c r="J250" s="85"/>
    </row>
    <row r="251" spans="1:15" ht="19.2" x14ac:dyDescent="0.15">
      <c r="B251" s="78"/>
      <c r="E251" s="98" t="s">
        <v>4</v>
      </c>
      <c r="F251" s="98" t="s">
        <v>231</v>
      </c>
      <c r="G251" s="98" t="s">
        <v>233</v>
      </c>
      <c r="H251" s="107" t="s">
        <v>4</v>
      </c>
      <c r="I251" s="98" t="s">
        <v>231</v>
      </c>
      <c r="J251" s="98" t="s">
        <v>233</v>
      </c>
    </row>
    <row r="252" spans="1:15" ht="12" customHeight="1" x14ac:dyDescent="0.15">
      <c r="B252" s="35"/>
      <c r="C252" s="89"/>
      <c r="D252" s="36"/>
      <c r="E252" s="37"/>
      <c r="F252" s="37"/>
      <c r="G252" s="37"/>
      <c r="H252" s="111">
        <f>E$152</f>
        <v>803</v>
      </c>
      <c r="I252" s="2">
        <f>F$152</f>
        <v>726</v>
      </c>
      <c r="J252" s="2">
        <f>G$152</f>
        <v>77</v>
      </c>
      <c r="K252" s="91"/>
      <c r="L252" s="91"/>
      <c r="M252" s="91"/>
      <c r="N252" s="91"/>
      <c r="O252" s="91"/>
    </row>
    <row r="253" spans="1:15" ht="14.85" customHeight="1" x14ac:dyDescent="0.15">
      <c r="B253" s="34" t="s">
        <v>196</v>
      </c>
      <c r="C253" s="255"/>
      <c r="E253" s="18">
        <v>4</v>
      </c>
      <c r="F253" s="18">
        <v>3</v>
      </c>
      <c r="G253" s="18">
        <v>1</v>
      </c>
      <c r="H253" s="113">
        <f t="shared" ref="H253:H261" si="64">E253/H$252*100</f>
        <v>0.49813200498132004</v>
      </c>
      <c r="I253" s="4">
        <f t="shared" ref="I253:I261" si="65">F253/I$252*100</f>
        <v>0.41322314049586778</v>
      </c>
      <c r="J253" s="4">
        <f t="shared" ref="J253:J261" si="66">G253/J$252*100</f>
        <v>1.2987012987012987</v>
      </c>
      <c r="K253" s="81"/>
      <c r="L253" s="81"/>
      <c r="M253" s="81"/>
      <c r="N253" s="81"/>
      <c r="O253" s="81"/>
    </row>
    <row r="254" spans="1:15" ht="14.85" customHeight="1" x14ac:dyDescent="0.15">
      <c r="B254" s="34" t="s">
        <v>101</v>
      </c>
      <c r="C254" s="255"/>
      <c r="E254" s="18">
        <v>127</v>
      </c>
      <c r="F254" s="18">
        <v>111</v>
      </c>
      <c r="G254" s="18">
        <v>16</v>
      </c>
      <c r="H254" s="113">
        <f t="shared" si="64"/>
        <v>15.815691158156911</v>
      </c>
      <c r="I254" s="4">
        <f t="shared" si="65"/>
        <v>15.289256198347106</v>
      </c>
      <c r="J254" s="4">
        <f t="shared" si="66"/>
        <v>20.779220779220779</v>
      </c>
      <c r="K254" s="81"/>
      <c r="L254" s="81"/>
      <c r="M254" s="81"/>
      <c r="N254" s="81"/>
      <c r="O254" s="81"/>
    </row>
    <row r="255" spans="1:15" ht="14.85" customHeight="1" x14ac:dyDescent="0.15">
      <c r="B255" s="34" t="s">
        <v>102</v>
      </c>
      <c r="C255" s="255"/>
      <c r="E255" s="18">
        <v>281</v>
      </c>
      <c r="F255" s="18">
        <v>255</v>
      </c>
      <c r="G255" s="18">
        <v>26</v>
      </c>
      <c r="H255" s="113">
        <f t="shared" si="64"/>
        <v>34.993773349937733</v>
      </c>
      <c r="I255" s="4">
        <f t="shared" si="65"/>
        <v>35.123966942148762</v>
      </c>
      <c r="J255" s="4">
        <f t="shared" si="66"/>
        <v>33.766233766233768</v>
      </c>
      <c r="K255" s="81"/>
      <c r="L255" s="81"/>
      <c r="M255" s="81"/>
      <c r="N255" s="81"/>
      <c r="O255" s="81"/>
    </row>
    <row r="256" spans="1:15" ht="14.85" customHeight="1" x14ac:dyDescent="0.15">
      <c r="B256" s="34" t="s">
        <v>81</v>
      </c>
      <c r="C256" s="255"/>
      <c r="E256" s="18">
        <v>176</v>
      </c>
      <c r="F256" s="18">
        <v>167</v>
      </c>
      <c r="G256" s="18">
        <v>9</v>
      </c>
      <c r="H256" s="113">
        <f t="shared" si="64"/>
        <v>21.917808219178081</v>
      </c>
      <c r="I256" s="4">
        <f t="shared" si="65"/>
        <v>23.002754820936637</v>
      </c>
      <c r="J256" s="4">
        <f t="shared" si="66"/>
        <v>11.688311688311687</v>
      </c>
      <c r="K256" s="81"/>
      <c r="L256" s="81"/>
      <c r="M256" s="81"/>
      <c r="N256" s="81"/>
      <c r="O256" s="81"/>
    </row>
    <row r="257" spans="2:15" ht="14.85" customHeight="1" x14ac:dyDescent="0.15">
      <c r="B257" s="34" t="s">
        <v>80</v>
      </c>
      <c r="C257" s="255"/>
      <c r="E257" s="18">
        <v>59</v>
      </c>
      <c r="F257" s="18">
        <v>54</v>
      </c>
      <c r="G257" s="18">
        <v>5</v>
      </c>
      <c r="H257" s="113">
        <f t="shared" si="64"/>
        <v>7.3474470734744708</v>
      </c>
      <c r="I257" s="4">
        <f t="shared" si="65"/>
        <v>7.4380165289256199</v>
      </c>
      <c r="J257" s="4">
        <f t="shared" si="66"/>
        <v>6.4935064935064926</v>
      </c>
      <c r="K257" s="81"/>
      <c r="L257" s="81"/>
      <c r="M257" s="81"/>
      <c r="N257" s="81"/>
      <c r="O257" s="81"/>
    </row>
    <row r="258" spans="2:15" ht="14.85" customHeight="1" x14ac:dyDescent="0.15">
      <c r="B258" s="34" t="s">
        <v>116</v>
      </c>
      <c r="C258" s="255"/>
      <c r="E258" s="18">
        <v>28</v>
      </c>
      <c r="F258" s="18">
        <v>24</v>
      </c>
      <c r="G258" s="18">
        <v>4</v>
      </c>
      <c r="H258" s="113">
        <f t="shared" si="64"/>
        <v>3.4869240348692405</v>
      </c>
      <c r="I258" s="4">
        <f t="shared" si="65"/>
        <v>3.3057851239669422</v>
      </c>
      <c r="J258" s="4">
        <f t="shared" si="66"/>
        <v>5.1948051948051948</v>
      </c>
      <c r="K258" s="81"/>
      <c r="L258" s="81"/>
      <c r="M258" s="81"/>
      <c r="N258" s="81"/>
      <c r="O258" s="81"/>
    </row>
    <row r="259" spans="2:15" ht="14.85" customHeight="1" x14ac:dyDescent="0.15">
      <c r="B259" s="34" t="s">
        <v>135</v>
      </c>
      <c r="C259" s="255"/>
      <c r="E259" s="18">
        <v>4</v>
      </c>
      <c r="F259" s="18">
        <v>4</v>
      </c>
      <c r="G259" s="18">
        <v>0</v>
      </c>
      <c r="H259" s="113">
        <f t="shared" si="64"/>
        <v>0.49813200498132004</v>
      </c>
      <c r="I259" s="4">
        <f t="shared" si="65"/>
        <v>0.55096418732782371</v>
      </c>
      <c r="J259" s="4">
        <f t="shared" si="66"/>
        <v>0</v>
      </c>
      <c r="K259" s="81"/>
      <c r="L259" s="81"/>
      <c r="M259" s="81"/>
      <c r="N259" s="81"/>
      <c r="O259" s="81"/>
    </row>
    <row r="260" spans="2:15" ht="14.85" customHeight="1" x14ac:dyDescent="0.15">
      <c r="B260" s="34" t="s">
        <v>136</v>
      </c>
      <c r="C260" s="255"/>
      <c r="E260" s="18">
        <v>6</v>
      </c>
      <c r="F260" s="18">
        <v>6</v>
      </c>
      <c r="G260" s="18">
        <v>0</v>
      </c>
      <c r="H260" s="113">
        <f t="shared" si="64"/>
        <v>0.74719800747198006</v>
      </c>
      <c r="I260" s="4">
        <f t="shared" si="65"/>
        <v>0.82644628099173556</v>
      </c>
      <c r="J260" s="4">
        <f t="shared" si="66"/>
        <v>0</v>
      </c>
      <c r="K260" s="81"/>
      <c r="L260" s="81"/>
      <c r="M260" s="81"/>
      <c r="N260" s="81"/>
      <c r="O260" s="81"/>
    </row>
    <row r="261" spans="2:15" ht="14.85" customHeight="1" x14ac:dyDescent="0.15">
      <c r="B261" s="35" t="s">
        <v>160</v>
      </c>
      <c r="C261" s="89"/>
      <c r="D261" s="36"/>
      <c r="E261" s="19">
        <v>118</v>
      </c>
      <c r="F261" s="19">
        <v>102</v>
      </c>
      <c r="G261" s="19">
        <v>16</v>
      </c>
      <c r="H261" s="117">
        <f t="shared" si="64"/>
        <v>14.694894146948942</v>
      </c>
      <c r="I261" s="5">
        <f t="shared" si="65"/>
        <v>14.049586776859504</v>
      </c>
      <c r="J261" s="5">
        <f t="shared" si="66"/>
        <v>20.779220779220779</v>
      </c>
      <c r="K261" s="23"/>
      <c r="L261" s="23"/>
      <c r="M261" s="23"/>
      <c r="N261" s="23"/>
      <c r="O261" s="23"/>
    </row>
    <row r="262" spans="2:15" ht="14.85" customHeight="1" x14ac:dyDescent="0.15">
      <c r="B262" s="38" t="s">
        <v>1</v>
      </c>
      <c r="C262" s="79"/>
      <c r="D262" s="28"/>
      <c r="E262" s="39">
        <f>SUM(E253:E261)</f>
        <v>803</v>
      </c>
      <c r="F262" s="39">
        <f>SUM(F253:F261)</f>
        <v>726</v>
      </c>
      <c r="G262" s="39">
        <f>SUM(G253:G261)</f>
        <v>77</v>
      </c>
      <c r="H262" s="114">
        <f>IF(SUM(H253:H261)&gt;100,"－",SUM(H253:H261))</f>
        <v>100</v>
      </c>
      <c r="I262" s="6">
        <f>IF(SUM(I253:I261)&gt;100,"－",SUM(I253:I261))</f>
        <v>99.999999999999972</v>
      </c>
      <c r="J262" s="6">
        <f>IF(SUM(J253:J261)&gt;100,"－",SUM(J253:J261))</f>
        <v>100</v>
      </c>
      <c r="K262" s="23"/>
      <c r="L262" s="23"/>
      <c r="M262" s="23"/>
      <c r="N262" s="23"/>
      <c r="O262" s="23"/>
    </row>
    <row r="263" spans="2:15" ht="14.85" customHeight="1" x14ac:dyDescent="0.15">
      <c r="B263" s="38" t="s">
        <v>108</v>
      </c>
      <c r="C263" s="79"/>
      <c r="D263" s="29"/>
      <c r="E263" s="41">
        <v>9.6301459854014588</v>
      </c>
      <c r="F263" s="72">
        <v>9.7605608974358926</v>
      </c>
      <c r="G263" s="72">
        <v>8.2960655737704929</v>
      </c>
      <c r="H263" s="23"/>
      <c r="I263" s="23"/>
      <c r="J263" s="23"/>
      <c r="K263" s="23"/>
      <c r="L263" s="23"/>
      <c r="M263" s="23"/>
      <c r="N263" s="23"/>
      <c r="O263" s="23"/>
    </row>
    <row r="264" spans="2:15" ht="14.85" customHeight="1" x14ac:dyDescent="0.15">
      <c r="B264" s="38" t="s">
        <v>109</v>
      </c>
      <c r="C264" s="79"/>
      <c r="D264" s="29"/>
      <c r="E264" s="41">
        <v>51.1</v>
      </c>
      <c r="F264" s="72">
        <v>51.1</v>
      </c>
      <c r="G264" s="72">
        <v>25</v>
      </c>
      <c r="H264" s="23"/>
      <c r="I264" s="23"/>
      <c r="J264" s="23"/>
      <c r="K264" s="23"/>
      <c r="L264" s="23"/>
      <c r="M264" s="23"/>
      <c r="N264" s="23"/>
      <c r="O264" s="23"/>
    </row>
    <row r="265" spans="2:15" ht="17.7" customHeight="1" x14ac:dyDescent="0.15">
      <c r="B265" s="86" t="s">
        <v>152</v>
      </c>
      <c r="I265" s="7"/>
      <c r="L265" s="31"/>
      <c r="O265" s="31"/>
    </row>
    <row r="266" spans="2:15" ht="13.65" customHeight="1" x14ac:dyDescent="0.15">
      <c r="B266" s="65"/>
      <c r="C266" s="33"/>
      <c r="D266" s="33"/>
      <c r="E266" s="80"/>
      <c r="F266" s="84" t="s">
        <v>2</v>
      </c>
      <c r="G266" s="87"/>
      <c r="H266" s="110"/>
      <c r="I266" s="84" t="s">
        <v>3</v>
      </c>
      <c r="J266" s="85"/>
    </row>
    <row r="267" spans="2:15" ht="19.2" x14ac:dyDescent="0.15">
      <c r="B267" s="78"/>
      <c r="E267" s="98" t="s">
        <v>4</v>
      </c>
      <c r="F267" s="98" t="s">
        <v>231</v>
      </c>
      <c r="G267" s="98" t="s">
        <v>233</v>
      </c>
      <c r="H267" s="107" t="s">
        <v>4</v>
      </c>
      <c r="I267" s="98" t="s">
        <v>231</v>
      </c>
      <c r="J267" s="98" t="s">
        <v>233</v>
      </c>
    </row>
    <row r="268" spans="2:15" ht="12" customHeight="1" x14ac:dyDescent="0.15">
      <c r="B268" s="35"/>
      <c r="C268" s="89"/>
      <c r="D268" s="36"/>
      <c r="E268" s="37"/>
      <c r="F268" s="37"/>
      <c r="G268" s="37"/>
      <c r="H268" s="111">
        <f>E$152</f>
        <v>803</v>
      </c>
      <c r="I268" s="2">
        <f>F$152</f>
        <v>726</v>
      </c>
      <c r="J268" s="2">
        <f>G$152</f>
        <v>77</v>
      </c>
      <c r="K268" s="91"/>
      <c r="L268" s="91"/>
      <c r="M268" s="91"/>
      <c r="N268" s="91"/>
      <c r="O268" s="91"/>
    </row>
    <row r="269" spans="2:15" ht="14.85" customHeight="1" x14ac:dyDescent="0.15">
      <c r="B269" s="34" t="s">
        <v>196</v>
      </c>
      <c r="C269" s="235"/>
      <c r="E269" s="18">
        <v>4</v>
      </c>
      <c r="F269" s="18">
        <v>3</v>
      </c>
      <c r="G269" s="18">
        <v>1</v>
      </c>
      <c r="H269" s="113">
        <f t="shared" ref="H269:H277" si="67">E269/H$145*100</f>
        <v>0.49813200498132004</v>
      </c>
      <c r="I269" s="4">
        <f t="shared" ref="I269:I277" si="68">F269/I$145*100</f>
        <v>0.41322314049586778</v>
      </c>
      <c r="J269" s="4">
        <f t="shared" ref="J269:J277" si="69">G269/J$145*100</f>
        <v>1.2987012987012987</v>
      </c>
      <c r="K269" s="81"/>
      <c r="L269" s="81"/>
      <c r="M269" s="81"/>
      <c r="N269" s="81"/>
      <c r="O269" s="81"/>
    </row>
    <row r="270" spans="2:15" ht="14.85" customHeight="1" x14ac:dyDescent="0.15">
      <c r="B270" s="34" t="s">
        <v>101</v>
      </c>
      <c r="C270" s="235"/>
      <c r="E270" s="18">
        <v>131</v>
      </c>
      <c r="F270" s="18">
        <v>119</v>
      </c>
      <c r="G270" s="18">
        <v>12</v>
      </c>
      <c r="H270" s="113">
        <f t="shared" si="67"/>
        <v>16.313823163138235</v>
      </c>
      <c r="I270" s="4">
        <f t="shared" si="68"/>
        <v>16.391184573002754</v>
      </c>
      <c r="J270" s="4">
        <f t="shared" si="69"/>
        <v>15.584415584415584</v>
      </c>
      <c r="K270" s="81"/>
      <c r="L270" s="81"/>
      <c r="M270" s="81"/>
      <c r="N270" s="81"/>
      <c r="O270" s="81"/>
    </row>
    <row r="271" spans="2:15" ht="14.85" customHeight="1" x14ac:dyDescent="0.15">
      <c r="B271" s="34" t="s">
        <v>102</v>
      </c>
      <c r="C271" s="235"/>
      <c r="E271" s="18">
        <v>306</v>
      </c>
      <c r="F271" s="18">
        <v>281</v>
      </c>
      <c r="G271" s="18">
        <v>25</v>
      </c>
      <c r="H271" s="113">
        <f t="shared" si="67"/>
        <v>38.107098381070983</v>
      </c>
      <c r="I271" s="4">
        <f t="shared" si="68"/>
        <v>38.705234159779614</v>
      </c>
      <c r="J271" s="4">
        <f t="shared" si="69"/>
        <v>32.467532467532465</v>
      </c>
      <c r="K271" s="81"/>
      <c r="L271" s="81"/>
      <c r="M271" s="81"/>
      <c r="N271" s="81"/>
      <c r="O271" s="81"/>
    </row>
    <row r="272" spans="2:15" ht="14.85" customHeight="1" x14ac:dyDescent="0.15">
      <c r="B272" s="34" t="s">
        <v>81</v>
      </c>
      <c r="E272" s="18">
        <v>187</v>
      </c>
      <c r="F272" s="18">
        <v>169</v>
      </c>
      <c r="G272" s="18">
        <v>18</v>
      </c>
      <c r="H272" s="113">
        <f t="shared" si="67"/>
        <v>23.287671232876711</v>
      </c>
      <c r="I272" s="4">
        <f t="shared" si="68"/>
        <v>23.278236914600551</v>
      </c>
      <c r="J272" s="4">
        <f t="shared" si="69"/>
        <v>23.376623376623375</v>
      </c>
      <c r="K272" s="81"/>
      <c r="L272" s="81"/>
      <c r="M272" s="81"/>
      <c r="N272" s="81"/>
      <c r="O272" s="81"/>
    </row>
    <row r="273" spans="1:15" ht="14.85" customHeight="1" x14ac:dyDescent="0.15">
      <c r="B273" s="34" t="s">
        <v>80</v>
      </c>
      <c r="C273" s="235"/>
      <c r="E273" s="18">
        <v>39</v>
      </c>
      <c r="F273" s="18">
        <v>36</v>
      </c>
      <c r="G273" s="18">
        <v>3</v>
      </c>
      <c r="H273" s="113">
        <f t="shared" si="67"/>
        <v>4.8567870485678704</v>
      </c>
      <c r="I273" s="4">
        <f t="shared" si="68"/>
        <v>4.9586776859504136</v>
      </c>
      <c r="J273" s="4">
        <f t="shared" si="69"/>
        <v>3.8961038961038961</v>
      </c>
      <c r="K273" s="81"/>
      <c r="L273" s="81"/>
      <c r="M273" s="81"/>
      <c r="N273" s="81"/>
      <c r="O273" s="81"/>
    </row>
    <row r="274" spans="1:15" ht="14.85" customHeight="1" x14ac:dyDescent="0.15">
      <c r="B274" s="34" t="s">
        <v>116</v>
      </c>
      <c r="C274" s="235"/>
      <c r="E274" s="18">
        <v>15</v>
      </c>
      <c r="F274" s="18">
        <v>14</v>
      </c>
      <c r="G274" s="18">
        <v>1</v>
      </c>
      <c r="H274" s="113">
        <f t="shared" si="67"/>
        <v>1.8679950186799501</v>
      </c>
      <c r="I274" s="4">
        <f t="shared" si="68"/>
        <v>1.9283746556473829</v>
      </c>
      <c r="J274" s="4">
        <f t="shared" si="69"/>
        <v>1.2987012987012987</v>
      </c>
      <c r="K274" s="81"/>
      <c r="L274" s="81"/>
      <c r="M274" s="81"/>
      <c r="N274" s="81"/>
      <c r="O274" s="81"/>
    </row>
    <row r="275" spans="1:15" ht="14.85" customHeight="1" x14ac:dyDescent="0.15">
      <c r="B275" s="34" t="s">
        <v>135</v>
      </c>
      <c r="C275" s="235"/>
      <c r="E275" s="18">
        <v>1</v>
      </c>
      <c r="F275" s="18">
        <v>0</v>
      </c>
      <c r="G275" s="18">
        <v>1</v>
      </c>
      <c r="H275" s="113">
        <f t="shared" si="67"/>
        <v>0.12453300124533001</v>
      </c>
      <c r="I275" s="4">
        <f t="shared" si="68"/>
        <v>0</v>
      </c>
      <c r="J275" s="4">
        <f t="shared" si="69"/>
        <v>1.2987012987012987</v>
      </c>
      <c r="K275" s="81"/>
      <c r="L275" s="81"/>
      <c r="M275" s="81"/>
      <c r="N275" s="81"/>
      <c r="O275" s="81"/>
    </row>
    <row r="276" spans="1:15" ht="14.85" customHeight="1" x14ac:dyDescent="0.15">
      <c r="B276" s="34" t="s">
        <v>136</v>
      </c>
      <c r="C276" s="235"/>
      <c r="E276" s="18">
        <v>0</v>
      </c>
      <c r="F276" s="18">
        <v>0</v>
      </c>
      <c r="G276" s="18">
        <v>0</v>
      </c>
      <c r="H276" s="113">
        <f t="shared" si="67"/>
        <v>0</v>
      </c>
      <c r="I276" s="4">
        <f t="shared" si="68"/>
        <v>0</v>
      </c>
      <c r="J276" s="4">
        <f t="shared" si="69"/>
        <v>0</v>
      </c>
      <c r="K276" s="81"/>
      <c r="L276" s="81"/>
      <c r="M276" s="81"/>
      <c r="N276" s="81"/>
      <c r="O276" s="81"/>
    </row>
    <row r="277" spans="1:15" ht="14.85" customHeight="1" x14ac:dyDescent="0.15">
      <c r="B277" s="35" t="s">
        <v>160</v>
      </c>
      <c r="C277" s="89"/>
      <c r="D277" s="36"/>
      <c r="E277" s="19">
        <v>120</v>
      </c>
      <c r="F277" s="19">
        <v>104</v>
      </c>
      <c r="G277" s="19">
        <v>16</v>
      </c>
      <c r="H277" s="117">
        <f t="shared" si="67"/>
        <v>14.943960149439601</v>
      </c>
      <c r="I277" s="5">
        <f t="shared" si="68"/>
        <v>14.325068870523417</v>
      </c>
      <c r="J277" s="5">
        <f t="shared" si="69"/>
        <v>20.779220779220779</v>
      </c>
      <c r="K277" s="23"/>
      <c r="L277" s="23"/>
      <c r="M277" s="23"/>
      <c r="N277" s="23"/>
      <c r="O277" s="23"/>
    </row>
    <row r="278" spans="1:15" ht="14.85" customHeight="1" x14ac:dyDescent="0.15">
      <c r="B278" s="38" t="s">
        <v>1</v>
      </c>
      <c r="C278" s="79"/>
      <c r="D278" s="28"/>
      <c r="E278" s="39">
        <f>SUM(E269:E277)</f>
        <v>803</v>
      </c>
      <c r="F278" s="39">
        <f>SUM(F269:F277)</f>
        <v>726</v>
      </c>
      <c r="G278" s="39">
        <f>SUM(G269:G277)</f>
        <v>77</v>
      </c>
      <c r="H278" s="114">
        <f>IF(SUM(H269:H277)&gt;100,"－",SUM(H269:H277))</f>
        <v>100</v>
      </c>
      <c r="I278" s="6">
        <f>IF(SUM(I269:I277)&gt;100,"－",SUM(I269:I277))</f>
        <v>100.00000000000003</v>
      </c>
      <c r="J278" s="6">
        <f>IF(SUM(J269:J277)&gt;100,"－",SUM(J269:J277))</f>
        <v>100</v>
      </c>
      <c r="K278" s="23"/>
      <c r="L278" s="23"/>
      <c r="M278" s="23"/>
      <c r="N278" s="23"/>
      <c r="O278" s="23"/>
    </row>
    <row r="279" spans="1:15" ht="14.85" customHeight="1" x14ac:dyDescent="0.15">
      <c r="B279" s="38" t="s">
        <v>108</v>
      </c>
      <c r="C279" s="79"/>
      <c r="D279" s="29"/>
      <c r="E279" s="41">
        <v>8.6725512488378875</v>
      </c>
      <c r="F279" s="72">
        <v>8.6752265685038008</v>
      </c>
      <c r="G279" s="72">
        <v>8.6452717597854942</v>
      </c>
      <c r="H279" s="23"/>
      <c r="I279" s="23"/>
      <c r="J279" s="23"/>
      <c r="K279" s="23"/>
      <c r="L279" s="23"/>
      <c r="M279" s="23"/>
      <c r="N279" s="23"/>
      <c r="O279" s="23"/>
    </row>
    <row r="280" spans="1:15" ht="14.85" customHeight="1" x14ac:dyDescent="0.15">
      <c r="B280" s="38" t="s">
        <v>109</v>
      </c>
      <c r="C280" s="79"/>
      <c r="D280" s="29"/>
      <c r="E280" s="41">
        <v>30.333333333333336</v>
      </c>
      <c r="F280" s="72">
        <v>26.5</v>
      </c>
      <c r="G280" s="72">
        <v>30.333333333333336</v>
      </c>
      <c r="H280" s="23"/>
      <c r="I280" s="23"/>
      <c r="J280" s="23"/>
      <c r="K280" s="23"/>
      <c r="L280" s="23"/>
      <c r="M280" s="23"/>
      <c r="N280" s="23"/>
      <c r="O280" s="23"/>
    </row>
    <row r="281" spans="1:15" ht="14.85" customHeight="1" x14ac:dyDescent="0.15">
      <c r="B281" s="63"/>
      <c r="C281" s="63"/>
      <c r="D281" s="45"/>
      <c r="E281" s="14"/>
      <c r="F281" s="14"/>
      <c r="G281" s="14"/>
      <c r="H281" s="23"/>
      <c r="I281" s="23"/>
      <c r="J281" s="23"/>
      <c r="K281" s="23"/>
      <c r="L281" s="23"/>
      <c r="M281" s="23"/>
      <c r="N281" s="23"/>
      <c r="O281" s="23"/>
    </row>
    <row r="282" spans="1:15" ht="15" customHeight="1" x14ac:dyDescent="0.15">
      <c r="A282" s="1" t="s">
        <v>702</v>
      </c>
      <c r="B282" s="22"/>
      <c r="C282" s="1"/>
      <c r="D282" s="1"/>
      <c r="E282" s="1"/>
      <c r="H282" s="7"/>
    </row>
    <row r="283" spans="1:15" ht="13.65" customHeight="1" x14ac:dyDescent="0.15">
      <c r="B283" s="65"/>
      <c r="C283" s="33"/>
      <c r="D283" s="33"/>
      <c r="E283" s="80"/>
      <c r="F283" s="84" t="s">
        <v>2</v>
      </c>
      <c r="G283" s="87"/>
      <c r="H283" s="110"/>
      <c r="I283" s="84" t="s">
        <v>3</v>
      </c>
      <c r="J283" s="85"/>
    </row>
    <row r="284" spans="1:15" ht="19.2" x14ac:dyDescent="0.15">
      <c r="B284" s="78"/>
      <c r="E284" s="98" t="s">
        <v>4</v>
      </c>
      <c r="F284" s="98" t="s">
        <v>231</v>
      </c>
      <c r="G284" s="98" t="s">
        <v>233</v>
      </c>
      <c r="H284" s="107" t="s">
        <v>4</v>
      </c>
      <c r="I284" s="98" t="s">
        <v>231</v>
      </c>
      <c r="J284" s="98" t="s">
        <v>233</v>
      </c>
    </row>
    <row r="285" spans="1:15" ht="12" customHeight="1" x14ac:dyDescent="0.15">
      <c r="B285" s="35"/>
      <c r="C285" s="89"/>
      <c r="D285" s="36"/>
      <c r="E285" s="37"/>
      <c r="F285" s="37"/>
      <c r="G285" s="37"/>
      <c r="H285" s="111">
        <f>E$152</f>
        <v>803</v>
      </c>
      <c r="I285" s="2">
        <f>F$152</f>
        <v>726</v>
      </c>
      <c r="J285" s="2">
        <f>G$152</f>
        <v>77</v>
      </c>
      <c r="K285" s="91"/>
      <c r="L285" s="91"/>
      <c r="M285" s="91"/>
      <c r="N285" s="91"/>
      <c r="O285" s="91"/>
    </row>
    <row r="286" spans="1:15" ht="14.85" customHeight="1" x14ac:dyDescent="0.15">
      <c r="B286" s="34" t="s">
        <v>219</v>
      </c>
      <c r="C286" s="235"/>
      <c r="E286" s="18">
        <v>80</v>
      </c>
      <c r="F286" s="18">
        <v>69</v>
      </c>
      <c r="G286" s="18">
        <v>11</v>
      </c>
      <c r="H286" s="113">
        <f t="shared" ref="H286:J290" si="70">E286/H$145*100</f>
        <v>9.9626400996264</v>
      </c>
      <c r="I286" s="4">
        <f t="shared" si="70"/>
        <v>9.5041322314049594</v>
      </c>
      <c r="J286" s="4">
        <f t="shared" si="70"/>
        <v>14.285714285714285</v>
      </c>
      <c r="K286" s="81"/>
      <c r="L286" s="81"/>
      <c r="M286" s="81"/>
      <c r="N286" s="81"/>
      <c r="O286" s="81"/>
    </row>
    <row r="287" spans="1:15" ht="14.85" customHeight="1" x14ac:dyDescent="0.15">
      <c r="B287" s="34" t="s">
        <v>220</v>
      </c>
      <c r="C287" s="235"/>
      <c r="E287" s="18">
        <v>282</v>
      </c>
      <c r="F287" s="18">
        <v>263</v>
      </c>
      <c r="G287" s="18">
        <v>19</v>
      </c>
      <c r="H287" s="113">
        <f t="shared" si="70"/>
        <v>35.118306351183065</v>
      </c>
      <c r="I287" s="4">
        <f t="shared" si="70"/>
        <v>36.225895316804404</v>
      </c>
      <c r="J287" s="4">
        <f t="shared" si="70"/>
        <v>24.675324675324674</v>
      </c>
      <c r="K287" s="81"/>
      <c r="L287" s="81"/>
      <c r="M287" s="81"/>
      <c r="N287" s="81"/>
      <c r="O287" s="81"/>
    </row>
    <row r="288" spans="1:15" ht="14.85" customHeight="1" x14ac:dyDescent="0.15">
      <c r="B288" s="34" t="s">
        <v>221</v>
      </c>
      <c r="C288" s="235"/>
      <c r="E288" s="18">
        <v>207</v>
      </c>
      <c r="F288" s="18">
        <v>195</v>
      </c>
      <c r="G288" s="18">
        <v>12</v>
      </c>
      <c r="H288" s="113">
        <f t="shared" si="70"/>
        <v>25.778331257783311</v>
      </c>
      <c r="I288" s="4">
        <f t="shared" si="70"/>
        <v>26.859504132231404</v>
      </c>
      <c r="J288" s="4">
        <f t="shared" si="70"/>
        <v>15.584415584415584</v>
      </c>
      <c r="K288" s="81"/>
      <c r="L288" s="81"/>
      <c r="M288" s="81"/>
      <c r="N288" s="81"/>
      <c r="O288" s="81"/>
    </row>
    <row r="289" spans="1:15" ht="14.85" customHeight="1" x14ac:dyDescent="0.15">
      <c r="B289" s="34" t="s">
        <v>222</v>
      </c>
      <c r="C289" s="235"/>
      <c r="E289" s="18">
        <v>113</v>
      </c>
      <c r="F289" s="18">
        <v>95</v>
      </c>
      <c r="G289" s="18">
        <v>18</v>
      </c>
      <c r="H289" s="113">
        <f t="shared" si="70"/>
        <v>14.072229140722293</v>
      </c>
      <c r="I289" s="4">
        <f t="shared" si="70"/>
        <v>13.085399449035812</v>
      </c>
      <c r="J289" s="4">
        <f t="shared" si="70"/>
        <v>23.376623376623375</v>
      </c>
      <c r="K289" s="81"/>
      <c r="L289" s="81"/>
      <c r="M289" s="81"/>
      <c r="N289" s="81"/>
      <c r="O289" s="81"/>
    </row>
    <row r="290" spans="1:15" ht="14.85" customHeight="1" x14ac:dyDescent="0.15">
      <c r="B290" s="35" t="s">
        <v>160</v>
      </c>
      <c r="C290" s="89"/>
      <c r="D290" s="36"/>
      <c r="E290" s="19">
        <v>121</v>
      </c>
      <c r="F290" s="19">
        <v>104</v>
      </c>
      <c r="G290" s="19">
        <v>17</v>
      </c>
      <c r="H290" s="117">
        <f t="shared" si="70"/>
        <v>15.068493150684931</v>
      </c>
      <c r="I290" s="5">
        <f t="shared" si="70"/>
        <v>14.325068870523417</v>
      </c>
      <c r="J290" s="5">
        <f t="shared" si="70"/>
        <v>22.077922077922079</v>
      </c>
      <c r="K290" s="23"/>
      <c r="L290" s="23"/>
      <c r="M290" s="23"/>
      <c r="N290" s="23"/>
      <c r="O290" s="23"/>
    </row>
    <row r="291" spans="1:15" ht="14.85" customHeight="1" x14ac:dyDescent="0.15">
      <c r="B291" s="38" t="s">
        <v>1</v>
      </c>
      <c r="C291" s="79"/>
      <c r="D291" s="28"/>
      <c r="E291" s="39">
        <f>SUM(E286:E290)</f>
        <v>803</v>
      </c>
      <c r="F291" s="39">
        <f>SUM(F286:F290)</f>
        <v>726</v>
      </c>
      <c r="G291" s="39">
        <f>SUM(G286:G290)</f>
        <v>77</v>
      </c>
      <c r="H291" s="114">
        <f>IF(SUM(H286:H290)&gt;100,"－",SUM(H286:H290))</f>
        <v>100</v>
      </c>
      <c r="I291" s="6">
        <f>IF(SUM(I286:I290)&gt;100,"－",SUM(I286:I290))</f>
        <v>100</v>
      </c>
      <c r="J291" s="6">
        <f>IF(SUM(J286:J290)&gt;100,"－",SUM(J286:J290))</f>
        <v>100</v>
      </c>
      <c r="K291" s="23"/>
      <c r="L291" s="23"/>
      <c r="M291" s="23"/>
      <c r="N291" s="23"/>
      <c r="O291" s="23"/>
    </row>
    <row r="292" spans="1:15" ht="14.85" customHeight="1" x14ac:dyDescent="0.15">
      <c r="B292" s="38" t="s">
        <v>92</v>
      </c>
      <c r="C292" s="79"/>
      <c r="D292" s="29"/>
      <c r="E292" s="41">
        <v>48.929686794801462</v>
      </c>
      <c r="F292" s="72">
        <v>48.720138961246214</v>
      </c>
      <c r="G292" s="72">
        <v>51.101999335990676</v>
      </c>
      <c r="H292" s="23"/>
      <c r="I292" s="23"/>
      <c r="J292" s="23"/>
      <c r="K292" s="23"/>
      <c r="L292" s="23"/>
      <c r="M292" s="23"/>
      <c r="N292" s="23"/>
      <c r="O292" s="23"/>
    </row>
    <row r="293" spans="1:15" ht="14.85" customHeight="1" x14ac:dyDescent="0.15">
      <c r="B293" s="63"/>
      <c r="C293" s="45"/>
      <c r="D293" s="45"/>
      <c r="E293" s="45"/>
      <c r="F293" s="45"/>
      <c r="G293" s="93"/>
      <c r="H293" s="46"/>
    </row>
    <row r="294" spans="1:15" ht="15" customHeight="1" x14ac:dyDescent="0.15">
      <c r="A294" s="1" t="s">
        <v>703</v>
      </c>
      <c r="B294" s="22"/>
      <c r="H294" s="7"/>
    </row>
    <row r="295" spans="1:15" ht="13.65" customHeight="1" x14ac:dyDescent="0.15">
      <c r="B295" s="65"/>
      <c r="C295" s="33"/>
      <c r="D295" s="33"/>
      <c r="E295" s="80"/>
      <c r="F295" s="84" t="s">
        <v>2</v>
      </c>
      <c r="G295" s="87"/>
      <c r="H295" s="110"/>
      <c r="I295" s="84" t="s">
        <v>3</v>
      </c>
      <c r="J295" s="85"/>
    </row>
    <row r="296" spans="1:15" ht="19.2" x14ac:dyDescent="0.15">
      <c r="B296" s="78"/>
      <c r="E296" s="98" t="s">
        <v>4</v>
      </c>
      <c r="F296" s="98" t="s">
        <v>231</v>
      </c>
      <c r="G296" s="98" t="s">
        <v>233</v>
      </c>
      <c r="H296" s="107" t="s">
        <v>4</v>
      </c>
      <c r="I296" s="98" t="s">
        <v>231</v>
      </c>
      <c r="J296" s="98" t="s">
        <v>233</v>
      </c>
    </row>
    <row r="297" spans="1:15" ht="12" customHeight="1" x14ac:dyDescent="0.15">
      <c r="B297" s="35"/>
      <c r="C297" s="89"/>
      <c r="D297" s="36"/>
      <c r="E297" s="37"/>
      <c r="F297" s="37"/>
      <c r="G297" s="37"/>
      <c r="H297" s="111">
        <f>E$152</f>
        <v>803</v>
      </c>
      <c r="I297" s="2">
        <f>F$152</f>
        <v>726</v>
      </c>
      <c r="J297" s="2">
        <f>G$152</f>
        <v>77</v>
      </c>
      <c r="K297" s="91"/>
      <c r="L297" s="91"/>
      <c r="M297" s="91"/>
      <c r="N297" s="91"/>
      <c r="O297" s="91"/>
    </row>
    <row r="298" spans="1:15" ht="14.85" customHeight="1" x14ac:dyDescent="0.15">
      <c r="B298" s="34" t="s">
        <v>196</v>
      </c>
      <c r="C298" s="255"/>
      <c r="E298" s="18">
        <v>411</v>
      </c>
      <c r="F298" s="18">
        <v>357</v>
      </c>
      <c r="G298" s="18">
        <v>54</v>
      </c>
      <c r="H298" s="113">
        <f t="shared" ref="H298:H306" si="71">E298/H$297*100</f>
        <v>51.183063511830639</v>
      </c>
      <c r="I298" s="4">
        <f t="shared" ref="I298:I306" si="72">F298/I$297*100</f>
        <v>49.173553719008268</v>
      </c>
      <c r="J298" s="4">
        <f t="shared" ref="J298:J306" si="73">G298/J$297*100</f>
        <v>70.129870129870127</v>
      </c>
      <c r="K298" s="81"/>
      <c r="L298" s="81"/>
      <c r="M298" s="81"/>
      <c r="N298" s="81"/>
      <c r="O298" s="81"/>
    </row>
    <row r="299" spans="1:15" ht="14.85" customHeight="1" x14ac:dyDescent="0.15">
      <c r="B299" s="34" t="s">
        <v>101</v>
      </c>
      <c r="C299" s="255"/>
      <c r="E299" s="18">
        <v>159</v>
      </c>
      <c r="F299" s="18">
        <v>147</v>
      </c>
      <c r="G299" s="18">
        <v>12</v>
      </c>
      <c r="H299" s="113">
        <f t="shared" si="71"/>
        <v>19.800747198007471</v>
      </c>
      <c r="I299" s="4">
        <f t="shared" si="72"/>
        <v>20.24793388429752</v>
      </c>
      <c r="J299" s="4">
        <f t="shared" si="73"/>
        <v>15.584415584415584</v>
      </c>
      <c r="K299" s="81"/>
      <c r="L299" s="81"/>
      <c r="M299" s="81"/>
      <c r="N299" s="81"/>
      <c r="O299" s="81"/>
    </row>
    <row r="300" spans="1:15" ht="14.85" customHeight="1" x14ac:dyDescent="0.15">
      <c r="B300" s="34" t="s">
        <v>102</v>
      </c>
      <c r="C300" s="255"/>
      <c r="E300" s="18">
        <v>33</v>
      </c>
      <c r="F300" s="18">
        <v>30</v>
      </c>
      <c r="G300" s="18">
        <v>3</v>
      </c>
      <c r="H300" s="113">
        <f t="shared" si="71"/>
        <v>4.10958904109589</v>
      </c>
      <c r="I300" s="4">
        <f t="shared" si="72"/>
        <v>4.1322314049586781</v>
      </c>
      <c r="J300" s="4">
        <f t="shared" si="73"/>
        <v>3.8961038961038961</v>
      </c>
      <c r="K300" s="81"/>
      <c r="L300" s="81"/>
      <c r="M300" s="81"/>
      <c r="N300" s="81"/>
      <c r="O300" s="81"/>
    </row>
    <row r="301" spans="1:15" ht="14.85" customHeight="1" x14ac:dyDescent="0.15">
      <c r="B301" s="34" t="s">
        <v>81</v>
      </c>
      <c r="C301" s="255"/>
      <c r="E301" s="18">
        <v>4</v>
      </c>
      <c r="F301" s="18">
        <v>4</v>
      </c>
      <c r="G301" s="18">
        <v>0</v>
      </c>
      <c r="H301" s="113">
        <f t="shared" ref="H301:H302" si="74">E301/H$297*100</f>
        <v>0.49813200498132004</v>
      </c>
      <c r="I301" s="4">
        <f t="shared" ref="I301:I302" si="75">F301/I$297*100</f>
        <v>0.55096418732782371</v>
      </c>
      <c r="J301" s="4">
        <f t="shared" ref="J301:J302" si="76">G301/J$297*100</f>
        <v>0</v>
      </c>
      <c r="K301" s="81"/>
      <c r="L301" s="81"/>
      <c r="M301" s="81"/>
      <c r="N301" s="81"/>
      <c r="O301" s="81"/>
    </row>
    <row r="302" spans="1:15" ht="14.85" customHeight="1" x14ac:dyDescent="0.15">
      <c r="B302" s="34" t="s">
        <v>80</v>
      </c>
      <c r="C302" s="255"/>
      <c r="E302" s="18">
        <v>2</v>
      </c>
      <c r="F302" s="18">
        <v>1</v>
      </c>
      <c r="G302" s="18">
        <v>1</v>
      </c>
      <c r="H302" s="113">
        <f t="shared" si="74"/>
        <v>0.24906600249066002</v>
      </c>
      <c r="I302" s="4">
        <f t="shared" si="75"/>
        <v>0.13774104683195593</v>
      </c>
      <c r="J302" s="4">
        <f t="shared" si="76"/>
        <v>1.2987012987012987</v>
      </c>
      <c r="K302" s="81"/>
      <c r="L302" s="81"/>
      <c r="M302" s="81"/>
      <c r="N302" s="81"/>
      <c r="O302" s="81"/>
    </row>
    <row r="303" spans="1:15" ht="14.85" customHeight="1" x14ac:dyDescent="0.15">
      <c r="B303" s="34" t="s">
        <v>116</v>
      </c>
      <c r="C303" s="255"/>
      <c r="E303" s="18">
        <v>1</v>
      </c>
      <c r="F303" s="18">
        <v>1</v>
      </c>
      <c r="G303" s="18">
        <v>0</v>
      </c>
      <c r="H303" s="113">
        <f t="shared" si="71"/>
        <v>0.12453300124533001</v>
      </c>
      <c r="I303" s="4">
        <f t="shared" si="72"/>
        <v>0.13774104683195593</v>
      </c>
      <c r="J303" s="4">
        <f t="shared" si="73"/>
        <v>0</v>
      </c>
      <c r="K303" s="81"/>
      <c r="L303" s="81"/>
      <c r="M303" s="81"/>
      <c r="N303" s="81"/>
      <c r="O303" s="81"/>
    </row>
    <row r="304" spans="1:15" ht="14.85" customHeight="1" x14ac:dyDescent="0.15">
      <c r="B304" s="34" t="s">
        <v>135</v>
      </c>
      <c r="C304" s="255"/>
      <c r="E304" s="18">
        <v>1</v>
      </c>
      <c r="F304" s="18">
        <v>1</v>
      </c>
      <c r="G304" s="18">
        <v>0</v>
      </c>
      <c r="H304" s="113">
        <f t="shared" ref="H304" si="77">E304/H$297*100</f>
        <v>0.12453300124533001</v>
      </c>
      <c r="I304" s="4">
        <f t="shared" ref="I304" si="78">F304/I$297*100</f>
        <v>0.13774104683195593</v>
      </c>
      <c r="J304" s="4">
        <f t="shared" ref="J304" si="79">G304/J$297*100</f>
        <v>0</v>
      </c>
      <c r="K304" s="81"/>
      <c r="L304" s="81"/>
      <c r="M304" s="81"/>
      <c r="N304" s="81"/>
      <c r="O304" s="81"/>
    </row>
    <row r="305" spans="2:15" ht="14.85" customHeight="1" x14ac:dyDescent="0.15">
      <c r="B305" s="34" t="s">
        <v>136</v>
      </c>
      <c r="C305" s="255"/>
      <c r="E305" s="18">
        <v>0</v>
      </c>
      <c r="F305" s="18">
        <v>0</v>
      </c>
      <c r="G305" s="18">
        <v>0</v>
      </c>
      <c r="H305" s="113">
        <f t="shared" si="71"/>
        <v>0</v>
      </c>
      <c r="I305" s="4">
        <f t="shared" si="72"/>
        <v>0</v>
      </c>
      <c r="J305" s="4">
        <f t="shared" si="73"/>
        <v>0</v>
      </c>
      <c r="K305" s="81"/>
      <c r="L305" s="81"/>
      <c r="M305" s="81"/>
      <c r="N305" s="81"/>
      <c r="O305" s="81"/>
    </row>
    <row r="306" spans="2:15" ht="14.85" customHeight="1" x14ac:dyDescent="0.15">
      <c r="B306" s="35" t="s">
        <v>160</v>
      </c>
      <c r="C306" s="89"/>
      <c r="D306" s="36"/>
      <c r="E306" s="19">
        <v>192</v>
      </c>
      <c r="F306" s="19">
        <v>185</v>
      </c>
      <c r="G306" s="19">
        <v>7</v>
      </c>
      <c r="H306" s="117">
        <f t="shared" si="71"/>
        <v>23.910336239103362</v>
      </c>
      <c r="I306" s="5">
        <f t="shared" si="72"/>
        <v>25.482093663911847</v>
      </c>
      <c r="J306" s="5">
        <f t="shared" si="73"/>
        <v>9.0909090909090917</v>
      </c>
      <c r="K306" s="23"/>
      <c r="L306" s="23"/>
      <c r="M306" s="23"/>
      <c r="N306" s="23"/>
      <c r="O306" s="23"/>
    </row>
    <row r="307" spans="2:15" ht="14.85" customHeight="1" x14ac:dyDescent="0.15">
      <c r="B307" s="38" t="s">
        <v>1</v>
      </c>
      <c r="C307" s="79"/>
      <c r="D307" s="28"/>
      <c r="E307" s="39">
        <f>SUM(E298:E306)</f>
        <v>803</v>
      </c>
      <c r="F307" s="39">
        <f>SUM(F298:F306)</f>
        <v>726</v>
      </c>
      <c r="G307" s="39">
        <f>SUM(G298:G306)</f>
        <v>77</v>
      </c>
      <c r="H307" s="114">
        <f>IF(SUM(H298:H306)&gt;100,"－",SUM(H298:H306))</f>
        <v>99.999999999999986</v>
      </c>
      <c r="I307" s="6">
        <f>IF(SUM(I298:I306)&gt;100,"－",SUM(I298:I306))</f>
        <v>100.00000000000003</v>
      </c>
      <c r="J307" s="6">
        <f>IF(SUM(J298:J306)&gt;100,"－",SUM(J298:J306))</f>
        <v>100</v>
      </c>
      <c r="K307" s="23"/>
      <c r="L307" s="23"/>
      <c r="M307" s="23"/>
      <c r="N307" s="23"/>
      <c r="O307" s="23"/>
    </row>
    <row r="308" spans="2:15" ht="14.85" customHeight="1" x14ac:dyDescent="0.15">
      <c r="B308" s="38" t="s">
        <v>108</v>
      </c>
      <c r="C308" s="79"/>
      <c r="D308" s="29"/>
      <c r="E308" s="41">
        <v>1.0769230769230769</v>
      </c>
      <c r="F308" s="72">
        <v>1.1146025878003696</v>
      </c>
      <c r="G308" s="72">
        <v>0.7857142857142857</v>
      </c>
      <c r="H308" s="23"/>
      <c r="I308" s="23"/>
      <c r="J308" s="23"/>
      <c r="K308" s="23"/>
      <c r="L308" s="23"/>
      <c r="M308" s="23"/>
      <c r="N308" s="23"/>
      <c r="O308" s="23"/>
    </row>
    <row r="309" spans="2:15" ht="14.85" customHeight="1" x14ac:dyDescent="0.15">
      <c r="B309" s="38" t="s">
        <v>109</v>
      </c>
      <c r="C309" s="79"/>
      <c r="D309" s="29"/>
      <c r="E309" s="193">
        <v>33</v>
      </c>
      <c r="F309" s="47">
        <v>33</v>
      </c>
      <c r="G309" s="47">
        <v>18</v>
      </c>
      <c r="H309" s="23"/>
      <c r="I309" s="23"/>
      <c r="J309" s="23"/>
      <c r="K309" s="23"/>
      <c r="L309" s="23"/>
      <c r="M309" s="23"/>
      <c r="N309" s="23"/>
      <c r="O309" s="23"/>
    </row>
    <row r="310" spans="2:15" ht="17.7" customHeight="1" x14ac:dyDescent="0.15">
      <c r="B310" s="86" t="s">
        <v>152</v>
      </c>
      <c r="I310" s="7"/>
      <c r="L310" s="31"/>
      <c r="O310" s="31"/>
    </row>
    <row r="311" spans="2:15" ht="13.65" customHeight="1" x14ac:dyDescent="0.15">
      <c r="B311" s="65"/>
      <c r="C311" s="33"/>
      <c r="D311" s="33"/>
      <c r="E311" s="80"/>
      <c r="F311" s="84" t="s">
        <v>2</v>
      </c>
      <c r="G311" s="87"/>
      <c r="H311" s="110"/>
      <c r="I311" s="84" t="s">
        <v>3</v>
      </c>
      <c r="J311" s="85"/>
    </row>
    <row r="312" spans="2:15" ht="19.2" x14ac:dyDescent="0.15">
      <c r="B312" s="78"/>
      <c r="E312" s="98" t="s">
        <v>4</v>
      </c>
      <c r="F312" s="98" t="s">
        <v>231</v>
      </c>
      <c r="G312" s="98" t="s">
        <v>233</v>
      </c>
      <c r="H312" s="107" t="s">
        <v>4</v>
      </c>
      <c r="I312" s="98" t="s">
        <v>231</v>
      </c>
      <c r="J312" s="98" t="s">
        <v>233</v>
      </c>
    </row>
    <row r="313" spans="2:15" ht="12" customHeight="1" x14ac:dyDescent="0.15">
      <c r="B313" s="35"/>
      <c r="C313" s="89"/>
      <c r="D313" s="36"/>
      <c r="E313" s="37"/>
      <c r="F313" s="37"/>
      <c r="G313" s="37"/>
      <c r="H313" s="111">
        <f>E$152</f>
        <v>803</v>
      </c>
      <c r="I313" s="2">
        <f>F$152</f>
        <v>726</v>
      </c>
      <c r="J313" s="2">
        <f>G$152</f>
        <v>77</v>
      </c>
      <c r="K313" s="91"/>
      <c r="L313" s="91"/>
      <c r="M313" s="91"/>
      <c r="N313" s="91"/>
      <c r="O313" s="91"/>
    </row>
    <row r="314" spans="2:15" ht="14.85" customHeight="1" x14ac:dyDescent="0.15">
      <c r="B314" s="34" t="s">
        <v>196</v>
      </c>
      <c r="C314" s="255"/>
      <c r="E314" s="18">
        <v>411</v>
      </c>
      <c r="F314" s="18">
        <v>357</v>
      </c>
      <c r="G314" s="18">
        <v>54</v>
      </c>
      <c r="H314" s="113">
        <f t="shared" ref="H314:J322" si="80">E314/H$297*100</f>
        <v>51.183063511830639</v>
      </c>
      <c r="I314" s="4">
        <f t="shared" si="80"/>
        <v>49.173553719008268</v>
      </c>
      <c r="J314" s="4">
        <f t="shared" si="80"/>
        <v>70.129870129870127</v>
      </c>
      <c r="K314" s="81"/>
      <c r="L314" s="81"/>
      <c r="M314" s="81"/>
      <c r="N314" s="81"/>
      <c r="O314" s="81"/>
    </row>
    <row r="315" spans="2:15" ht="14.85" customHeight="1" x14ac:dyDescent="0.15">
      <c r="B315" s="34" t="s">
        <v>101</v>
      </c>
      <c r="C315" s="255"/>
      <c r="E315" s="18">
        <v>164</v>
      </c>
      <c r="F315" s="18">
        <v>151</v>
      </c>
      <c r="G315" s="18">
        <v>13</v>
      </c>
      <c r="H315" s="113">
        <f t="shared" si="80"/>
        <v>20.423412204234122</v>
      </c>
      <c r="I315" s="4">
        <f t="shared" si="80"/>
        <v>20.798898071625345</v>
      </c>
      <c r="J315" s="4">
        <f t="shared" si="80"/>
        <v>16.883116883116884</v>
      </c>
      <c r="K315" s="81"/>
      <c r="L315" s="81"/>
      <c r="M315" s="81"/>
      <c r="N315" s="81"/>
      <c r="O315" s="81"/>
    </row>
    <row r="316" spans="2:15" ht="14.85" customHeight="1" x14ac:dyDescent="0.15">
      <c r="B316" s="34" t="s">
        <v>102</v>
      </c>
      <c r="C316" s="255"/>
      <c r="E316" s="18">
        <v>23</v>
      </c>
      <c r="F316" s="18">
        <v>22</v>
      </c>
      <c r="G316" s="18">
        <v>1</v>
      </c>
      <c r="H316" s="113">
        <f t="shared" si="80"/>
        <v>2.8642590286425902</v>
      </c>
      <c r="I316" s="4">
        <f t="shared" si="80"/>
        <v>3.0303030303030303</v>
      </c>
      <c r="J316" s="4">
        <f t="shared" si="80"/>
        <v>1.2987012987012987</v>
      </c>
      <c r="K316" s="81"/>
      <c r="L316" s="81"/>
      <c r="M316" s="81"/>
      <c r="N316" s="81"/>
      <c r="O316" s="81"/>
    </row>
    <row r="317" spans="2:15" ht="14.85" customHeight="1" x14ac:dyDescent="0.15">
      <c r="B317" s="34" t="s">
        <v>81</v>
      </c>
      <c r="C317" s="255"/>
      <c r="E317" s="18">
        <v>9</v>
      </c>
      <c r="F317" s="18">
        <v>7</v>
      </c>
      <c r="G317" s="18">
        <v>2</v>
      </c>
      <c r="H317" s="113">
        <f t="shared" si="80"/>
        <v>1.1207970112079702</v>
      </c>
      <c r="I317" s="4">
        <f t="shared" si="80"/>
        <v>0.96418732782369143</v>
      </c>
      <c r="J317" s="4">
        <f t="shared" si="80"/>
        <v>2.5974025974025974</v>
      </c>
      <c r="K317" s="81"/>
      <c r="L317" s="81"/>
      <c r="M317" s="81"/>
      <c r="N317" s="81"/>
      <c r="O317" s="81"/>
    </row>
    <row r="318" spans="2:15" ht="14.85" customHeight="1" x14ac:dyDescent="0.15">
      <c r="B318" s="34" t="s">
        <v>80</v>
      </c>
      <c r="C318" s="255"/>
      <c r="E318" s="18">
        <v>1</v>
      </c>
      <c r="F318" s="18">
        <v>1</v>
      </c>
      <c r="G318" s="18">
        <v>0</v>
      </c>
      <c r="H318" s="113">
        <f t="shared" ref="H318" si="81">E318/H$297*100</f>
        <v>0.12453300124533001</v>
      </c>
      <c r="I318" s="4">
        <f t="shared" ref="I318" si="82">F318/I$297*100</f>
        <v>0.13774104683195593</v>
      </c>
      <c r="J318" s="4">
        <f t="shared" ref="J318" si="83">G318/J$297*100</f>
        <v>0</v>
      </c>
      <c r="K318" s="81"/>
      <c r="L318" s="81"/>
      <c r="M318" s="81"/>
      <c r="N318" s="81"/>
      <c r="O318" s="81"/>
    </row>
    <row r="319" spans="2:15" ht="14.85" customHeight="1" x14ac:dyDescent="0.15">
      <c r="B319" s="34" t="s">
        <v>116</v>
      </c>
      <c r="C319" s="255"/>
      <c r="E319" s="18">
        <v>2</v>
      </c>
      <c r="F319" s="18">
        <v>2</v>
      </c>
      <c r="G319" s="18">
        <v>0</v>
      </c>
      <c r="H319" s="113">
        <f t="shared" ref="H319" si="84">E319/H$297*100</f>
        <v>0.24906600249066002</v>
      </c>
      <c r="I319" s="4">
        <f t="shared" ref="I319" si="85">F319/I$297*100</f>
        <v>0.27548209366391185</v>
      </c>
      <c r="J319" s="4">
        <f t="shared" ref="J319" si="86">G319/J$297*100</f>
        <v>0</v>
      </c>
      <c r="K319" s="81"/>
      <c r="L319" s="81"/>
      <c r="M319" s="81"/>
      <c r="N319" s="81"/>
      <c r="O319" s="81"/>
    </row>
    <row r="320" spans="2:15" ht="14.85" customHeight="1" x14ac:dyDescent="0.15">
      <c r="B320" s="34" t="s">
        <v>135</v>
      </c>
      <c r="C320" s="255"/>
      <c r="E320" s="18">
        <v>0</v>
      </c>
      <c r="F320" s="18">
        <v>0</v>
      </c>
      <c r="G320" s="18">
        <v>0</v>
      </c>
      <c r="H320" s="113">
        <f t="shared" si="80"/>
        <v>0</v>
      </c>
      <c r="I320" s="4">
        <f t="shared" si="80"/>
        <v>0</v>
      </c>
      <c r="J320" s="4">
        <f t="shared" si="80"/>
        <v>0</v>
      </c>
      <c r="K320" s="81"/>
      <c r="L320" s="81"/>
      <c r="M320" s="81"/>
      <c r="N320" s="81"/>
      <c r="O320" s="81"/>
    </row>
    <row r="321" spans="1:15" ht="14.85" customHeight="1" x14ac:dyDescent="0.15">
      <c r="B321" s="34" t="s">
        <v>136</v>
      </c>
      <c r="C321" s="255"/>
      <c r="E321" s="18">
        <v>0</v>
      </c>
      <c r="F321" s="18">
        <v>0</v>
      </c>
      <c r="G321" s="18">
        <v>0</v>
      </c>
      <c r="H321" s="113">
        <f t="shared" si="80"/>
        <v>0</v>
      </c>
      <c r="I321" s="4">
        <f t="shared" si="80"/>
        <v>0</v>
      </c>
      <c r="J321" s="4">
        <f t="shared" si="80"/>
        <v>0</v>
      </c>
      <c r="K321" s="81"/>
      <c r="L321" s="81"/>
      <c r="M321" s="81"/>
      <c r="N321" s="81"/>
      <c r="O321" s="81"/>
    </row>
    <row r="322" spans="1:15" ht="14.85" customHeight="1" x14ac:dyDescent="0.15">
      <c r="B322" s="35" t="s">
        <v>160</v>
      </c>
      <c r="C322" s="89"/>
      <c r="D322" s="36"/>
      <c r="E322" s="19">
        <v>193</v>
      </c>
      <c r="F322" s="19">
        <v>186</v>
      </c>
      <c r="G322" s="19">
        <v>7</v>
      </c>
      <c r="H322" s="117">
        <f t="shared" si="80"/>
        <v>24.034869240348691</v>
      </c>
      <c r="I322" s="5">
        <f t="shared" si="80"/>
        <v>25.619834710743799</v>
      </c>
      <c r="J322" s="5">
        <f t="shared" si="80"/>
        <v>9.0909090909090917</v>
      </c>
      <c r="K322" s="23"/>
      <c r="L322" s="23"/>
      <c r="M322" s="23"/>
      <c r="N322" s="23"/>
      <c r="O322" s="23"/>
    </row>
    <row r="323" spans="1:15" ht="14.85" customHeight="1" x14ac:dyDescent="0.15">
      <c r="B323" s="38" t="s">
        <v>1</v>
      </c>
      <c r="C323" s="79"/>
      <c r="D323" s="28"/>
      <c r="E323" s="39">
        <f>SUM(E314:E322)</f>
        <v>803</v>
      </c>
      <c r="F323" s="39">
        <f>SUM(F314:F322)</f>
        <v>726</v>
      </c>
      <c r="G323" s="39">
        <f>SUM(G314:G322)</f>
        <v>77</v>
      </c>
      <c r="H323" s="114">
        <f>IF(SUM(H314:H322)&gt;100,"－",SUM(H314:H322))</f>
        <v>100</v>
      </c>
      <c r="I323" s="6">
        <f>IF(SUM(I314:I322)&gt;100,"－",SUM(I314:I322))</f>
        <v>100.00000000000001</v>
      </c>
      <c r="J323" s="6">
        <f>IF(SUM(J314:J322)&gt;100,"－",SUM(J314:J322))</f>
        <v>100</v>
      </c>
      <c r="K323" s="23"/>
      <c r="L323" s="23"/>
      <c r="M323" s="23"/>
      <c r="N323" s="23"/>
      <c r="O323" s="23"/>
    </row>
    <row r="324" spans="1:15" ht="14.85" customHeight="1" x14ac:dyDescent="0.15">
      <c r="B324" s="38" t="s">
        <v>108</v>
      </c>
      <c r="C324" s="79"/>
      <c r="D324" s="29"/>
      <c r="E324" s="41">
        <v>1.0897229434153533</v>
      </c>
      <c r="F324" s="72">
        <v>1.1294115993397267</v>
      </c>
      <c r="G324" s="72">
        <v>0.78355331199875922</v>
      </c>
      <c r="H324" s="23"/>
      <c r="I324" s="23"/>
      <c r="J324" s="23"/>
      <c r="K324" s="23"/>
      <c r="L324" s="23"/>
      <c r="M324" s="23"/>
      <c r="N324" s="23"/>
      <c r="O324" s="23"/>
    </row>
    <row r="325" spans="1:15" ht="14.85" customHeight="1" x14ac:dyDescent="0.15">
      <c r="B325" s="38" t="s">
        <v>109</v>
      </c>
      <c r="C325" s="79"/>
      <c r="D325" s="29"/>
      <c r="E325" s="41">
        <v>23.584905660377359</v>
      </c>
      <c r="F325" s="72">
        <v>23.584905660377359</v>
      </c>
      <c r="G325" s="72">
        <v>12.5</v>
      </c>
      <c r="H325" s="23"/>
      <c r="I325" s="23"/>
      <c r="J325" s="23"/>
      <c r="K325" s="23"/>
      <c r="L325" s="23"/>
      <c r="M325" s="23"/>
      <c r="N325" s="23"/>
      <c r="O325" s="23"/>
    </row>
    <row r="326" spans="1:15" ht="14.85" customHeight="1" x14ac:dyDescent="0.15">
      <c r="B326" s="63"/>
      <c r="C326" s="45"/>
      <c r="D326" s="45"/>
      <c r="E326" s="45"/>
      <c r="F326" s="45"/>
      <c r="G326" s="93"/>
      <c r="H326" s="46"/>
      <c r="I326" s="46"/>
      <c r="J326" s="46"/>
    </row>
    <row r="327" spans="1:15" ht="15" customHeight="1" x14ac:dyDescent="0.15">
      <c r="A327" s="1" t="s">
        <v>704</v>
      </c>
      <c r="B327" s="22"/>
      <c r="H327" s="7"/>
    </row>
    <row r="328" spans="1:15" ht="13.65" customHeight="1" x14ac:dyDescent="0.15">
      <c r="B328" s="65"/>
      <c r="C328" s="33"/>
      <c r="D328" s="33"/>
      <c r="E328" s="80"/>
      <c r="F328" s="84" t="s">
        <v>2</v>
      </c>
      <c r="G328" s="87"/>
      <c r="H328" s="110"/>
      <c r="I328" s="84" t="s">
        <v>3</v>
      </c>
      <c r="J328" s="85"/>
    </row>
    <row r="329" spans="1:15" ht="19.2" x14ac:dyDescent="0.15">
      <c r="B329" s="78"/>
      <c r="E329" s="98" t="s">
        <v>4</v>
      </c>
      <c r="F329" s="98" t="s">
        <v>231</v>
      </c>
      <c r="G329" s="98" t="s">
        <v>233</v>
      </c>
      <c r="H329" s="107" t="s">
        <v>4</v>
      </c>
      <c r="I329" s="98" t="s">
        <v>231</v>
      </c>
      <c r="J329" s="98" t="s">
        <v>233</v>
      </c>
    </row>
    <row r="330" spans="1:15" ht="12" customHeight="1" x14ac:dyDescent="0.15">
      <c r="B330" s="35"/>
      <c r="C330" s="89"/>
      <c r="D330" s="36"/>
      <c r="E330" s="37"/>
      <c r="F330" s="37"/>
      <c r="G330" s="37"/>
      <c r="H330" s="111">
        <f>E$152</f>
        <v>803</v>
      </c>
      <c r="I330" s="2">
        <f>F$152</f>
        <v>726</v>
      </c>
      <c r="J330" s="2">
        <f>G$152</f>
        <v>77</v>
      </c>
      <c r="K330" s="91"/>
      <c r="L330" s="91"/>
      <c r="M330" s="91"/>
      <c r="N330" s="91"/>
      <c r="O330" s="91"/>
    </row>
    <row r="331" spans="1:15" ht="14.85" customHeight="1" x14ac:dyDescent="0.15">
      <c r="B331" s="34" t="s">
        <v>196</v>
      </c>
      <c r="C331" s="255"/>
      <c r="E331" s="18">
        <v>411</v>
      </c>
      <c r="F331" s="18">
        <v>357</v>
      </c>
      <c r="G331" s="18">
        <v>54</v>
      </c>
      <c r="H331" s="113">
        <f t="shared" ref="H331:H339" si="87">E331/H$330*100</f>
        <v>51.183063511830639</v>
      </c>
      <c r="I331" s="4">
        <f t="shared" ref="I331:I339" si="88">F331/I$330*100</f>
        <v>49.173553719008268</v>
      </c>
      <c r="J331" s="4">
        <f t="shared" ref="J331:J339" si="89">G331/J$330*100</f>
        <v>70.129870129870127</v>
      </c>
      <c r="K331" s="81"/>
      <c r="L331" s="81"/>
      <c r="M331" s="81"/>
      <c r="N331" s="81"/>
      <c r="O331" s="81"/>
    </row>
    <row r="332" spans="1:15" ht="14.85" customHeight="1" x14ac:dyDescent="0.15">
      <c r="B332" s="34" t="s">
        <v>101</v>
      </c>
      <c r="C332" s="255"/>
      <c r="E332" s="18">
        <v>134</v>
      </c>
      <c r="F332" s="18">
        <v>126</v>
      </c>
      <c r="G332" s="18">
        <v>8</v>
      </c>
      <c r="H332" s="113">
        <f t="shared" si="87"/>
        <v>16.687422166874221</v>
      </c>
      <c r="I332" s="4">
        <f t="shared" si="88"/>
        <v>17.355371900826448</v>
      </c>
      <c r="J332" s="4">
        <f t="shared" si="89"/>
        <v>10.38961038961039</v>
      </c>
      <c r="K332" s="81"/>
      <c r="L332" s="81"/>
      <c r="M332" s="81"/>
      <c r="N332" s="81"/>
      <c r="O332" s="81"/>
    </row>
    <row r="333" spans="1:15" ht="14.85" customHeight="1" x14ac:dyDescent="0.15">
      <c r="B333" s="34" t="s">
        <v>102</v>
      </c>
      <c r="C333" s="255"/>
      <c r="E333" s="18">
        <v>26</v>
      </c>
      <c r="F333" s="18">
        <v>24</v>
      </c>
      <c r="G333" s="18">
        <v>2</v>
      </c>
      <c r="H333" s="113">
        <f t="shared" si="87"/>
        <v>3.2378580323785799</v>
      </c>
      <c r="I333" s="4">
        <f t="shared" si="88"/>
        <v>3.3057851239669422</v>
      </c>
      <c r="J333" s="4">
        <f t="shared" si="89"/>
        <v>2.5974025974025974</v>
      </c>
      <c r="K333" s="81"/>
      <c r="L333" s="81"/>
      <c r="M333" s="81"/>
      <c r="N333" s="81"/>
      <c r="O333" s="81"/>
    </row>
    <row r="334" spans="1:15" ht="14.85" customHeight="1" x14ac:dyDescent="0.15">
      <c r="B334" s="34" t="s">
        <v>81</v>
      </c>
      <c r="C334" s="255"/>
      <c r="E334" s="18">
        <v>3</v>
      </c>
      <c r="F334" s="18">
        <v>3</v>
      </c>
      <c r="G334" s="18">
        <v>0</v>
      </c>
      <c r="H334" s="113">
        <f t="shared" ref="H334:H335" si="90">E334/H$330*100</f>
        <v>0.37359900373599003</v>
      </c>
      <c r="I334" s="4">
        <f t="shared" ref="I334:I335" si="91">F334/I$330*100</f>
        <v>0.41322314049586778</v>
      </c>
      <c r="J334" s="4">
        <f t="shared" ref="J334:J335" si="92">G334/J$330*100</f>
        <v>0</v>
      </c>
      <c r="K334" s="81"/>
      <c r="L334" s="81"/>
      <c r="M334" s="81"/>
      <c r="N334" s="81"/>
      <c r="O334" s="81"/>
    </row>
    <row r="335" spans="1:15" ht="14.85" customHeight="1" x14ac:dyDescent="0.15">
      <c r="B335" s="34" t="s">
        <v>80</v>
      </c>
      <c r="C335" s="255"/>
      <c r="E335" s="18">
        <v>3</v>
      </c>
      <c r="F335" s="18">
        <v>2</v>
      </c>
      <c r="G335" s="18">
        <v>1</v>
      </c>
      <c r="H335" s="113">
        <f t="shared" si="90"/>
        <v>0.37359900373599003</v>
      </c>
      <c r="I335" s="4">
        <f t="shared" si="91"/>
        <v>0.27548209366391185</v>
      </c>
      <c r="J335" s="4">
        <f t="shared" si="92"/>
        <v>1.2987012987012987</v>
      </c>
      <c r="K335" s="81"/>
      <c r="L335" s="81"/>
      <c r="M335" s="81"/>
      <c r="N335" s="81"/>
      <c r="O335" s="81"/>
    </row>
    <row r="336" spans="1:15" ht="14.85" customHeight="1" x14ac:dyDescent="0.15">
      <c r="B336" s="34" t="s">
        <v>116</v>
      </c>
      <c r="C336" s="255"/>
      <c r="E336" s="18">
        <v>1</v>
      </c>
      <c r="F336" s="18">
        <v>1</v>
      </c>
      <c r="G336" s="18">
        <v>0</v>
      </c>
      <c r="H336" s="113">
        <f t="shared" si="87"/>
        <v>0.12453300124533001</v>
      </c>
      <c r="I336" s="4">
        <f t="shared" si="88"/>
        <v>0.13774104683195593</v>
      </c>
      <c r="J336" s="4">
        <f t="shared" si="89"/>
        <v>0</v>
      </c>
      <c r="K336" s="81"/>
      <c r="L336" s="81"/>
      <c r="M336" s="81"/>
      <c r="N336" s="81"/>
      <c r="O336" s="81"/>
    </row>
    <row r="337" spans="2:15" ht="14.85" customHeight="1" x14ac:dyDescent="0.15">
      <c r="B337" s="34" t="s">
        <v>135</v>
      </c>
      <c r="C337" s="255"/>
      <c r="E337" s="18">
        <v>0</v>
      </c>
      <c r="F337" s="18">
        <v>0</v>
      </c>
      <c r="G337" s="18">
        <v>0</v>
      </c>
      <c r="H337" s="113">
        <f t="shared" ref="H337" si="93">E337/H$330*100</f>
        <v>0</v>
      </c>
      <c r="I337" s="4">
        <f t="shared" ref="I337" si="94">F337/I$330*100</f>
        <v>0</v>
      </c>
      <c r="J337" s="4">
        <f t="shared" ref="J337" si="95">G337/J$330*100</f>
        <v>0</v>
      </c>
      <c r="K337" s="81"/>
      <c r="L337" s="81"/>
      <c r="M337" s="81"/>
      <c r="N337" s="81"/>
      <c r="O337" s="81"/>
    </row>
    <row r="338" spans="2:15" ht="14.85" customHeight="1" x14ac:dyDescent="0.15">
      <c r="B338" s="34" t="s">
        <v>136</v>
      </c>
      <c r="C338" s="255"/>
      <c r="E338" s="18">
        <v>0</v>
      </c>
      <c r="F338" s="18">
        <v>0</v>
      </c>
      <c r="G338" s="18">
        <v>0</v>
      </c>
      <c r="H338" s="113">
        <f t="shared" si="87"/>
        <v>0</v>
      </c>
      <c r="I338" s="4">
        <f t="shared" si="88"/>
        <v>0</v>
      </c>
      <c r="J338" s="4">
        <f t="shared" si="89"/>
        <v>0</v>
      </c>
      <c r="K338" s="81"/>
      <c r="L338" s="81"/>
      <c r="M338" s="81"/>
      <c r="N338" s="81"/>
      <c r="O338" s="81"/>
    </row>
    <row r="339" spans="2:15" ht="14.85" customHeight="1" x14ac:dyDescent="0.15">
      <c r="B339" s="35" t="s">
        <v>160</v>
      </c>
      <c r="C339" s="89"/>
      <c r="D339" s="36"/>
      <c r="E339" s="19">
        <v>225</v>
      </c>
      <c r="F339" s="19">
        <v>213</v>
      </c>
      <c r="G339" s="19">
        <v>12</v>
      </c>
      <c r="H339" s="117">
        <f t="shared" si="87"/>
        <v>28.019925280199253</v>
      </c>
      <c r="I339" s="5">
        <f t="shared" si="88"/>
        <v>29.338842975206614</v>
      </c>
      <c r="J339" s="5">
        <f t="shared" si="89"/>
        <v>15.584415584415584</v>
      </c>
      <c r="K339" s="23"/>
      <c r="L339" s="23"/>
      <c r="M339" s="23"/>
      <c r="N339" s="23"/>
      <c r="O339" s="23"/>
    </row>
    <row r="340" spans="2:15" ht="14.85" customHeight="1" x14ac:dyDescent="0.15">
      <c r="B340" s="38" t="s">
        <v>1</v>
      </c>
      <c r="C340" s="79"/>
      <c r="D340" s="28"/>
      <c r="E340" s="39">
        <f>SUM(E331:E339)</f>
        <v>803</v>
      </c>
      <c r="F340" s="39">
        <f>SUM(F331:F339)</f>
        <v>726</v>
      </c>
      <c r="G340" s="39">
        <f>SUM(G331:G339)</f>
        <v>77</v>
      </c>
      <c r="H340" s="114">
        <f>IF(SUM(H331:H339)&gt;100,"－",SUM(H331:H339))</f>
        <v>100</v>
      </c>
      <c r="I340" s="6">
        <f>IF(SUM(I331:I339)&gt;100,"－",SUM(I331:I339))</f>
        <v>100.00000000000003</v>
      </c>
      <c r="J340" s="6">
        <f>IF(SUM(J331:J339)&gt;100,"－",SUM(J331:J339))</f>
        <v>99.999999999999986</v>
      </c>
      <c r="K340" s="23"/>
      <c r="L340" s="23"/>
      <c r="M340" s="23"/>
      <c r="N340" s="23"/>
      <c r="O340" s="23"/>
    </row>
    <row r="341" spans="2:15" ht="14.85" customHeight="1" x14ac:dyDescent="0.15">
      <c r="B341" s="38" t="s">
        <v>108</v>
      </c>
      <c r="C341" s="79"/>
      <c r="D341" s="29"/>
      <c r="E341" s="41">
        <v>0.9442560553633218</v>
      </c>
      <c r="F341" s="72">
        <v>0.98348927875243652</v>
      </c>
      <c r="G341" s="72">
        <v>0.63461538461538458</v>
      </c>
      <c r="H341" s="23"/>
      <c r="I341" s="23"/>
      <c r="J341" s="23"/>
      <c r="K341" s="23"/>
      <c r="L341" s="23"/>
      <c r="M341" s="23"/>
      <c r="N341" s="23"/>
      <c r="O341" s="23"/>
    </row>
    <row r="342" spans="2:15" ht="14.85" customHeight="1" x14ac:dyDescent="0.15">
      <c r="B342" s="38" t="s">
        <v>109</v>
      </c>
      <c r="C342" s="79"/>
      <c r="D342" s="29"/>
      <c r="E342" s="41">
        <v>23.83</v>
      </c>
      <c r="F342" s="72">
        <v>23.83</v>
      </c>
      <c r="G342" s="72">
        <v>17.5</v>
      </c>
      <c r="H342" s="23"/>
      <c r="I342" s="23"/>
      <c r="J342" s="23"/>
      <c r="K342" s="23"/>
      <c r="L342" s="23"/>
      <c r="M342" s="23"/>
      <c r="N342" s="23"/>
      <c r="O342" s="23"/>
    </row>
    <row r="343" spans="2:15" ht="17.7" customHeight="1" x14ac:dyDescent="0.15">
      <c r="B343" s="86" t="s">
        <v>152</v>
      </c>
      <c r="I343" s="7"/>
      <c r="L343" s="31"/>
      <c r="O343" s="31"/>
    </row>
    <row r="344" spans="2:15" ht="13.65" customHeight="1" x14ac:dyDescent="0.15">
      <c r="B344" s="65"/>
      <c r="C344" s="33"/>
      <c r="D344" s="33"/>
      <c r="E344" s="80"/>
      <c r="F344" s="84" t="s">
        <v>2</v>
      </c>
      <c r="G344" s="87"/>
      <c r="H344" s="110"/>
      <c r="I344" s="84" t="s">
        <v>3</v>
      </c>
      <c r="J344" s="85"/>
    </row>
    <row r="345" spans="2:15" ht="19.2" x14ac:dyDescent="0.15">
      <c r="B345" s="78"/>
      <c r="E345" s="98" t="s">
        <v>4</v>
      </c>
      <c r="F345" s="98" t="s">
        <v>231</v>
      </c>
      <c r="G345" s="98" t="s">
        <v>233</v>
      </c>
      <c r="H345" s="107" t="s">
        <v>4</v>
      </c>
      <c r="I345" s="98" t="s">
        <v>231</v>
      </c>
      <c r="J345" s="98" t="s">
        <v>233</v>
      </c>
    </row>
    <row r="346" spans="2:15" ht="12" customHeight="1" x14ac:dyDescent="0.15">
      <c r="B346" s="35"/>
      <c r="C346" s="89"/>
      <c r="D346" s="36"/>
      <c r="E346" s="37"/>
      <c r="F346" s="37"/>
      <c r="G346" s="37"/>
      <c r="H346" s="111">
        <f>E$152</f>
        <v>803</v>
      </c>
      <c r="I346" s="2">
        <f>F$152</f>
        <v>726</v>
      </c>
      <c r="J346" s="2">
        <f>G$152</f>
        <v>77</v>
      </c>
      <c r="K346" s="91"/>
      <c r="L346" s="91"/>
      <c r="M346" s="91"/>
      <c r="N346" s="91"/>
      <c r="O346" s="91"/>
    </row>
    <row r="347" spans="2:15" ht="14.85" customHeight="1" x14ac:dyDescent="0.15">
      <c r="B347" s="34" t="s">
        <v>196</v>
      </c>
      <c r="C347" s="255"/>
      <c r="E347" s="18">
        <v>411</v>
      </c>
      <c r="F347" s="18">
        <v>357</v>
      </c>
      <c r="G347" s="18">
        <v>54</v>
      </c>
      <c r="H347" s="113">
        <f t="shared" ref="H347:J355" si="96">E347/H$346*100</f>
        <v>51.183063511830639</v>
      </c>
      <c r="I347" s="4">
        <f t="shared" si="96"/>
        <v>49.173553719008268</v>
      </c>
      <c r="J347" s="4">
        <f t="shared" si="96"/>
        <v>70.129870129870127</v>
      </c>
      <c r="K347" s="81"/>
      <c r="L347" s="81"/>
      <c r="M347" s="81"/>
      <c r="N347" s="81"/>
      <c r="O347" s="81"/>
    </row>
    <row r="348" spans="2:15" ht="14.85" customHeight="1" x14ac:dyDescent="0.15">
      <c r="B348" s="34" t="s">
        <v>101</v>
      </c>
      <c r="C348" s="255"/>
      <c r="E348" s="18">
        <v>137</v>
      </c>
      <c r="F348" s="18">
        <v>129</v>
      </c>
      <c r="G348" s="18">
        <v>8</v>
      </c>
      <c r="H348" s="113">
        <f t="shared" si="96"/>
        <v>17.061021170610211</v>
      </c>
      <c r="I348" s="4">
        <f t="shared" si="96"/>
        <v>17.768595041322314</v>
      </c>
      <c r="J348" s="4">
        <f t="shared" si="96"/>
        <v>10.38961038961039</v>
      </c>
      <c r="K348" s="81"/>
      <c r="L348" s="81"/>
      <c r="M348" s="81"/>
      <c r="N348" s="81"/>
      <c r="O348" s="81"/>
    </row>
    <row r="349" spans="2:15" ht="14.85" customHeight="1" x14ac:dyDescent="0.15">
      <c r="B349" s="34" t="s">
        <v>102</v>
      </c>
      <c r="C349" s="255"/>
      <c r="E349" s="18">
        <v>20</v>
      </c>
      <c r="F349" s="18">
        <v>19</v>
      </c>
      <c r="G349" s="18">
        <v>1</v>
      </c>
      <c r="H349" s="113">
        <f t="shared" ref="H349:H350" si="97">E349/H$346*100</f>
        <v>2.4906600249066</v>
      </c>
      <c r="I349" s="4">
        <f t="shared" ref="I349:I350" si="98">F349/I$346*100</f>
        <v>2.6170798898071626</v>
      </c>
      <c r="J349" s="4">
        <f t="shared" ref="J349:J350" si="99">G349/J$346*100</f>
        <v>1.2987012987012987</v>
      </c>
      <c r="K349" s="81"/>
      <c r="L349" s="81"/>
      <c r="M349" s="81"/>
      <c r="N349" s="81"/>
      <c r="O349" s="81"/>
    </row>
    <row r="350" spans="2:15" ht="14.85" customHeight="1" x14ac:dyDescent="0.15">
      <c r="B350" s="34" t="s">
        <v>81</v>
      </c>
      <c r="E350" s="18">
        <v>7</v>
      </c>
      <c r="F350" s="18">
        <v>5</v>
      </c>
      <c r="G350" s="18">
        <v>2</v>
      </c>
      <c r="H350" s="113">
        <f t="shared" si="97"/>
        <v>0.87173100871731013</v>
      </c>
      <c r="I350" s="4">
        <f t="shared" si="98"/>
        <v>0.68870523415977969</v>
      </c>
      <c r="J350" s="4">
        <f t="shared" si="99"/>
        <v>2.5974025974025974</v>
      </c>
      <c r="K350" s="81"/>
      <c r="L350" s="81"/>
      <c r="M350" s="81"/>
      <c r="N350" s="81"/>
      <c r="O350" s="81"/>
    </row>
    <row r="351" spans="2:15" ht="14.85" customHeight="1" x14ac:dyDescent="0.15">
      <c r="B351" s="34" t="s">
        <v>80</v>
      </c>
      <c r="C351" s="255"/>
      <c r="E351" s="18">
        <v>1</v>
      </c>
      <c r="F351" s="18">
        <v>1</v>
      </c>
      <c r="G351" s="18">
        <v>0</v>
      </c>
      <c r="H351" s="113">
        <f t="shared" si="96"/>
        <v>0.12453300124533001</v>
      </c>
      <c r="I351" s="4">
        <f t="shared" si="96"/>
        <v>0.13774104683195593</v>
      </c>
      <c r="J351" s="4">
        <f t="shared" si="96"/>
        <v>0</v>
      </c>
      <c r="K351" s="81"/>
      <c r="L351" s="81"/>
      <c r="M351" s="81"/>
      <c r="N351" s="81"/>
      <c r="O351" s="81"/>
    </row>
    <row r="352" spans="2:15" ht="14.85" customHeight="1" x14ac:dyDescent="0.15">
      <c r="B352" s="34" t="s">
        <v>116</v>
      </c>
      <c r="E352" s="18">
        <v>1</v>
      </c>
      <c r="F352" s="18">
        <v>1</v>
      </c>
      <c r="G352" s="18">
        <v>0</v>
      </c>
      <c r="H352" s="113">
        <f t="shared" si="96"/>
        <v>0.12453300124533001</v>
      </c>
      <c r="I352" s="4">
        <f t="shared" si="96"/>
        <v>0.13774104683195593</v>
      </c>
      <c r="J352" s="4">
        <f t="shared" si="96"/>
        <v>0</v>
      </c>
      <c r="K352" s="81"/>
      <c r="L352" s="81"/>
      <c r="M352" s="81"/>
      <c r="N352" s="81"/>
      <c r="O352" s="81"/>
    </row>
    <row r="353" spans="1:15" ht="14.85" customHeight="1" x14ac:dyDescent="0.15">
      <c r="B353" s="34" t="s">
        <v>135</v>
      </c>
      <c r="C353" s="255"/>
      <c r="E353" s="18">
        <v>0</v>
      </c>
      <c r="F353" s="18">
        <v>0</v>
      </c>
      <c r="G353" s="18">
        <v>0</v>
      </c>
      <c r="H353" s="113">
        <f t="shared" ref="H353" si="100">E353/H$346*100</f>
        <v>0</v>
      </c>
      <c r="I353" s="4">
        <f t="shared" ref="I353" si="101">F353/I$346*100</f>
        <v>0</v>
      </c>
      <c r="J353" s="4">
        <f t="shared" ref="J353" si="102">G353/J$346*100</f>
        <v>0</v>
      </c>
      <c r="K353" s="81"/>
      <c r="L353" s="81"/>
      <c r="M353" s="81"/>
      <c r="N353" s="81"/>
      <c r="O353" s="81"/>
    </row>
    <row r="354" spans="1:15" ht="14.85" customHeight="1" x14ac:dyDescent="0.15">
      <c r="B354" s="34" t="s">
        <v>136</v>
      </c>
      <c r="C354" s="255"/>
      <c r="E354" s="18">
        <v>0</v>
      </c>
      <c r="F354" s="18">
        <v>0</v>
      </c>
      <c r="G354" s="18">
        <v>0</v>
      </c>
      <c r="H354" s="113">
        <f t="shared" si="96"/>
        <v>0</v>
      </c>
      <c r="I354" s="4">
        <f t="shared" si="96"/>
        <v>0</v>
      </c>
      <c r="J354" s="4">
        <f t="shared" si="96"/>
        <v>0</v>
      </c>
      <c r="K354" s="81"/>
      <c r="L354" s="81"/>
      <c r="M354" s="81"/>
      <c r="N354" s="81"/>
      <c r="O354" s="81"/>
    </row>
    <row r="355" spans="1:15" ht="14.85" customHeight="1" x14ac:dyDescent="0.15">
      <c r="B355" s="35" t="s">
        <v>160</v>
      </c>
      <c r="C355" s="89"/>
      <c r="D355" s="36"/>
      <c r="E355" s="19">
        <v>226</v>
      </c>
      <c r="F355" s="19">
        <v>214</v>
      </c>
      <c r="G355" s="19">
        <v>12</v>
      </c>
      <c r="H355" s="117">
        <f t="shared" si="96"/>
        <v>28.144458281444585</v>
      </c>
      <c r="I355" s="5">
        <f t="shared" si="96"/>
        <v>29.476584022038566</v>
      </c>
      <c r="J355" s="5">
        <f t="shared" si="96"/>
        <v>15.584415584415584</v>
      </c>
      <c r="K355" s="23"/>
      <c r="L355" s="23"/>
      <c r="M355" s="23"/>
      <c r="N355" s="23"/>
      <c r="O355" s="23"/>
    </row>
    <row r="356" spans="1:15" ht="14.85" customHeight="1" x14ac:dyDescent="0.15">
      <c r="B356" s="38" t="s">
        <v>1</v>
      </c>
      <c r="C356" s="79"/>
      <c r="D356" s="28"/>
      <c r="E356" s="39">
        <f>SUM(E347:E355)</f>
        <v>803</v>
      </c>
      <c r="F356" s="39">
        <f>SUM(F347:F355)</f>
        <v>726</v>
      </c>
      <c r="G356" s="39">
        <f>SUM(G347:G355)</f>
        <v>77</v>
      </c>
      <c r="H356" s="114">
        <f>IF(SUM(H347:H355)&gt;100,"－",SUM(H347:H355))</f>
        <v>99.999999999999986</v>
      </c>
      <c r="I356" s="6">
        <f>IF(SUM(I347:I355)&gt;100,"－",SUM(I347:I355))</f>
        <v>100.00000000000001</v>
      </c>
      <c r="J356" s="6">
        <f>IF(SUM(J347:J355)&gt;100,"－",SUM(J347:J355))</f>
        <v>99.999999999999986</v>
      </c>
      <c r="K356" s="23"/>
      <c r="L356" s="23"/>
      <c r="M356" s="23"/>
      <c r="N356" s="23"/>
      <c r="O356" s="23"/>
    </row>
    <row r="357" spans="1:15" ht="14.85" customHeight="1" x14ac:dyDescent="0.15">
      <c r="B357" s="38" t="s">
        <v>108</v>
      </c>
      <c r="C357" s="79"/>
      <c r="D357" s="29"/>
      <c r="E357" s="41">
        <v>0.90957145732997624</v>
      </c>
      <c r="F357" s="72">
        <v>0.94074977608275301</v>
      </c>
      <c r="G357" s="72">
        <v>0.6639822388465666</v>
      </c>
      <c r="H357" s="23"/>
      <c r="I357" s="23"/>
      <c r="J357" s="23"/>
      <c r="K357" s="23"/>
      <c r="L357" s="23"/>
      <c r="M357" s="23"/>
      <c r="N357" s="23"/>
      <c r="O357" s="23"/>
    </row>
    <row r="358" spans="1:15" ht="14.85" customHeight="1" x14ac:dyDescent="0.15">
      <c r="B358" s="38" t="s">
        <v>109</v>
      </c>
      <c r="C358" s="79"/>
      <c r="D358" s="29"/>
      <c r="E358" s="41">
        <v>22.481132075471695</v>
      </c>
      <c r="F358" s="72">
        <v>22.481132075471695</v>
      </c>
      <c r="G358" s="72">
        <v>12.152777777777777</v>
      </c>
      <c r="H358" s="23"/>
      <c r="I358" s="23"/>
      <c r="J358" s="23"/>
      <c r="K358" s="23"/>
      <c r="L358" s="23"/>
      <c r="M358" s="23"/>
      <c r="N358" s="23"/>
      <c r="O358" s="23"/>
    </row>
    <row r="359" spans="1:15" ht="14.85" customHeight="1" x14ac:dyDescent="0.15">
      <c r="B359" s="63"/>
      <c r="C359" s="63"/>
      <c r="D359" s="45"/>
      <c r="E359" s="14"/>
      <c r="F359" s="14"/>
      <c r="G359" s="14"/>
      <c r="H359" s="23"/>
      <c r="I359" s="23"/>
      <c r="J359" s="23"/>
      <c r="K359" s="23"/>
      <c r="L359" s="23"/>
      <c r="M359" s="23"/>
      <c r="N359" s="23"/>
      <c r="O359" s="23"/>
    </row>
    <row r="360" spans="1:15" ht="15" customHeight="1" x14ac:dyDescent="0.15">
      <c r="A360" s="1" t="s">
        <v>705</v>
      </c>
      <c r="B360" s="22"/>
      <c r="C360" s="1"/>
      <c r="D360" s="1"/>
      <c r="E360" s="1"/>
      <c r="H360" s="7"/>
    </row>
    <row r="361" spans="1:15" ht="13.65" customHeight="1" x14ac:dyDescent="0.15">
      <c r="B361" s="65"/>
      <c r="C361" s="33"/>
      <c r="D361" s="33"/>
      <c r="E361" s="80"/>
      <c r="F361" s="84" t="s">
        <v>2</v>
      </c>
      <c r="G361" s="87"/>
      <c r="H361" s="110"/>
      <c r="I361" s="84" t="s">
        <v>3</v>
      </c>
      <c r="J361" s="85"/>
    </row>
    <row r="362" spans="1:15" ht="19.2" x14ac:dyDescent="0.15">
      <c r="B362" s="78"/>
      <c r="E362" s="98" t="s">
        <v>4</v>
      </c>
      <c r="F362" s="98" t="s">
        <v>231</v>
      </c>
      <c r="G362" s="98" t="s">
        <v>233</v>
      </c>
      <c r="H362" s="107" t="s">
        <v>4</v>
      </c>
      <c r="I362" s="98" t="s">
        <v>231</v>
      </c>
      <c r="J362" s="98" t="s">
        <v>233</v>
      </c>
    </row>
    <row r="363" spans="1:15" ht="12" customHeight="1" x14ac:dyDescent="0.15">
      <c r="B363" s="35"/>
      <c r="C363" s="89"/>
      <c r="D363" s="36"/>
      <c r="E363" s="37"/>
      <c r="F363" s="37"/>
      <c r="G363" s="37"/>
      <c r="H363" s="111">
        <f>E$152</f>
        <v>803</v>
      </c>
      <c r="I363" s="2">
        <f>F$152</f>
        <v>726</v>
      </c>
      <c r="J363" s="2">
        <f>G$152</f>
        <v>77</v>
      </c>
      <c r="K363" s="91"/>
      <c r="L363" s="91"/>
      <c r="M363" s="91"/>
      <c r="N363" s="91"/>
      <c r="O363" s="91"/>
    </row>
    <row r="364" spans="1:15" ht="14.85" customHeight="1" x14ac:dyDescent="0.15">
      <c r="B364" s="34" t="s">
        <v>197</v>
      </c>
      <c r="C364" s="255"/>
      <c r="E364" s="18">
        <v>397</v>
      </c>
      <c r="F364" s="18">
        <v>346</v>
      </c>
      <c r="G364" s="18">
        <v>51</v>
      </c>
      <c r="H364" s="113">
        <f t="shared" ref="H364:H368" si="103">E364/H$145*100</f>
        <v>49.439601494396015</v>
      </c>
      <c r="I364" s="4">
        <f t="shared" ref="I364:I368" si="104">F364/I$145*100</f>
        <v>47.658402203856745</v>
      </c>
      <c r="J364" s="4">
        <f t="shared" ref="J364:J368" si="105">G364/J$145*100</f>
        <v>66.233766233766232</v>
      </c>
      <c r="K364" s="81"/>
      <c r="L364" s="81"/>
      <c r="M364" s="81"/>
      <c r="N364" s="81"/>
      <c r="O364" s="81"/>
    </row>
    <row r="365" spans="1:15" ht="14.85" customHeight="1" x14ac:dyDescent="0.15">
      <c r="B365" s="34" t="s">
        <v>621</v>
      </c>
      <c r="C365" s="255"/>
      <c r="E365" s="18">
        <v>70</v>
      </c>
      <c r="F365" s="18">
        <v>67</v>
      </c>
      <c r="G365" s="18">
        <v>3</v>
      </c>
      <c r="H365" s="113">
        <f t="shared" si="103"/>
        <v>8.7173100871731002</v>
      </c>
      <c r="I365" s="4">
        <f t="shared" si="104"/>
        <v>9.228650137741047</v>
      </c>
      <c r="J365" s="4">
        <f t="shared" si="105"/>
        <v>3.8961038961038961</v>
      </c>
      <c r="K365" s="81"/>
      <c r="L365" s="81"/>
      <c r="M365" s="81"/>
      <c r="N365" s="81"/>
      <c r="O365" s="81"/>
    </row>
    <row r="366" spans="1:15" ht="14.85" customHeight="1" x14ac:dyDescent="0.15">
      <c r="B366" s="34" t="s">
        <v>622</v>
      </c>
      <c r="C366" s="255"/>
      <c r="E366" s="18">
        <v>42</v>
      </c>
      <c r="F366" s="18">
        <v>38</v>
      </c>
      <c r="G366" s="18">
        <v>4</v>
      </c>
      <c r="H366" s="113">
        <f t="shared" si="103"/>
        <v>5.230386052303861</v>
      </c>
      <c r="I366" s="4">
        <f t="shared" si="104"/>
        <v>5.2341597796143251</v>
      </c>
      <c r="J366" s="4">
        <f t="shared" si="105"/>
        <v>5.1948051948051948</v>
      </c>
      <c r="K366" s="81"/>
      <c r="L366" s="81"/>
      <c r="M366" s="81"/>
      <c r="N366" s="81"/>
      <c r="O366" s="81"/>
    </row>
    <row r="367" spans="1:15" ht="14.85" customHeight="1" x14ac:dyDescent="0.15">
      <c r="B367" s="34" t="s">
        <v>623</v>
      </c>
      <c r="C367" s="255"/>
      <c r="E367" s="18">
        <v>53</v>
      </c>
      <c r="F367" s="18">
        <v>49</v>
      </c>
      <c r="G367" s="18">
        <v>4</v>
      </c>
      <c r="H367" s="113">
        <f t="shared" si="103"/>
        <v>6.6002490660024904</v>
      </c>
      <c r="I367" s="4">
        <f t="shared" si="104"/>
        <v>6.7493112947658407</v>
      </c>
      <c r="J367" s="4">
        <f t="shared" si="105"/>
        <v>5.1948051948051948</v>
      </c>
      <c r="K367" s="81"/>
      <c r="L367" s="81"/>
      <c r="M367" s="81"/>
      <c r="N367" s="81"/>
      <c r="O367" s="81"/>
    </row>
    <row r="368" spans="1:15" ht="14.85" customHeight="1" x14ac:dyDescent="0.15">
      <c r="B368" s="35" t="s">
        <v>160</v>
      </c>
      <c r="C368" s="89"/>
      <c r="D368" s="36"/>
      <c r="E368" s="19">
        <v>241</v>
      </c>
      <c r="F368" s="19">
        <v>226</v>
      </c>
      <c r="G368" s="19">
        <v>15</v>
      </c>
      <c r="H368" s="117">
        <f t="shared" si="103"/>
        <v>30.01245330012453</v>
      </c>
      <c r="I368" s="5">
        <f t="shared" si="104"/>
        <v>31.129476584022036</v>
      </c>
      <c r="J368" s="5">
        <f t="shared" si="105"/>
        <v>19.480519480519483</v>
      </c>
      <c r="K368" s="23"/>
      <c r="L368" s="23"/>
      <c r="M368" s="23"/>
      <c r="N368" s="23"/>
      <c r="O368" s="23"/>
    </row>
    <row r="369" spans="1:15" ht="14.85" customHeight="1" x14ac:dyDescent="0.15">
      <c r="B369" s="38" t="s">
        <v>1</v>
      </c>
      <c r="C369" s="79"/>
      <c r="D369" s="28"/>
      <c r="E369" s="39">
        <f>SUM(E364:E368)</f>
        <v>803</v>
      </c>
      <c r="F369" s="39">
        <f>SUM(F364:F368)</f>
        <v>726</v>
      </c>
      <c r="G369" s="39">
        <f>SUM(G364:G368)</f>
        <v>77</v>
      </c>
      <c r="H369" s="114">
        <f>IF(SUM(H364:H368)&gt;100,"－",SUM(H364:H368))</f>
        <v>100.00000000000001</v>
      </c>
      <c r="I369" s="6">
        <f>IF(SUM(I364:I368)&gt;100,"－",SUM(I364:I368))</f>
        <v>100</v>
      </c>
      <c r="J369" s="6">
        <f>IF(SUM(J364:J368)&gt;100,"－",SUM(J364:J368))</f>
        <v>100</v>
      </c>
      <c r="K369" s="23"/>
      <c r="L369" s="23"/>
      <c r="M369" s="23"/>
      <c r="N369" s="23"/>
      <c r="O369" s="23"/>
    </row>
    <row r="370" spans="1:15" ht="14.85" customHeight="1" x14ac:dyDescent="0.15">
      <c r="B370" s="38" t="s">
        <v>92</v>
      </c>
      <c r="C370" s="79"/>
      <c r="D370" s="29"/>
      <c r="E370" s="41">
        <v>5.225082701364939</v>
      </c>
      <c r="F370" s="72">
        <v>5.4390488411516724</v>
      </c>
      <c r="G370" s="72">
        <v>3.4995493159880566</v>
      </c>
      <c r="H370" s="23"/>
      <c r="I370" s="23"/>
      <c r="J370" s="23"/>
      <c r="K370" s="23"/>
      <c r="L370" s="23"/>
      <c r="M370" s="23"/>
      <c r="N370" s="23"/>
      <c r="O370" s="23"/>
    </row>
    <row r="371" spans="1:15" ht="14.85" customHeight="1" x14ac:dyDescent="0.15">
      <c r="B371" s="63"/>
      <c r="C371" s="45"/>
      <c r="D371" s="45"/>
      <c r="E371" s="45"/>
      <c r="F371" s="45"/>
      <c r="G371" s="93"/>
      <c r="H371" s="46"/>
    </row>
    <row r="372" spans="1:15" ht="15" customHeight="1" x14ac:dyDescent="0.15">
      <c r="A372" s="1" t="s">
        <v>706</v>
      </c>
      <c r="B372" s="22"/>
      <c r="H372" s="7"/>
    </row>
    <row r="373" spans="1:15" ht="13.65" customHeight="1" x14ac:dyDescent="0.15">
      <c r="B373" s="65"/>
      <c r="C373" s="33"/>
      <c r="D373" s="33"/>
      <c r="E373" s="80"/>
      <c r="F373" s="84" t="s">
        <v>2</v>
      </c>
      <c r="G373" s="87"/>
      <c r="H373" s="110"/>
      <c r="I373" s="84" t="s">
        <v>3</v>
      </c>
      <c r="J373" s="85"/>
    </row>
    <row r="374" spans="1:15" ht="19.2" x14ac:dyDescent="0.15">
      <c r="B374" s="78"/>
      <c r="E374" s="98" t="s">
        <v>4</v>
      </c>
      <c r="F374" s="98" t="s">
        <v>231</v>
      </c>
      <c r="G374" s="98" t="s">
        <v>233</v>
      </c>
      <c r="H374" s="107" t="s">
        <v>4</v>
      </c>
      <c r="I374" s="98" t="s">
        <v>231</v>
      </c>
      <c r="J374" s="98" t="s">
        <v>233</v>
      </c>
    </row>
    <row r="375" spans="1:15" ht="12" customHeight="1" x14ac:dyDescent="0.15">
      <c r="B375" s="35"/>
      <c r="C375" s="89"/>
      <c r="D375" s="36"/>
      <c r="E375" s="37"/>
      <c r="F375" s="37"/>
      <c r="G375" s="37"/>
      <c r="H375" s="111">
        <f>E$152</f>
        <v>803</v>
      </c>
      <c r="I375" s="2">
        <f>F$152</f>
        <v>726</v>
      </c>
      <c r="J375" s="2">
        <f>G$152</f>
        <v>77</v>
      </c>
      <c r="K375" s="91"/>
      <c r="L375" s="91"/>
      <c r="M375" s="91"/>
      <c r="N375" s="91"/>
      <c r="O375" s="91"/>
    </row>
    <row r="376" spans="1:15" ht="14.85" customHeight="1" x14ac:dyDescent="0.15">
      <c r="B376" s="251" t="s">
        <v>74</v>
      </c>
      <c r="C376" s="255"/>
      <c r="E376" s="18">
        <v>26</v>
      </c>
      <c r="F376" s="18">
        <v>19</v>
      </c>
      <c r="G376" s="18">
        <v>7</v>
      </c>
      <c r="H376" s="113">
        <f t="shared" ref="H376:J382" si="106">E376/H$145*100</f>
        <v>3.2378580323785799</v>
      </c>
      <c r="I376" s="4">
        <f t="shared" si="106"/>
        <v>2.6170798898071626</v>
      </c>
      <c r="J376" s="4">
        <f t="shared" si="106"/>
        <v>9.0909090909090917</v>
      </c>
      <c r="K376" s="81"/>
      <c r="L376" s="81"/>
      <c r="M376" s="81"/>
      <c r="N376" s="81"/>
      <c r="O376" s="81"/>
    </row>
    <row r="377" spans="1:15" ht="14.85" customHeight="1" x14ac:dyDescent="0.15">
      <c r="B377" s="251" t="s">
        <v>75</v>
      </c>
      <c r="C377" s="235"/>
      <c r="E377" s="18">
        <v>343</v>
      </c>
      <c r="F377" s="18">
        <v>311</v>
      </c>
      <c r="G377" s="18">
        <v>32</v>
      </c>
      <c r="H377" s="113">
        <f t="shared" si="106"/>
        <v>42.714819427148193</v>
      </c>
      <c r="I377" s="4">
        <f t="shared" si="106"/>
        <v>42.837465564738295</v>
      </c>
      <c r="J377" s="4">
        <f t="shared" si="106"/>
        <v>41.558441558441558</v>
      </c>
      <c r="K377" s="81"/>
      <c r="L377" s="81"/>
      <c r="M377" s="81"/>
      <c r="N377" s="81"/>
      <c r="O377" s="81"/>
    </row>
    <row r="378" spans="1:15" ht="14.85" customHeight="1" x14ac:dyDescent="0.15">
      <c r="B378" s="251" t="s">
        <v>76</v>
      </c>
      <c r="C378" s="235"/>
      <c r="E378" s="18">
        <v>225</v>
      </c>
      <c r="F378" s="18">
        <v>206</v>
      </c>
      <c r="G378" s="18">
        <v>19</v>
      </c>
      <c r="H378" s="113">
        <f t="shared" si="106"/>
        <v>28.019925280199253</v>
      </c>
      <c r="I378" s="4">
        <f t="shared" si="106"/>
        <v>28.374655647382919</v>
      </c>
      <c r="J378" s="4">
        <f t="shared" si="106"/>
        <v>24.675324675324674</v>
      </c>
      <c r="K378" s="81"/>
      <c r="L378" s="81"/>
      <c r="M378" s="81"/>
      <c r="N378" s="81"/>
      <c r="O378" s="81"/>
    </row>
    <row r="379" spans="1:15" ht="14.85" customHeight="1" x14ac:dyDescent="0.15">
      <c r="B379" s="251" t="s">
        <v>77</v>
      </c>
      <c r="C379" s="235"/>
      <c r="E379" s="18">
        <v>70</v>
      </c>
      <c r="F379" s="18">
        <v>61</v>
      </c>
      <c r="G379" s="18">
        <v>9</v>
      </c>
      <c r="H379" s="113">
        <f t="shared" si="106"/>
        <v>8.7173100871731002</v>
      </c>
      <c r="I379" s="4">
        <f t="shared" si="106"/>
        <v>8.4022038567493116</v>
      </c>
      <c r="J379" s="4">
        <f t="shared" si="106"/>
        <v>11.688311688311687</v>
      </c>
      <c r="K379" s="81"/>
      <c r="L379" s="81"/>
      <c r="M379" s="81"/>
      <c r="N379" s="81"/>
      <c r="O379" s="81"/>
    </row>
    <row r="380" spans="1:15" ht="14.85" customHeight="1" x14ac:dyDescent="0.15">
      <c r="B380" s="251" t="s">
        <v>78</v>
      </c>
      <c r="C380" s="255"/>
      <c r="E380" s="18">
        <v>43</v>
      </c>
      <c r="F380" s="18">
        <v>38</v>
      </c>
      <c r="G380" s="18">
        <v>5</v>
      </c>
      <c r="H380" s="113">
        <f t="shared" si="106"/>
        <v>5.3549190535491906</v>
      </c>
      <c r="I380" s="4">
        <f t="shared" si="106"/>
        <v>5.2341597796143251</v>
      </c>
      <c r="J380" s="4">
        <f t="shared" si="106"/>
        <v>6.4935064935064926</v>
      </c>
      <c r="K380" s="81"/>
      <c r="L380" s="81"/>
      <c r="M380" s="81"/>
      <c r="N380" s="81"/>
      <c r="O380" s="81"/>
    </row>
    <row r="381" spans="1:15" ht="14.85" customHeight="1" x14ac:dyDescent="0.15">
      <c r="B381" s="251" t="s">
        <v>86</v>
      </c>
      <c r="C381" s="255"/>
      <c r="E381" s="18">
        <v>38</v>
      </c>
      <c r="F381" s="18">
        <v>38</v>
      </c>
      <c r="G381" s="18">
        <v>0</v>
      </c>
      <c r="H381" s="113">
        <f t="shared" si="106"/>
        <v>4.7322540473225407</v>
      </c>
      <c r="I381" s="4">
        <f t="shared" si="106"/>
        <v>5.2341597796143251</v>
      </c>
      <c r="J381" s="4">
        <f t="shared" si="106"/>
        <v>0</v>
      </c>
      <c r="K381" s="81"/>
      <c r="L381" s="81"/>
      <c r="M381" s="81"/>
      <c r="N381" s="81"/>
      <c r="O381" s="81"/>
    </row>
    <row r="382" spans="1:15" ht="14.85" customHeight="1" x14ac:dyDescent="0.15">
      <c r="B382" s="256" t="s">
        <v>160</v>
      </c>
      <c r="C382" s="89"/>
      <c r="D382" s="36"/>
      <c r="E382" s="19">
        <v>58</v>
      </c>
      <c r="F382" s="19">
        <v>53</v>
      </c>
      <c r="G382" s="19">
        <v>5</v>
      </c>
      <c r="H382" s="117">
        <f t="shared" si="106"/>
        <v>7.2229140722291403</v>
      </c>
      <c r="I382" s="5">
        <f t="shared" si="106"/>
        <v>7.3002754820936637</v>
      </c>
      <c r="J382" s="5">
        <f t="shared" si="106"/>
        <v>6.4935064935064926</v>
      </c>
      <c r="K382" s="23"/>
      <c r="L382" s="23"/>
      <c r="M382" s="23"/>
      <c r="N382" s="23"/>
      <c r="O382" s="23"/>
    </row>
    <row r="383" spans="1:15" ht="14.85" customHeight="1" x14ac:dyDescent="0.15">
      <c r="B383" s="38" t="s">
        <v>1</v>
      </c>
      <c r="C383" s="79"/>
      <c r="D383" s="28"/>
      <c r="E383" s="39">
        <f>SUM(E376:E382)</f>
        <v>803</v>
      </c>
      <c r="F383" s="39">
        <f>SUM(F376:F382)</f>
        <v>726</v>
      </c>
      <c r="G383" s="39">
        <f>SUM(G376:G382)</f>
        <v>77</v>
      </c>
      <c r="H383" s="114">
        <f>IF(SUM(H376:H382)&gt;100,"－",SUM(H376:H382))</f>
        <v>100.00000000000001</v>
      </c>
      <c r="I383" s="6">
        <f>IF(SUM(I376:I382)&gt;100,"－",SUM(I376:I382))</f>
        <v>100.00000000000001</v>
      </c>
      <c r="J383" s="6">
        <f>IF(SUM(J376:J382)&gt;100,"－",SUM(J376:J382))</f>
        <v>99.999999999999986</v>
      </c>
      <c r="K383" s="23"/>
      <c r="L383" s="23"/>
      <c r="M383" s="23"/>
      <c r="N383" s="23"/>
      <c r="O383" s="23"/>
    </row>
    <row r="384" spans="1:15" ht="14.85" customHeight="1" x14ac:dyDescent="0.15">
      <c r="B384" s="38" t="s">
        <v>108</v>
      </c>
      <c r="C384" s="79"/>
      <c r="D384" s="29"/>
      <c r="E384" s="41">
        <v>4.3221476510067118</v>
      </c>
      <c r="F384" s="72">
        <v>4.3803863298662709</v>
      </c>
      <c r="G384" s="72">
        <v>3.7777777777777777</v>
      </c>
      <c r="H384" s="23"/>
      <c r="I384" s="23"/>
      <c r="J384" s="23"/>
      <c r="K384" s="23"/>
      <c r="L384" s="23"/>
      <c r="M384" s="23"/>
      <c r="N384" s="23"/>
      <c r="O384" s="23"/>
    </row>
    <row r="385" spans="2:15" ht="14.85" customHeight="1" x14ac:dyDescent="0.15">
      <c r="B385" s="38" t="s">
        <v>109</v>
      </c>
      <c r="C385" s="79"/>
      <c r="D385" s="29"/>
      <c r="E385" s="193">
        <v>38</v>
      </c>
      <c r="F385" s="47">
        <v>38</v>
      </c>
      <c r="G385" s="47">
        <v>8</v>
      </c>
      <c r="H385" s="23"/>
      <c r="I385" s="23"/>
      <c r="J385" s="23"/>
      <c r="K385" s="23"/>
      <c r="L385" s="23"/>
      <c r="M385" s="23"/>
      <c r="N385" s="23"/>
      <c r="O385" s="23"/>
    </row>
    <row r="386" spans="2:15" ht="17.7" customHeight="1" x14ac:dyDescent="0.15">
      <c r="B386" s="86" t="s">
        <v>152</v>
      </c>
      <c r="I386" s="7"/>
      <c r="L386" s="31"/>
      <c r="O386" s="31"/>
    </row>
    <row r="387" spans="2:15" ht="13.65" customHeight="1" x14ac:dyDescent="0.15">
      <c r="B387" s="65"/>
      <c r="C387" s="33"/>
      <c r="D387" s="33"/>
      <c r="E387" s="80"/>
      <c r="F387" s="84" t="s">
        <v>2</v>
      </c>
      <c r="G387" s="87"/>
      <c r="H387" s="110"/>
      <c r="I387" s="84" t="s">
        <v>3</v>
      </c>
      <c r="J387" s="85"/>
    </row>
    <row r="388" spans="2:15" ht="19.2" x14ac:dyDescent="0.15">
      <c r="B388" s="78"/>
      <c r="E388" s="98" t="s">
        <v>4</v>
      </c>
      <c r="F388" s="98" t="s">
        <v>231</v>
      </c>
      <c r="G388" s="98" t="s">
        <v>233</v>
      </c>
      <c r="H388" s="107" t="s">
        <v>4</v>
      </c>
      <c r="I388" s="98" t="s">
        <v>231</v>
      </c>
      <c r="J388" s="98" t="s">
        <v>233</v>
      </c>
    </row>
    <row r="389" spans="2:15" ht="12" customHeight="1" x14ac:dyDescent="0.15">
      <c r="B389" s="35"/>
      <c r="C389" s="89"/>
      <c r="D389" s="36"/>
      <c r="E389" s="37"/>
      <c r="F389" s="37"/>
      <c r="G389" s="37"/>
      <c r="H389" s="111">
        <f>E$152</f>
        <v>803</v>
      </c>
      <c r="I389" s="2">
        <f>F$152</f>
        <v>726</v>
      </c>
      <c r="J389" s="2">
        <f>G$152</f>
        <v>77</v>
      </c>
      <c r="K389" s="91"/>
      <c r="L389" s="91"/>
      <c r="M389" s="91"/>
      <c r="N389" s="91"/>
      <c r="O389" s="91"/>
    </row>
    <row r="390" spans="2:15" ht="14.85" customHeight="1" x14ac:dyDescent="0.15">
      <c r="B390" s="251" t="s">
        <v>74</v>
      </c>
      <c r="C390" s="255"/>
      <c r="E390" s="18">
        <v>87</v>
      </c>
      <c r="F390" s="18">
        <v>80</v>
      </c>
      <c r="G390" s="18">
        <v>7</v>
      </c>
      <c r="H390" s="113">
        <f t="shared" ref="H390:J396" si="107">E390/H$145*100</f>
        <v>10.834371108343712</v>
      </c>
      <c r="I390" s="4">
        <f t="shared" si="107"/>
        <v>11.019283746556475</v>
      </c>
      <c r="J390" s="4">
        <f t="shared" si="107"/>
        <v>9.0909090909090917</v>
      </c>
      <c r="K390" s="81"/>
      <c r="L390" s="81"/>
      <c r="M390" s="81"/>
      <c r="N390" s="81"/>
      <c r="O390" s="81"/>
    </row>
    <row r="391" spans="2:15" ht="14.85" customHeight="1" x14ac:dyDescent="0.15">
      <c r="B391" s="251" t="s">
        <v>75</v>
      </c>
      <c r="C391" s="255"/>
      <c r="E391" s="18">
        <v>361</v>
      </c>
      <c r="F391" s="18">
        <v>325</v>
      </c>
      <c r="G391" s="18">
        <v>36</v>
      </c>
      <c r="H391" s="113">
        <f t="shared" si="107"/>
        <v>44.956413449564138</v>
      </c>
      <c r="I391" s="4">
        <f t="shared" si="107"/>
        <v>44.765840220385677</v>
      </c>
      <c r="J391" s="4">
        <f t="shared" si="107"/>
        <v>46.753246753246749</v>
      </c>
      <c r="K391" s="81"/>
      <c r="L391" s="81"/>
      <c r="M391" s="81"/>
      <c r="N391" s="81"/>
      <c r="O391" s="81"/>
    </row>
    <row r="392" spans="2:15" ht="14.85" customHeight="1" x14ac:dyDescent="0.15">
      <c r="B392" s="251" t="s">
        <v>76</v>
      </c>
      <c r="C392" s="255"/>
      <c r="E392" s="18">
        <v>173</v>
      </c>
      <c r="F392" s="18">
        <v>154</v>
      </c>
      <c r="G392" s="18">
        <v>19</v>
      </c>
      <c r="H392" s="113">
        <f t="shared" si="107"/>
        <v>21.544209215442091</v>
      </c>
      <c r="I392" s="4">
        <f t="shared" si="107"/>
        <v>21.212121212121211</v>
      </c>
      <c r="J392" s="4">
        <f t="shared" si="107"/>
        <v>24.675324675324674</v>
      </c>
      <c r="K392" s="81"/>
      <c r="L392" s="81"/>
      <c r="M392" s="81"/>
      <c r="N392" s="81"/>
      <c r="O392" s="81"/>
    </row>
    <row r="393" spans="2:15" ht="14.85" customHeight="1" x14ac:dyDescent="0.15">
      <c r="B393" s="251" t="s">
        <v>77</v>
      </c>
      <c r="C393" s="255"/>
      <c r="E393" s="18">
        <v>70</v>
      </c>
      <c r="F393" s="18">
        <v>63</v>
      </c>
      <c r="G393" s="18">
        <v>7</v>
      </c>
      <c r="H393" s="113">
        <f t="shared" si="107"/>
        <v>8.7173100871731002</v>
      </c>
      <c r="I393" s="4">
        <f t="shared" si="107"/>
        <v>8.677685950413224</v>
      </c>
      <c r="J393" s="4">
        <f t="shared" si="107"/>
        <v>9.0909090909090917</v>
      </c>
      <c r="K393" s="81"/>
      <c r="L393" s="81"/>
      <c r="M393" s="81"/>
      <c r="N393" s="81"/>
      <c r="O393" s="81"/>
    </row>
    <row r="394" spans="2:15" ht="14.85" customHeight="1" x14ac:dyDescent="0.15">
      <c r="B394" s="251" t="s">
        <v>78</v>
      </c>
      <c r="C394" s="255"/>
      <c r="E394" s="18">
        <v>24</v>
      </c>
      <c r="F394" s="18">
        <v>23</v>
      </c>
      <c r="G394" s="18">
        <v>1</v>
      </c>
      <c r="H394" s="113">
        <f t="shared" si="107"/>
        <v>2.9887920298879203</v>
      </c>
      <c r="I394" s="4">
        <f t="shared" si="107"/>
        <v>3.1680440771349865</v>
      </c>
      <c r="J394" s="4">
        <f t="shared" si="107"/>
        <v>1.2987012987012987</v>
      </c>
      <c r="K394" s="81"/>
      <c r="L394" s="81"/>
      <c r="M394" s="81"/>
      <c r="N394" s="81"/>
      <c r="O394" s="81"/>
    </row>
    <row r="395" spans="2:15" ht="14.85" customHeight="1" x14ac:dyDescent="0.15">
      <c r="B395" s="251" t="s">
        <v>86</v>
      </c>
      <c r="C395" s="255"/>
      <c r="E395" s="18">
        <v>29</v>
      </c>
      <c r="F395" s="18">
        <v>27</v>
      </c>
      <c r="G395" s="18">
        <v>2</v>
      </c>
      <c r="H395" s="113">
        <f t="shared" si="107"/>
        <v>3.6114570361145701</v>
      </c>
      <c r="I395" s="4">
        <f t="shared" si="107"/>
        <v>3.71900826446281</v>
      </c>
      <c r="J395" s="4">
        <f t="shared" si="107"/>
        <v>2.5974025974025974</v>
      </c>
      <c r="K395" s="81"/>
      <c r="L395" s="81"/>
      <c r="M395" s="81"/>
      <c r="N395" s="81"/>
      <c r="O395" s="81"/>
    </row>
    <row r="396" spans="2:15" ht="14.85" customHeight="1" x14ac:dyDescent="0.15">
      <c r="B396" s="256" t="s">
        <v>160</v>
      </c>
      <c r="C396" s="89"/>
      <c r="D396" s="36"/>
      <c r="E396" s="19">
        <v>59</v>
      </c>
      <c r="F396" s="19">
        <v>54</v>
      </c>
      <c r="G396" s="19">
        <v>5</v>
      </c>
      <c r="H396" s="117">
        <f t="shared" si="107"/>
        <v>7.3474470734744708</v>
      </c>
      <c r="I396" s="5">
        <f t="shared" si="107"/>
        <v>7.4380165289256199</v>
      </c>
      <c r="J396" s="5">
        <f t="shared" si="107"/>
        <v>6.4935064935064926</v>
      </c>
      <c r="K396" s="23"/>
      <c r="L396" s="23"/>
      <c r="M396" s="23"/>
      <c r="N396" s="23"/>
      <c r="O396" s="23"/>
    </row>
    <row r="397" spans="2:15" ht="14.85" customHeight="1" x14ac:dyDescent="0.15">
      <c r="B397" s="38" t="s">
        <v>1</v>
      </c>
      <c r="C397" s="79"/>
      <c r="D397" s="28"/>
      <c r="E397" s="39">
        <f>SUM(E390:E396)</f>
        <v>803</v>
      </c>
      <c r="F397" s="39">
        <f>SUM(F390:F396)</f>
        <v>726</v>
      </c>
      <c r="G397" s="39">
        <f>SUM(G390:G396)</f>
        <v>77</v>
      </c>
      <c r="H397" s="114">
        <f>IF(SUM(H390:H396)&gt;100,"－",SUM(H390:H396))</f>
        <v>100</v>
      </c>
      <c r="I397" s="6">
        <f>IF(SUM(I390:I396)&gt;100,"－",SUM(I390:I396))</f>
        <v>99.999999999999986</v>
      </c>
      <c r="J397" s="6">
        <f>IF(SUM(J390:J396)&gt;100,"－",SUM(J390:J396))</f>
        <v>99.999999999999986</v>
      </c>
      <c r="K397" s="23"/>
      <c r="L397" s="23"/>
      <c r="M397" s="23"/>
      <c r="N397" s="23"/>
      <c r="O397" s="23"/>
    </row>
    <row r="398" spans="2:15" ht="14.85" customHeight="1" x14ac:dyDescent="0.15">
      <c r="B398" s="38" t="s">
        <v>108</v>
      </c>
      <c r="C398" s="79"/>
      <c r="D398" s="29"/>
      <c r="E398" s="41">
        <v>4.1538387212051839</v>
      </c>
      <c r="F398" s="72">
        <v>4.1634925330554777</v>
      </c>
      <c r="G398" s="72">
        <v>4.0637364772691091</v>
      </c>
      <c r="H398" s="23"/>
      <c r="I398" s="23"/>
      <c r="J398" s="23"/>
      <c r="K398" s="23"/>
      <c r="L398" s="23"/>
      <c r="M398" s="23"/>
      <c r="N398" s="23"/>
      <c r="O398" s="23"/>
    </row>
    <row r="399" spans="2:15" ht="14.85" customHeight="1" x14ac:dyDescent="0.15">
      <c r="B399" s="38" t="s">
        <v>109</v>
      </c>
      <c r="C399" s="79"/>
      <c r="D399" s="29"/>
      <c r="E399" s="41">
        <v>25</v>
      </c>
      <c r="F399" s="72">
        <v>25</v>
      </c>
      <c r="G399" s="72">
        <v>12.5</v>
      </c>
      <c r="H399" s="23"/>
      <c r="I399" s="23"/>
      <c r="J399" s="23"/>
      <c r="K399" s="23"/>
      <c r="L399" s="23"/>
      <c r="M399" s="23"/>
      <c r="N399" s="23"/>
      <c r="O399" s="23"/>
    </row>
    <row r="400" spans="2:15" ht="14.85" customHeight="1" x14ac:dyDescent="0.15">
      <c r="B400" s="63"/>
      <c r="C400" s="45"/>
      <c r="D400" s="45"/>
      <c r="E400" s="45"/>
      <c r="F400" s="45"/>
      <c r="G400" s="93"/>
      <c r="H400" s="46"/>
    </row>
    <row r="401" spans="1:15" ht="15" customHeight="1" x14ac:dyDescent="0.15">
      <c r="A401" s="1" t="s">
        <v>707</v>
      </c>
      <c r="B401" s="22"/>
      <c r="H401" s="7"/>
    </row>
    <row r="402" spans="1:15" ht="13.65" customHeight="1" x14ac:dyDescent="0.15">
      <c r="B402" s="65"/>
      <c r="C402" s="33"/>
      <c r="D402" s="33"/>
      <c r="E402" s="80"/>
      <c r="F402" s="84" t="s">
        <v>2</v>
      </c>
      <c r="G402" s="87"/>
      <c r="H402" s="110"/>
      <c r="I402" s="84" t="s">
        <v>3</v>
      </c>
      <c r="J402" s="85"/>
    </row>
    <row r="403" spans="1:15" ht="19.2" x14ac:dyDescent="0.15">
      <c r="B403" s="78"/>
      <c r="E403" s="98" t="s">
        <v>4</v>
      </c>
      <c r="F403" s="98" t="s">
        <v>231</v>
      </c>
      <c r="G403" s="98" t="s">
        <v>233</v>
      </c>
      <c r="H403" s="107" t="s">
        <v>4</v>
      </c>
      <c r="I403" s="98" t="s">
        <v>231</v>
      </c>
      <c r="J403" s="98" t="s">
        <v>233</v>
      </c>
    </row>
    <row r="404" spans="1:15" ht="12" customHeight="1" x14ac:dyDescent="0.15">
      <c r="B404" s="35"/>
      <c r="C404" s="89"/>
      <c r="D404" s="36"/>
      <c r="E404" s="37"/>
      <c r="F404" s="37"/>
      <c r="G404" s="37"/>
      <c r="H404" s="111">
        <f>E$152</f>
        <v>803</v>
      </c>
      <c r="I404" s="2">
        <f>F$152</f>
        <v>726</v>
      </c>
      <c r="J404" s="2">
        <f>G$152</f>
        <v>77</v>
      </c>
      <c r="K404" s="91"/>
      <c r="L404" s="91"/>
      <c r="M404" s="91"/>
      <c r="N404" s="91"/>
      <c r="O404" s="91"/>
    </row>
    <row r="405" spans="1:15" ht="15" customHeight="1" x14ac:dyDescent="0.15">
      <c r="B405" s="34" t="s">
        <v>74</v>
      </c>
      <c r="C405" s="255"/>
      <c r="E405" s="18">
        <v>72</v>
      </c>
      <c r="F405" s="18">
        <v>60</v>
      </c>
      <c r="G405" s="18">
        <v>12</v>
      </c>
      <c r="H405" s="113">
        <f t="shared" ref="H405:J411" si="108">E405/H$404*100</f>
        <v>8.9663760896637612</v>
      </c>
      <c r="I405" s="4">
        <f t="shared" si="108"/>
        <v>8.2644628099173563</v>
      </c>
      <c r="J405" s="4">
        <f t="shared" si="108"/>
        <v>15.584415584415584</v>
      </c>
      <c r="K405" s="81"/>
      <c r="L405" s="81"/>
      <c r="M405" s="81"/>
      <c r="N405" s="81"/>
      <c r="O405" s="81"/>
    </row>
    <row r="406" spans="1:15" ht="15" customHeight="1" x14ac:dyDescent="0.15">
      <c r="B406" s="34" t="s">
        <v>75</v>
      </c>
      <c r="C406" s="255"/>
      <c r="E406" s="18">
        <v>460</v>
      </c>
      <c r="F406" s="18">
        <v>418</v>
      </c>
      <c r="G406" s="18">
        <v>42</v>
      </c>
      <c r="H406" s="113">
        <f t="shared" si="108"/>
        <v>57.2851805728518</v>
      </c>
      <c r="I406" s="4">
        <f t="shared" si="108"/>
        <v>57.575757575757578</v>
      </c>
      <c r="J406" s="4">
        <f t="shared" si="108"/>
        <v>54.54545454545454</v>
      </c>
      <c r="K406" s="81"/>
      <c r="L406" s="81"/>
      <c r="M406" s="81"/>
      <c r="N406" s="81"/>
      <c r="O406" s="81"/>
    </row>
    <row r="407" spans="1:15" ht="15" customHeight="1" x14ac:dyDescent="0.15">
      <c r="B407" s="34" t="s">
        <v>76</v>
      </c>
      <c r="C407" s="255"/>
      <c r="E407" s="18">
        <v>113</v>
      </c>
      <c r="F407" s="18">
        <v>103</v>
      </c>
      <c r="G407" s="18">
        <v>10</v>
      </c>
      <c r="H407" s="113">
        <f t="shared" si="108"/>
        <v>14.072229140722293</v>
      </c>
      <c r="I407" s="4">
        <f t="shared" si="108"/>
        <v>14.18732782369146</v>
      </c>
      <c r="J407" s="4">
        <f t="shared" si="108"/>
        <v>12.987012987012985</v>
      </c>
      <c r="K407" s="81"/>
      <c r="L407" s="81"/>
      <c r="M407" s="81"/>
      <c r="N407" s="81"/>
      <c r="O407" s="81"/>
    </row>
    <row r="408" spans="1:15" ht="15" customHeight="1" x14ac:dyDescent="0.15">
      <c r="B408" s="34" t="s">
        <v>77</v>
      </c>
      <c r="C408" s="255"/>
      <c r="E408" s="18">
        <v>34</v>
      </c>
      <c r="F408" s="18">
        <v>32</v>
      </c>
      <c r="G408" s="18">
        <v>2</v>
      </c>
      <c r="H408" s="113">
        <f t="shared" si="108"/>
        <v>4.2341220423412205</v>
      </c>
      <c r="I408" s="4">
        <f t="shared" si="108"/>
        <v>4.4077134986225897</v>
      </c>
      <c r="J408" s="4">
        <f t="shared" si="108"/>
        <v>2.5974025974025974</v>
      </c>
      <c r="K408" s="81"/>
      <c r="L408" s="81"/>
      <c r="M408" s="81"/>
      <c r="N408" s="81"/>
      <c r="O408" s="81"/>
    </row>
    <row r="409" spans="1:15" ht="15" customHeight="1" x14ac:dyDescent="0.15">
      <c r="B409" s="34" t="s">
        <v>78</v>
      </c>
      <c r="C409" s="255"/>
      <c r="E409" s="18">
        <v>9</v>
      </c>
      <c r="F409" s="18">
        <v>9</v>
      </c>
      <c r="G409" s="18">
        <v>0</v>
      </c>
      <c r="H409" s="113">
        <f t="shared" si="108"/>
        <v>1.1207970112079702</v>
      </c>
      <c r="I409" s="4">
        <f t="shared" si="108"/>
        <v>1.2396694214876034</v>
      </c>
      <c r="J409" s="4">
        <f t="shared" si="108"/>
        <v>0</v>
      </c>
      <c r="K409" s="81"/>
      <c r="L409" s="81"/>
      <c r="M409" s="81"/>
      <c r="N409" s="81"/>
      <c r="O409" s="81"/>
    </row>
    <row r="410" spans="1:15" ht="15" customHeight="1" x14ac:dyDescent="0.15">
      <c r="B410" s="34" t="s">
        <v>86</v>
      </c>
      <c r="C410" s="255"/>
      <c r="E410" s="18">
        <v>10</v>
      </c>
      <c r="F410" s="18">
        <v>10</v>
      </c>
      <c r="G410" s="18">
        <v>0</v>
      </c>
      <c r="H410" s="113">
        <f t="shared" si="108"/>
        <v>1.2453300124533</v>
      </c>
      <c r="I410" s="4">
        <f t="shared" si="108"/>
        <v>1.3774104683195594</v>
      </c>
      <c r="J410" s="4">
        <f t="shared" si="108"/>
        <v>0</v>
      </c>
      <c r="K410" s="81"/>
      <c r="L410" s="81"/>
      <c r="M410" s="81"/>
      <c r="N410" s="81"/>
      <c r="O410" s="81"/>
    </row>
    <row r="411" spans="1:15" ht="15" customHeight="1" x14ac:dyDescent="0.15">
      <c r="B411" s="35" t="s">
        <v>160</v>
      </c>
      <c r="C411" s="89"/>
      <c r="D411" s="36"/>
      <c r="E411" s="19">
        <v>105</v>
      </c>
      <c r="F411" s="19">
        <v>94</v>
      </c>
      <c r="G411" s="19">
        <v>11</v>
      </c>
      <c r="H411" s="117">
        <f t="shared" si="108"/>
        <v>13.07596513075965</v>
      </c>
      <c r="I411" s="5">
        <f t="shared" si="108"/>
        <v>12.947658402203857</v>
      </c>
      <c r="J411" s="5">
        <f t="shared" si="108"/>
        <v>14.285714285714285</v>
      </c>
      <c r="K411" s="23"/>
      <c r="L411" s="23"/>
      <c r="M411" s="23"/>
      <c r="N411" s="23"/>
      <c r="O411" s="23"/>
    </row>
    <row r="412" spans="1:15" ht="15" customHeight="1" x14ac:dyDescent="0.15">
      <c r="B412" s="38" t="s">
        <v>1</v>
      </c>
      <c r="C412" s="79"/>
      <c r="D412" s="28"/>
      <c r="E412" s="39">
        <f>SUM(E405:E411)</f>
        <v>803</v>
      </c>
      <c r="F412" s="39">
        <f>SUM(F405:F411)</f>
        <v>726</v>
      </c>
      <c r="G412" s="39">
        <f>SUM(G405:G411)</f>
        <v>77</v>
      </c>
      <c r="H412" s="114">
        <f>IF(SUM(H405:H411)&gt;100,"－",SUM(H405:H411))</f>
        <v>100</v>
      </c>
      <c r="I412" s="6">
        <f>IF(SUM(I405:I411)&gt;100,"－",SUM(I405:I411))</f>
        <v>100</v>
      </c>
      <c r="J412" s="6">
        <f>IF(SUM(J405:J411)&gt;100,"－",SUM(J405:J411))</f>
        <v>100</v>
      </c>
      <c r="K412" s="23"/>
      <c r="L412" s="23"/>
      <c r="M412" s="23"/>
      <c r="N412" s="23"/>
      <c r="O412" s="23"/>
    </row>
    <row r="413" spans="1:15" ht="15" customHeight="1" x14ac:dyDescent="0.15">
      <c r="B413" s="38" t="s">
        <v>108</v>
      </c>
      <c r="C413" s="79"/>
      <c r="D413" s="29"/>
      <c r="E413" s="41">
        <v>3.3059434836494286</v>
      </c>
      <c r="F413" s="72">
        <v>3.3546696679726731</v>
      </c>
      <c r="G413" s="72">
        <v>2.8393533549783552</v>
      </c>
      <c r="H413" s="23"/>
      <c r="I413" s="23"/>
      <c r="J413" s="23"/>
      <c r="K413" s="23"/>
      <c r="L413" s="23"/>
      <c r="M413" s="23"/>
      <c r="N413" s="23"/>
      <c r="O413" s="23"/>
    </row>
    <row r="414" spans="1:15" ht="15" customHeight="1" x14ac:dyDescent="0.15">
      <c r="B414" s="38" t="s">
        <v>109</v>
      </c>
      <c r="C414" s="79"/>
      <c r="D414" s="29"/>
      <c r="E414" s="41">
        <v>16.29</v>
      </c>
      <c r="F414" s="72">
        <v>16.29</v>
      </c>
      <c r="G414" s="72">
        <v>6.1</v>
      </c>
      <c r="H414" s="23"/>
      <c r="I414" s="23"/>
      <c r="J414" s="23"/>
      <c r="K414" s="23"/>
      <c r="L414" s="23"/>
      <c r="M414" s="23"/>
      <c r="N414" s="23"/>
      <c r="O414" s="23"/>
    </row>
    <row r="415" spans="1:15" ht="15" customHeight="1" x14ac:dyDescent="0.15">
      <c r="B415" s="86" t="s">
        <v>152</v>
      </c>
      <c r="I415" s="7"/>
      <c r="L415" s="31"/>
      <c r="O415" s="31"/>
    </row>
    <row r="416" spans="1:15" ht="13.65" customHeight="1" x14ac:dyDescent="0.15">
      <c r="B416" s="65"/>
      <c r="C416" s="33"/>
      <c r="D416" s="33"/>
      <c r="E416" s="80"/>
      <c r="F416" s="84" t="s">
        <v>2</v>
      </c>
      <c r="G416" s="87"/>
      <c r="H416" s="110"/>
      <c r="I416" s="84" t="s">
        <v>3</v>
      </c>
      <c r="J416" s="85"/>
    </row>
    <row r="417" spans="1:15" ht="19.2" x14ac:dyDescent="0.15">
      <c r="B417" s="78"/>
      <c r="E417" s="98" t="s">
        <v>4</v>
      </c>
      <c r="F417" s="98" t="s">
        <v>231</v>
      </c>
      <c r="G417" s="98" t="s">
        <v>233</v>
      </c>
      <c r="H417" s="107" t="s">
        <v>4</v>
      </c>
      <c r="I417" s="98" t="s">
        <v>231</v>
      </c>
      <c r="J417" s="98" t="s">
        <v>233</v>
      </c>
    </row>
    <row r="418" spans="1:15" ht="12" customHeight="1" x14ac:dyDescent="0.15">
      <c r="B418" s="35"/>
      <c r="C418" s="89"/>
      <c r="D418" s="36"/>
      <c r="E418" s="37"/>
      <c r="F418" s="37"/>
      <c r="G418" s="37"/>
      <c r="H418" s="111">
        <f>E$152</f>
        <v>803</v>
      </c>
      <c r="I418" s="2">
        <f>F$152</f>
        <v>726</v>
      </c>
      <c r="J418" s="2">
        <f>G$152</f>
        <v>77</v>
      </c>
      <c r="K418" s="91"/>
      <c r="L418" s="91"/>
      <c r="M418" s="91"/>
      <c r="N418" s="91"/>
      <c r="O418" s="91"/>
    </row>
    <row r="419" spans="1:15" ht="15" customHeight="1" x14ac:dyDescent="0.15">
      <c r="B419" s="34" t="s">
        <v>74</v>
      </c>
      <c r="C419" s="255"/>
      <c r="E419" s="18">
        <v>129</v>
      </c>
      <c r="F419" s="18">
        <v>116</v>
      </c>
      <c r="G419" s="18">
        <v>13</v>
      </c>
      <c r="H419" s="113">
        <f t="shared" ref="H419:J425" si="109">E419/H$418*100</f>
        <v>16.064757160647574</v>
      </c>
      <c r="I419" s="4">
        <f t="shared" si="109"/>
        <v>15.977961432506888</v>
      </c>
      <c r="J419" s="4">
        <f t="shared" si="109"/>
        <v>16.883116883116884</v>
      </c>
      <c r="K419" s="81"/>
      <c r="L419" s="81"/>
      <c r="M419" s="81"/>
      <c r="N419" s="81"/>
      <c r="O419" s="81"/>
    </row>
    <row r="420" spans="1:15" ht="15" customHeight="1" x14ac:dyDescent="0.15">
      <c r="B420" s="34" t="s">
        <v>75</v>
      </c>
      <c r="C420" s="255"/>
      <c r="E420" s="18">
        <v>431</v>
      </c>
      <c r="F420" s="18">
        <v>391</v>
      </c>
      <c r="G420" s="18">
        <v>40</v>
      </c>
      <c r="H420" s="113">
        <f t="shared" si="109"/>
        <v>53.673723536737242</v>
      </c>
      <c r="I420" s="4">
        <f t="shared" si="109"/>
        <v>53.856749311294763</v>
      </c>
      <c r="J420" s="4">
        <f t="shared" si="109"/>
        <v>51.94805194805194</v>
      </c>
      <c r="K420" s="81"/>
      <c r="L420" s="81"/>
      <c r="M420" s="81"/>
      <c r="N420" s="81"/>
      <c r="O420" s="81"/>
    </row>
    <row r="421" spans="1:15" ht="15" customHeight="1" x14ac:dyDescent="0.15">
      <c r="B421" s="34" t="s">
        <v>76</v>
      </c>
      <c r="C421" s="255"/>
      <c r="E421" s="18">
        <v>110</v>
      </c>
      <c r="F421" s="18">
        <v>99</v>
      </c>
      <c r="G421" s="18">
        <v>11</v>
      </c>
      <c r="H421" s="113">
        <f t="shared" si="109"/>
        <v>13.698630136986301</v>
      </c>
      <c r="I421" s="4">
        <f t="shared" si="109"/>
        <v>13.636363636363635</v>
      </c>
      <c r="J421" s="4">
        <f t="shared" si="109"/>
        <v>14.285714285714285</v>
      </c>
      <c r="K421" s="81"/>
      <c r="L421" s="81"/>
      <c r="M421" s="81"/>
      <c r="N421" s="81"/>
      <c r="O421" s="81"/>
    </row>
    <row r="422" spans="1:15" ht="15" customHeight="1" x14ac:dyDescent="0.15">
      <c r="B422" s="34" t="s">
        <v>77</v>
      </c>
      <c r="C422" s="255"/>
      <c r="E422" s="18">
        <v>19</v>
      </c>
      <c r="F422" s="18">
        <v>18</v>
      </c>
      <c r="G422" s="18">
        <v>1</v>
      </c>
      <c r="H422" s="113">
        <f t="shared" si="109"/>
        <v>2.3661270236612704</v>
      </c>
      <c r="I422" s="4">
        <f t="shared" si="109"/>
        <v>2.4793388429752068</v>
      </c>
      <c r="J422" s="4">
        <f t="shared" si="109"/>
        <v>1.2987012987012987</v>
      </c>
      <c r="K422" s="81"/>
      <c r="L422" s="81"/>
      <c r="M422" s="81"/>
      <c r="N422" s="81"/>
      <c r="O422" s="81"/>
    </row>
    <row r="423" spans="1:15" ht="15" customHeight="1" x14ac:dyDescent="0.15">
      <c r="B423" s="34" t="s">
        <v>78</v>
      </c>
      <c r="C423" s="255"/>
      <c r="E423" s="18">
        <v>2</v>
      </c>
      <c r="F423" s="18">
        <v>1</v>
      </c>
      <c r="G423" s="18">
        <v>1</v>
      </c>
      <c r="H423" s="113">
        <f t="shared" si="109"/>
        <v>0.24906600249066002</v>
      </c>
      <c r="I423" s="4">
        <f t="shared" si="109"/>
        <v>0.13774104683195593</v>
      </c>
      <c r="J423" s="4">
        <f t="shared" si="109"/>
        <v>1.2987012987012987</v>
      </c>
      <c r="K423" s="81"/>
      <c r="L423" s="81"/>
      <c r="M423" s="81"/>
      <c r="N423" s="81"/>
      <c r="O423" s="81"/>
    </row>
    <row r="424" spans="1:15" ht="15" customHeight="1" x14ac:dyDescent="0.15">
      <c r="B424" s="34" t="s">
        <v>86</v>
      </c>
      <c r="C424" s="255"/>
      <c r="E424" s="18">
        <v>5</v>
      </c>
      <c r="F424" s="18">
        <v>5</v>
      </c>
      <c r="G424" s="18">
        <v>0</v>
      </c>
      <c r="H424" s="113">
        <f t="shared" si="109"/>
        <v>0.62266500622665</v>
      </c>
      <c r="I424" s="4">
        <f t="shared" si="109"/>
        <v>0.68870523415977969</v>
      </c>
      <c r="J424" s="4">
        <f t="shared" si="109"/>
        <v>0</v>
      </c>
      <c r="K424" s="81"/>
      <c r="L424" s="81"/>
      <c r="M424" s="81"/>
      <c r="N424" s="81"/>
      <c r="O424" s="81"/>
    </row>
    <row r="425" spans="1:15" ht="15" customHeight="1" x14ac:dyDescent="0.15">
      <c r="B425" s="35" t="s">
        <v>160</v>
      </c>
      <c r="C425" s="89"/>
      <c r="D425" s="36"/>
      <c r="E425" s="19">
        <v>107</v>
      </c>
      <c r="F425" s="19">
        <v>96</v>
      </c>
      <c r="G425" s="19">
        <v>11</v>
      </c>
      <c r="H425" s="117">
        <f t="shared" si="109"/>
        <v>13.325031133250311</v>
      </c>
      <c r="I425" s="5">
        <f t="shared" si="109"/>
        <v>13.223140495867769</v>
      </c>
      <c r="J425" s="5">
        <f t="shared" si="109"/>
        <v>14.285714285714285</v>
      </c>
      <c r="K425" s="23"/>
      <c r="L425" s="23"/>
      <c r="M425" s="23"/>
      <c r="N425" s="23"/>
      <c r="O425" s="23"/>
    </row>
    <row r="426" spans="1:15" ht="15" customHeight="1" x14ac:dyDescent="0.15">
      <c r="B426" s="38" t="s">
        <v>1</v>
      </c>
      <c r="C426" s="79"/>
      <c r="D426" s="28"/>
      <c r="E426" s="39">
        <f>SUM(E419:E425)</f>
        <v>803</v>
      </c>
      <c r="F426" s="39">
        <f>SUM(F419:F425)</f>
        <v>726</v>
      </c>
      <c r="G426" s="39">
        <f>SUM(G419:G425)</f>
        <v>77</v>
      </c>
      <c r="H426" s="114">
        <f>IF(SUM(H419:H425)&gt;100,"－",SUM(H419:H425))</f>
        <v>100</v>
      </c>
      <c r="I426" s="6">
        <f>IF(SUM(I419:I425)&gt;100,"－",SUM(I419:I425))</f>
        <v>100.00000000000001</v>
      </c>
      <c r="J426" s="6">
        <f>IF(SUM(J419:J425)&gt;100,"－",SUM(J419:J425))</f>
        <v>100</v>
      </c>
      <c r="K426" s="23"/>
      <c r="L426" s="23"/>
      <c r="M426" s="23"/>
      <c r="N426" s="23"/>
      <c r="O426" s="23"/>
    </row>
    <row r="427" spans="1:15" ht="15" customHeight="1" x14ac:dyDescent="0.15">
      <c r="B427" s="38" t="s">
        <v>108</v>
      </c>
      <c r="C427" s="79"/>
      <c r="D427" s="29"/>
      <c r="E427" s="41">
        <v>3.0796145742515022</v>
      </c>
      <c r="F427" s="72">
        <v>3.0755294760842689</v>
      </c>
      <c r="G427" s="72">
        <v>3.1186086931205406</v>
      </c>
      <c r="H427" s="23"/>
      <c r="I427" s="23"/>
      <c r="J427" s="23"/>
      <c r="K427" s="23"/>
      <c r="L427" s="23"/>
      <c r="M427" s="23"/>
      <c r="N427" s="23"/>
      <c r="O427" s="23"/>
    </row>
    <row r="428" spans="1:15" ht="15" customHeight="1" x14ac:dyDescent="0.15">
      <c r="B428" s="38" t="s">
        <v>109</v>
      </c>
      <c r="C428" s="79"/>
      <c r="D428" s="29"/>
      <c r="E428" s="41">
        <v>20.5</v>
      </c>
      <c r="F428" s="72">
        <v>20.5</v>
      </c>
      <c r="G428" s="72">
        <v>8.75</v>
      </c>
      <c r="H428" s="23"/>
      <c r="I428" s="23"/>
      <c r="J428" s="23"/>
      <c r="K428" s="23"/>
      <c r="L428" s="23"/>
      <c r="M428" s="23"/>
      <c r="N428" s="23"/>
      <c r="O428" s="23"/>
    </row>
    <row r="429" spans="1:15" ht="15" customHeight="1" x14ac:dyDescent="0.15">
      <c r="B429" s="63"/>
      <c r="C429" s="45"/>
      <c r="D429" s="45"/>
      <c r="E429" s="45"/>
      <c r="F429" s="45"/>
      <c r="G429" s="93"/>
      <c r="H429" s="46"/>
      <c r="N429" s="23"/>
      <c r="O429" s="23"/>
    </row>
    <row r="430" spans="1:15" ht="15" customHeight="1" x14ac:dyDescent="0.15">
      <c r="A430" s="1" t="s">
        <v>708</v>
      </c>
      <c r="B430" s="22"/>
      <c r="H430" s="7"/>
      <c r="N430" s="23"/>
      <c r="O430" s="23"/>
    </row>
    <row r="431" spans="1:15" ht="13.65" customHeight="1" x14ac:dyDescent="0.15">
      <c r="B431" s="65"/>
      <c r="C431" s="33"/>
      <c r="D431" s="33"/>
      <c r="E431" s="80"/>
      <c r="F431" s="84" t="s">
        <v>2</v>
      </c>
      <c r="G431" s="87"/>
      <c r="H431" s="110"/>
      <c r="I431" s="84" t="s">
        <v>3</v>
      </c>
      <c r="J431" s="85"/>
      <c r="N431" s="23"/>
      <c r="O431" s="23"/>
    </row>
    <row r="432" spans="1:15" ht="19.2" x14ac:dyDescent="0.15">
      <c r="B432" s="78"/>
      <c r="E432" s="98" t="s">
        <v>4</v>
      </c>
      <c r="F432" s="98" t="s">
        <v>231</v>
      </c>
      <c r="G432" s="98" t="s">
        <v>233</v>
      </c>
      <c r="H432" s="107" t="s">
        <v>4</v>
      </c>
      <c r="I432" s="98" t="s">
        <v>231</v>
      </c>
      <c r="J432" s="98" t="s">
        <v>233</v>
      </c>
      <c r="N432" s="23"/>
      <c r="O432" s="23"/>
    </row>
    <row r="433" spans="1:15" ht="12" customHeight="1" x14ac:dyDescent="0.15">
      <c r="B433" s="35"/>
      <c r="C433" s="89"/>
      <c r="D433" s="36"/>
      <c r="E433" s="37"/>
      <c r="F433" s="37"/>
      <c r="G433" s="37"/>
      <c r="H433" s="111">
        <f>E$152</f>
        <v>803</v>
      </c>
      <c r="I433" s="2">
        <f>F$152</f>
        <v>726</v>
      </c>
      <c r="J433" s="2">
        <f>G$152</f>
        <v>77</v>
      </c>
      <c r="K433" s="91"/>
      <c r="L433" s="91"/>
      <c r="M433" s="91"/>
      <c r="N433" s="23"/>
      <c r="O433" s="23"/>
    </row>
    <row r="434" spans="1:15" ht="14.85" customHeight="1" x14ac:dyDescent="0.15">
      <c r="B434" s="34" t="s">
        <v>196</v>
      </c>
      <c r="C434" s="255"/>
      <c r="E434" s="18">
        <v>54</v>
      </c>
      <c r="F434" s="18">
        <v>44</v>
      </c>
      <c r="G434" s="18">
        <v>10</v>
      </c>
      <c r="H434" s="113">
        <f t="shared" ref="H434:J441" si="110">E434/H$433*100</f>
        <v>6.7247820672478209</v>
      </c>
      <c r="I434" s="4">
        <f t="shared" si="110"/>
        <v>6.0606060606060606</v>
      </c>
      <c r="J434" s="4">
        <f t="shared" si="110"/>
        <v>12.987012987012985</v>
      </c>
      <c r="K434" s="81"/>
      <c r="L434" s="81"/>
      <c r="M434" s="81"/>
      <c r="N434" s="23"/>
      <c r="O434" s="23"/>
    </row>
    <row r="435" spans="1:15" ht="14.85" customHeight="1" x14ac:dyDescent="0.15">
      <c r="B435" s="34" t="s">
        <v>74</v>
      </c>
      <c r="C435" s="255"/>
      <c r="E435" s="18">
        <v>206</v>
      </c>
      <c r="F435" s="18">
        <v>184</v>
      </c>
      <c r="G435" s="18">
        <v>22</v>
      </c>
      <c r="H435" s="113">
        <f t="shared" si="110"/>
        <v>25.653798256537986</v>
      </c>
      <c r="I435" s="4">
        <f t="shared" si="110"/>
        <v>25.344352617079892</v>
      </c>
      <c r="J435" s="4">
        <f t="shared" si="110"/>
        <v>28.571428571428569</v>
      </c>
      <c r="K435" s="81"/>
      <c r="L435" s="81"/>
      <c r="M435" s="81"/>
      <c r="N435" s="81"/>
      <c r="O435" s="81"/>
    </row>
    <row r="436" spans="1:15" ht="14.85" customHeight="1" x14ac:dyDescent="0.15">
      <c r="B436" s="34" t="s">
        <v>75</v>
      </c>
      <c r="C436" s="255"/>
      <c r="E436" s="18">
        <v>276</v>
      </c>
      <c r="F436" s="18">
        <v>254</v>
      </c>
      <c r="G436" s="18">
        <v>22</v>
      </c>
      <c r="H436" s="113">
        <f t="shared" si="110"/>
        <v>34.371108343711079</v>
      </c>
      <c r="I436" s="4">
        <f t="shared" si="110"/>
        <v>34.986225895316799</v>
      </c>
      <c r="J436" s="4">
        <f t="shared" si="110"/>
        <v>28.571428571428569</v>
      </c>
      <c r="K436" s="81"/>
      <c r="L436" s="81"/>
      <c r="M436" s="81"/>
      <c r="N436" s="81"/>
      <c r="O436" s="81"/>
    </row>
    <row r="437" spans="1:15" ht="14.85" customHeight="1" x14ac:dyDescent="0.15">
      <c r="B437" s="34" t="s">
        <v>76</v>
      </c>
      <c r="C437" s="255"/>
      <c r="E437" s="18">
        <v>33</v>
      </c>
      <c r="F437" s="18">
        <v>30</v>
      </c>
      <c r="G437" s="18">
        <v>3</v>
      </c>
      <c r="H437" s="113">
        <f t="shared" ref="H437:H438" si="111">E437/H$433*100</f>
        <v>4.10958904109589</v>
      </c>
      <c r="I437" s="4">
        <f t="shared" ref="I437:I438" si="112">F437/I$433*100</f>
        <v>4.1322314049586781</v>
      </c>
      <c r="J437" s="4">
        <f t="shared" ref="J437:J438" si="113">G437/J$433*100</f>
        <v>3.8961038961038961</v>
      </c>
      <c r="K437" s="81"/>
      <c r="L437" s="81"/>
      <c r="M437" s="81"/>
      <c r="N437" s="81"/>
      <c r="O437" s="81"/>
    </row>
    <row r="438" spans="1:15" ht="14.85" customHeight="1" x14ac:dyDescent="0.15">
      <c r="B438" s="34" t="s">
        <v>77</v>
      </c>
      <c r="C438" s="255"/>
      <c r="E438" s="18">
        <v>5</v>
      </c>
      <c r="F438" s="18">
        <v>4</v>
      </c>
      <c r="G438" s="18">
        <v>1</v>
      </c>
      <c r="H438" s="113">
        <f t="shared" si="111"/>
        <v>0.62266500622665</v>
      </c>
      <c r="I438" s="4">
        <f t="shared" si="112"/>
        <v>0.55096418732782371</v>
      </c>
      <c r="J438" s="4">
        <f t="shared" si="113"/>
        <v>1.2987012987012987</v>
      </c>
      <c r="K438" s="81"/>
      <c r="L438" s="81"/>
      <c r="M438" s="81"/>
      <c r="N438" s="81"/>
      <c r="O438" s="81"/>
    </row>
    <row r="439" spans="1:15" ht="14.85" customHeight="1" x14ac:dyDescent="0.15">
      <c r="B439" s="34" t="s">
        <v>78</v>
      </c>
      <c r="C439" s="255"/>
      <c r="E439" s="18">
        <v>1</v>
      </c>
      <c r="F439" s="18">
        <v>1</v>
      </c>
      <c r="G439" s="18">
        <v>0</v>
      </c>
      <c r="H439" s="113">
        <f t="shared" si="110"/>
        <v>0.12453300124533001</v>
      </c>
      <c r="I439" s="4">
        <f t="shared" si="110"/>
        <v>0.13774104683195593</v>
      </c>
      <c r="J439" s="4">
        <f t="shared" si="110"/>
        <v>0</v>
      </c>
      <c r="K439" s="81"/>
      <c r="L439" s="81"/>
      <c r="M439" s="81"/>
      <c r="N439" s="81"/>
      <c r="O439" s="81"/>
    </row>
    <row r="440" spans="1:15" ht="14.85" customHeight="1" x14ac:dyDescent="0.15">
      <c r="B440" s="34" t="s">
        <v>86</v>
      </c>
      <c r="C440" s="255"/>
      <c r="E440" s="18">
        <v>0</v>
      </c>
      <c r="F440" s="18">
        <v>0</v>
      </c>
      <c r="G440" s="18">
        <v>0</v>
      </c>
      <c r="H440" s="113">
        <f t="shared" si="110"/>
        <v>0</v>
      </c>
      <c r="I440" s="4">
        <f t="shared" si="110"/>
        <v>0</v>
      </c>
      <c r="J440" s="4">
        <f t="shared" si="110"/>
        <v>0</v>
      </c>
      <c r="K440" s="81"/>
      <c r="L440" s="81"/>
      <c r="M440" s="81"/>
      <c r="N440" s="81"/>
      <c r="O440" s="81"/>
    </row>
    <row r="441" spans="1:15" ht="14.85" customHeight="1" x14ac:dyDescent="0.15">
      <c r="B441" s="35" t="s">
        <v>160</v>
      </c>
      <c r="C441" s="89"/>
      <c r="D441" s="36"/>
      <c r="E441" s="19">
        <v>228</v>
      </c>
      <c r="F441" s="19">
        <v>209</v>
      </c>
      <c r="G441" s="19">
        <v>19</v>
      </c>
      <c r="H441" s="117">
        <f t="shared" si="110"/>
        <v>28.393524283935246</v>
      </c>
      <c r="I441" s="5">
        <f t="shared" si="110"/>
        <v>28.787878787878789</v>
      </c>
      <c r="J441" s="5">
        <f t="shared" si="110"/>
        <v>24.675324675324674</v>
      </c>
      <c r="K441" s="23"/>
      <c r="L441" s="23"/>
      <c r="M441" s="23"/>
      <c r="N441" s="23"/>
      <c r="O441" s="23"/>
    </row>
    <row r="442" spans="1:15" ht="14.85" customHeight="1" x14ac:dyDescent="0.15">
      <c r="B442" s="38" t="s">
        <v>1</v>
      </c>
      <c r="C442" s="79"/>
      <c r="D442" s="28"/>
      <c r="E442" s="39">
        <f>SUM(E434:E441)</f>
        <v>803</v>
      </c>
      <c r="F442" s="39">
        <f>SUM(F434:F441)</f>
        <v>726</v>
      </c>
      <c r="G442" s="39">
        <f>SUM(G434:G441)</f>
        <v>77</v>
      </c>
      <c r="H442" s="114">
        <f>IF(SUM(H434:H441)&gt;100,"－",SUM(H434:H441))</f>
        <v>100</v>
      </c>
      <c r="I442" s="6">
        <f>IF(SUM(I434:I441)&gt;100,"－",SUM(I434:I441))</f>
        <v>100</v>
      </c>
      <c r="J442" s="6">
        <f>IF(SUM(J434:J441)&gt;100,"－",SUM(J434:J441))</f>
        <v>100</v>
      </c>
      <c r="K442" s="23"/>
      <c r="L442" s="23"/>
      <c r="M442" s="23"/>
      <c r="N442" s="23"/>
      <c r="O442" s="23"/>
    </row>
    <row r="443" spans="1:15" ht="14.85" customHeight="1" x14ac:dyDescent="0.15">
      <c r="B443" s="38" t="s">
        <v>108</v>
      </c>
      <c r="C443" s="79"/>
      <c r="D443" s="29"/>
      <c r="E443" s="41">
        <v>1.7460869565217392</v>
      </c>
      <c r="F443" s="72">
        <v>1.7698259187620891</v>
      </c>
      <c r="G443" s="72">
        <v>1.5344827586206897</v>
      </c>
      <c r="H443" s="23"/>
      <c r="I443" s="23"/>
      <c r="J443" s="23"/>
      <c r="K443" s="23"/>
      <c r="L443" s="23"/>
      <c r="M443" s="23"/>
      <c r="N443" s="23"/>
      <c r="O443" s="23"/>
    </row>
    <row r="444" spans="1:15" ht="14.85" customHeight="1" x14ac:dyDescent="0.15">
      <c r="B444" s="38" t="s">
        <v>109</v>
      </c>
      <c r="C444" s="79"/>
      <c r="D444" s="29"/>
      <c r="E444" s="193">
        <v>9</v>
      </c>
      <c r="F444" s="47">
        <v>9</v>
      </c>
      <c r="G444" s="47">
        <v>7</v>
      </c>
      <c r="H444" s="23"/>
      <c r="I444" s="23"/>
      <c r="J444" s="23"/>
      <c r="K444" s="23"/>
      <c r="L444" s="23"/>
      <c r="M444" s="23"/>
      <c r="N444" s="23"/>
      <c r="O444" s="23"/>
    </row>
    <row r="445" spans="1:15" ht="14.85" customHeight="1" x14ac:dyDescent="0.15">
      <c r="B445" s="63"/>
      <c r="C445" s="45"/>
      <c r="D445" s="45"/>
      <c r="E445" s="45"/>
      <c r="F445" s="45"/>
      <c r="G445" s="93"/>
      <c r="H445" s="46"/>
    </row>
    <row r="446" spans="1:15" ht="15" customHeight="1" x14ac:dyDescent="0.15">
      <c r="A446" s="1" t="s">
        <v>709</v>
      </c>
      <c r="B446" s="22"/>
      <c r="H446" s="7"/>
    </row>
    <row r="447" spans="1:15" ht="13.65" customHeight="1" x14ac:dyDescent="0.15">
      <c r="B447" s="65"/>
      <c r="C447" s="33"/>
      <c r="D447" s="33"/>
      <c r="E447" s="80"/>
      <c r="F447" s="84" t="s">
        <v>2</v>
      </c>
      <c r="G447" s="87"/>
      <c r="H447" s="110"/>
      <c r="I447" s="84" t="s">
        <v>3</v>
      </c>
      <c r="J447" s="85"/>
    </row>
    <row r="448" spans="1:15" ht="19.2" x14ac:dyDescent="0.15">
      <c r="B448" s="78"/>
      <c r="E448" s="98" t="s">
        <v>4</v>
      </c>
      <c r="F448" s="98" t="s">
        <v>231</v>
      </c>
      <c r="G448" s="98" t="s">
        <v>233</v>
      </c>
      <c r="H448" s="107" t="s">
        <v>4</v>
      </c>
      <c r="I448" s="98" t="s">
        <v>231</v>
      </c>
      <c r="J448" s="98" t="s">
        <v>233</v>
      </c>
    </row>
    <row r="449" spans="1:15" ht="12" customHeight="1" x14ac:dyDescent="0.15">
      <c r="B449" s="35"/>
      <c r="C449" s="89"/>
      <c r="D449" s="36"/>
      <c r="E449" s="37"/>
      <c r="F449" s="37"/>
      <c r="G449" s="37"/>
      <c r="H449" s="111">
        <f>E$152</f>
        <v>803</v>
      </c>
      <c r="I449" s="2">
        <f>F$152</f>
        <v>726</v>
      </c>
      <c r="J449" s="2">
        <f>G$152</f>
        <v>77</v>
      </c>
      <c r="K449" s="91"/>
      <c r="L449" s="91"/>
      <c r="M449" s="91"/>
      <c r="N449" s="91"/>
      <c r="O449" s="91"/>
    </row>
    <row r="450" spans="1:15" ht="14.85" customHeight="1" x14ac:dyDescent="0.15">
      <c r="B450" s="34" t="s">
        <v>196</v>
      </c>
      <c r="C450" s="255"/>
      <c r="E450" s="18">
        <v>261</v>
      </c>
      <c r="F450" s="18">
        <v>239</v>
      </c>
      <c r="G450" s="18">
        <v>22</v>
      </c>
      <c r="H450" s="113">
        <f t="shared" ref="H450:J457" si="114">E450/H$433*100</f>
        <v>32.503113325031137</v>
      </c>
      <c r="I450" s="4">
        <f t="shared" si="114"/>
        <v>32.920110192837463</v>
      </c>
      <c r="J450" s="4">
        <f t="shared" si="114"/>
        <v>28.571428571428569</v>
      </c>
      <c r="K450" s="81"/>
      <c r="L450" s="81"/>
      <c r="M450" s="81"/>
      <c r="N450" s="81"/>
      <c r="O450" s="81"/>
    </row>
    <row r="451" spans="1:15" ht="14.85" customHeight="1" x14ac:dyDescent="0.15">
      <c r="B451" s="34" t="s">
        <v>74</v>
      </c>
      <c r="C451" s="255"/>
      <c r="E451" s="18">
        <v>202</v>
      </c>
      <c r="F451" s="18">
        <v>181</v>
      </c>
      <c r="G451" s="18">
        <v>21</v>
      </c>
      <c r="H451" s="113">
        <f t="shared" si="114"/>
        <v>25.155666251556664</v>
      </c>
      <c r="I451" s="4">
        <f t="shared" si="114"/>
        <v>24.931129476584022</v>
      </c>
      <c r="J451" s="4">
        <f t="shared" si="114"/>
        <v>27.27272727272727</v>
      </c>
      <c r="K451" s="81"/>
      <c r="L451" s="81"/>
      <c r="M451" s="81"/>
      <c r="N451" s="81"/>
      <c r="O451" s="81"/>
    </row>
    <row r="452" spans="1:15" ht="14.85" customHeight="1" x14ac:dyDescent="0.15">
      <c r="B452" s="34" t="s">
        <v>75</v>
      </c>
      <c r="C452" s="255"/>
      <c r="E452" s="18">
        <v>78</v>
      </c>
      <c r="F452" s="18">
        <v>69</v>
      </c>
      <c r="G452" s="18">
        <v>9</v>
      </c>
      <c r="H452" s="113">
        <f t="shared" si="114"/>
        <v>9.7135740971357407</v>
      </c>
      <c r="I452" s="4">
        <f t="shared" si="114"/>
        <v>9.5041322314049594</v>
      </c>
      <c r="J452" s="4">
        <f t="shared" si="114"/>
        <v>11.688311688311687</v>
      </c>
      <c r="K452" s="81"/>
      <c r="L452" s="81"/>
      <c r="M452" s="81"/>
      <c r="N452" s="81"/>
      <c r="O452" s="81"/>
    </row>
    <row r="453" spans="1:15" ht="14.85" customHeight="1" x14ac:dyDescent="0.15">
      <c r="B453" s="34" t="s">
        <v>76</v>
      </c>
      <c r="C453" s="255"/>
      <c r="E453" s="18">
        <v>9</v>
      </c>
      <c r="F453" s="18">
        <v>9</v>
      </c>
      <c r="G453" s="18">
        <v>0</v>
      </c>
      <c r="H453" s="113">
        <f t="shared" ref="H453:H454" si="115">E453/H$433*100</f>
        <v>1.1207970112079702</v>
      </c>
      <c r="I453" s="4">
        <f t="shared" ref="I453:I454" si="116">F453/I$433*100</f>
        <v>1.2396694214876034</v>
      </c>
      <c r="J453" s="4">
        <f t="shared" ref="J453:J454" si="117">G453/J$433*100</f>
        <v>0</v>
      </c>
      <c r="K453" s="81"/>
      <c r="L453" s="81"/>
      <c r="M453" s="81"/>
      <c r="N453" s="81"/>
      <c r="O453" s="81"/>
    </row>
    <row r="454" spans="1:15" ht="14.85" customHeight="1" x14ac:dyDescent="0.15">
      <c r="B454" s="34" t="s">
        <v>77</v>
      </c>
      <c r="C454" s="255"/>
      <c r="E454" s="18">
        <v>1</v>
      </c>
      <c r="F454" s="18">
        <v>1</v>
      </c>
      <c r="G454" s="18">
        <v>0</v>
      </c>
      <c r="H454" s="113">
        <f t="shared" si="115"/>
        <v>0.12453300124533001</v>
      </c>
      <c r="I454" s="4">
        <f t="shared" si="116"/>
        <v>0.13774104683195593</v>
      </c>
      <c r="J454" s="4">
        <f t="shared" si="117"/>
        <v>0</v>
      </c>
      <c r="K454" s="81"/>
      <c r="L454" s="81"/>
      <c r="M454" s="81"/>
      <c r="N454" s="81"/>
      <c r="O454" s="81"/>
    </row>
    <row r="455" spans="1:15" ht="14.85" customHeight="1" x14ac:dyDescent="0.15">
      <c r="B455" s="34" t="s">
        <v>78</v>
      </c>
      <c r="C455" s="255"/>
      <c r="E455" s="18">
        <v>0</v>
      </c>
      <c r="F455" s="18">
        <v>0</v>
      </c>
      <c r="G455" s="18">
        <v>0</v>
      </c>
      <c r="H455" s="113">
        <f t="shared" si="114"/>
        <v>0</v>
      </c>
      <c r="I455" s="4">
        <f t="shared" si="114"/>
        <v>0</v>
      </c>
      <c r="J455" s="4">
        <f t="shared" si="114"/>
        <v>0</v>
      </c>
      <c r="K455" s="81"/>
      <c r="L455" s="81"/>
      <c r="M455" s="81"/>
      <c r="N455" s="81"/>
      <c r="O455" s="81"/>
    </row>
    <row r="456" spans="1:15" ht="14.85" customHeight="1" x14ac:dyDescent="0.15">
      <c r="B456" s="34" t="s">
        <v>86</v>
      </c>
      <c r="C456" s="255"/>
      <c r="E456" s="18">
        <v>0</v>
      </c>
      <c r="F456" s="18">
        <v>0</v>
      </c>
      <c r="G456" s="18">
        <v>0</v>
      </c>
      <c r="H456" s="113">
        <f t="shared" si="114"/>
        <v>0</v>
      </c>
      <c r="I456" s="4">
        <f t="shared" si="114"/>
        <v>0</v>
      </c>
      <c r="J456" s="4">
        <f t="shared" si="114"/>
        <v>0</v>
      </c>
      <c r="K456" s="81"/>
      <c r="L456" s="81"/>
      <c r="M456" s="81"/>
      <c r="N456" s="81"/>
      <c r="O456" s="81"/>
    </row>
    <row r="457" spans="1:15" ht="14.85" customHeight="1" x14ac:dyDescent="0.15">
      <c r="B457" s="35" t="s">
        <v>160</v>
      </c>
      <c r="C457" s="89"/>
      <c r="D457" s="36"/>
      <c r="E457" s="19">
        <v>252</v>
      </c>
      <c r="F457" s="19">
        <v>227</v>
      </c>
      <c r="G457" s="19">
        <v>25</v>
      </c>
      <c r="H457" s="117">
        <f t="shared" si="114"/>
        <v>31.382316313823161</v>
      </c>
      <c r="I457" s="5">
        <f t="shared" si="114"/>
        <v>31.267217630853995</v>
      </c>
      <c r="J457" s="5">
        <f t="shared" si="114"/>
        <v>32.467532467532465</v>
      </c>
      <c r="K457" s="23"/>
      <c r="L457" s="23"/>
      <c r="M457" s="23"/>
      <c r="N457" s="23"/>
      <c r="O457" s="23"/>
    </row>
    <row r="458" spans="1:15" ht="14.85" customHeight="1" x14ac:dyDescent="0.15">
      <c r="B458" s="38" t="s">
        <v>1</v>
      </c>
      <c r="C458" s="79"/>
      <c r="D458" s="28"/>
      <c r="E458" s="39">
        <f>SUM(E450:E457)</f>
        <v>803</v>
      </c>
      <c r="F458" s="39">
        <f>SUM(F450:F457)</f>
        <v>726</v>
      </c>
      <c r="G458" s="39">
        <f>SUM(G450:G457)</f>
        <v>77</v>
      </c>
      <c r="H458" s="114">
        <f>IF(SUM(H450:H457)&gt;100,"－",SUM(H450:H457))</f>
        <v>100</v>
      </c>
      <c r="I458" s="6">
        <f>IF(SUM(I450:I457)&gt;100,"－",SUM(I450:I457))</f>
        <v>100</v>
      </c>
      <c r="J458" s="6">
        <f>IF(SUM(J450:J457)&gt;100,"－",SUM(J450:J457))</f>
        <v>99.999999999999986</v>
      </c>
      <c r="K458" s="23"/>
      <c r="L458" s="23"/>
      <c r="M458" s="23"/>
      <c r="N458" s="23"/>
      <c r="O458" s="23"/>
    </row>
    <row r="459" spans="1:15" ht="14.85" customHeight="1" x14ac:dyDescent="0.15">
      <c r="B459" s="38" t="s">
        <v>108</v>
      </c>
      <c r="C459" s="79"/>
      <c r="D459" s="29"/>
      <c r="E459" s="41">
        <v>0.76769509981851181</v>
      </c>
      <c r="F459" s="72">
        <v>0.76553106212424848</v>
      </c>
      <c r="G459" s="72">
        <v>0.78846153846153844</v>
      </c>
      <c r="H459" s="23"/>
      <c r="I459" s="23"/>
      <c r="J459" s="23"/>
      <c r="K459" s="23"/>
      <c r="L459" s="23"/>
      <c r="M459" s="23"/>
      <c r="N459" s="23"/>
      <c r="O459" s="23"/>
    </row>
    <row r="460" spans="1:15" ht="14.85" customHeight="1" x14ac:dyDescent="0.15">
      <c r="B460" s="38" t="s">
        <v>109</v>
      </c>
      <c r="C460" s="79"/>
      <c r="D460" s="29"/>
      <c r="E460" s="41">
        <v>7</v>
      </c>
      <c r="F460" s="72">
        <v>7</v>
      </c>
      <c r="G460" s="72">
        <v>3</v>
      </c>
      <c r="H460" s="23"/>
      <c r="I460" s="23"/>
      <c r="J460" s="23"/>
      <c r="K460" s="23"/>
      <c r="L460" s="23"/>
      <c r="M460" s="23"/>
      <c r="N460" s="23"/>
      <c r="O460" s="23"/>
    </row>
    <row r="461" spans="1:15" ht="14.85" customHeight="1" x14ac:dyDescent="0.15">
      <c r="B461" s="63"/>
      <c r="C461" s="45"/>
      <c r="D461" s="45"/>
      <c r="E461" s="45"/>
      <c r="F461" s="45"/>
      <c r="G461" s="93"/>
      <c r="H461" s="46"/>
    </row>
    <row r="462" spans="1:15" ht="15" customHeight="1" x14ac:dyDescent="0.15">
      <c r="A462" s="1" t="s">
        <v>710</v>
      </c>
      <c r="B462" s="22"/>
      <c r="H462" s="7"/>
    </row>
    <row r="463" spans="1:15" ht="13.65" customHeight="1" x14ac:dyDescent="0.15">
      <c r="B463" s="65"/>
      <c r="C463" s="33"/>
      <c r="D463" s="33"/>
      <c r="E463" s="80"/>
      <c r="F463" s="84" t="s">
        <v>2</v>
      </c>
      <c r="G463" s="87"/>
      <c r="H463" s="110"/>
      <c r="I463" s="84" t="s">
        <v>3</v>
      </c>
      <c r="J463" s="85"/>
    </row>
    <row r="464" spans="1:15" ht="19.2" x14ac:dyDescent="0.15">
      <c r="B464" s="78"/>
      <c r="E464" s="98" t="s">
        <v>4</v>
      </c>
      <c r="F464" s="98" t="s">
        <v>231</v>
      </c>
      <c r="G464" s="98" t="s">
        <v>233</v>
      </c>
      <c r="H464" s="107" t="s">
        <v>4</v>
      </c>
      <c r="I464" s="98" t="s">
        <v>231</v>
      </c>
      <c r="J464" s="98" t="s">
        <v>233</v>
      </c>
    </row>
    <row r="465" spans="1:15" ht="12" customHeight="1" x14ac:dyDescent="0.15">
      <c r="B465" s="35"/>
      <c r="C465" s="89"/>
      <c r="D465" s="36"/>
      <c r="E465" s="37"/>
      <c r="F465" s="37"/>
      <c r="G465" s="37"/>
      <c r="H465" s="111">
        <f>E$152</f>
        <v>803</v>
      </c>
      <c r="I465" s="2">
        <f>F$152</f>
        <v>726</v>
      </c>
      <c r="J465" s="2">
        <f>G$152</f>
        <v>77</v>
      </c>
      <c r="K465" s="91"/>
      <c r="L465" s="91"/>
      <c r="M465" s="91"/>
      <c r="N465" s="91"/>
      <c r="O465" s="91"/>
    </row>
    <row r="466" spans="1:15" ht="15" customHeight="1" x14ac:dyDescent="0.15">
      <c r="B466" s="34" t="s">
        <v>148</v>
      </c>
      <c r="C466" s="255"/>
      <c r="E466" s="18">
        <v>8</v>
      </c>
      <c r="F466" s="18">
        <v>8</v>
      </c>
      <c r="G466" s="18">
        <v>0</v>
      </c>
      <c r="H466" s="113">
        <f t="shared" ref="H466:J472" si="118">E466/H$433*100</f>
        <v>0.99626400996264008</v>
      </c>
      <c r="I466" s="4">
        <f t="shared" si="118"/>
        <v>1.1019283746556474</v>
      </c>
      <c r="J466" s="4">
        <f t="shared" si="118"/>
        <v>0</v>
      </c>
      <c r="K466" s="81"/>
      <c r="L466" s="81"/>
      <c r="M466" s="81"/>
      <c r="N466" s="81"/>
      <c r="O466" s="81"/>
    </row>
    <row r="467" spans="1:15" ht="15" customHeight="1" x14ac:dyDescent="0.15">
      <c r="B467" s="34" t="s">
        <v>149</v>
      </c>
      <c r="C467" s="255"/>
      <c r="E467" s="18">
        <v>33</v>
      </c>
      <c r="F467" s="18">
        <v>25</v>
      </c>
      <c r="G467" s="18">
        <v>8</v>
      </c>
      <c r="H467" s="113">
        <f t="shared" si="118"/>
        <v>4.10958904109589</v>
      </c>
      <c r="I467" s="4">
        <f t="shared" si="118"/>
        <v>3.443526170798898</v>
      </c>
      <c r="J467" s="4">
        <f t="shared" si="118"/>
        <v>10.38961038961039</v>
      </c>
      <c r="K467" s="81"/>
      <c r="L467" s="81"/>
      <c r="M467" s="81"/>
      <c r="N467" s="81"/>
      <c r="O467" s="81"/>
    </row>
    <row r="468" spans="1:15" ht="15" customHeight="1" x14ac:dyDescent="0.15">
      <c r="B468" s="34" t="s">
        <v>229</v>
      </c>
      <c r="C468" s="255"/>
      <c r="E468" s="18">
        <v>89</v>
      </c>
      <c r="F468" s="18">
        <v>83</v>
      </c>
      <c r="G468" s="18">
        <v>6</v>
      </c>
      <c r="H468" s="113">
        <f t="shared" si="118"/>
        <v>11.083437110834371</v>
      </c>
      <c r="I468" s="4">
        <f t="shared" si="118"/>
        <v>11.432506887052343</v>
      </c>
      <c r="J468" s="4">
        <f t="shared" si="118"/>
        <v>7.7922077922077921</v>
      </c>
      <c r="K468" s="81"/>
      <c r="L468" s="81"/>
      <c r="M468" s="81"/>
      <c r="N468" s="81"/>
      <c r="O468" s="81"/>
    </row>
    <row r="469" spans="1:15" ht="15" customHeight="1" x14ac:dyDescent="0.15">
      <c r="B469" s="34" t="s">
        <v>230</v>
      </c>
      <c r="C469" s="255"/>
      <c r="E469" s="18">
        <v>105</v>
      </c>
      <c r="F469" s="18">
        <v>98</v>
      </c>
      <c r="G469" s="18">
        <v>7</v>
      </c>
      <c r="H469" s="113">
        <f t="shared" si="118"/>
        <v>13.07596513075965</v>
      </c>
      <c r="I469" s="4">
        <f t="shared" si="118"/>
        <v>13.498622589531681</v>
      </c>
      <c r="J469" s="4">
        <f t="shared" si="118"/>
        <v>9.0909090909090917</v>
      </c>
      <c r="K469" s="81"/>
      <c r="L469" s="81"/>
      <c r="M469" s="81"/>
      <c r="N469" s="81"/>
      <c r="O469" s="81"/>
    </row>
    <row r="470" spans="1:15" ht="15" customHeight="1" x14ac:dyDescent="0.15">
      <c r="B470" s="34" t="s">
        <v>192</v>
      </c>
      <c r="C470" s="255"/>
      <c r="E470" s="18">
        <v>73</v>
      </c>
      <c r="F470" s="18">
        <v>70</v>
      </c>
      <c r="G470" s="18">
        <v>3</v>
      </c>
      <c r="H470" s="113">
        <f t="shared" si="118"/>
        <v>9.0909090909090917</v>
      </c>
      <c r="I470" s="4">
        <f t="shared" si="118"/>
        <v>9.6418732782369148</v>
      </c>
      <c r="J470" s="4">
        <f t="shared" si="118"/>
        <v>3.8961038961038961</v>
      </c>
      <c r="K470" s="81"/>
      <c r="L470" s="81"/>
      <c r="M470" s="81"/>
      <c r="N470" s="81"/>
      <c r="O470" s="81"/>
    </row>
    <row r="471" spans="1:15" ht="15" customHeight="1" x14ac:dyDescent="0.15">
      <c r="B471" s="34" t="s">
        <v>550</v>
      </c>
      <c r="C471" s="255"/>
      <c r="E471" s="18">
        <v>163</v>
      </c>
      <c r="F471" s="18">
        <v>145</v>
      </c>
      <c r="G471" s="18">
        <v>18</v>
      </c>
      <c r="H471" s="113">
        <f t="shared" si="118"/>
        <v>20.298879202988793</v>
      </c>
      <c r="I471" s="4">
        <f t="shared" si="118"/>
        <v>19.97245179063361</v>
      </c>
      <c r="J471" s="4">
        <f t="shared" si="118"/>
        <v>23.376623376623375</v>
      </c>
      <c r="K471" s="81"/>
      <c r="L471" s="81"/>
      <c r="M471" s="81"/>
      <c r="N471" s="81"/>
      <c r="O471" s="81"/>
    </row>
    <row r="472" spans="1:15" ht="15" customHeight="1" x14ac:dyDescent="0.15">
      <c r="B472" s="35" t="s">
        <v>160</v>
      </c>
      <c r="C472" s="89"/>
      <c r="D472" s="36"/>
      <c r="E472" s="19">
        <v>332</v>
      </c>
      <c r="F472" s="19">
        <v>297</v>
      </c>
      <c r="G472" s="19">
        <v>35</v>
      </c>
      <c r="H472" s="117">
        <f t="shared" si="118"/>
        <v>41.344956413449566</v>
      </c>
      <c r="I472" s="5">
        <f t="shared" si="118"/>
        <v>40.909090909090914</v>
      </c>
      <c r="J472" s="5">
        <f t="shared" si="118"/>
        <v>45.454545454545453</v>
      </c>
      <c r="K472" s="23"/>
      <c r="L472" s="23"/>
      <c r="M472" s="23"/>
      <c r="N472" s="23"/>
      <c r="O472" s="23"/>
    </row>
    <row r="473" spans="1:15" ht="15" customHeight="1" x14ac:dyDescent="0.15">
      <c r="B473" s="38" t="s">
        <v>1</v>
      </c>
      <c r="C473" s="79"/>
      <c r="D473" s="28"/>
      <c r="E473" s="39">
        <f>SUM(E466:E472)</f>
        <v>803</v>
      </c>
      <c r="F473" s="39">
        <f>SUM(F466:F472)</f>
        <v>726</v>
      </c>
      <c r="G473" s="39">
        <f>SUM(G466:G472)</f>
        <v>77</v>
      </c>
      <c r="H473" s="114">
        <f>IF(SUM(H466:H472)&gt;100,"－",SUM(H466:H472))</f>
        <v>100</v>
      </c>
      <c r="I473" s="6">
        <f>IF(SUM(I466:I472)&gt;100,"－",SUM(I466:I472))</f>
        <v>100</v>
      </c>
      <c r="J473" s="6">
        <f>IF(SUM(J466:J472)&gt;100,"－",SUM(J466:J472))</f>
        <v>100</v>
      </c>
      <c r="K473" s="23"/>
      <c r="L473" s="23"/>
      <c r="M473" s="23"/>
      <c r="N473" s="23"/>
      <c r="O473" s="23"/>
    </row>
    <row r="474" spans="1:15" ht="15" customHeight="1" x14ac:dyDescent="0.15">
      <c r="B474" s="38" t="s">
        <v>92</v>
      </c>
      <c r="C474" s="79"/>
      <c r="D474" s="29"/>
      <c r="E474" s="41">
        <v>75.719277589448453</v>
      </c>
      <c r="F474" s="72">
        <v>75.904416961196745</v>
      </c>
      <c r="G474" s="72">
        <v>73.828211149448265</v>
      </c>
      <c r="H474" s="23"/>
      <c r="I474" s="23"/>
      <c r="J474" s="23"/>
      <c r="K474" s="23"/>
      <c r="L474" s="23"/>
      <c r="M474" s="23"/>
      <c r="N474" s="23"/>
      <c r="O474" s="23"/>
    </row>
    <row r="475" spans="1:15" ht="15" customHeight="1" x14ac:dyDescent="0.15">
      <c r="B475" s="63"/>
      <c r="C475" s="45"/>
      <c r="D475" s="45"/>
      <c r="E475" s="45"/>
      <c r="F475" s="45"/>
      <c r="G475" s="93"/>
      <c r="H475" s="46"/>
    </row>
    <row r="476" spans="1:15" ht="15" customHeight="1" x14ac:dyDescent="0.15">
      <c r="A476" s="1" t="s">
        <v>711</v>
      </c>
      <c r="B476" s="22"/>
      <c r="H476" s="7"/>
    </row>
    <row r="477" spans="1:15" ht="13.65" customHeight="1" x14ac:dyDescent="0.15">
      <c r="B477" s="65"/>
      <c r="C477" s="33"/>
      <c r="D477" s="33"/>
      <c r="E477" s="80"/>
      <c r="F477" s="84" t="s">
        <v>2</v>
      </c>
      <c r="G477" s="87"/>
      <c r="H477" s="110"/>
      <c r="I477" s="84" t="s">
        <v>3</v>
      </c>
      <c r="J477" s="85"/>
    </row>
    <row r="478" spans="1:15" ht="19.2" x14ac:dyDescent="0.15">
      <c r="B478" s="78"/>
      <c r="E478" s="98" t="s">
        <v>4</v>
      </c>
      <c r="F478" s="98" t="s">
        <v>231</v>
      </c>
      <c r="G478" s="98" t="s">
        <v>233</v>
      </c>
      <c r="H478" s="107" t="s">
        <v>4</v>
      </c>
      <c r="I478" s="98" t="s">
        <v>231</v>
      </c>
      <c r="J478" s="98" t="s">
        <v>233</v>
      </c>
    </row>
    <row r="479" spans="1:15" ht="12" customHeight="1" x14ac:dyDescent="0.15">
      <c r="B479" s="35"/>
      <c r="C479" s="89"/>
      <c r="D479" s="36"/>
      <c r="E479" s="37"/>
      <c r="F479" s="37"/>
      <c r="G479" s="37"/>
      <c r="H479" s="111">
        <f>E$152</f>
        <v>803</v>
      </c>
      <c r="I479" s="2">
        <f>F$152</f>
        <v>726</v>
      </c>
      <c r="J479" s="2">
        <f>G$152</f>
        <v>77</v>
      </c>
      <c r="K479" s="91"/>
      <c r="L479" s="91"/>
      <c r="M479" s="91"/>
      <c r="N479" s="91"/>
      <c r="O479" s="91"/>
    </row>
    <row r="480" spans="1:15" ht="15" customHeight="1" x14ac:dyDescent="0.15">
      <c r="B480" s="34" t="s">
        <v>196</v>
      </c>
      <c r="C480" s="235"/>
      <c r="E480" s="18">
        <v>11</v>
      </c>
      <c r="F480" s="18">
        <v>11</v>
      </c>
      <c r="G480" s="18">
        <v>0</v>
      </c>
      <c r="H480" s="113">
        <f t="shared" ref="H480:J486" si="119">E480/H$479*100</f>
        <v>1.3698630136986301</v>
      </c>
      <c r="I480" s="4">
        <f t="shared" si="119"/>
        <v>1.5151515151515151</v>
      </c>
      <c r="J480" s="4">
        <f t="shared" si="119"/>
        <v>0</v>
      </c>
      <c r="K480" s="81"/>
      <c r="L480" s="81"/>
      <c r="M480" s="81"/>
      <c r="N480" s="81"/>
      <c r="O480" s="81"/>
    </row>
    <row r="481" spans="1:15" ht="15" customHeight="1" x14ac:dyDescent="0.15">
      <c r="B481" s="34" t="s">
        <v>104</v>
      </c>
      <c r="C481" s="235"/>
      <c r="E481" s="18">
        <v>89</v>
      </c>
      <c r="F481" s="18">
        <v>75</v>
      </c>
      <c r="G481" s="18">
        <v>14</v>
      </c>
      <c r="H481" s="113">
        <f t="shared" si="119"/>
        <v>11.083437110834371</v>
      </c>
      <c r="I481" s="4">
        <f t="shared" si="119"/>
        <v>10.330578512396695</v>
      </c>
      <c r="J481" s="4">
        <f t="shared" si="119"/>
        <v>18.181818181818183</v>
      </c>
      <c r="K481" s="81"/>
      <c r="L481" s="81"/>
      <c r="M481" s="81"/>
      <c r="N481" s="81"/>
      <c r="O481" s="81"/>
    </row>
    <row r="482" spans="1:15" ht="15" customHeight="1" x14ac:dyDescent="0.15">
      <c r="B482" s="34" t="s">
        <v>105</v>
      </c>
      <c r="C482" s="235"/>
      <c r="E482" s="18">
        <v>367</v>
      </c>
      <c r="F482" s="18">
        <v>325</v>
      </c>
      <c r="G482" s="18">
        <v>42</v>
      </c>
      <c r="H482" s="113">
        <f t="shared" si="119"/>
        <v>45.703611457036111</v>
      </c>
      <c r="I482" s="4">
        <f t="shared" si="119"/>
        <v>44.765840220385677</v>
      </c>
      <c r="J482" s="4">
        <f t="shared" si="119"/>
        <v>54.54545454545454</v>
      </c>
      <c r="K482" s="81"/>
      <c r="L482" s="81"/>
      <c r="M482" s="81"/>
      <c r="N482" s="81"/>
      <c r="O482" s="81"/>
    </row>
    <row r="483" spans="1:15" ht="15" customHeight="1" x14ac:dyDescent="0.15">
      <c r="B483" s="34" t="s">
        <v>106</v>
      </c>
      <c r="C483" s="235"/>
      <c r="E483" s="18">
        <v>184</v>
      </c>
      <c r="F483" s="18">
        <v>170</v>
      </c>
      <c r="G483" s="18">
        <v>14</v>
      </c>
      <c r="H483" s="113">
        <f t="shared" si="119"/>
        <v>22.914072229140722</v>
      </c>
      <c r="I483" s="4">
        <f t="shared" si="119"/>
        <v>23.415977961432507</v>
      </c>
      <c r="J483" s="4">
        <f t="shared" si="119"/>
        <v>18.181818181818183</v>
      </c>
      <c r="K483" s="81"/>
      <c r="L483" s="81"/>
      <c r="M483" s="81"/>
      <c r="N483" s="81"/>
      <c r="O483" s="81"/>
    </row>
    <row r="484" spans="1:15" ht="15" customHeight="1" x14ac:dyDescent="0.15">
      <c r="B484" s="34" t="s">
        <v>107</v>
      </c>
      <c r="C484" s="235"/>
      <c r="E484" s="18">
        <v>42</v>
      </c>
      <c r="F484" s="18">
        <v>41</v>
      </c>
      <c r="G484" s="18">
        <v>1</v>
      </c>
      <c r="H484" s="113">
        <f t="shared" si="119"/>
        <v>5.230386052303861</v>
      </c>
      <c r="I484" s="4">
        <f t="shared" si="119"/>
        <v>5.6473829201101928</v>
      </c>
      <c r="J484" s="4">
        <f t="shared" si="119"/>
        <v>1.2987012987012987</v>
      </c>
      <c r="K484" s="81"/>
      <c r="L484" s="81"/>
      <c r="M484" s="81"/>
      <c r="N484" s="81"/>
      <c r="O484" s="81"/>
    </row>
    <row r="485" spans="1:15" ht="15" customHeight="1" x14ac:dyDescent="0.15">
      <c r="B485" s="34" t="s">
        <v>130</v>
      </c>
      <c r="C485" s="235"/>
      <c r="E485" s="18">
        <v>25</v>
      </c>
      <c r="F485" s="18">
        <v>25</v>
      </c>
      <c r="G485" s="18">
        <v>0</v>
      </c>
      <c r="H485" s="113">
        <f t="shared" si="119"/>
        <v>3.1133250311332503</v>
      </c>
      <c r="I485" s="4">
        <f t="shared" si="119"/>
        <v>3.443526170798898</v>
      </c>
      <c r="J485" s="4">
        <f t="shared" si="119"/>
        <v>0</v>
      </c>
      <c r="K485" s="81"/>
      <c r="L485" s="81"/>
      <c r="M485" s="81"/>
      <c r="N485" s="81"/>
      <c r="O485" s="81"/>
    </row>
    <row r="486" spans="1:15" ht="15" customHeight="1" x14ac:dyDescent="0.15">
      <c r="B486" s="256" t="s">
        <v>160</v>
      </c>
      <c r="C486" s="89"/>
      <c r="D486" s="36"/>
      <c r="E486" s="19">
        <v>85</v>
      </c>
      <c r="F486" s="19">
        <v>79</v>
      </c>
      <c r="G486" s="19">
        <v>6</v>
      </c>
      <c r="H486" s="117">
        <f t="shared" si="119"/>
        <v>10.585305105853053</v>
      </c>
      <c r="I486" s="5">
        <f t="shared" si="119"/>
        <v>10.881542699724518</v>
      </c>
      <c r="J486" s="5">
        <f t="shared" si="119"/>
        <v>7.7922077922077921</v>
      </c>
      <c r="K486" s="23"/>
      <c r="L486" s="23"/>
      <c r="M486" s="23"/>
      <c r="N486" s="23"/>
      <c r="O486" s="23"/>
    </row>
    <row r="487" spans="1:15" ht="15" customHeight="1" x14ac:dyDescent="0.15">
      <c r="B487" s="38" t="s">
        <v>1</v>
      </c>
      <c r="C487" s="79"/>
      <c r="D487" s="28"/>
      <c r="E487" s="39">
        <f>SUM(E480:E486)</f>
        <v>803</v>
      </c>
      <c r="F487" s="39">
        <f>SUM(F480:F486)</f>
        <v>726</v>
      </c>
      <c r="G487" s="39">
        <f>SUM(G480:G486)</f>
        <v>77</v>
      </c>
      <c r="H487" s="114">
        <f>IF(SUM(H480:H486)&gt;100,"－",SUM(H480:H486))</f>
        <v>100</v>
      </c>
      <c r="I487" s="6">
        <f>IF(SUM(I480:I486)&gt;100,"－",SUM(I480:I486))</f>
        <v>100</v>
      </c>
      <c r="J487" s="6">
        <f>IF(SUM(J480:J486)&gt;100,"－",SUM(J480:J486))</f>
        <v>100</v>
      </c>
      <c r="K487" s="23"/>
      <c r="L487" s="23"/>
      <c r="M487" s="23"/>
      <c r="N487" s="23"/>
      <c r="O487" s="23"/>
    </row>
    <row r="488" spans="1:15" ht="15" customHeight="1" x14ac:dyDescent="0.15">
      <c r="B488" s="38" t="s">
        <v>108</v>
      </c>
      <c r="C488" s="79"/>
      <c r="D488" s="29"/>
      <c r="E488" s="41">
        <v>2.3607242339832868</v>
      </c>
      <c r="F488" s="72">
        <v>2.3972179289026276</v>
      </c>
      <c r="G488" s="72">
        <v>2.028169014084507</v>
      </c>
      <c r="H488" s="23"/>
      <c r="I488" s="23"/>
      <c r="J488" s="23"/>
      <c r="K488" s="23"/>
      <c r="L488" s="23"/>
      <c r="M488" s="23"/>
      <c r="N488" s="23"/>
      <c r="O488" s="23"/>
    </row>
    <row r="489" spans="1:15" ht="15" customHeight="1" x14ac:dyDescent="0.15">
      <c r="B489" s="38" t="s">
        <v>109</v>
      </c>
      <c r="C489" s="79"/>
      <c r="D489" s="29"/>
      <c r="E489" s="193">
        <v>11</v>
      </c>
      <c r="F489" s="47">
        <v>11</v>
      </c>
      <c r="G489" s="47">
        <v>4</v>
      </c>
      <c r="H489" s="23"/>
      <c r="I489" s="23"/>
      <c r="J489" s="23"/>
      <c r="K489" s="23"/>
      <c r="L489" s="23"/>
      <c r="M489" s="23"/>
      <c r="N489" s="23"/>
      <c r="O489" s="23"/>
    </row>
    <row r="490" spans="1:15" ht="15" customHeight="1" x14ac:dyDescent="0.15">
      <c r="B490" s="63"/>
      <c r="C490" s="45"/>
      <c r="D490" s="45"/>
      <c r="E490" s="45"/>
      <c r="F490" s="45"/>
      <c r="G490" s="93"/>
      <c r="H490" s="46"/>
    </row>
    <row r="491" spans="1:15" ht="15" customHeight="1" x14ac:dyDescent="0.15">
      <c r="A491" s="1" t="s">
        <v>712</v>
      </c>
      <c r="B491" s="22"/>
      <c r="H491" s="7"/>
    </row>
    <row r="492" spans="1:15" ht="13.65" customHeight="1" x14ac:dyDescent="0.15">
      <c r="B492" s="65"/>
      <c r="C492" s="33"/>
      <c r="D492" s="33"/>
      <c r="E492" s="80"/>
      <c r="F492" s="84" t="s">
        <v>2</v>
      </c>
      <c r="G492" s="87"/>
      <c r="H492" s="110"/>
      <c r="I492" s="84" t="s">
        <v>3</v>
      </c>
      <c r="J492" s="85"/>
    </row>
    <row r="493" spans="1:15" ht="19.2" x14ac:dyDescent="0.15">
      <c r="B493" s="78"/>
      <c r="E493" s="98" t="s">
        <v>4</v>
      </c>
      <c r="F493" s="98" t="s">
        <v>231</v>
      </c>
      <c r="G493" s="98" t="s">
        <v>233</v>
      </c>
      <c r="H493" s="107" t="s">
        <v>4</v>
      </c>
      <c r="I493" s="98" t="s">
        <v>231</v>
      </c>
      <c r="J493" s="98" t="s">
        <v>233</v>
      </c>
    </row>
    <row r="494" spans="1:15" ht="12" customHeight="1" x14ac:dyDescent="0.15">
      <c r="B494" s="35"/>
      <c r="C494" s="89"/>
      <c r="D494" s="36"/>
      <c r="E494" s="37"/>
      <c r="F494" s="37"/>
      <c r="G494" s="37"/>
      <c r="H494" s="111">
        <f>E$152</f>
        <v>803</v>
      </c>
      <c r="I494" s="2">
        <f>F$152</f>
        <v>726</v>
      </c>
      <c r="J494" s="2">
        <f>G$152</f>
        <v>77</v>
      </c>
      <c r="K494" s="91"/>
      <c r="L494" s="91"/>
      <c r="M494" s="91"/>
      <c r="N494" s="91"/>
      <c r="O494" s="91"/>
    </row>
    <row r="495" spans="1:15" ht="15" customHeight="1" x14ac:dyDescent="0.15">
      <c r="B495" s="34" t="s">
        <v>196</v>
      </c>
      <c r="C495" s="255"/>
      <c r="E495" s="18">
        <v>599</v>
      </c>
      <c r="F495" s="18">
        <v>539</v>
      </c>
      <c r="G495" s="18">
        <v>60</v>
      </c>
      <c r="H495" s="113">
        <f t="shared" ref="H495:J498" si="120">E495/H$479*100</f>
        <v>74.595267745952683</v>
      </c>
      <c r="I495" s="4">
        <f t="shared" si="120"/>
        <v>74.242424242424249</v>
      </c>
      <c r="J495" s="4">
        <f t="shared" si="120"/>
        <v>77.922077922077932</v>
      </c>
      <c r="K495" s="81"/>
      <c r="L495" s="81"/>
      <c r="M495" s="81"/>
      <c r="N495" s="81"/>
      <c r="O495" s="81"/>
    </row>
    <row r="496" spans="1:15" ht="15" customHeight="1" x14ac:dyDescent="0.15">
      <c r="B496" s="34" t="s">
        <v>104</v>
      </c>
      <c r="C496" s="255"/>
      <c r="E496" s="18">
        <v>75</v>
      </c>
      <c r="F496" s="18">
        <v>71</v>
      </c>
      <c r="G496" s="18">
        <v>4</v>
      </c>
      <c r="H496" s="113">
        <f t="shared" si="120"/>
        <v>9.339975093399751</v>
      </c>
      <c r="I496" s="4">
        <f t="shared" si="120"/>
        <v>9.7796143250688701</v>
      </c>
      <c r="J496" s="4">
        <f t="shared" si="120"/>
        <v>5.1948051948051948</v>
      </c>
      <c r="K496" s="81"/>
      <c r="L496" s="81"/>
      <c r="M496" s="81"/>
      <c r="N496" s="81"/>
      <c r="O496" s="81"/>
    </row>
    <row r="497" spans="1:15" ht="15" customHeight="1" x14ac:dyDescent="0.15">
      <c r="B497" s="34" t="s">
        <v>510</v>
      </c>
      <c r="C497" s="255"/>
      <c r="E497" s="18">
        <v>4</v>
      </c>
      <c r="F497" s="18">
        <v>4</v>
      </c>
      <c r="G497" s="18">
        <v>0</v>
      </c>
      <c r="H497" s="113">
        <f t="shared" si="120"/>
        <v>0.49813200498132004</v>
      </c>
      <c r="I497" s="4">
        <f t="shared" si="120"/>
        <v>0.55096418732782371</v>
      </c>
      <c r="J497" s="4">
        <f t="shared" si="120"/>
        <v>0</v>
      </c>
      <c r="K497" s="81"/>
      <c r="L497" s="81"/>
      <c r="M497" s="81"/>
      <c r="N497" s="81"/>
      <c r="O497" s="81"/>
    </row>
    <row r="498" spans="1:15" ht="15" customHeight="1" x14ac:dyDescent="0.15">
      <c r="B498" s="256" t="s">
        <v>160</v>
      </c>
      <c r="C498" s="89"/>
      <c r="D498" s="36"/>
      <c r="E498" s="19">
        <v>125</v>
      </c>
      <c r="F498" s="19">
        <v>112</v>
      </c>
      <c r="G498" s="19">
        <v>13</v>
      </c>
      <c r="H498" s="117">
        <f t="shared" si="120"/>
        <v>15.566625155666253</v>
      </c>
      <c r="I498" s="5">
        <f t="shared" si="120"/>
        <v>15.426997245179063</v>
      </c>
      <c r="J498" s="5">
        <f t="shared" si="120"/>
        <v>16.883116883116884</v>
      </c>
      <c r="K498" s="23"/>
      <c r="L498" s="23"/>
      <c r="M498" s="23"/>
      <c r="N498" s="23"/>
      <c r="O498" s="23"/>
    </row>
    <row r="499" spans="1:15" ht="15" customHeight="1" x14ac:dyDescent="0.15">
      <c r="B499" s="38" t="s">
        <v>1</v>
      </c>
      <c r="C499" s="79"/>
      <c r="D499" s="28"/>
      <c r="E499" s="39">
        <f>SUM(E495:E498)</f>
        <v>803</v>
      </c>
      <c r="F499" s="39">
        <f>SUM(F495:F498)</f>
        <v>726</v>
      </c>
      <c r="G499" s="39">
        <f>SUM(G495:G498)</f>
        <v>77</v>
      </c>
      <c r="H499" s="114">
        <f>IF(SUM(H495:H498)&gt;100,"－",SUM(H495:H498))</f>
        <v>100.00000000000001</v>
      </c>
      <c r="I499" s="6">
        <f>IF(SUM(I495:I498)&gt;100,"－",SUM(I495:I498))</f>
        <v>100.00000000000001</v>
      </c>
      <c r="J499" s="6">
        <f>IF(SUM(J495:J498)&gt;100,"－",SUM(J495:J498))</f>
        <v>100.00000000000001</v>
      </c>
      <c r="K499" s="23"/>
      <c r="L499" s="23"/>
      <c r="M499" s="23"/>
      <c r="N499" s="23"/>
      <c r="O499" s="23"/>
    </row>
    <row r="500" spans="1:15" ht="15" customHeight="1" x14ac:dyDescent="0.15">
      <c r="B500" s="38" t="s">
        <v>108</v>
      </c>
      <c r="C500" s="79"/>
      <c r="D500" s="29"/>
      <c r="E500" s="41">
        <v>0.12536873156342182</v>
      </c>
      <c r="F500" s="72">
        <v>0.13192182410423453</v>
      </c>
      <c r="G500" s="72">
        <v>6.25E-2</v>
      </c>
      <c r="H500" s="23"/>
      <c r="I500" s="23"/>
      <c r="J500" s="23"/>
      <c r="K500" s="23"/>
      <c r="L500" s="23"/>
      <c r="M500" s="23"/>
      <c r="N500" s="23"/>
      <c r="O500" s="23"/>
    </row>
    <row r="501" spans="1:15" ht="15" customHeight="1" x14ac:dyDescent="0.15">
      <c r="B501" s="38" t="s">
        <v>109</v>
      </c>
      <c r="C501" s="79"/>
      <c r="D501" s="29"/>
      <c r="E501" s="193">
        <v>3</v>
      </c>
      <c r="F501" s="47">
        <v>3</v>
      </c>
      <c r="G501" s="47">
        <v>1</v>
      </c>
      <c r="H501" s="23"/>
      <c r="I501" s="23"/>
      <c r="J501" s="23"/>
      <c r="K501" s="23"/>
      <c r="L501" s="23"/>
      <c r="M501" s="23"/>
      <c r="N501" s="23"/>
      <c r="O501" s="23"/>
    </row>
    <row r="502" spans="1:15" ht="15" customHeight="1" x14ac:dyDescent="0.15">
      <c r="B502" s="38" t="s">
        <v>627</v>
      </c>
      <c r="C502" s="79"/>
      <c r="D502" s="29"/>
      <c r="E502" s="41">
        <v>1.0759493670886076</v>
      </c>
      <c r="F502" s="72">
        <v>1.08</v>
      </c>
      <c r="G502" s="72">
        <v>1</v>
      </c>
      <c r="H502" s="46"/>
    </row>
    <row r="503" spans="1:15" ht="15" customHeight="1" x14ac:dyDescent="0.15">
      <c r="B503" s="63"/>
      <c r="C503" s="45"/>
      <c r="D503" s="45"/>
      <c r="E503" s="314"/>
      <c r="F503" s="314"/>
      <c r="G503" s="314"/>
      <c r="H503" s="46"/>
    </row>
    <row r="504" spans="1:15" ht="15" customHeight="1" x14ac:dyDescent="0.15">
      <c r="A504" s="1" t="s">
        <v>713</v>
      </c>
      <c r="B504" s="22"/>
      <c r="H504" s="7"/>
    </row>
    <row r="505" spans="1:15" ht="13.65" customHeight="1" x14ac:dyDescent="0.15">
      <c r="B505" s="65"/>
      <c r="C505" s="33"/>
      <c r="D505" s="33"/>
      <c r="E505" s="80"/>
      <c r="F505" s="84" t="s">
        <v>2</v>
      </c>
      <c r="G505" s="87"/>
      <c r="H505" s="110"/>
      <c r="I505" s="84" t="s">
        <v>3</v>
      </c>
      <c r="J505" s="85"/>
    </row>
    <row r="506" spans="1:15" ht="19.2" x14ac:dyDescent="0.15">
      <c r="B506" s="78"/>
      <c r="E506" s="98" t="s">
        <v>4</v>
      </c>
      <c r="F506" s="98" t="s">
        <v>231</v>
      </c>
      <c r="G506" s="98" t="s">
        <v>233</v>
      </c>
      <c r="H506" s="107" t="s">
        <v>4</v>
      </c>
      <c r="I506" s="98" t="s">
        <v>231</v>
      </c>
      <c r="J506" s="98" t="s">
        <v>233</v>
      </c>
    </row>
    <row r="507" spans="1:15" ht="12" customHeight="1" x14ac:dyDescent="0.15">
      <c r="B507" s="35"/>
      <c r="C507" s="89"/>
      <c r="D507" s="36"/>
      <c r="E507" s="37"/>
      <c r="F507" s="37"/>
      <c r="G507" s="37"/>
      <c r="H507" s="111">
        <f>E$152</f>
        <v>803</v>
      </c>
      <c r="I507" s="2">
        <f>F$152</f>
        <v>726</v>
      </c>
      <c r="J507" s="2">
        <f>G$152</f>
        <v>77</v>
      </c>
      <c r="K507" s="91"/>
      <c r="L507" s="91"/>
      <c r="M507" s="91"/>
      <c r="N507" s="91"/>
      <c r="O507" s="91"/>
    </row>
    <row r="508" spans="1:15" ht="15" customHeight="1" x14ac:dyDescent="0.15">
      <c r="B508" s="34" t="s">
        <v>511</v>
      </c>
      <c r="C508" s="235"/>
      <c r="E508" s="18">
        <v>79</v>
      </c>
      <c r="F508" s="18">
        <v>76</v>
      </c>
      <c r="G508" s="18">
        <v>3</v>
      </c>
      <c r="H508" s="113">
        <f t="shared" ref="H508:H516" si="121">E508/H$145*100</f>
        <v>9.8381070983810712</v>
      </c>
      <c r="I508" s="4">
        <f t="shared" ref="I508:I516" si="122">F508/I$145*100</f>
        <v>10.46831955922865</v>
      </c>
      <c r="J508" s="4">
        <f t="shared" ref="J508:J516" si="123">G508/J$145*100</f>
        <v>3.8961038961038961</v>
      </c>
      <c r="K508" s="81"/>
      <c r="L508" s="81"/>
      <c r="M508" s="81"/>
      <c r="N508" s="81"/>
      <c r="O508" s="81"/>
    </row>
    <row r="509" spans="1:15" ht="15" customHeight="1" x14ac:dyDescent="0.15">
      <c r="B509" s="34" t="s">
        <v>512</v>
      </c>
      <c r="C509" s="255"/>
      <c r="E509" s="18">
        <v>3</v>
      </c>
      <c r="F509" s="18">
        <v>3</v>
      </c>
      <c r="G509" s="18">
        <v>0</v>
      </c>
      <c r="H509" s="113">
        <f t="shared" si="121"/>
        <v>0.37359900373599003</v>
      </c>
      <c r="I509" s="4">
        <f t="shared" si="122"/>
        <v>0.41322314049586778</v>
      </c>
      <c r="J509" s="4">
        <f t="shared" si="123"/>
        <v>0</v>
      </c>
      <c r="K509" s="81"/>
      <c r="L509" s="81"/>
      <c r="M509" s="81"/>
      <c r="N509" s="81"/>
      <c r="O509" s="81"/>
    </row>
    <row r="510" spans="1:15" ht="15" customHeight="1" x14ac:dyDescent="0.15">
      <c r="B510" s="34" t="s">
        <v>458</v>
      </c>
      <c r="C510" s="235"/>
      <c r="E510" s="18">
        <v>68</v>
      </c>
      <c r="F510" s="18">
        <v>64</v>
      </c>
      <c r="G510" s="18">
        <v>4</v>
      </c>
      <c r="H510" s="113">
        <f t="shared" si="121"/>
        <v>8.4682440846824409</v>
      </c>
      <c r="I510" s="4">
        <f t="shared" si="122"/>
        <v>8.8154269972451793</v>
      </c>
      <c r="J510" s="4">
        <f t="shared" si="123"/>
        <v>5.1948051948051948</v>
      </c>
      <c r="K510" s="81"/>
      <c r="L510" s="81"/>
      <c r="M510" s="81"/>
      <c r="N510" s="81"/>
      <c r="O510" s="81"/>
    </row>
    <row r="511" spans="1:15" ht="15" customHeight="1" x14ac:dyDescent="0.15">
      <c r="B511" s="34" t="s">
        <v>459</v>
      </c>
      <c r="C511" s="235"/>
      <c r="E511" s="18">
        <v>300</v>
      </c>
      <c r="F511" s="18">
        <v>257</v>
      </c>
      <c r="G511" s="18">
        <v>43</v>
      </c>
      <c r="H511" s="113">
        <f t="shared" si="121"/>
        <v>37.359900373599004</v>
      </c>
      <c r="I511" s="4">
        <f t="shared" si="122"/>
        <v>35.399449035812673</v>
      </c>
      <c r="J511" s="4">
        <f t="shared" si="123"/>
        <v>55.844155844155843</v>
      </c>
      <c r="K511" s="81"/>
      <c r="L511" s="81"/>
      <c r="M511" s="81"/>
      <c r="N511" s="81"/>
      <c r="O511" s="81"/>
    </row>
    <row r="512" spans="1:15" ht="15" customHeight="1" x14ac:dyDescent="0.15">
      <c r="B512" s="34" t="s">
        <v>460</v>
      </c>
      <c r="C512" s="235"/>
      <c r="E512" s="18">
        <v>295</v>
      </c>
      <c r="F512" s="18">
        <v>273</v>
      </c>
      <c r="G512" s="18">
        <v>22</v>
      </c>
      <c r="H512" s="113">
        <f t="shared" si="121"/>
        <v>36.737235367372357</v>
      </c>
      <c r="I512" s="4">
        <f t="shared" si="122"/>
        <v>37.603305785123972</v>
      </c>
      <c r="J512" s="4">
        <f t="shared" si="123"/>
        <v>28.571428571428569</v>
      </c>
      <c r="K512" s="81"/>
      <c r="L512" s="81"/>
      <c r="M512" s="81"/>
      <c r="N512" s="81"/>
      <c r="O512" s="81"/>
    </row>
    <row r="513" spans="1:15" ht="15" customHeight="1" x14ac:dyDescent="0.15">
      <c r="B513" s="34" t="s">
        <v>513</v>
      </c>
      <c r="C513" s="255"/>
      <c r="E513" s="18">
        <v>3</v>
      </c>
      <c r="F513" s="18">
        <v>3</v>
      </c>
      <c r="G513" s="18">
        <v>0</v>
      </c>
      <c r="H513" s="113">
        <f t="shared" si="121"/>
        <v>0.37359900373599003</v>
      </c>
      <c r="I513" s="4">
        <f t="shared" si="122"/>
        <v>0.41322314049586778</v>
      </c>
      <c r="J513" s="4">
        <f t="shared" si="123"/>
        <v>0</v>
      </c>
      <c r="K513" s="81"/>
      <c r="L513" s="81"/>
      <c r="M513" s="81"/>
      <c r="N513" s="81"/>
      <c r="O513" s="81"/>
    </row>
    <row r="514" spans="1:15" ht="15" customHeight="1" x14ac:dyDescent="0.15">
      <c r="B514" s="34" t="s">
        <v>514</v>
      </c>
      <c r="C514" s="255"/>
      <c r="E514" s="18">
        <v>4</v>
      </c>
      <c r="F514" s="18">
        <v>4</v>
      </c>
      <c r="G514" s="18">
        <v>0</v>
      </c>
      <c r="H514" s="113">
        <f t="shared" si="121"/>
        <v>0.49813200498132004</v>
      </c>
      <c r="I514" s="4">
        <f t="shared" si="122"/>
        <v>0.55096418732782371</v>
      </c>
      <c r="J514" s="4">
        <f t="shared" si="123"/>
        <v>0</v>
      </c>
      <c r="K514" s="81"/>
      <c r="L514" s="81"/>
      <c r="M514" s="81"/>
      <c r="N514" s="81"/>
      <c r="O514" s="81"/>
    </row>
    <row r="515" spans="1:15" ht="15" customHeight="1" x14ac:dyDescent="0.15">
      <c r="B515" s="34" t="s">
        <v>515</v>
      </c>
      <c r="C515" s="255"/>
      <c r="E515" s="18">
        <v>3</v>
      </c>
      <c r="F515" s="18">
        <v>3</v>
      </c>
      <c r="G515" s="18">
        <v>0</v>
      </c>
      <c r="H515" s="113">
        <f t="shared" si="121"/>
        <v>0.37359900373599003</v>
      </c>
      <c r="I515" s="4">
        <f t="shared" si="122"/>
        <v>0.41322314049586778</v>
      </c>
      <c r="J515" s="4">
        <f t="shared" si="123"/>
        <v>0</v>
      </c>
      <c r="K515" s="81"/>
      <c r="L515" s="81"/>
      <c r="M515" s="81"/>
      <c r="N515" s="81"/>
      <c r="O515" s="81"/>
    </row>
    <row r="516" spans="1:15" ht="15" customHeight="1" x14ac:dyDescent="0.15">
      <c r="B516" s="34" t="s">
        <v>160</v>
      </c>
      <c r="C516" s="89"/>
      <c r="D516" s="36"/>
      <c r="E516" s="19">
        <v>48</v>
      </c>
      <c r="F516" s="19">
        <v>43</v>
      </c>
      <c r="G516" s="19">
        <v>5</v>
      </c>
      <c r="H516" s="117">
        <f t="shared" si="121"/>
        <v>5.9775840597758405</v>
      </c>
      <c r="I516" s="5">
        <f t="shared" si="122"/>
        <v>5.9228650137741052</v>
      </c>
      <c r="J516" s="5">
        <f t="shared" si="123"/>
        <v>6.4935064935064926</v>
      </c>
      <c r="K516" s="23"/>
      <c r="L516" s="23"/>
      <c r="M516" s="23"/>
      <c r="N516" s="23"/>
      <c r="O516" s="23"/>
    </row>
    <row r="517" spans="1:15" ht="15" customHeight="1" x14ac:dyDescent="0.15">
      <c r="B517" s="38" t="s">
        <v>1</v>
      </c>
      <c r="C517" s="79"/>
      <c r="D517" s="28"/>
      <c r="E517" s="39">
        <f>SUM(E508:E516)</f>
        <v>803</v>
      </c>
      <c r="F517" s="39">
        <f>SUM(F508:F516)</f>
        <v>726</v>
      </c>
      <c r="G517" s="39">
        <f>SUM(G508:G516)</f>
        <v>77</v>
      </c>
      <c r="H517" s="114">
        <f>IF(SUM(H508:H516)&gt;100,"－",SUM(H508:H516))</f>
        <v>99.999999999999986</v>
      </c>
      <c r="I517" s="6">
        <f>IF(SUM(I508:I516)&gt;100,"－",SUM(I508:I516))</f>
        <v>100</v>
      </c>
      <c r="J517" s="6">
        <f>IF(SUM(J508:J516)&gt;100,"－",SUM(J508:J516))</f>
        <v>99.999999999999986</v>
      </c>
      <c r="K517" s="23"/>
      <c r="L517" s="23"/>
      <c r="M517" s="23"/>
      <c r="N517" s="23"/>
      <c r="O517" s="23"/>
    </row>
    <row r="518" spans="1:15" ht="15" customHeight="1" x14ac:dyDescent="0.15">
      <c r="B518" s="63"/>
      <c r="C518" s="45"/>
      <c r="D518" s="45"/>
      <c r="E518" s="45"/>
      <c r="F518" s="45"/>
      <c r="G518" s="93"/>
      <c r="H518" s="46"/>
    </row>
    <row r="519" spans="1:15" ht="15" customHeight="1" x14ac:dyDescent="0.15">
      <c r="A519" s="1" t="s">
        <v>714</v>
      </c>
      <c r="B519" s="22"/>
      <c r="C519" s="1"/>
      <c r="D519" s="1"/>
      <c r="E519" s="1"/>
      <c r="H519" s="7"/>
    </row>
    <row r="520" spans="1:15" ht="13.65" customHeight="1" x14ac:dyDescent="0.15">
      <c r="B520" s="65"/>
      <c r="C520" s="33"/>
      <c r="D520" s="33"/>
      <c r="E520" s="80"/>
      <c r="F520" s="84" t="s">
        <v>2</v>
      </c>
      <c r="G520" s="87"/>
      <c r="H520" s="110"/>
      <c r="I520" s="84" t="s">
        <v>3</v>
      </c>
      <c r="J520" s="85"/>
    </row>
    <row r="521" spans="1:15" ht="19.2" x14ac:dyDescent="0.15">
      <c r="B521" s="78"/>
      <c r="E521" s="98" t="s">
        <v>4</v>
      </c>
      <c r="F521" s="98" t="s">
        <v>231</v>
      </c>
      <c r="G521" s="98" t="s">
        <v>233</v>
      </c>
      <c r="H521" s="107" t="s">
        <v>4</v>
      </c>
      <c r="I521" s="98" t="s">
        <v>231</v>
      </c>
      <c r="J521" s="98" t="s">
        <v>233</v>
      </c>
    </row>
    <row r="522" spans="1:15" ht="12" customHeight="1" x14ac:dyDescent="0.15">
      <c r="B522" s="35"/>
      <c r="C522" s="89"/>
      <c r="D522" s="36"/>
      <c r="E522" s="37"/>
      <c r="F522" s="37"/>
      <c r="G522" s="37"/>
      <c r="H522" s="111">
        <f>E$152</f>
        <v>803</v>
      </c>
      <c r="I522" s="2">
        <f>F$152</f>
        <v>726</v>
      </c>
      <c r="J522" s="2">
        <f>G$152</f>
        <v>77</v>
      </c>
      <c r="K522" s="91"/>
      <c r="L522" s="91"/>
      <c r="M522" s="91"/>
      <c r="N522" s="91"/>
      <c r="O522" s="91"/>
    </row>
    <row r="523" spans="1:15" ht="15" customHeight="1" x14ac:dyDescent="0.15">
      <c r="B523" s="251" t="s">
        <v>516</v>
      </c>
      <c r="C523" s="235"/>
      <c r="E523" s="18">
        <v>260</v>
      </c>
      <c r="F523" s="18">
        <v>222</v>
      </c>
      <c r="G523" s="18">
        <v>38</v>
      </c>
      <c r="H523" s="113">
        <f t="shared" ref="H523:H531" si="124">E523/H$145*100</f>
        <v>32.378580323785805</v>
      </c>
      <c r="I523" s="4">
        <f t="shared" ref="I523:I531" si="125">F523/I$145*100</f>
        <v>30.578512396694212</v>
      </c>
      <c r="J523" s="4">
        <f t="shared" ref="J523:J531" si="126">G523/J$145*100</f>
        <v>49.350649350649348</v>
      </c>
      <c r="K523" s="81"/>
      <c r="L523" s="81"/>
      <c r="M523" s="81"/>
      <c r="N523" s="81"/>
      <c r="O523" s="81"/>
    </row>
    <row r="524" spans="1:15" ht="15" customHeight="1" x14ac:dyDescent="0.15">
      <c r="B524" s="251" t="s">
        <v>517</v>
      </c>
      <c r="C524" s="235"/>
      <c r="E524" s="18">
        <v>334</v>
      </c>
      <c r="F524" s="18">
        <v>308</v>
      </c>
      <c r="G524" s="18">
        <v>26</v>
      </c>
      <c r="H524" s="113">
        <f t="shared" si="124"/>
        <v>41.594022415940223</v>
      </c>
      <c r="I524" s="4">
        <f t="shared" si="125"/>
        <v>42.424242424242422</v>
      </c>
      <c r="J524" s="4">
        <f t="shared" si="126"/>
        <v>33.766233766233768</v>
      </c>
      <c r="K524" s="81"/>
      <c r="L524" s="81"/>
      <c r="M524" s="81"/>
      <c r="N524" s="81"/>
      <c r="O524" s="81"/>
    </row>
    <row r="525" spans="1:15" ht="15" customHeight="1" x14ac:dyDescent="0.15">
      <c r="B525" s="251" t="s">
        <v>518</v>
      </c>
      <c r="C525" s="255"/>
      <c r="E525" s="18">
        <v>31</v>
      </c>
      <c r="F525" s="18">
        <v>28</v>
      </c>
      <c r="G525" s="18">
        <v>3</v>
      </c>
      <c r="H525" s="113">
        <f t="shared" si="124"/>
        <v>3.8605230386052307</v>
      </c>
      <c r="I525" s="4">
        <f t="shared" si="125"/>
        <v>3.8567493112947657</v>
      </c>
      <c r="J525" s="4">
        <f t="shared" si="126"/>
        <v>3.8961038961038961</v>
      </c>
      <c r="K525" s="81"/>
      <c r="L525" s="81"/>
      <c r="M525" s="81"/>
      <c r="N525" s="81"/>
      <c r="O525" s="81"/>
    </row>
    <row r="526" spans="1:15" ht="15" customHeight="1" x14ac:dyDescent="0.15">
      <c r="B526" s="251" t="s">
        <v>519</v>
      </c>
      <c r="C526" s="255"/>
      <c r="E526" s="18">
        <v>9</v>
      </c>
      <c r="F526" s="18">
        <v>9</v>
      </c>
      <c r="G526" s="18">
        <v>0</v>
      </c>
      <c r="H526" s="113">
        <f t="shared" si="124"/>
        <v>1.1207970112079702</v>
      </c>
      <c r="I526" s="4">
        <f t="shared" si="125"/>
        <v>1.2396694214876034</v>
      </c>
      <c r="J526" s="4">
        <f t="shared" si="126"/>
        <v>0</v>
      </c>
      <c r="K526" s="81"/>
      <c r="L526" s="81"/>
      <c r="M526" s="81"/>
      <c r="N526" s="81"/>
      <c r="O526" s="81"/>
    </row>
    <row r="527" spans="1:15" ht="15" customHeight="1" x14ac:dyDescent="0.15">
      <c r="B527" s="251" t="s">
        <v>520</v>
      </c>
      <c r="C527" s="255"/>
      <c r="E527" s="18">
        <v>88</v>
      </c>
      <c r="F527" s="18">
        <v>85</v>
      </c>
      <c r="G527" s="18">
        <v>3</v>
      </c>
      <c r="H527" s="113">
        <f t="shared" si="124"/>
        <v>10.95890410958904</v>
      </c>
      <c r="I527" s="4">
        <f t="shared" si="125"/>
        <v>11.707988980716253</v>
      </c>
      <c r="J527" s="4">
        <f t="shared" si="126"/>
        <v>3.8961038961038961</v>
      </c>
      <c r="K527" s="81"/>
      <c r="L527" s="81"/>
      <c r="M527" s="81"/>
      <c r="N527" s="81"/>
      <c r="O527" s="81"/>
    </row>
    <row r="528" spans="1:15" ht="15" customHeight="1" x14ac:dyDescent="0.15">
      <c r="B528" s="251" t="s">
        <v>521</v>
      </c>
      <c r="C528" s="255"/>
      <c r="E528" s="18">
        <v>1</v>
      </c>
      <c r="F528" s="18">
        <v>1</v>
      </c>
      <c r="G528" s="18">
        <v>0</v>
      </c>
      <c r="H528" s="113">
        <f t="shared" si="124"/>
        <v>0.12453300124533001</v>
      </c>
      <c r="I528" s="4">
        <f t="shared" si="125"/>
        <v>0.13774104683195593</v>
      </c>
      <c r="J528" s="4">
        <f t="shared" si="126"/>
        <v>0</v>
      </c>
      <c r="K528" s="81"/>
      <c r="L528" s="81"/>
      <c r="M528" s="81"/>
      <c r="N528" s="81"/>
      <c r="O528" s="81"/>
    </row>
    <row r="529" spans="1:15" ht="15" customHeight="1" x14ac:dyDescent="0.15">
      <c r="B529" s="251" t="s">
        <v>522</v>
      </c>
      <c r="C529" s="235"/>
      <c r="E529" s="18">
        <v>17</v>
      </c>
      <c r="F529" s="18">
        <v>17</v>
      </c>
      <c r="G529" s="18">
        <v>0</v>
      </c>
      <c r="H529" s="113">
        <f t="shared" si="124"/>
        <v>2.1170610211706102</v>
      </c>
      <c r="I529" s="4">
        <f t="shared" si="125"/>
        <v>2.3415977961432506</v>
      </c>
      <c r="J529" s="4">
        <f t="shared" si="126"/>
        <v>0</v>
      </c>
      <c r="K529" s="81"/>
      <c r="L529" s="81"/>
      <c r="M529" s="81"/>
      <c r="N529" s="81"/>
      <c r="O529" s="81"/>
    </row>
    <row r="530" spans="1:15" ht="15" customHeight="1" x14ac:dyDescent="0.15">
      <c r="B530" s="251" t="s">
        <v>523</v>
      </c>
      <c r="C530" s="235"/>
      <c r="E530" s="18">
        <v>15</v>
      </c>
      <c r="F530" s="18">
        <v>13</v>
      </c>
      <c r="G530" s="18">
        <v>2</v>
      </c>
      <c r="H530" s="113">
        <f t="shared" si="124"/>
        <v>1.8679950186799501</v>
      </c>
      <c r="I530" s="4">
        <f t="shared" si="125"/>
        <v>1.7906336088154271</v>
      </c>
      <c r="J530" s="4">
        <f t="shared" si="126"/>
        <v>2.5974025974025974</v>
      </c>
      <c r="K530" s="81"/>
      <c r="L530" s="81"/>
      <c r="M530" s="81"/>
      <c r="N530" s="81"/>
      <c r="O530" s="81"/>
    </row>
    <row r="531" spans="1:15" ht="15" customHeight="1" x14ac:dyDescent="0.15">
      <c r="B531" s="34" t="s">
        <v>160</v>
      </c>
      <c r="C531" s="89"/>
      <c r="D531" s="36"/>
      <c r="E531" s="19">
        <v>48</v>
      </c>
      <c r="F531" s="19">
        <v>43</v>
      </c>
      <c r="G531" s="19">
        <v>5</v>
      </c>
      <c r="H531" s="117">
        <f t="shared" si="124"/>
        <v>5.9775840597758405</v>
      </c>
      <c r="I531" s="5">
        <f t="shared" si="125"/>
        <v>5.9228650137741052</v>
      </c>
      <c r="J531" s="5">
        <f t="shared" si="126"/>
        <v>6.4935064935064926</v>
      </c>
      <c r="K531" s="23"/>
      <c r="L531" s="23"/>
      <c r="M531" s="23"/>
      <c r="N531" s="23"/>
      <c r="O531" s="23"/>
    </row>
    <row r="532" spans="1:15" ht="15" customHeight="1" x14ac:dyDescent="0.15">
      <c r="B532" s="38" t="s">
        <v>1</v>
      </c>
      <c r="C532" s="79"/>
      <c r="D532" s="28"/>
      <c r="E532" s="39">
        <f>SUM(E523:E531)</f>
        <v>803</v>
      </c>
      <c r="F532" s="39">
        <f>SUM(F523:F531)</f>
        <v>726</v>
      </c>
      <c r="G532" s="39">
        <f>SUM(G523:G531)</f>
        <v>77</v>
      </c>
      <c r="H532" s="114">
        <f>IF(SUM(H523:H531)&gt;100,"－",SUM(H523:H531))</f>
        <v>100</v>
      </c>
      <c r="I532" s="6">
        <f>IF(SUM(I523:I531)&gt;100,"－",SUM(I523:I531))</f>
        <v>99.999999999999986</v>
      </c>
      <c r="J532" s="6">
        <f>IF(SUM(J523:J531)&gt;100,"－",SUM(J523:J531))</f>
        <v>99.999999999999986</v>
      </c>
      <c r="K532" s="23"/>
      <c r="L532" s="23"/>
      <c r="M532" s="23"/>
      <c r="N532" s="23"/>
      <c r="O532" s="23"/>
    </row>
    <row r="533" spans="1:15" ht="15" customHeight="1" x14ac:dyDescent="0.15">
      <c r="B533" s="63"/>
      <c r="C533" s="45"/>
      <c r="D533" s="45"/>
      <c r="E533" s="45"/>
      <c r="F533" s="45"/>
      <c r="G533" s="93"/>
      <c r="H533" s="46"/>
    </row>
    <row r="534" spans="1:15" ht="15" customHeight="1" x14ac:dyDescent="0.15">
      <c r="A534" s="1" t="s">
        <v>715</v>
      </c>
      <c r="B534" s="22"/>
      <c r="H534" s="7"/>
    </row>
    <row r="535" spans="1:15" ht="13.65" customHeight="1" x14ac:dyDescent="0.15">
      <c r="B535" s="65"/>
      <c r="C535" s="33"/>
      <c r="D535" s="33"/>
      <c r="E535" s="80"/>
      <c r="F535" s="84" t="s">
        <v>2</v>
      </c>
      <c r="G535" s="87"/>
      <c r="H535" s="110"/>
      <c r="I535" s="84" t="s">
        <v>3</v>
      </c>
      <c r="J535" s="85"/>
    </row>
    <row r="536" spans="1:15" ht="19.2" x14ac:dyDescent="0.15">
      <c r="B536" s="78"/>
      <c r="E536" s="98" t="s">
        <v>4</v>
      </c>
      <c r="F536" s="98" t="s">
        <v>231</v>
      </c>
      <c r="G536" s="98" t="s">
        <v>233</v>
      </c>
      <c r="H536" s="107" t="s">
        <v>4</v>
      </c>
      <c r="I536" s="98" t="s">
        <v>231</v>
      </c>
      <c r="J536" s="98" t="s">
        <v>233</v>
      </c>
    </row>
    <row r="537" spans="1:15" ht="12" customHeight="1" x14ac:dyDescent="0.15">
      <c r="B537" s="35"/>
      <c r="C537" s="89"/>
      <c r="D537" s="36"/>
      <c r="E537" s="37"/>
      <c r="F537" s="37"/>
      <c r="G537" s="37"/>
      <c r="H537" s="111">
        <f>E$152</f>
        <v>803</v>
      </c>
      <c r="I537" s="2">
        <f>F$152</f>
        <v>726</v>
      </c>
      <c r="J537" s="2">
        <f>G$152</f>
        <v>77</v>
      </c>
      <c r="K537" s="91"/>
      <c r="L537" s="91"/>
      <c r="M537" s="91"/>
      <c r="N537" s="91"/>
      <c r="O537" s="91"/>
    </row>
    <row r="538" spans="1:15" ht="15" customHeight="1" x14ac:dyDescent="0.15">
      <c r="B538" s="34" t="s">
        <v>902</v>
      </c>
      <c r="C538" s="255"/>
      <c r="E538" s="18">
        <v>8</v>
      </c>
      <c r="F538" s="18">
        <v>6</v>
      </c>
      <c r="G538" s="18">
        <v>2</v>
      </c>
      <c r="H538" s="113">
        <f>E538/E545*100</f>
        <v>0.99626400996264008</v>
      </c>
      <c r="I538" s="4">
        <f>F538/F545*100</f>
        <v>0.82644628099173556</v>
      </c>
      <c r="J538" s="4">
        <f t="shared" ref="J538" si="127">G538/G545*100</f>
        <v>2.5974025974025974</v>
      </c>
      <c r="K538" s="81"/>
      <c r="L538" s="81"/>
      <c r="M538" s="81"/>
      <c r="N538" s="81"/>
      <c r="O538" s="81"/>
    </row>
    <row r="539" spans="1:15" ht="15" customHeight="1" x14ac:dyDescent="0.15">
      <c r="B539" s="34" t="s">
        <v>455</v>
      </c>
      <c r="C539" s="235"/>
      <c r="E539" s="18">
        <v>49</v>
      </c>
      <c r="F539" s="18">
        <v>44</v>
      </c>
      <c r="G539" s="18">
        <v>5</v>
      </c>
      <c r="H539" s="113">
        <f t="shared" ref="H539:H544" si="128">E539/H$145*100</f>
        <v>6.102117061021171</v>
      </c>
      <c r="I539" s="4">
        <f>F539/I$145*100</f>
        <v>6.0606060606060606</v>
      </c>
      <c r="J539" s="4">
        <f t="shared" ref="J539:J544" si="129">G539/J$145*100</f>
        <v>6.4935064935064926</v>
      </c>
      <c r="K539" s="81"/>
      <c r="L539" s="81"/>
      <c r="M539" s="81"/>
      <c r="N539" s="81"/>
      <c r="O539" s="81"/>
    </row>
    <row r="540" spans="1:15" ht="15" customHeight="1" x14ac:dyDescent="0.15">
      <c r="B540" s="34" t="s">
        <v>456</v>
      </c>
      <c r="C540" s="235"/>
      <c r="E540" s="18">
        <v>480</v>
      </c>
      <c r="F540" s="18">
        <v>428</v>
      </c>
      <c r="G540" s="18">
        <v>52</v>
      </c>
      <c r="H540" s="113">
        <f t="shared" si="128"/>
        <v>59.775840597758403</v>
      </c>
      <c r="I540" s="4">
        <f t="shared" ref="I540:I544" si="130">F540/I$145*100</f>
        <v>58.953168044077131</v>
      </c>
      <c r="J540" s="4">
        <f t="shared" si="129"/>
        <v>67.532467532467535</v>
      </c>
      <c r="K540" s="81"/>
      <c r="L540" s="81"/>
      <c r="M540" s="81"/>
      <c r="N540" s="81"/>
      <c r="O540" s="81"/>
    </row>
    <row r="541" spans="1:15" ht="15" customHeight="1" x14ac:dyDescent="0.15">
      <c r="B541" s="34" t="s">
        <v>524</v>
      </c>
      <c r="C541" s="235"/>
      <c r="E541" s="18">
        <v>94</v>
      </c>
      <c r="F541" s="18">
        <v>86</v>
      </c>
      <c r="G541" s="18">
        <v>8</v>
      </c>
      <c r="H541" s="113">
        <f t="shared" si="128"/>
        <v>11.70610211706102</v>
      </c>
      <c r="I541" s="4">
        <f t="shared" si="130"/>
        <v>11.84573002754821</v>
      </c>
      <c r="J541" s="4">
        <f t="shared" si="129"/>
        <v>10.38961038961039</v>
      </c>
      <c r="K541" s="81"/>
      <c r="L541" s="81"/>
      <c r="M541" s="81"/>
      <c r="N541" s="81"/>
      <c r="O541" s="81"/>
    </row>
    <row r="542" spans="1:15" ht="15" customHeight="1" x14ac:dyDescent="0.15">
      <c r="B542" s="34" t="s">
        <v>525</v>
      </c>
      <c r="C542" s="235"/>
      <c r="E542" s="18">
        <v>34</v>
      </c>
      <c r="F542" s="18">
        <v>32</v>
      </c>
      <c r="G542" s="18">
        <v>2</v>
      </c>
      <c r="H542" s="113">
        <f t="shared" si="128"/>
        <v>4.2341220423412205</v>
      </c>
      <c r="I542" s="4">
        <f t="shared" si="130"/>
        <v>4.4077134986225897</v>
      </c>
      <c r="J542" s="4">
        <f t="shared" si="129"/>
        <v>2.5974025974025974</v>
      </c>
      <c r="K542" s="81"/>
      <c r="L542" s="81"/>
      <c r="M542" s="81"/>
      <c r="N542" s="81"/>
      <c r="O542" s="81"/>
    </row>
    <row r="543" spans="1:15" ht="15" customHeight="1" x14ac:dyDescent="0.15">
      <c r="B543" s="34" t="s">
        <v>526</v>
      </c>
      <c r="C543" s="235"/>
      <c r="E543" s="18">
        <v>90</v>
      </c>
      <c r="F543" s="18">
        <v>87</v>
      </c>
      <c r="G543" s="18">
        <v>3</v>
      </c>
      <c r="H543" s="113">
        <f t="shared" si="128"/>
        <v>11.207970112079702</v>
      </c>
      <c r="I543" s="4">
        <f t="shared" si="130"/>
        <v>11.983471074380166</v>
      </c>
      <c r="J543" s="4">
        <f t="shared" si="129"/>
        <v>3.8961038961038961</v>
      </c>
      <c r="K543" s="81"/>
      <c r="L543" s="81"/>
      <c r="M543" s="81"/>
      <c r="N543" s="81"/>
      <c r="O543" s="81"/>
    </row>
    <row r="544" spans="1:15" ht="15" customHeight="1" x14ac:dyDescent="0.15">
      <c r="B544" s="34" t="s">
        <v>160</v>
      </c>
      <c r="C544" s="89"/>
      <c r="D544" s="36"/>
      <c r="E544" s="19">
        <v>48</v>
      </c>
      <c r="F544" s="19">
        <v>43</v>
      </c>
      <c r="G544" s="19">
        <v>5</v>
      </c>
      <c r="H544" s="117">
        <f t="shared" si="128"/>
        <v>5.9775840597758405</v>
      </c>
      <c r="I544" s="5">
        <f t="shared" si="130"/>
        <v>5.9228650137741052</v>
      </c>
      <c r="J544" s="5">
        <f t="shared" si="129"/>
        <v>6.4935064935064926</v>
      </c>
      <c r="K544" s="23"/>
      <c r="L544" s="23"/>
      <c r="M544" s="23"/>
      <c r="N544" s="23"/>
      <c r="O544" s="23"/>
    </row>
    <row r="545" spans="1:16" ht="15" customHeight="1" x14ac:dyDescent="0.15">
      <c r="B545" s="38" t="s">
        <v>1</v>
      </c>
      <c r="C545" s="79"/>
      <c r="D545" s="28"/>
      <c r="E545" s="39">
        <f>SUM(E538:E544)</f>
        <v>803</v>
      </c>
      <c r="F545" s="39">
        <f>SUM(F538:F544)</f>
        <v>726</v>
      </c>
      <c r="G545" s="39">
        <f>SUM(G538:G544)</f>
        <v>77</v>
      </c>
      <c r="H545" s="114">
        <f>IF(SUM(H538:H544)&gt;100,"－",SUM(H538:H544))</f>
        <v>100</v>
      </c>
      <c r="I545" s="6">
        <f>IF(SUM(I538:I544)&gt;100,"－",SUM(I538:I544))</f>
        <v>99.999999999999986</v>
      </c>
      <c r="J545" s="6">
        <f>IF(SUM(J538:J544)&gt;100,"－",SUM(J538:J544))</f>
        <v>100</v>
      </c>
      <c r="K545" s="23"/>
      <c r="L545" s="23"/>
      <c r="M545" s="23"/>
      <c r="N545" s="23"/>
      <c r="O545" s="23"/>
    </row>
    <row r="546" spans="1:16" ht="15" customHeight="1" x14ac:dyDescent="0.15">
      <c r="B546" s="38" t="s">
        <v>457</v>
      </c>
      <c r="C546" s="79"/>
      <c r="D546" s="29"/>
      <c r="E546" s="41">
        <v>11.121523178807948</v>
      </c>
      <c r="F546" s="72">
        <v>11.265007320644216</v>
      </c>
      <c r="G546" s="72">
        <v>9.7604166666666661</v>
      </c>
      <c r="H546" s="23"/>
      <c r="I546" s="23"/>
      <c r="J546" s="23"/>
      <c r="K546" s="23"/>
      <c r="L546" s="23"/>
      <c r="M546" s="23"/>
      <c r="N546" s="23"/>
      <c r="O546" s="23"/>
    </row>
    <row r="547" spans="1:16" ht="15" customHeight="1" x14ac:dyDescent="0.15">
      <c r="B547" s="63"/>
      <c r="C547" s="45"/>
      <c r="D547" s="45"/>
      <c r="E547" s="45"/>
      <c r="F547" s="45"/>
      <c r="G547" s="93"/>
      <c r="H547" s="46"/>
    </row>
    <row r="548" spans="1:16" ht="15" customHeight="1" x14ac:dyDescent="0.15">
      <c r="A548" s="1" t="s">
        <v>716</v>
      </c>
      <c r="B548" s="22"/>
      <c r="H548" s="7"/>
    </row>
    <row r="549" spans="1:16" ht="13.65" customHeight="1" x14ac:dyDescent="0.15">
      <c r="B549" s="65"/>
      <c r="C549" s="33"/>
      <c r="D549" s="33"/>
      <c r="E549" s="33"/>
      <c r="F549" s="80"/>
      <c r="G549" s="84" t="s">
        <v>2</v>
      </c>
      <c r="H549" s="87"/>
      <c r="I549" s="110"/>
      <c r="J549" s="84" t="s">
        <v>3</v>
      </c>
      <c r="K549" s="85"/>
    </row>
    <row r="550" spans="1:16" ht="19.2" x14ac:dyDescent="0.15">
      <c r="B550" s="78"/>
      <c r="F550" s="98" t="s">
        <v>4</v>
      </c>
      <c r="G550" s="98" t="s">
        <v>231</v>
      </c>
      <c r="H550" s="98" t="s">
        <v>233</v>
      </c>
      <c r="I550" s="107" t="s">
        <v>4</v>
      </c>
      <c r="J550" s="98" t="s">
        <v>231</v>
      </c>
      <c r="K550" s="98" t="s">
        <v>233</v>
      </c>
    </row>
    <row r="551" spans="1:16" ht="12" customHeight="1" x14ac:dyDescent="0.15">
      <c r="B551" s="35"/>
      <c r="C551" s="89"/>
      <c r="D551" s="89"/>
      <c r="E551" s="36"/>
      <c r="F551" s="37"/>
      <c r="G551" s="37"/>
      <c r="H551" s="37"/>
      <c r="I551" s="111">
        <f>E$152</f>
        <v>803</v>
      </c>
      <c r="J551" s="2">
        <f>F$152</f>
        <v>726</v>
      </c>
      <c r="K551" s="2">
        <f>G$152</f>
        <v>77</v>
      </c>
      <c r="L551" s="91"/>
      <c r="M551" s="91"/>
      <c r="N551" s="91"/>
      <c r="O551" s="91"/>
      <c r="P551" s="91"/>
    </row>
    <row r="552" spans="1:16" ht="15" customHeight="1" x14ac:dyDescent="0.15">
      <c r="B552" s="34" t="s">
        <v>527</v>
      </c>
      <c r="C552" s="235"/>
      <c r="D552" s="255"/>
      <c r="F552" s="18">
        <v>131</v>
      </c>
      <c r="G552" s="18">
        <v>124</v>
      </c>
      <c r="H552" s="18">
        <v>7</v>
      </c>
      <c r="I552" s="113">
        <f t="shared" ref="I552:K555" si="131">F552/H$145*100</f>
        <v>16.313823163138235</v>
      </c>
      <c r="J552" s="4">
        <f t="shared" si="131"/>
        <v>17.079889807162534</v>
      </c>
      <c r="K552" s="4">
        <f t="shared" si="131"/>
        <v>9.0909090909090917</v>
      </c>
      <c r="L552" s="81"/>
      <c r="M552" s="81"/>
      <c r="N552" s="81"/>
      <c r="O552" s="81"/>
      <c r="P552" s="81"/>
    </row>
    <row r="553" spans="1:16" ht="15" customHeight="1" x14ac:dyDescent="0.15">
      <c r="B553" s="34" t="s">
        <v>528</v>
      </c>
      <c r="C553" s="255"/>
      <c r="D553" s="255"/>
      <c r="F553" s="18">
        <v>99</v>
      </c>
      <c r="G553" s="18">
        <v>94</v>
      </c>
      <c r="H553" s="18">
        <v>5</v>
      </c>
      <c r="I553" s="113">
        <f t="shared" si="131"/>
        <v>12.328767123287671</v>
      </c>
      <c r="J553" s="4">
        <f t="shared" si="131"/>
        <v>12.947658402203857</v>
      </c>
      <c r="K553" s="4">
        <f t="shared" si="131"/>
        <v>6.4935064935064926</v>
      </c>
      <c r="L553" s="81"/>
      <c r="M553" s="81"/>
      <c r="N553" s="81"/>
      <c r="O553" s="81"/>
      <c r="P553" s="81"/>
    </row>
    <row r="554" spans="1:16" ht="15" customHeight="1" x14ac:dyDescent="0.15">
      <c r="B554" s="34" t="s">
        <v>529</v>
      </c>
      <c r="C554" s="235"/>
      <c r="D554" s="255"/>
      <c r="F554" s="18">
        <v>518</v>
      </c>
      <c r="G554" s="18">
        <v>456</v>
      </c>
      <c r="H554" s="18">
        <v>62</v>
      </c>
      <c r="I554" s="113">
        <f t="shared" si="131"/>
        <v>64.508094645080945</v>
      </c>
      <c r="J554" s="4">
        <f t="shared" si="131"/>
        <v>62.809917355371901</v>
      </c>
      <c r="K554" s="4">
        <f t="shared" si="131"/>
        <v>80.519480519480524</v>
      </c>
      <c r="L554" s="81"/>
      <c r="M554" s="81"/>
      <c r="N554" s="81"/>
      <c r="O554" s="81"/>
      <c r="P554" s="81"/>
    </row>
    <row r="555" spans="1:16" ht="15" customHeight="1" x14ac:dyDescent="0.15">
      <c r="B555" s="35" t="s">
        <v>0</v>
      </c>
      <c r="C555" s="89"/>
      <c r="D555" s="89"/>
      <c r="E555" s="36"/>
      <c r="F555" s="19">
        <v>55</v>
      </c>
      <c r="G555" s="19">
        <v>52</v>
      </c>
      <c r="H555" s="19">
        <v>3</v>
      </c>
      <c r="I555" s="117">
        <f t="shared" si="131"/>
        <v>6.8493150684931505</v>
      </c>
      <c r="J555" s="5">
        <f t="shared" si="131"/>
        <v>7.1625344352617084</v>
      </c>
      <c r="K555" s="5">
        <f t="shared" si="131"/>
        <v>3.8961038961038961</v>
      </c>
      <c r="L555" s="23"/>
      <c r="M555" s="23"/>
      <c r="N555" s="23"/>
      <c r="O555" s="23"/>
      <c r="P555" s="23"/>
    </row>
    <row r="556" spans="1:16" ht="15" customHeight="1" x14ac:dyDescent="0.15">
      <c r="B556" s="38" t="s">
        <v>1</v>
      </c>
      <c r="C556" s="79"/>
      <c r="D556" s="79"/>
      <c r="E556" s="28"/>
      <c r="F556" s="39">
        <f>SUM(F552:F555)</f>
        <v>803</v>
      </c>
      <c r="G556" s="39">
        <f>SUM(G552:G555)</f>
        <v>726</v>
      </c>
      <c r="H556" s="39">
        <f>SUM(H552:H555)</f>
        <v>77</v>
      </c>
      <c r="I556" s="114">
        <f>IF(SUM(I552:I555)&gt;100,"－",SUM(I552:I555))</f>
        <v>100</v>
      </c>
      <c r="J556" s="6">
        <f>IF(SUM(J552:J555)&gt;100,"－",SUM(J552:J555))</f>
        <v>100</v>
      </c>
      <c r="K556" s="6">
        <f>IF(SUM(K552:K555)&gt;100,"－",SUM(K552:K555))</f>
        <v>100</v>
      </c>
      <c r="L556" s="23"/>
      <c r="M556" s="23"/>
      <c r="N556" s="23"/>
      <c r="O556" s="23"/>
      <c r="P556" s="23"/>
    </row>
    <row r="557" spans="1:16" ht="15" customHeight="1" x14ac:dyDescent="0.15">
      <c r="B557" s="63"/>
      <c r="C557" s="45"/>
      <c r="D557" s="45"/>
      <c r="E557" s="45"/>
      <c r="F557" s="45"/>
      <c r="G557" s="93"/>
      <c r="H557" s="46"/>
    </row>
    <row r="558" spans="1:16" ht="15" customHeight="1" x14ac:dyDescent="0.15">
      <c r="A558" s="1" t="s">
        <v>717</v>
      </c>
      <c r="B558" s="22"/>
      <c r="H558" s="7"/>
    </row>
    <row r="559" spans="1:16" ht="13.65" customHeight="1" x14ac:dyDescent="0.15">
      <c r="B559" s="65"/>
      <c r="C559" s="33"/>
      <c r="D559" s="33"/>
      <c r="E559" s="80"/>
      <c r="F559" s="84" t="s">
        <v>2</v>
      </c>
      <c r="G559" s="87"/>
      <c r="H559" s="110"/>
      <c r="I559" s="84" t="s">
        <v>3</v>
      </c>
      <c r="J559" s="85"/>
    </row>
    <row r="560" spans="1:16" ht="19.2" x14ac:dyDescent="0.15">
      <c r="B560" s="78"/>
      <c r="E560" s="98" t="s">
        <v>4</v>
      </c>
      <c r="F560" s="98" t="s">
        <v>231</v>
      </c>
      <c r="G560" s="98" t="s">
        <v>233</v>
      </c>
      <c r="H560" s="107" t="s">
        <v>4</v>
      </c>
      <c r="I560" s="98" t="s">
        <v>231</v>
      </c>
      <c r="J560" s="98" t="s">
        <v>233</v>
      </c>
    </row>
    <row r="561" spans="1:15" ht="12" customHeight="1" x14ac:dyDescent="0.15">
      <c r="B561" s="35"/>
      <c r="C561" s="89"/>
      <c r="D561" s="36"/>
      <c r="E561" s="37"/>
      <c r="F561" s="37"/>
      <c r="G561" s="37"/>
      <c r="H561" s="111">
        <f>E$152</f>
        <v>803</v>
      </c>
      <c r="I561" s="2">
        <f>F$152</f>
        <v>726</v>
      </c>
      <c r="J561" s="2">
        <f>G$152</f>
        <v>77</v>
      </c>
      <c r="K561" s="91"/>
      <c r="L561" s="91"/>
      <c r="M561" s="91"/>
      <c r="N561" s="91"/>
      <c r="O561" s="91"/>
    </row>
    <row r="562" spans="1:15" ht="15" customHeight="1" x14ac:dyDescent="0.15">
      <c r="B562" s="34" t="s">
        <v>530</v>
      </c>
      <c r="C562" s="235"/>
      <c r="E562" s="18">
        <v>14</v>
      </c>
      <c r="F562" s="18">
        <v>11</v>
      </c>
      <c r="G562" s="18">
        <v>3</v>
      </c>
      <c r="H562" s="113">
        <f t="shared" ref="H562:J567" si="132">E562/H$145*100</f>
        <v>1.7434620174346203</v>
      </c>
      <c r="I562" s="4">
        <f t="shared" si="132"/>
        <v>1.5151515151515151</v>
      </c>
      <c r="J562" s="4">
        <f t="shared" si="132"/>
        <v>3.8961038961038961</v>
      </c>
      <c r="K562" s="81"/>
      <c r="L562" s="81"/>
      <c r="M562" s="81"/>
      <c r="N562" s="81"/>
      <c r="O562" s="81"/>
    </row>
    <row r="563" spans="1:15" ht="15" customHeight="1" x14ac:dyDescent="0.15">
      <c r="B563" s="34" t="s">
        <v>531</v>
      </c>
      <c r="C563" s="255"/>
      <c r="E563" s="18">
        <v>564</v>
      </c>
      <c r="F563" s="18">
        <v>511</v>
      </c>
      <c r="G563" s="18">
        <v>53</v>
      </c>
      <c r="H563" s="113">
        <f t="shared" si="132"/>
        <v>70.236612702366131</v>
      </c>
      <c r="I563" s="4">
        <f t="shared" si="132"/>
        <v>70.385674931129472</v>
      </c>
      <c r="J563" s="4">
        <f t="shared" si="132"/>
        <v>68.831168831168839</v>
      </c>
      <c r="K563" s="81"/>
      <c r="L563" s="81"/>
      <c r="M563" s="81"/>
      <c r="N563" s="81"/>
      <c r="O563" s="81"/>
    </row>
    <row r="564" spans="1:15" ht="15" customHeight="1" x14ac:dyDescent="0.15">
      <c r="B564" s="34" t="s">
        <v>532</v>
      </c>
      <c r="C564" s="255"/>
      <c r="E564" s="18">
        <v>99</v>
      </c>
      <c r="F564" s="18">
        <v>88</v>
      </c>
      <c r="G564" s="18">
        <v>11</v>
      </c>
      <c r="H564" s="113">
        <f t="shared" si="132"/>
        <v>12.328767123287671</v>
      </c>
      <c r="I564" s="4">
        <f t="shared" si="132"/>
        <v>12.121212121212121</v>
      </c>
      <c r="J564" s="4">
        <f t="shared" si="132"/>
        <v>14.285714285714285</v>
      </c>
      <c r="K564" s="81"/>
      <c r="L564" s="81"/>
      <c r="M564" s="81"/>
      <c r="N564" s="81"/>
      <c r="O564" s="81"/>
    </row>
    <row r="565" spans="1:15" ht="15" customHeight="1" x14ac:dyDescent="0.15">
      <c r="B565" s="34" t="s">
        <v>533</v>
      </c>
      <c r="C565" s="255"/>
      <c r="E565" s="18">
        <v>45</v>
      </c>
      <c r="F565" s="18">
        <v>39</v>
      </c>
      <c r="G565" s="18">
        <v>6</v>
      </c>
      <c r="H565" s="113">
        <f t="shared" si="132"/>
        <v>5.6039850560398508</v>
      </c>
      <c r="I565" s="4">
        <f t="shared" si="132"/>
        <v>5.3719008264462813</v>
      </c>
      <c r="J565" s="4">
        <f t="shared" si="132"/>
        <v>7.7922077922077921</v>
      </c>
      <c r="K565" s="81"/>
      <c r="L565" s="81"/>
      <c r="M565" s="81"/>
      <c r="N565" s="81"/>
      <c r="O565" s="81"/>
    </row>
    <row r="566" spans="1:15" ht="15" customHeight="1" x14ac:dyDescent="0.15">
      <c r="B566" s="34" t="s">
        <v>579</v>
      </c>
      <c r="C566" s="235"/>
      <c r="E566" s="18">
        <v>40</v>
      </c>
      <c r="F566" s="18">
        <v>38</v>
      </c>
      <c r="G566" s="18">
        <v>2</v>
      </c>
      <c r="H566" s="113">
        <f t="shared" si="132"/>
        <v>4.9813200498132</v>
      </c>
      <c r="I566" s="4">
        <f t="shared" si="132"/>
        <v>5.2341597796143251</v>
      </c>
      <c r="J566" s="4">
        <f t="shared" si="132"/>
        <v>2.5974025974025974</v>
      </c>
      <c r="K566" s="81"/>
      <c r="L566" s="81"/>
      <c r="M566" s="81"/>
      <c r="N566" s="81"/>
      <c r="O566" s="81"/>
    </row>
    <row r="567" spans="1:15" ht="15" customHeight="1" x14ac:dyDescent="0.15">
      <c r="B567" s="34" t="s">
        <v>160</v>
      </c>
      <c r="C567" s="89"/>
      <c r="D567" s="36"/>
      <c r="E567" s="19">
        <v>41</v>
      </c>
      <c r="F567" s="19">
        <v>39</v>
      </c>
      <c r="G567" s="19">
        <v>2</v>
      </c>
      <c r="H567" s="117">
        <f t="shared" si="132"/>
        <v>5.1058530510585305</v>
      </c>
      <c r="I567" s="5">
        <f t="shared" si="132"/>
        <v>5.3719008264462813</v>
      </c>
      <c r="J567" s="5">
        <f t="shared" si="132"/>
        <v>2.5974025974025974</v>
      </c>
      <c r="K567" s="23"/>
      <c r="L567" s="23"/>
      <c r="M567" s="23"/>
      <c r="N567" s="23"/>
      <c r="O567" s="23"/>
    </row>
    <row r="568" spans="1:15" ht="15" customHeight="1" x14ac:dyDescent="0.15">
      <c r="B568" s="38" t="s">
        <v>1</v>
      </c>
      <c r="C568" s="79"/>
      <c r="D568" s="28"/>
      <c r="E568" s="39">
        <f>SUM(E562:E567)</f>
        <v>803</v>
      </c>
      <c r="F568" s="39">
        <f>SUM(F562:F567)</f>
        <v>726</v>
      </c>
      <c r="G568" s="39">
        <f>SUM(G562:G567)</f>
        <v>77</v>
      </c>
      <c r="H568" s="114">
        <f>IF(SUM(H562:H567)&gt;100,"－",SUM(H562:H567))</f>
        <v>100.00000000000001</v>
      </c>
      <c r="I568" s="6">
        <f>IF(SUM(I562:I567)&gt;100,"－",SUM(I562:I567))</f>
        <v>100</v>
      </c>
      <c r="J568" s="6">
        <f>IF(SUM(J562:J567)&gt;100,"－",SUM(J562:J567))</f>
        <v>100</v>
      </c>
      <c r="K568" s="23"/>
      <c r="L568" s="23"/>
      <c r="M568" s="23"/>
      <c r="N568" s="23"/>
      <c r="O568" s="23"/>
    </row>
    <row r="569" spans="1:15" ht="15" customHeight="1" x14ac:dyDescent="0.15">
      <c r="B569" s="38" t="s">
        <v>108</v>
      </c>
      <c r="C569" s="79"/>
      <c r="D569" s="29"/>
      <c r="E569" s="41">
        <v>1.431758530183727</v>
      </c>
      <c r="F569" s="72">
        <v>1.4366812227074235</v>
      </c>
      <c r="G569" s="72">
        <v>1.3866666666666667</v>
      </c>
      <c r="H569" s="23"/>
      <c r="I569" s="23"/>
      <c r="J569" s="23"/>
      <c r="K569" s="23"/>
      <c r="L569" s="23"/>
      <c r="M569" s="23"/>
      <c r="N569" s="23"/>
      <c r="O569" s="23"/>
    </row>
    <row r="570" spans="1:15" ht="15" customHeight="1" x14ac:dyDescent="0.15">
      <c r="B570" s="38" t="s">
        <v>109</v>
      </c>
      <c r="C570" s="79"/>
      <c r="D570" s="29"/>
      <c r="E570" s="193">
        <v>11</v>
      </c>
      <c r="F570" s="47">
        <v>11</v>
      </c>
      <c r="G570" s="47">
        <v>7</v>
      </c>
      <c r="H570" s="23"/>
      <c r="I570" s="23"/>
      <c r="J570" s="23"/>
      <c r="K570" s="23"/>
      <c r="L570" s="23"/>
      <c r="M570" s="23"/>
      <c r="N570" s="23"/>
      <c r="O570" s="23"/>
    </row>
    <row r="571" spans="1:15" ht="15" customHeight="1" x14ac:dyDescent="0.15">
      <c r="B571" s="63"/>
      <c r="C571" s="45"/>
      <c r="D571" s="45"/>
      <c r="E571" s="45"/>
      <c r="F571" s="45"/>
      <c r="G571" s="93"/>
      <c r="H571" s="46"/>
    </row>
    <row r="572" spans="1:15" ht="15" customHeight="1" x14ac:dyDescent="0.15">
      <c r="A572" s="1" t="s">
        <v>718</v>
      </c>
      <c r="B572" s="22"/>
      <c r="H572" s="7"/>
    </row>
    <row r="573" spans="1:15" ht="13.65" customHeight="1" x14ac:dyDescent="0.15">
      <c r="B573" s="65"/>
      <c r="C573" s="33"/>
      <c r="D573" s="33"/>
      <c r="E573" s="80"/>
      <c r="F573" s="84" t="s">
        <v>2</v>
      </c>
      <c r="G573" s="87"/>
      <c r="H573" s="110"/>
      <c r="I573" s="84" t="s">
        <v>3</v>
      </c>
      <c r="J573" s="85"/>
    </row>
    <row r="574" spans="1:15" ht="19.2" x14ac:dyDescent="0.15">
      <c r="B574" s="78"/>
      <c r="E574" s="98" t="s">
        <v>4</v>
      </c>
      <c r="F574" s="98" t="s">
        <v>231</v>
      </c>
      <c r="G574" s="98" t="s">
        <v>233</v>
      </c>
      <c r="H574" s="107" t="s">
        <v>4</v>
      </c>
      <c r="I574" s="98" t="s">
        <v>231</v>
      </c>
      <c r="J574" s="98" t="s">
        <v>233</v>
      </c>
    </row>
    <row r="575" spans="1:15" ht="12" customHeight="1" x14ac:dyDescent="0.15">
      <c r="B575" s="35"/>
      <c r="C575" s="89"/>
      <c r="D575" s="36"/>
      <c r="E575" s="37"/>
      <c r="F575" s="37"/>
      <c r="G575" s="37"/>
      <c r="H575" s="111">
        <f>E$152</f>
        <v>803</v>
      </c>
      <c r="I575" s="2">
        <f>F$152</f>
        <v>726</v>
      </c>
      <c r="J575" s="2">
        <f>G$152</f>
        <v>77</v>
      </c>
      <c r="K575" s="91"/>
      <c r="L575" s="91"/>
      <c r="M575" s="91"/>
      <c r="N575" s="91"/>
      <c r="O575" s="91"/>
    </row>
    <row r="576" spans="1:15" ht="15" customHeight="1" x14ac:dyDescent="0.15">
      <c r="B576" s="34" t="s">
        <v>530</v>
      </c>
      <c r="C576" s="235"/>
      <c r="E576" s="18">
        <v>14</v>
      </c>
      <c r="F576" s="18">
        <v>11</v>
      </c>
      <c r="G576" s="18">
        <v>3</v>
      </c>
      <c r="H576" s="113">
        <f t="shared" ref="H576:J581" si="133">E576/H$145*100</f>
        <v>1.7434620174346203</v>
      </c>
      <c r="I576" s="4">
        <f t="shared" si="133"/>
        <v>1.5151515151515151</v>
      </c>
      <c r="J576" s="4">
        <f t="shared" si="133"/>
        <v>3.8961038961038961</v>
      </c>
      <c r="K576" s="81"/>
      <c r="L576" s="81"/>
      <c r="M576" s="91"/>
      <c r="N576" s="91"/>
      <c r="O576" s="91"/>
    </row>
    <row r="577" spans="1:15" ht="15" customHeight="1" x14ac:dyDescent="0.15">
      <c r="B577" s="34" t="s">
        <v>534</v>
      </c>
      <c r="C577" s="255"/>
      <c r="E577" s="18">
        <v>406</v>
      </c>
      <c r="F577" s="18">
        <v>369</v>
      </c>
      <c r="G577" s="18">
        <v>37</v>
      </c>
      <c r="H577" s="113">
        <f t="shared" si="133"/>
        <v>50.560398505603985</v>
      </c>
      <c r="I577" s="4">
        <f t="shared" si="133"/>
        <v>50.826446280991732</v>
      </c>
      <c r="J577" s="4">
        <f t="shared" si="133"/>
        <v>48.051948051948052</v>
      </c>
      <c r="K577" s="81"/>
      <c r="L577" s="81"/>
      <c r="M577" s="91"/>
      <c r="N577" s="91"/>
      <c r="O577" s="91"/>
    </row>
    <row r="578" spans="1:15" ht="15" customHeight="1" x14ac:dyDescent="0.15">
      <c r="B578" s="34" t="s">
        <v>535</v>
      </c>
      <c r="C578" s="255"/>
      <c r="E578" s="18">
        <v>249</v>
      </c>
      <c r="F578" s="18">
        <v>224</v>
      </c>
      <c r="G578" s="18">
        <v>25</v>
      </c>
      <c r="H578" s="113">
        <f t="shared" si="133"/>
        <v>31.008717310087174</v>
      </c>
      <c r="I578" s="4">
        <f t="shared" si="133"/>
        <v>30.853994490358126</v>
      </c>
      <c r="J578" s="4">
        <f t="shared" si="133"/>
        <v>32.467532467532465</v>
      </c>
      <c r="K578" s="81"/>
      <c r="L578" s="81"/>
      <c r="M578" s="91"/>
      <c r="N578" s="91"/>
      <c r="O578" s="91"/>
    </row>
    <row r="579" spans="1:15" ht="15" customHeight="1" x14ac:dyDescent="0.15">
      <c r="B579" s="34" t="s">
        <v>536</v>
      </c>
      <c r="C579" s="255"/>
      <c r="E579" s="18">
        <v>29</v>
      </c>
      <c r="F579" s="18">
        <v>26</v>
      </c>
      <c r="G579" s="18">
        <v>3</v>
      </c>
      <c r="H579" s="113">
        <f t="shared" si="133"/>
        <v>3.6114570361145701</v>
      </c>
      <c r="I579" s="4">
        <f t="shared" si="133"/>
        <v>3.5812672176308542</v>
      </c>
      <c r="J579" s="4">
        <f t="shared" si="133"/>
        <v>3.8961038961038961</v>
      </c>
      <c r="K579" s="81"/>
      <c r="L579" s="81"/>
      <c r="M579" s="91"/>
      <c r="N579" s="91"/>
      <c r="O579" s="91"/>
    </row>
    <row r="580" spans="1:15" ht="15" customHeight="1" x14ac:dyDescent="0.15">
      <c r="B580" s="34" t="s">
        <v>537</v>
      </c>
      <c r="C580" s="235"/>
      <c r="E580" s="18">
        <v>12</v>
      </c>
      <c r="F580" s="18">
        <v>11</v>
      </c>
      <c r="G580" s="18">
        <v>1</v>
      </c>
      <c r="H580" s="113">
        <f t="shared" si="133"/>
        <v>1.4943960149439601</v>
      </c>
      <c r="I580" s="4">
        <f t="shared" si="133"/>
        <v>1.5151515151515151</v>
      </c>
      <c r="J580" s="4">
        <f t="shared" si="133"/>
        <v>1.2987012987012987</v>
      </c>
      <c r="K580" s="81"/>
      <c r="L580" s="81"/>
      <c r="M580" s="81"/>
      <c r="N580" s="81"/>
      <c r="O580" s="81"/>
    </row>
    <row r="581" spans="1:15" ht="15" customHeight="1" x14ac:dyDescent="0.15">
      <c r="B581" s="35" t="s">
        <v>0</v>
      </c>
      <c r="C581" s="89"/>
      <c r="D581" s="36"/>
      <c r="E581" s="19">
        <v>93</v>
      </c>
      <c r="F581" s="19">
        <v>85</v>
      </c>
      <c r="G581" s="19">
        <v>8</v>
      </c>
      <c r="H581" s="117">
        <f t="shared" si="133"/>
        <v>11.581569115815691</v>
      </c>
      <c r="I581" s="5">
        <f t="shared" si="133"/>
        <v>11.707988980716253</v>
      </c>
      <c r="J581" s="5">
        <f t="shared" si="133"/>
        <v>10.38961038961039</v>
      </c>
      <c r="K581" s="23"/>
      <c r="L581" s="23"/>
      <c r="M581" s="23"/>
      <c r="N581" s="23"/>
      <c r="O581" s="23"/>
    </row>
    <row r="582" spans="1:15" ht="15" customHeight="1" x14ac:dyDescent="0.15">
      <c r="B582" s="38" t="s">
        <v>1</v>
      </c>
      <c r="C582" s="79"/>
      <c r="D582" s="28"/>
      <c r="E582" s="39">
        <f>SUM(E576:E581)</f>
        <v>803</v>
      </c>
      <c r="F582" s="39">
        <f>SUM(F576:F581)</f>
        <v>726</v>
      </c>
      <c r="G582" s="39">
        <f>SUM(G576:G581)</f>
        <v>77</v>
      </c>
      <c r="H582" s="114">
        <f>IF(SUM(H576:H581)&gt;100,"－",SUM(H576:H581))</f>
        <v>100.00000000000001</v>
      </c>
      <c r="I582" s="6">
        <f>IF(SUM(I576:I581)&gt;100,"－",SUM(I576:I581))</f>
        <v>100</v>
      </c>
      <c r="J582" s="6">
        <f>IF(SUM(J576:J581)&gt;100,"－",SUM(J576:J581))</f>
        <v>100</v>
      </c>
      <c r="K582" s="23"/>
      <c r="L582" s="23"/>
      <c r="M582" s="23"/>
      <c r="N582" s="23"/>
      <c r="O582" s="23"/>
    </row>
    <row r="583" spans="1:15" ht="15" customHeight="1" x14ac:dyDescent="0.15">
      <c r="B583" s="38" t="s">
        <v>108</v>
      </c>
      <c r="C583" s="79"/>
      <c r="D583" s="29"/>
      <c r="E583" s="41">
        <v>0.66460563380281901</v>
      </c>
      <c r="F583" s="72">
        <v>0.6650078003120149</v>
      </c>
      <c r="G583" s="72">
        <v>0.66086956521739182</v>
      </c>
      <c r="H583" s="23"/>
      <c r="I583" s="23"/>
      <c r="J583" s="23"/>
      <c r="K583" s="23"/>
      <c r="L583" s="23"/>
      <c r="M583" s="23"/>
      <c r="N583" s="23"/>
      <c r="O583" s="23"/>
    </row>
    <row r="584" spans="1:15" ht="15" customHeight="1" x14ac:dyDescent="0.15">
      <c r="B584" s="38" t="s">
        <v>109</v>
      </c>
      <c r="C584" s="79"/>
      <c r="D584" s="29"/>
      <c r="E584" s="41">
        <v>5.2</v>
      </c>
      <c r="F584" s="72">
        <v>5.2</v>
      </c>
      <c r="G584" s="72">
        <v>3</v>
      </c>
      <c r="H584" s="23"/>
      <c r="I584" s="23"/>
      <c r="J584" s="23"/>
      <c r="K584" s="23"/>
      <c r="L584" s="23"/>
      <c r="M584" s="23"/>
      <c r="N584" s="23"/>
      <c r="O584" s="23"/>
    </row>
    <row r="585" spans="1:15" ht="15" customHeight="1" x14ac:dyDescent="0.15">
      <c r="B585" s="63"/>
      <c r="C585" s="45"/>
      <c r="D585" s="45"/>
      <c r="E585" s="45"/>
      <c r="F585" s="45"/>
      <c r="G585" s="93"/>
      <c r="H585" s="46"/>
    </row>
    <row r="586" spans="1:15" ht="15" customHeight="1" x14ac:dyDescent="0.15">
      <c r="A586" s="74" t="s">
        <v>719</v>
      </c>
      <c r="B586" s="63"/>
      <c r="C586" s="45"/>
      <c r="D586" s="45"/>
      <c r="E586" s="45"/>
      <c r="F586" s="45"/>
      <c r="G586" s="93"/>
      <c r="H586" s="46"/>
    </row>
    <row r="587" spans="1:15" ht="15" customHeight="1" x14ac:dyDescent="0.15">
      <c r="A587" s="1" t="s">
        <v>720</v>
      </c>
      <c r="B587" s="22"/>
      <c r="H587" s="7"/>
    </row>
    <row r="588" spans="1:15" ht="13.65" customHeight="1" x14ac:dyDescent="0.15">
      <c r="B588" s="65"/>
      <c r="C588" s="33"/>
      <c r="D588" s="33"/>
      <c r="E588" s="80"/>
      <c r="F588" s="84" t="s">
        <v>2</v>
      </c>
      <c r="G588" s="87"/>
      <c r="H588" s="110"/>
      <c r="I588" s="84" t="s">
        <v>3</v>
      </c>
      <c r="J588" s="85"/>
    </row>
    <row r="589" spans="1:15" ht="19.2" x14ac:dyDescent="0.15">
      <c r="B589" s="78"/>
      <c r="E589" s="98" t="s">
        <v>4</v>
      </c>
      <c r="F589" s="98" t="s">
        <v>231</v>
      </c>
      <c r="G589" s="98" t="s">
        <v>233</v>
      </c>
      <c r="H589" s="107" t="s">
        <v>4</v>
      </c>
      <c r="I589" s="98" t="s">
        <v>231</v>
      </c>
      <c r="J589" s="98" t="s">
        <v>233</v>
      </c>
    </row>
    <row r="590" spans="1:15" ht="12" customHeight="1" x14ac:dyDescent="0.15">
      <c r="B590" s="35"/>
      <c r="C590" s="89"/>
      <c r="D590" s="36"/>
      <c r="E590" s="37"/>
      <c r="F590" s="37"/>
      <c r="G590" s="37"/>
      <c r="H590" s="111">
        <f>E$152-E562</f>
        <v>789</v>
      </c>
      <c r="I590" s="2">
        <f>F$152-F562</f>
        <v>715</v>
      </c>
      <c r="J590" s="2">
        <f>G$152-G562</f>
        <v>74</v>
      </c>
      <c r="K590" s="91"/>
      <c r="L590" s="91"/>
      <c r="M590" s="91"/>
      <c r="N590" s="91"/>
      <c r="O590" s="91"/>
    </row>
    <row r="591" spans="1:15" ht="15" customHeight="1" x14ac:dyDescent="0.15">
      <c r="B591" s="34" t="s">
        <v>461</v>
      </c>
      <c r="C591" s="235"/>
      <c r="E591" s="18">
        <v>203</v>
      </c>
      <c r="F591" s="18">
        <v>190</v>
      </c>
      <c r="G591" s="18">
        <v>13</v>
      </c>
      <c r="H591" s="113">
        <f t="shared" ref="H591:J599" si="134">E591/H$590*100</f>
        <v>25.728770595690747</v>
      </c>
      <c r="I591" s="4">
        <f t="shared" si="134"/>
        <v>26.573426573426573</v>
      </c>
      <c r="J591" s="4">
        <f t="shared" si="134"/>
        <v>17.567567567567568</v>
      </c>
      <c r="K591" s="81"/>
      <c r="L591" s="81"/>
      <c r="M591" s="81"/>
      <c r="N591" s="81"/>
      <c r="O591" s="81"/>
    </row>
    <row r="592" spans="1:15" ht="15" customHeight="1" x14ac:dyDescent="0.15">
      <c r="B592" s="34" t="s">
        <v>462</v>
      </c>
      <c r="C592" s="255"/>
      <c r="E592" s="18">
        <v>87</v>
      </c>
      <c r="F592" s="18">
        <v>80</v>
      </c>
      <c r="G592" s="18">
        <v>7</v>
      </c>
      <c r="H592" s="113">
        <f t="shared" si="134"/>
        <v>11.02661596958175</v>
      </c>
      <c r="I592" s="4">
        <f t="shared" si="134"/>
        <v>11.188811188811188</v>
      </c>
      <c r="J592" s="4">
        <f t="shared" si="134"/>
        <v>9.4594594594594597</v>
      </c>
      <c r="K592" s="81"/>
      <c r="L592" s="81"/>
      <c r="M592" s="81"/>
      <c r="N592" s="81"/>
      <c r="O592" s="81"/>
    </row>
    <row r="593" spans="1:15" ht="15" customHeight="1" x14ac:dyDescent="0.15">
      <c r="B593" s="34" t="s">
        <v>463</v>
      </c>
      <c r="C593" s="255"/>
      <c r="E593" s="18">
        <v>38</v>
      </c>
      <c r="F593" s="18">
        <v>35</v>
      </c>
      <c r="G593" s="18">
        <v>3</v>
      </c>
      <c r="H593" s="113">
        <f t="shared" si="134"/>
        <v>4.8162230671736372</v>
      </c>
      <c r="I593" s="4">
        <f t="shared" si="134"/>
        <v>4.895104895104895</v>
      </c>
      <c r="J593" s="4">
        <f t="shared" si="134"/>
        <v>4.0540540540540544</v>
      </c>
      <c r="K593" s="81"/>
      <c r="L593" s="81"/>
      <c r="M593" s="81"/>
      <c r="N593" s="81"/>
      <c r="O593" s="81"/>
    </row>
    <row r="594" spans="1:15" ht="15" customHeight="1" x14ac:dyDescent="0.15">
      <c r="B594" s="34" t="s">
        <v>464</v>
      </c>
      <c r="C594" s="255"/>
      <c r="E594" s="18">
        <v>308</v>
      </c>
      <c r="F594" s="18">
        <v>279</v>
      </c>
      <c r="G594" s="18">
        <v>29</v>
      </c>
      <c r="H594" s="113">
        <f t="shared" si="134"/>
        <v>39.036755386565275</v>
      </c>
      <c r="I594" s="4">
        <f t="shared" si="134"/>
        <v>39.02097902097902</v>
      </c>
      <c r="J594" s="4">
        <f t="shared" si="134"/>
        <v>39.189189189189186</v>
      </c>
      <c r="K594" s="81"/>
      <c r="L594" s="81"/>
      <c r="M594" s="81"/>
      <c r="N594" s="81"/>
      <c r="O594" s="81"/>
    </row>
    <row r="595" spans="1:15" ht="15" customHeight="1" x14ac:dyDescent="0.15">
      <c r="B595" s="34" t="s">
        <v>542</v>
      </c>
      <c r="C595" s="255"/>
      <c r="E595" s="18">
        <v>190</v>
      </c>
      <c r="F595" s="18">
        <v>177</v>
      </c>
      <c r="G595" s="18">
        <v>13</v>
      </c>
      <c r="H595" s="113">
        <f t="shared" si="134"/>
        <v>24.081115335868187</v>
      </c>
      <c r="I595" s="4">
        <f t="shared" si="134"/>
        <v>24.755244755244753</v>
      </c>
      <c r="J595" s="4">
        <f t="shared" si="134"/>
        <v>17.567567567567568</v>
      </c>
      <c r="K595" s="81"/>
      <c r="L595" s="81"/>
      <c r="M595" s="81"/>
      <c r="N595" s="81"/>
      <c r="O595" s="81"/>
    </row>
    <row r="596" spans="1:15" ht="15" customHeight="1" x14ac:dyDescent="0.15">
      <c r="B596" s="34" t="s">
        <v>465</v>
      </c>
      <c r="C596" s="255"/>
      <c r="E596" s="18">
        <v>75</v>
      </c>
      <c r="F596" s="18">
        <v>66</v>
      </c>
      <c r="G596" s="18">
        <v>9</v>
      </c>
      <c r="H596" s="113">
        <f t="shared" si="134"/>
        <v>9.5057034220532319</v>
      </c>
      <c r="I596" s="4">
        <f t="shared" si="134"/>
        <v>9.2307692307692317</v>
      </c>
      <c r="J596" s="4">
        <f t="shared" si="134"/>
        <v>12.162162162162163</v>
      </c>
      <c r="K596" s="81"/>
      <c r="L596" s="81"/>
      <c r="M596" s="81"/>
      <c r="N596" s="81"/>
      <c r="O596" s="81"/>
    </row>
    <row r="597" spans="1:15" ht="15" customHeight="1" x14ac:dyDescent="0.15">
      <c r="B597" s="34" t="s">
        <v>580</v>
      </c>
      <c r="C597" s="255"/>
      <c r="E597" s="18">
        <v>22</v>
      </c>
      <c r="F597" s="18">
        <v>21</v>
      </c>
      <c r="G597" s="18">
        <v>1</v>
      </c>
      <c r="H597" s="113">
        <f t="shared" ref="H597" si="135">E597/H$590*100</f>
        <v>2.788339670468948</v>
      </c>
      <c r="I597" s="4">
        <f t="shared" ref="I597" si="136">F597/I$590*100</f>
        <v>2.9370629370629371</v>
      </c>
      <c r="J597" s="4">
        <f t="shared" ref="J597" si="137">G597/J$590*100</f>
        <v>1.3513513513513513</v>
      </c>
      <c r="K597" s="81"/>
      <c r="L597" s="81"/>
      <c r="M597" s="81"/>
      <c r="N597" s="81"/>
      <c r="O597" s="81"/>
    </row>
    <row r="598" spans="1:15" ht="15" customHeight="1" x14ac:dyDescent="0.15">
      <c r="B598" s="34" t="s">
        <v>466</v>
      </c>
      <c r="C598" s="255"/>
      <c r="E598" s="18">
        <v>48</v>
      </c>
      <c r="F598" s="18">
        <v>43</v>
      </c>
      <c r="G598" s="18">
        <v>5</v>
      </c>
      <c r="H598" s="113">
        <f t="shared" si="134"/>
        <v>6.083650190114068</v>
      </c>
      <c r="I598" s="4">
        <f t="shared" si="134"/>
        <v>6.0139860139860142</v>
      </c>
      <c r="J598" s="4">
        <f t="shared" si="134"/>
        <v>6.756756756756757</v>
      </c>
      <c r="K598" s="81"/>
      <c r="L598" s="81"/>
      <c r="M598" s="81"/>
      <c r="N598" s="81"/>
      <c r="O598" s="81"/>
    </row>
    <row r="599" spans="1:15" ht="15" customHeight="1" x14ac:dyDescent="0.15">
      <c r="B599" s="35" t="s">
        <v>0</v>
      </c>
      <c r="C599" s="89"/>
      <c r="D599" s="36"/>
      <c r="E599" s="19">
        <v>20</v>
      </c>
      <c r="F599" s="19">
        <v>17</v>
      </c>
      <c r="G599" s="19">
        <v>3</v>
      </c>
      <c r="H599" s="117">
        <f t="shared" si="134"/>
        <v>2.5348542458808616</v>
      </c>
      <c r="I599" s="5">
        <f t="shared" si="134"/>
        <v>2.3776223776223775</v>
      </c>
      <c r="J599" s="5">
        <f t="shared" si="134"/>
        <v>4.0540540540540544</v>
      </c>
      <c r="K599" s="23"/>
      <c r="L599" s="23"/>
      <c r="M599" s="23"/>
      <c r="N599" s="23"/>
      <c r="O599" s="23"/>
    </row>
    <row r="600" spans="1:15" ht="15" customHeight="1" x14ac:dyDescent="0.15">
      <c r="B600" s="38" t="s">
        <v>1</v>
      </c>
      <c r="C600" s="79"/>
      <c r="D600" s="28"/>
      <c r="E600" s="39">
        <f>SUM(E591:E599)</f>
        <v>991</v>
      </c>
      <c r="F600" s="39">
        <f>SUM(F591:F599)</f>
        <v>908</v>
      </c>
      <c r="G600" s="39">
        <f>SUM(G591:G599)</f>
        <v>83</v>
      </c>
      <c r="H600" s="114" t="str">
        <f>IF(SUM(H591:H599)&gt;100,"－",SUM(H591:H599))</f>
        <v>－</v>
      </c>
      <c r="I600" s="6" t="str">
        <f>IF(SUM(I591:I599)&gt;100,"－",SUM(I591:I599))</f>
        <v>－</v>
      </c>
      <c r="J600" s="6" t="str">
        <f>IF(SUM(J591:J599)&gt;100,"－",SUM(J591:J599))</f>
        <v>－</v>
      </c>
      <c r="K600" s="23"/>
      <c r="L600" s="23"/>
      <c r="M600" s="23"/>
      <c r="N600" s="23"/>
      <c r="O600" s="23"/>
    </row>
    <row r="601" spans="1:15" ht="15" customHeight="1" x14ac:dyDescent="0.15">
      <c r="B601" s="63"/>
      <c r="C601" s="45"/>
      <c r="D601" s="45"/>
      <c r="E601" s="45"/>
      <c r="F601" s="45"/>
      <c r="G601" s="93"/>
      <c r="H601" s="46"/>
    </row>
    <row r="602" spans="1:15" ht="15" customHeight="1" x14ac:dyDescent="0.15">
      <c r="A602" s="1" t="s">
        <v>721</v>
      </c>
      <c r="B602" s="22"/>
      <c r="H602" s="7"/>
    </row>
    <row r="603" spans="1:15" ht="13.65" customHeight="1" x14ac:dyDescent="0.15">
      <c r="B603" s="65"/>
      <c r="C603" s="33"/>
      <c r="D603" s="33"/>
      <c r="E603" s="80"/>
      <c r="F603" s="84" t="s">
        <v>2</v>
      </c>
      <c r="G603" s="87"/>
      <c r="H603" s="110"/>
      <c r="I603" s="84" t="s">
        <v>3</v>
      </c>
      <c r="J603" s="85"/>
    </row>
    <row r="604" spans="1:15" ht="19.2" x14ac:dyDescent="0.15">
      <c r="B604" s="71" t="s">
        <v>137</v>
      </c>
      <c r="C604" s="45"/>
      <c r="D604" s="45"/>
      <c r="E604" s="98" t="s">
        <v>4</v>
      </c>
      <c r="F604" s="98" t="s">
        <v>231</v>
      </c>
      <c r="G604" s="98" t="s">
        <v>233</v>
      </c>
      <c r="H604" s="107" t="s">
        <v>4</v>
      </c>
      <c r="I604" s="98" t="s">
        <v>231</v>
      </c>
      <c r="J604" s="98" t="s">
        <v>233</v>
      </c>
    </row>
    <row r="605" spans="1:15" ht="12" customHeight="1" x14ac:dyDescent="0.15">
      <c r="B605" s="35"/>
      <c r="C605" s="89"/>
      <c r="D605" s="36"/>
      <c r="E605" s="37"/>
      <c r="F605" s="37"/>
      <c r="G605" s="37"/>
      <c r="H605" s="111">
        <f>E$152</f>
        <v>803</v>
      </c>
      <c r="I605" s="2">
        <f>F$152</f>
        <v>726</v>
      </c>
      <c r="J605" s="2">
        <f>G$152</f>
        <v>77</v>
      </c>
      <c r="K605" s="91"/>
      <c r="L605" s="91"/>
      <c r="M605" s="91"/>
      <c r="N605" s="91"/>
      <c r="O605" s="91"/>
    </row>
    <row r="606" spans="1:15" ht="15" customHeight="1" x14ac:dyDescent="0.15">
      <c r="B606" s="34" t="s">
        <v>199</v>
      </c>
      <c r="C606" s="235"/>
      <c r="E606" s="18">
        <v>69</v>
      </c>
      <c r="F606" s="18">
        <v>61</v>
      </c>
      <c r="G606" s="18">
        <v>8</v>
      </c>
      <c r="H606" s="113">
        <f t="shared" ref="H606:H618" si="138">E606/H$145*100</f>
        <v>8.5927770859277697</v>
      </c>
      <c r="I606" s="4">
        <f t="shared" ref="I606:I618" si="139">F606/I$145*100</f>
        <v>8.4022038567493116</v>
      </c>
      <c r="J606" s="4">
        <f t="shared" ref="J606:J618" si="140">G606/J$145*100</f>
        <v>10.38961038961039</v>
      </c>
      <c r="K606" s="81"/>
      <c r="L606" s="81"/>
      <c r="M606" s="81"/>
      <c r="N606" s="81"/>
      <c r="O606" s="81"/>
    </row>
    <row r="607" spans="1:15" ht="15" customHeight="1" x14ac:dyDescent="0.15">
      <c r="B607" s="34" t="s">
        <v>181</v>
      </c>
      <c r="C607" s="235"/>
      <c r="E607" s="18">
        <v>10</v>
      </c>
      <c r="F607" s="18">
        <v>10</v>
      </c>
      <c r="G607" s="18">
        <v>0</v>
      </c>
      <c r="H607" s="113">
        <f t="shared" si="138"/>
        <v>1.2453300124533</v>
      </c>
      <c r="I607" s="4">
        <f t="shared" si="139"/>
        <v>1.3774104683195594</v>
      </c>
      <c r="J607" s="4">
        <f t="shared" si="140"/>
        <v>0</v>
      </c>
      <c r="K607" s="81"/>
      <c r="L607" s="81"/>
      <c r="M607" s="81"/>
      <c r="N607" s="81"/>
      <c r="O607" s="81"/>
    </row>
    <row r="608" spans="1:15" ht="15" customHeight="1" x14ac:dyDescent="0.15">
      <c r="B608" s="34" t="s">
        <v>182</v>
      </c>
      <c r="C608" s="235"/>
      <c r="E608" s="18">
        <v>64</v>
      </c>
      <c r="F608" s="18">
        <v>60</v>
      </c>
      <c r="G608" s="18">
        <v>4</v>
      </c>
      <c r="H608" s="113">
        <f t="shared" si="138"/>
        <v>7.9701120797011207</v>
      </c>
      <c r="I608" s="4">
        <f t="shared" si="139"/>
        <v>8.2644628099173563</v>
      </c>
      <c r="J608" s="4">
        <f t="shared" si="140"/>
        <v>5.1948051948051948</v>
      </c>
      <c r="K608" s="81"/>
      <c r="L608" s="81"/>
      <c r="M608" s="81"/>
      <c r="N608" s="81"/>
      <c r="O608" s="81"/>
    </row>
    <row r="609" spans="2:15" ht="15" customHeight="1" x14ac:dyDescent="0.15">
      <c r="B609" s="34" t="s">
        <v>183</v>
      </c>
      <c r="C609" s="235"/>
      <c r="E609" s="18">
        <v>85</v>
      </c>
      <c r="F609" s="18">
        <v>76</v>
      </c>
      <c r="G609" s="18">
        <v>9</v>
      </c>
      <c r="H609" s="113">
        <f t="shared" si="138"/>
        <v>10.585305105853053</v>
      </c>
      <c r="I609" s="4">
        <f t="shared" si="139"/>
        <v>10.46831955922865</v>
      </c>
      <c r="J609" s="4">
        <f t="shared" si="140"/>
        <v>11.688311688311687</v>
      </c>
      <c r="K609" s="81"/>
      <c r="L609" s="81"/>
      <c r="M609" s="81"/>
      <c r="N609" s="81"/>
      <c r="O609" s="81"/>
    </row>
    <row r="610" spans="2:15" ht="15" customHeight="1" x14ac:dyDescent="0.15">
      <c r="B610" s="34" t="s">
        <v>184</v>
      </c>
      <c r="C610" s="235"/>
      <c r="E610" s="18">
        <v>57</v>
      </c>
      <c r="F610" s="18">
        <v>54</v>
      </c>
      <c r="G610" s="18">
        <v>3</v>
      </c>
      <c r="H610" s="113">
        <f t="shared" si="138"/>
        <v>7.0983810709838115</v>
      </c>
      <c r="I610" s="4">
        <f t="shared" si="139"/>
        <v>7.4380165289256199</v>
      </c>
      <c r="J610" s="4">
        <f t="shared" si="140"/>
        <v>3.8961038961038961</v>
      </c>
      <c r="K610" s="81"/>
      <c r="L610" s="81"/>
      <c r="M610" s="81"/>
      <c r="N610" s="81"/>
      <c r="O610" s="81"/>
    </row>
    <row r="611" spans="2:15" ht="15" customHeight="1" x14ac:dyDescent="0.15">
      <c r="B611" s="34" t="s">
        <v>185</v>
      </c>
      <c r="C611" s="235"/>
      <c r="E611" s="18">
        <v>45</v>
      </c>
      <c r="F611" s="18">
        <v>39</v>
      </c>
      <c r="G611" s="18">
        <v>6</v>
      </c>
      <c r="H611" s="113">
        <f t="shared" si="138"/>
        <v>5.6039850560398508</v>
      </c>
      <c r="I611" s="4">
        <f t="shared" si="139"/>
        <v>5.3719008264462813</v>
      </c>
      <c r="J611" s="4">
        <f t="shared" si="140"/>
        <v>7.7922077922077921</v>
      </c>
      <c r="K611" s="81"/>
      <c r="L611" s="81"/>
      <c r="M611" s="81"/>
      <c r="N611" s="81"/>
      <c r="O611" s="81"/>
    </row>
    <row r="612" spans="2:15" ht="15" customHeight="1" x14ac:dyDescent="0.15">
      <c r="B612" s="34" t="s">
        <v>186</v>
      </c>
      <c r="C612" s="235"/>
      <c r="E612" s="18">
        <v>34</v>
      </c>
      <c r="F612" s="18">
        <v>31</v>
      </c>
      <c r="G612" s="18">
        <v>3</v>
      </c>
      <c r="H612" s="113">
        <f t="shared" si="138"/>
        <v>4.2341220423412205</v>
      </c>
      <c r="I612" s="4">
        <f t="shared" si="139"/>
        <v>4.2699724517906334</v>
      </c>
      <c r="J612" s="4">
        <f t="shared" si="140"/>
        <v>3.8961038961038961</v>
      </c>
      <c r="K612" s="81"/>
      <c r="L612" s="81"/>
      <c r="M612" s="81"/>
      <c r="N612" s="81"/>
      <c r="O612" s="81"/>
    </row>
    <row r="613" spans="2:15" ht="15" customHeight="1" x14ac:dyDescent="0.15">
      <c r="B613" s="34" t="s">
        <v>187</v>
      </c>
      <c r="C613" s="235"/>
      <c r="E613" s="18">
        <v>26</v>
      </c>
      <c r="F613" s="18">
        <v>24</v>
      </c>
      <c r="G613" s="18">
        <v>2</v>
      </c>
      <c r="H613" s="113">
        <f t="shared" si="138"/>
        <v>3.2378580323785799</v>
      </c>
      <c r="I613" s="4">
        <f t="shared" si="139"/>
        <v>3.3057851239669422</v>
      </c>
      <c r="J613" s="4">
        <f t="shared" si="140"/>
        <v>2.5974025974025974</v>
      </c>
      <c r="K613" s="81"/>
      <c r="L613" s="81"/>
      <c r="M613" s="81"/>
      <c r="N613" s="81"/>
      <c r="O613" s="81"/>
    </row>
    <row r="614" spans="2:15" ht="15" customHeight="1" x14ac:dyDescent="0.15">
      <c r="B614" s="34" t="s">
        <v>188</v>
      </c>
      <c r="C614" s="235"/>
      <c r="E614" s="18">
        <v>26</v>
      </c>
      <c r="F614" s="18">
        <v>25</v>
      </c>
      <c r="G614" s="18">
        <v>1</v>
      </c>
      <c r="H614" s="113">
        <f t="shared" si="138"/>
        <v>3.2378580323785799</v>
      </c>
      <c r="I614" s="4">
        <f t="shared" si="139"/>
        <v>3.443526170798898</v>
      </c>
      <c r="J614" s="4">
        <f t="shared" si="140"/>
        <v>1.2987012987012987</v>
      </c>
      <c r="K614" s="81"/>
      <c r="L614" s="81"/>
      <c r="M614" s="81"/>
      <c r="N614" s="81"/>
      <c r="O614" s="81"/>
    </row>
    <row r="615" spans="2:15" ht="15" customHeight="1" x14ac:dyDescent="0.15">
      <c r="B615" s="34" t="s">
        <v>155</v>
      </c>
      <c r="C615" s="235"/>
      <c r="E615" s="18">
        <v>22</v>
      </c>
      <c r="F615" s="18">
        <v>20</v>
      </c>
      <c r="G615" s="18">
        <v>2</v>
      </c>
      <c r="H615" s="113">
        <f t="shared" si="138"/>
        <v>2.7397260273972601</v>
      </c>
      <c r="I615" s="4">
        <f t="shared" si="139"/>
        <v>2.7548209366391188</v>
      </c>
      <c r="J615" s="4">
        <f t="shared" si="140"/>
        <v>2.5974025974025974</v>
      </c>
      <c r="K615" s="81"/>
      <c r="L615" s="81"/>
      <c r="M615" s="81"/>
      <c r="N615" s="81"/>
      <c r="O615" s="81"/>
    </row>
    <row r="616" spans="2:15" ht="15" customHeight="1" x14ac:dyDescent="0.15">
      <c r="B616" s="34" t="s">
        <v>156</v>
      </c>
      <c r="C616" s="235"/>
      <c r="E616" s="18">
        <v>22</v>
      </c>
      <c r="F616" s="18">
        <v>19</v>
      </c>
      <c r="G616" s="18">
        <v>3</v>
      </c>
      <c r="H616" s="113">
        <f t="shared" si="138"/>
        <v>2.7397260273972601</v>
      </c>
      <c r="I616" s="4">
        <f t="shared" si="139"/>
        <v>2.6170798898071626</v>
      </c>
      <c r="J616" s="4">
        <f t="shared" si="140"/>
        <v>3.8961038961038961</v>
      </c>
      <c r="K616" s="81"/>
      <c r="L616" s="81"/>
      <c r="M616" s="81"/>
      <c r="N616" s="81"/>
      <c r="O616" s="81"/>
    </row>
    <row r="617" spans="2:15" ht="15" customHeight="1" x14ac:dyDescent="0.15">
      <c r="B617" s="34" t="s">
        <v>189</v>
      </c>
      <c r="C617" s="235"/>
      <c r="E617" s="18">
        <v>37</v>
      </c>
      <c r="F617" s="18">
        <v>30</v>
      </c>
      <c r="G617" s="18">
        <v>7</v>
      </c>
      <c r="H617" s="113">
        <f t="shared" si="138"/>
        <v>4.6077210460772102</v>
      </c>
      <c r="I617" s="4">
        <f t="shared" si="139"/>
        <v>4.1322314049586781</v>
      </c>
      <c r="J617" s="4">
        <f t="shared" si="140"/>
        <v>9.0909090909090917</v>
      </c>
      <c r="K617" s="81"/>
      <c r="L617" s="81"/>
      <c r="M617" s="81"/>
      <c r="N617" s="81"/>
      <c r="O617" s="81"/>
    </row>
    <row r="618" spans="2:15" ht="15" customHeight="1" x14ac:dyDescent="0.15">
      <c r="B618" s="35" t="s">
        <v>160</v>
      </c>
      <c r="C618" s="89"/>
      <c r="D618" s="36"/>
      <c r="E618" s="19">
        <v>306</v>
      </c>
      <c r="F618" s="19">
        <v>277</v>
      </c>
      <c r="G618" s="19">
        <v>29</v>
      </c>
      <c r="H618" s="117">
        <f t="shared" si="138"/>
        <v>38.107098381070983</v>
      </c>
      <c r="I618" s="5">
        <f t="shared" si="139"/>
        <v>38.154269972451793</v>
      </c>
      <c r="J618" s="5">
        <f t="shared" si="140"/>
        <v>37.662337662337663</v>
      </c>
      <c r="K618" s="23"/>
      <c r="L618" s="23"/>
      <c r="M618" s="23"/>
      <c r="N618" s="23"/>
      <c r="O618" s="23"/>
    </row>
    <row r="619" spans="2:15" ht="15" customHeight="1" x14ac:dyDescent="0.15">
      <c r="B619" s="38" t="s">
        <v>1</v>
      </c>
      <c r="C619" s="79"/>
      <c r="D619" s="28"/>
      <c r="E619" s="39">
        <f>SUM(E606:E618)</f>
        <v>803</v>
      </c>
      <c r="F619" s="39">
        <f>SUM(F606:F618)</f>
        <v>726</v>
      </c>
      <c r="G619" s="39">
        <f>SUM(G606:G618)</f>
        <v>77</v>
      </c>
      <c r="H619" s="114">
        <f>IF(SUM(H606:H618)&gt;100,"－",SUM(H606:H618))</f>
        <v>100</v>
      </c>
      <c r="I619" s="6">
        <f>IF(SUM(I606:I618)&gt;100,"－",SUM(I606:I618))</f>
        <v>100</v>
      </c>
      <c r="J619" s="6">
        <f>IF(SUM(J606:J618)&gt;100,"－",SUM(J606:J618))</f>
        <v>100</v>
      </c>
      <c r="K619" s="23"/>
      <c r="L619" s="23"/>
      <c r="M619" s="23"/>
      <c r="N619" s="23"/>
      <c r="O619" s="23"/>
    </row>
    <row r="620" spans="2:15" ht="15" customHeight="1" x14ac:dyDescent="0.15">
      <c r="B620" s="38" t="s">
        <v>92</v>
      </c>
      <c r="C620" s="79"/>
      <c r="D620" s="29"/>
      <c r="E620" s="41">
        <v>23.897244627505241</v>
      </c>
      <c r="F620" s="72">
        <v>23.626050235427918</v>
      </c>
      <c r="G620" s="72">
        <v>26.434042170061911</v>
      </c>
      <c r="H620" s="23"/>
      <c r="I620" s="23"/>
      <c r="J620" s="23"/>
      <c r="K620" s="23"/>
      <c r="L620" s="23"/>
      <c r="M620" s="23"/>
      <c r="N620" s="23"/>
      <c r="O620" s="23"/>
    </row>
    <row r="621" spans="2:15" ht="15" customHeight="1" x14ac:dyDescent="0.15">
      <c r="B621" s="63"/>
      <c r="C621" s="45"/>
      <c r="D621" s="45"/>
      <c r="E621" s="45"/>
      <c r="F621" s="45"/>
      <c r="G621" s="93"/>
      <c r="H621" s="46"/>
    </row>
    <row r="622" spans="2:15" ht="13.65" customHeight="1" x14ac:dyDescent="0.15">
      <c r="B622" s="65"/>
      <c r="C622" s="33"/>
      <c r="D622" s="33"/>
      <c r="E622" s="80"/>
      <c r="F622" s="84" t="s">
        <v>2</v>
      </c>
      <c r="G622" s="87"/>
      <c r="H622" s="110"/>
      <c r="I622" s="84" t="s">
        <v>3</v>
      </c>
      <c r="J622" s="85"/>
    </row>
    <row r="623" spans="2:15" ht="19.2" x14ac:dyDescent="0.15">
      <c r="B623" s="71" t="s">
        <v>360</v>
      </c>
      <c r="C623" s="45"/>
      <c r="D623" s="45"/>
      <c r="E623" s="98" t="s">
        <v>4</v>
      </c>
      <c r="F623" s="98" t="s">
        <v>231</v>
      </c>
      <c r="G623" s="98" t="s">
        <v>233</v>
      </c>
      <c r="H623" s="107" t="s">
        <v>4</v>
      </c>
      <c r="I623" s="98" t="s">
        <v>231</v>
      </c>
      <c r="J623" s="98" t="s">
        <v>233</v>
      </c>
    </row>
    <row r="624" spans="2:15" ht="12" customHeight="1" x14ac:dyDescent="0.15">
      <c r="B624" s="35"/>
      <c r="C624" s="89"/>
      <c r="D624" s="36"/>
      <c r="E624" s="37"/>
      <c r="F624" s="37"/>
      <c r="G624" s="37"/>
      <c r="H624" s="111">
        <f>E$152</f>
        <v>803</v>
      </c>
      <c r="I624" s="2">
        <f>F$152</f>
        <v>726</v>
      </c>
      <c r="J624" s="2">
        <f>G$152</f>
        <v>77</v>
      </c>
      <c r="K624" s="91"/>
      <c r="L624" s="91"/>
      <c r="M624" s="91"/>
      <c r="N624" s="91"/>
      <c r="O624" s="91"/>
    </row>
    <row r="625" spans="2:15" ht="15" customHeight="1" x14ac:dyDescent="0.15">
      <c r="B625" s="34" t="s">
        <v>199</v>
      </c>
      <c r="C625" s="235"/>
      <c r="E625" s="18">
        <v>134</v>
      </c>
      <c r="F625" s="18">
        <v>119</v>
      </c>
      <c r="G625" s="18">
        <v>15</v>
      </c>
      <c r="H625" s="113">
        <f t="shared" ref="H625:H637" si="141">E625/H$145*100</f>
        <v>16.687422166874221</v>
      </c>
      <c r="I625" s="4">
        <f t="shared" ref="I625:I637" si="142">F625/I$145*100</f>
        <v>16.391184573002754</v>
      </c>
      <c r="J625" s="4">
        <f t="shared" ref="J625:J637" si="143">G625/J$145*100</f>
        <v>19.480519480519483</v>
      </c>
      <c r="K625" s="81"/>
      <c r="L625" s="81"/>
      <c r="M625" s="81"/>
      <c r="N625" s="81"/>
      <c r="O625" s="81"/>
    </row>
    <row r="626" spans="2:15" ht="15" customHeight="1" x14ac:dyDescent="0.15">
      <c r="B626" s="34" t="s">
        <v>181</v>
      </c>
      <c r="C626" s="235"/>
      <c r="E626" s="18">
        <v>4</v>
      </c>
      <c r="F626" s="18">
        <v>4</v>
      </c>
      <c r="G626" s="18">
        <v>0</v>
      </c>
      <c r="H626" s="113">
        <f t="shared" si="141"/>
        <v>0.49813200498132004</v>
      </c>
      <c r="I626" s="4">
        <f t="shared" si="142"/>
        <v>0.55096418732782371</v>
      </c>
      <c r="J626" s="4">
        <f t="shared" si="143"/>
        <v>0</v>
      </c>
      <c r="K626" s="81"/>
      <c r="L626" s="81"/>
      <c r="M626" s="81"/>
      <c r="N626" s="81"/>
      <c r="O626" s="81"/>
    </row>
    <row r="627" spans="2:15" ht="15" customHeight="1" x14ac:dyDescent="0.15">
      <c r="B627" s="34" t="s">
        <v>182</v>
      </c>
      <c r="C627" s="235"/>
      <c r="E627" s="18">
        <v>19</v>
      </c>
      <c r="F627" s="18">
        <v>17</v>
      </c>
      <c r="G627" s="18">
        <v>2</v>
      </c>
      <c r="H627" s="113">
        <f t="shared" si="141"/>
        <v>2.3661270236612704</v>
      </c>
      <c r="I627" s="4">
        <f t="shared" si="142"/>
        <v>2.3415977961432506</v>
      </c>
      <c r="J627" s="4">
        <f t="shared" si="143"/>
        <v>2.5974025974025974</v>
      </c>
      <c r="K627" s="81"/>
      <c r="L627" s="81"/>
      <c r="M627" s="81"/>
      <c r="N627" s="81"/>
      <c r="O627" s="81"/>
    </row>
    <row r="628" spans="2:15" ht="15" customHeight="1" x14ac:dyDescent="0.15">
      <c r="B628" s="34" t="s">
        <v>183</v>
      </c>
      <c r="C628" s="235"/>
      <c r="E628" s="18">
        <v>27</v>
      </c>
      <c r="F628" s="18">
        <v>27</v>
      </c>
      <c r="G628" s="18">
        <v>0</v>
      </c>
      <c r="H628" s="113">
        <f t="shared" si="141"/>
        <v>3.3623910336239105</v>
      </c>
      <c r="I628" s="4">
        <f t="shared" si="142"/>
        <v>3.71900826446281</v>
      </c>
      <c r="J628" s="4">
        <f t="shared" si="143"/>
        <v>0</v>
      </c>
      <c r="K628" s="81"/>
      <c r="L628" s="81"/>
      <c r="M628" s="81"/>
      <c r="N628" s="81"/>
      <c r="O628" s="81"/>
    </row>
    <row r="629" spans="2:15" ht="15" customHeight="1" x14ac:dyDescent="0.15">
      <c r="B629" s="34" t="s">
        <v>184</v>
      </c>
      <c r="C629" s="235"/>
      <c r="E629" s="18">
        <v>22</v>
      </c>
      <c r="F629" s="18">
        <v>21</v>
      </c>
      <c r="G629" s="18">
        <v>1</v>
      </c>
      <c r="H629" s="113">
        <f t="shared" si="141"/>
        <v>2.7397260273972601</v>
      </c>
      <c r="I629" s="4">
        <f t="shared" si="142"/>
        <v>2.8925619834710745</v>
      </c>
      <c r="J629" s="4">
        <f t="shared" si="143"/>
        <v>1.2987012987012987</v>
      </c>
      <c r="K629" s="81"/>
      <c r="L629" s="81"/>
      <c r="M629" s="81"/>
      <c r="N629" s="81"/>
      <c r="O629" s="81"/>
    </row>
    <row r="630" spans="2:15" ht="15" customHeight="1" x14ac:dyDescent="0.15">
      <c r="B630" s="34" t="s">
        <v>185</v>
      </c>
      <c r="C630" s="235"/>
      <c r="E630" s="18">
        <v>30</v>
      </c>
      <c r="F630" s="18">
        <v>26</v>
      </c>
      <c r="G630" s="18">
        <v>4</v>
      </c>
      <c r="H630" s="113">
        <f t="shared" si="141"/>
        <v>3.7359900373599002</v>
      </c>
      <c r="I630" s="4">
        <f t="shared" si="142"/>
        <v>3.5812672176308542</v>
      </c>
      <c r="J630" s="4">
        <f t="shared" si="143"/>
        <v>5.1948051948051948</v>
      </c>
      <c r="K630" s="81"/>
      <c r="L630" s="81"/>
      <c r="M630" s="81"/>
      <c r="N630" s="81"/>
      <c r="O630" s="81"/>
    </row>
    <row r="631" spans="2:15" ht="15" customHeight="1" x14ac:dyDescent="0.15">
      <c r="B631" s="34" t="s">
        <v>186</v>
      </c>
      <c r="C631" s="235"/>
      <c r="E631" s="18">
        <v>32</v>
      </c>
      <c r="F631" s="18">
        <v>30</v>
      </c>
      <c r="G631" s="18">
        <v>2</v>
      </c>
      <c r="H631" s="113">
        <f t="shared" si="141"/>
        <v>3.9850560398505603</v>
      </c>
      <c r="I631" s="4">
        <f t="shared" si="142"/>
        <v>4.1322314049586781</v>
      </c>
      <c r="J631" s="4">
        <f t="shared" si="143"/>
        <v>2.5974025974025974</v>
      </c>
      <c r="K631" s="81"/>
      <c r="L631" s="81"/>
      <c r="M631" s="81"/>
      <c r="N631" s="81"/>
      <c r="O631" s="81"/>
    </row>
    <row r="632" spans="2:15" ht="15" customHeight="1" x14ac:dyDescent="0.15">
      <c r="B632" s="34" t="s">
        <v>187</v>
      </c>
      <c r="C632" s="235"/>
      <c r="E632" s="18">
        <v>29</v>
      </c>
      <c r="F632" s="18">
        <v>27</v>
      </c>
      <c r="G632" s="18">
        <v>2</v>
      </c>
      <c r="H632" s="113">
        <f t="shared" si="141"/>
        <v>3.6114570361145701</v>
      </c>
      <c r="I632" s="4">
        <f t="shared" si="142"/>
        <v>3.71900826446281</v>
      </c>
      <c r="J632" s="4">
        <f t="shared" si="143"/>
        <v>2.5974025974025974</v>
      </c>
      <c r="K632" s="81"/>
      <c r="L632" s="81"/>
      <c r="M632" s="81"/>
      <c r="N632" s="81"/>
      <c r="O632" s="81"/>
    </row>
    <row r="633" spans="2:15" ht="15" customHeight="1" x14ac:dyDescent="0.15">
      <c r="B633" s="34" t="s">
        <v>188</v>
      </c>
      <c r="C633" s="235"/>
      <c r="E633" s="18">
        <v>8</v>
      </c>
      <c r="F633" s="18">
        <v>8</v>
      </c>
      <c r="G633" s="18">
        <v>0</v>
      </c>
      <c r="H633" s="113">
        <f t="shared" si="141"/>
        <v>0.99626400996264008</v>
      </c>
      <c r="I633" s="4">
        <f t="shared" si="142"/>
        <v>1.1019283746556474</v>
      </c>
      <c r="J633" s="4">
        <f t="shared" si="143"/>
        <v>0</v>
      </c>
      <c r="K633" s="81"/>
      <c r="L633" s="81"/>
      <c r="M633" s="81"/>
      <c r="N633" s="81"/>
      <c r="O633" s="81"/>
    </row>
    <row r="634" spans="2:15" ht="15" customHeight="1" x14ac:dyDescent="0.15">
      <c r="B634" s="34" t="s">
        <v>155</v>
      </c>
      <c r="C634" s="235"/>
      <c r="E634" s="18">
        <v>18</v>
      </c>
      <c r="F634" s="18">
        <v>17</v>
      </c>
      <c r="G634" s="18">
        <v>1</v>
      </c>
      <c r="H634" s="113">
        <f t="shared" si="141"/>
        <v>2.2415940224159403</v>
      </c>
      <c r="I634" s="4">
        <f t="shared" si="142"/>
        <v>2.3415977961432506</v>
      </c>
      <c r="J634" s="4">
        <f t="shared" si="143"/>
        <v>1.2987012987012987</v>
      </c>
      <c r="K634" s="81"/>
      <c r="L634" s="81"/>
      <c r="M634" s="81"/>
      <c r="N634" s="81"/>
      <c r="O634" s="81"/>
    </row>
    <row r="635" spans="2:15" ht="15" customHeight="1" x14ac:dyDescent="0.15">
      <c r="B635" s="34" t="s">
        <v>156</v>
      </c>
      <c r="C635" s="235"/>
      <c r="E635" s="18">
        <v>33</v>
      </c>
      <c r="F635" s="18">
        <v>29</v>
      </c>
      <c r="G635" s="18">
        <v>4</v>
      </c>
      <c r="H635" s="113">
        <f t="shared" si="141"/>
        <v>4.10958904109589</v>
      </c>
      <c r="I635" s="4">
        <f t="shared" si="142"/>
        <v>3.9944903581267219</v>
      </c>
      <c r="J635" s="4">
        <f t="shared" si="143"/>
        <v>5.1948051948051948</v>
      </c>
      <c r="K635" s="81"/>
      <c r="L635" s="81"/>
      <c r="M635" s="81"/>
      <c r="N635" s="81"/>
      <c r="O635" s="81"/>
    </row>
    <row r="636" spans="2:15" ht="15" customHeight="1" x14ac:dyDescent="0.15">
      <c r="B636" s="34" t="s">
        <v>189</v>
      </c>
      <c r="C636" s="235"/>
      <c r="E636" s="18">
        <v>107</v>
      </c>
      <c r="F636" s="18">
        <v>93</v>
      </c>
      <c r="G636" s="18">
        <v>14</v>
      </c>
      <c r="H636" s="113">
        <f t="shared" si="141"/>
        <v>13.325031133250311</v>
      </c>
      <c r="I636" s="4">
        <f t="shared" si="142"/>
        <v>12.809917355371899</v>
      </c>
      <c r="J636" s="4">
        <f t="shared" si="143"/>
        <v>18.181818181818183</v>
      </c>
      <c r="K636" s="81"/>
      <c r="L636" s="81"/>
      <c r="M636" s="81"/>
      <c r="N636" s="81"/>
      <c r="O636" s="81"/>
    </row>
    <row r="637" spans="2:15" ht="15" customHeight="1" x14ac:dyDescent="0.15">
      <c r="B637" s="35" t="s">
        <v>160</v>
      </c>
      <c r="C637" s="89"/>
      <c r="D637" s="36"/>
      <c r="E637" s="19">
        <v>340</v>
      </c>
      <c r="F637" s="19">
        <v>308</v>
      </c>
      <c r="G637" s="19">
        <v>32</v>
      </c>
      <c r="H637" s="117">
        <f t="shared" si="141"/>
        <v>42.34122042341221</v>
      </c>
      <c r="I637" s="5">
        <f t="shared" si="142"/>
        <v>42.424242424242422</v>
      </c>
      <c r="J637" s="5">
        <f t="shared" si="143"/>
        <v>41.558441558441558</v>
      </c>
      <c r="K637" s="23"/>
      <c r="L637" s="23"/>
      <c r="M637" s="23"/>
      <c r="N637" s="23"/>
      <c r="O637" s="23"/>
    </row>
    <row r="638" spans="2:15" ht="15" customHeight="1" x14ac:dyDescent="0.15">
      <c r="B638" s="38" t="s">
        <v>1</v>
      </c>
      <c r="C638" s="79"/>
      <c r="D638" s="28"/>
      <c r="E638" s="39">
        <f>SUM(E625:E637)</f>
        <v>803</v>
      </c>
      <c r="F638" s="39">
        <f>SUM(F625:F637)</f>
        <v>726</v>
      </c>
      <c r="G638" s="39">
        <f>SUM(G625:G637)</f>
        <v>77</v>
      </c>
      <c r="H638" s="114">
        <f>IF(SUM(H625:H637)&gt;100,"－",SUM(H625:H637))</f>
        <v>100</v>
      </c>
      <c r="I638" s="6">
        <f>IF(SUM(I625:I637)&gt;100,"－",SUM(I625:I637))</f>
        <v>100</v>
      </c>
      <c r="J638" s="6">
        <f>IF(SUM(J625:J637)&gt;100,"－",SUM(J625:J637))</f>
        <v>100.00000000000001</v>
      </c>
      <c r="K638" s="23"/>
      <c r="L638" s="23"/>
      <c r="M638" s="23"/>
      <c r="N638" s="23"/>
      <c r="O638" s="23"/>
    </row>
    <row r="639" spans="2:15" ht="15" customHeight="1" x14ac:dyDescent="0.15">
      <c r="B639" s="38" t="s">
        <v>92</v>
      </c>
      <c r="C639" s="79"/>
      <c r="D639" s="29"/>
      <c r="E639" s="41">
        <v>43.753737116265178</v>
      </c>
      <c r="F639" s="72">
        <v>42.890213143373643</v>
      </c>
      <c r="G639" s="72">
        <v>51.774915353346721</v>
      </c>
      <c r="H639" s="23"/>
      <c r="I639" s="23"/>
      <c r="J639" s="23"/>
      <c r="K639" s="23"/>
      <c r="L639" s="23"/>
      <c r="M639" s="23"/>
      <c r="N639" s="23"/>
      <c r="O639" s="23"/>
    </row>
    <row r="640" spans="2:15" ht="15" customHeight="1" x14ac:dyDescent="0.15">
      <c r="B640" s="63"/>
      <c r="C640" s="45"/>
      <c r="D640" s="45"/>
      <c r="E640" s="45"/>
      <c r="F640" s="45"/>
      <c r="G640" s="93"/>
      <c r="H640" s="46"/>
    </row>
    <row r="641" spans="1:15" ht="15" customHeight="1" x14ac:dyDescent="0.15">
      <c r="A641" s="1" t="s">
        <v>721</v>
      </c>
      <c r="B641" s="22"/>
      <c r="H641" s="7"/>
    </row>
    <row r="642" spans="1:15" ht="13.65" customHeight="1" x14ac:dyDescent="0.15">
      <c r="B642" s="65"/>
      <c r="C642" s="33"/>
      <c r="D642" s="33"/>
      <c r="E642" s="80"/>
      <c r="F642" s="84" t="s">
        <v>2</v>
      </c>
      <c r="G642" s="87"/>
      <c r="H642" s="110"/>
      <c r="I642" s="84" t="s">
        <v>3</v>
      </c>
      <c r="J642" s="85"/>
    </row>
    <row r="643" spans="1:15" ht="19.2" x14ac:dyDescent="0.15">
      <c r="B643" s="71" t="s">
        <v>198</v>
      </c>
      <c r="C643" s="45"/>
      <c r="D643" s="45"/>
      <c r="E643" s="98" t="s">
        <v>4</v>
      </c>
      <c r="F643" s="98" t="s">
        <v>231</v>
      </c>
      <c r="G643" s="98" t="s">
        <v>233</v>
      </c>
      <c r="H643" s="107" t="s">
        <v>4</v>
      </c>
      <c r="I643" s="98" t="s">
        <v>231</v>
      </c>
      <c r="J643" s="98" t="s">
        <v>233</v>
      </c>
    </row>
    <row r="644" spans="1:15" ht="12" customHeight="1" x14ac:dyDescent="0.15">
      <c r="B644" s="35"/>
      <c r="C644" s="89"/>
      <c r="D644" s="36"/>
      <c r="E644" s="37"/>
      <c r="F644" s="37"/>
      <c r="G644" s="37"/>
      <c r="H644" s="111">
        <f>E$152</f>
        <v>803</v>
      </c>
      <c r="I644" s="2">
        <f>F$152</f>
        <v>726</v>
      </c>
      <c r="J644" s="2">
        <f>G$152</f>
        <v>77</v>
      </c>
      <c r="K644" s="91"/>
      <c r="L644" s="91"/>
      <c r="M644" s="91"/>
      <c r="N644" s="91"/>
      <c r="O644" s="91"/>
    </row>
    <row r="645" spans="1:15" ht="15" customHeight="1" x14ac:dyDescent="0.15">
      <c r="B645" s="34" t="s">
        <v>199</v>
      </c>
      <c r="C645" s="235"/>
      <c r="E645" s="18">
        <v>27</v>
      </c>
      <c r="F645" s="18">
        <v>24</v>
      </c>
      <c r="G645" s="18">
        <v>3</v>
      </c>
      <c r="H645" s="113">
        <f t="shared" ref="H645:H657" si="144">E645/H$145*100</f>
        <v>3.3623910336239105</v>
      </c>
      <c r="I645" s="4">
        <f t="shared" ref="I645:I657" si="145">F645/I$145*100</f>
        <v>3.3057851239669422</v>
      </c>
      <c r="J645" s="4">
        <f t="shared" ref="J645:J657" si="146">G645/J$145*100</f>
        <v>3.8961038961038961</v>
      </c>
      <c r="K645" s="81"/>
      <c r="L645" s="81"/>
      <c r="M645" s="81"/>
      <c r="N645" s="81"/>
      <c r="O645" s="81"/>
    </row>
    <row r="646" spans="1:15" ht="15" customHeight="1" x14ac:dyDescent="0.15">
      <c r="B646" s="34" t="s">
        <v>181</v>
      </c>
      <c r="C646" s="235"/>
      <c r="E646" s="18">
        <v>13</v>
      </c>
      <c r="F646" s="18">
        <v>12</v>
      </c>
      <c r="G646" s="18">
        <v>1</v>
      </c>
      <c r="H646" s="113">
        <f t="shared" si="144"/>
        <v>1.61892901618929</v>
      </c>
      <c r="I646" s="4">
        <f t="shared" si="145"/>
        <v>1.6528925619834711</v>
      </c>
      <c r="J646" s="4">
        <f t="shared" si="146"/>
        <v>1.2987012987012987</v>
      </c>
      <c r="K646" s="81"/>
      <c r="L646" s="81"/>
      <c r="M646" s="81"/>
      <c r="N646" s="81"/>
      <c r="O646" s="81"/>
    </row>
    <row r="647" spans="1:15" ht="15" customHeight="1" x14ac:dyDescent="0.15">
      <c r="B647" s="34" t="s">
        <v>182</v>
      </c>
      <c r="C647" s="235"/>
      <c r="E647" s="18">
        <v>41</v>
      </c>
      <c r="F647" s="18">
        <v>37</v>
      </c>
      <c r="G647" s="18">
        <v>4</v>
      </c>
      <c r="H647" s="113">
        <f t="shared" si="144"/>
        <v>5.1058530510585305</v>
      </c>
      <c r="I647" s="4">
        <f t="shared" si="145"/>
        <v>5.0964187327823689</v>
      </c>
      <c r="J647" s="4">
        <f t="shared" si="146"/>
        <v>5.1948051948051948</v>
      </c>
      <c r="K647" s="81"/>
      <c r="L647" s="81"/>
      <c r="M647" s="81"/>
      <c r="N647" s="81"/>
      <c r="O647" s="81"/>
    </row>
    <row r="648" spans="1:15" ht="15" customHeight="1" x14ac:dyDescent="0.15">
      <c r="B648" s="34" t="s">
        <v>183</v>
      </c>
      <c r="C648" s="235"/>
      <c r="E648" s="18">
        <v>65</v>
      </c>
      <c r="F648" s="18">
        <v>62</v>
      </c>
      <c r="G648" s="18">
        <v>3</v>
      </c>
      <c r="H648" s="113">
        <f t="shared" si="144"/>
        <v>8.0946450809464512</v>
      </c>
      <c r="I648" s="4">
        <f t="shared" si="145"/>
        <v>8.5399449035812669</v>
      </c>
      <c r="J648" s="4">
        <f t="shared" si="146"/>
        <v>3.8961038961038961</v>
      </c>
      <c r="K648" s="81"/>
      <c r="L648" s="81"/>
      <c r="M648" s="81"/>
      <c r="N648" s="81"/>
      <c r="O648" s="81"/>
    </row>
    <row r="649" spans="1:15" ht="15" customHeight="1" x14ac:dyDescent="0.15">
      <c r="B649" s="34" t="s">
        <v>184</v>
      </c>
      <c r="C649" s="235"/>
      <c r="E649" s="18">
        <v>56</v>
      </c>
      <c r="F649" s="18">
        <v>51</v>
      </c>
      <c r="G649" s="18">
        <v>5</v>
      </c>
      <c r="H649" s="113">
        <f t="shared" si="144"/>
        <v>6.973848069738481</v>
      </c>
      <c r="I649" s="4">
        <f t="shared" si="145"/>
        <v>7.0247933884297522</v>
      </c>
      <c r="J649" s="4">
        <f t="shared" si="146"/>
        <v>6.4935064935064926</v>
      </c>
      <c r="K649" s="81"/>
      <c r="L649" s="81"/>
      <c r="M649" s="81"/>
      <c r="N649" s="81"/>
      <c r="O649" s="81"/>
    </row>
    <row r="650" spans="1:15" ht="15" customHeight="1" x14ac:dyDescent="0.15">
      <c r="B650" s="34" t="s">
        <v>185</v>
      </c>
      <c r="C650" s="235"/>
      <c r="E650" s="18">
        <v>53</v>
      </c>
      <c r="F650" s="18">
        <v>44</v>
      </c>
      <c r="G650" s="18">
        <v>9</v>
      </c>
      <c r="H650" s="113">
        <f t="shared" si="144"/>
        <v>6.6002490660024904</v>
      </c>
      <c r="I650" s="4">
        <f t="shared" si="145"/>
        <v>6.0606060606060606</v>
      </c>
      <c r="J650" s="4">
        <f t="shared" si="146"/>
        <v>11.688311688311687</v>
      </c>
      <c r="K650" s="81"/>
      <c r="L650" s="81"/>
      <c r="M650" s="81"/>
      <c r="N650" s="81"/>
      <c r="O650" s="81"/>
    </row>
    <row r="651" spans="1:15" ht="15" customHeight="1" x14ac:dyDescent="0.15">
      <c r="B651" s="34" t="s">
        <v>186</v>
      </c>
      <c r="C651" s="235"/>
      <c r="E651" s="18">
        <v>48</v>
      </c>
      <c r="F651" s="18">
        <v>45</v>
      </c>
      <c r="G651" s="18">
        <v>3</v>
      </c>
      <c r="H651" s="113">
        <f t="shared" si="144"/>
        <v>5.9775840597758405</v>
      </c>
      <c r="I651" s="4">
        <f t="shared" si="145"/>
        <v>6.1983471074380168</v>
      </c>
      <c r="J651" s="4">
        <f t="shared" si="146"/>
        <v>3.8961038961038961</v>
      </c>
      <c r="K651" s="81"/>
      <c r="L651" s="81"/>
      <c r="M651" s="81"/>
      <c r="N651" s="81"/>
      <c r="O651" s="81"/>
    </row>
    <row r="652" spans="1:15" ht="15" customHeight="1" x14ac:dyDescent="0.15">
      <c r="B652" s="34" t="s">
        <v>187</v>
      </c>
      <c r="C652" s="235"/>
      <c r="E652" s="18">
        <v>40</v>
      </c>
      <c r="F652" s="18">
        <v>38</v>
      </c>
      <c r="G652" s="18">
        <v>2</v>
      </c>
      <c r="H652" s="113">
        <f t="shared" si="144"/>
        <v>4.9813200498132</v>
      </c>
      <c r="I652" s="4">
        <f t="shared" si="145"/>
        <v>5.2341597796143251</v>
      </c>
      <c r="J652" s="4">
        <f t="shared" si="146"/>
        <v>2.5974025974025974</v>
      </c>
      <c r="K652" s="81"/>
      <c r="L652" s="81"/>
      <c r="M652" s="81"/>
      <c r="N652" s="81"/>
      <c r="O652" s="81"/>
    </row>
    <row r="653" spans="1:15" ht="15" customHeight="1" x14ac:dyDescent="0.15">
      <c r="B653" s="34" t="s">
        <v>188</v>
      </c>
      <c r="C653" s="235"/>
      <c r="E653" s="18">
        <v>22</v>
      </c>
      <c r="F653" s="18">
        <v>21</v>
      </c>
      <c r="G653" s="18">
        <v>1</v>
      </c>
      <c r="H653" s="113">
        <f t="shared" si="144"/>
        <v>2.7397260273972601</v>
      </c>
      <c r="I653" s="4">
        <f t="shared" si="145"/>
        <v>2.8925619834710745</v>
      </c>
      <c r="J653" s="4">
        <f t="shared" si="146"/>
        <v>1.2987012987012987</v>
      </c>
      <c r="K653" s="81"/>
      <c r="L653" s="81"/>
      <c r="M653" s="81"/>
      <c r="N653" s="81"/>
      <c r="O653" s="81"/>
    </row>
    <row r="654" spans="1:15" ht="15" customHeight="1" x14ac:dyDescent="0.15">
      <c r="B654" s="34" t="s">
        <v>155</v>
      </c>
      <c r="C654" s="235"/>
      <c r="E654" s="18">
        <v>30</v>
      </c>
      <c r="F654" s="18">
        <v>27</v>
      </c>
      <c r="G654" s="18">
        <v>3</v>
      </c>
      <c r="H654" s="113">
        <f t="shared" si="144"/>
        <v>3.7359900373599002</v>
      </c>
      <c r="I654" s="4">
        <f t="shared" si="145"/>
        <v>3.71900826446281</v>
      </c>
      <c r="J654" s="4">
        <f t="shared" si="146"/>
        <v>3.8961038961038961</v>
      </c>
      <c r="K654" s="81"/>
      <c r="L654" s="81"/>
      <c r="M654" s="81"/>
      <c r="N654" s="81"/>
      <c r="O654" s="81"/>
    </row>
    <row r="655" spans="1:15" ht="15" customHeight="1" x14ac:dyDescent="0.15">
      <c r="B655" s="34" t="s">
        <v>156</v>
      </c>
      <c r="C655" s="235"/>
      <c r="E655" s="18">
        <v>16</v>
      </c>
      <c r="F655" s="18">
        <v>13</v>
      </c>
      <c r="G655" s="18">
        <v>3</v>
      </c>
      <c r="H655" s="113">
        <f t="shared" si="144"/>
        <v>1.9925280199252802</v>
      </c>
      <c r="I655" s="4">
        <f t="shared" si="145"/>
        <v>1.7906336088154271</v>
      </c>
      <c r="J655" s="4">
        <f t="shared" si="146"/>
        <v>3.8961038961038961</v>
      </c>
      <c r="K655" s="81"/>
      <c r="L655" s="81"/>
      <c r="M655" s="81"/>
      <c r="N655" s="81"/>
      <c r="O655" s="81"/>
    </row>
    <row r="656" spans="1:15" ht="15" customHeight="1" x14ac:dyDescent="0.15">
      <c r="B656" s="34" t="s">
        <v>189</v>
      </c>
      <c r="C656" s="235"/>
      <c r="E656" s="18">
        <v>41</v>
      </c>
      <c r="F656" s="18">
        <v>34</v>
      </c>
      <c r="G656" s="18">
        <v>7</v>
      </c>
      <c r="H656" s="113">
        <f t="shared" si="144"/>
        <v>5.1058530510585305</v>
      </c>
      <c r="I656" s="4">
        <f t="shared" si="145"/>
        <v>4.6831955922865012</v>
      </c>
      <c r="J656" s="4">
        <f t="shared" si="146"/>
        <v>9.0909090909090917</v>
      </c>
      <c r="K656" s="81"/>
      <c r="L656" s="81"/>
      <c r="M656" s="81"/>
      <c r="N656" s="81"/>
      <c r="O656" s="81"/>
    </row>
    <row r="657" spans="1:15" ht="15" customHeight="1" x14ac:dyDescent="0.15">
      <c r="B657" s="35" t="s">
        <v>160</v>
      </c>
      <c r="C657" s="89"/>
      <c r="D657" s="36"/>
      <c r="E657" s="19">
        <v>351</v>
      </c>
      <c r="F657" s="19">
        <v>318</v>
      </c>
      <c r="G657" s="19">
        <v>33</v>
      </c>
      <c r="H657" s="117">
        <f t="shared" si="144"/>
        <v>43.711083437110837</v>
      </c>
      <c r="I657" s="5">
        <f t="shared" si="145"/>
        <v>43.801652892561982</v>
      </c>
      <c r="J657" s="5">
        <f t="shared" si="146"/>
        <v>42.857142857142854</v>
      </c>
      <c r="K657" s="23"/>
      <c r="L657" s="23"/>
      <c r="M657" s="23"/>
      <c r="N657" s="23"/>
      <c r="O657" s="23"/>
    </row>
    <row r="658" spans="1:15" ht="15" customHeight="1" x14ac:dyDescent="0.15">
      <c r="B658" s="38" t="s">
        <v>1</v>
      </c>
      <c r="C658" s="79"/>
      <c r="D658" s="28"/>
      <c r="E658" s="39">
        <f>SUM(E645:E657)</f>
        <v>803</v>
      </c>
      <c r="F658" s="39">
        <f>SUM(F645:F657)</f>
        <v>726</v>
      </c>
      <c r="G658" s="39">
        <f>SUM(G645:G657)</f>
        <v>77</v>
      </c>
      <c r="H658" s="114">
        <f>IF(SUM(H645:H657)&gt;100,"－",SUM(H645:H657))</f>
        <v>100</v>
      </c>
      <c r="I658" s="6">
        <f>IF(SUM(I645:I657)&gt;100,"－",SUM(I645:I657))</f>
        <v>100</v>
      </c>
      <c r="J658" s="6">
        <f>IF(SUM(J645:J657)&gt;100,"－",SUM(J645:J657))</f>
        <v>100</v>
      </c>
      <c r="K658" s="23"/>
      <c r="L658" s="23"/>
      <c r="M658" s="23"/>
      <c r="N658" s="23"/>
      <c r="O658" s="23"/>
    </row>
    <row r="659" spans="1:15" ht="15" customHeight="1" x14ac:dyDescent="0.15">
      <c r="B659" s="38" t="s">
        <v>92</v>
      </c>
      <c r="C659" s="79"/>
      <c r="D659" s="29"/>
      <c r="E659" s="41">
        <v>27.424560749647757</v>
      </c>
      <c r="F659" s="72">
        <v>26.976128792869432</v>
      </c>
      <c r="G659" s="72">
        <v>31.582747985228593</v>
      </c>
      <c r="H659" s="23"/>
      <c r="I659" s="23"/>
      <c r="J659" s="23"/>
      <c r="K659" s="23"/>
      <c r="L659" s="23"/>
      <c r="M659" s="23"/>
      <c r="N659" s="23"/>
      <c r="O659" s="23"/>
    </row>
    <row r="660" spans="1:15" ht="15" customHeight="1" x14ac:dyDescent="0.15">
      <c r="B660" s="63"/>
      <c r="C660" s="45"/>
      <c r="D660" s="45"/>
      <c r="E660" s="45"/>
      <c r="F660" s="45"/>
      <c r="G660" s="93"/>
      <c r="H660" s="46"/>
    </row>
    <row r="661" spans="1:15" ht="15" customHeight="1" x14ac:dyDescent="0.15">
      <c r="A661" s="1" t="s">
        <v>722</v>
      </c>
      <c r="B661" s="22"/>
      <c r="H661" s="7"/>
    </row>
    <row r="662" spans="1:15" ht="13.65" customHeight="1" x14ac:dyDescent="0.15">
      <c r="B662" s="65"/>
      <c r="C662" s="33"/>
      <c r="D662" s="33"/>
      <c r="E662" s="80"/>
      <c r="F662" s="84" t="s">
        <v>2</v>
      </c>
      <c r="G662" s="87"/>
      <c r="H662" s="110"/>
      <c r="I662" s="84" t="s">
        <v>3</v>
      </c>
      <c r="J662" s="85"/>
    </row>
    <row r="663" spans="1:15" ht="19.2" x14ac:dyDescent="0.15">
      <c r="B663" s="71" t="s">
        <v>137</v>
      </c>
      <c r="C663" s="45"/>
      <c r="D663" s="45"/>
      <c r="E663" s="98" t="s">
        <v>4</v>
      </c>
      <c r="F663" s="98" t="s">
        <v>231</v>
      </c>
      <c r="G663" s="98" t="s">
        <v>233</v>
      </c>
      <c r="H663" s="107" t="s">
        <v>4</v>
      </c>
      <c r="I663" s="98" t="s">
        <v>231</v>
      </c>
      <c r="J663" s="98" t="s">
        <v>233</v>
      </c>
    </row>
    <row r="664" spans="1:15" ht="12" customHeight="1" x14ac:dyDescent="0.15">
      <c r="B664" s="35"/>
      <c r="C664" s="89"/>
      <c r="D664" s="36"/>
      <c r="E664" s="37"/>
      <c r="F664" s="37"/>
      <c r="G664" s="37"/>
      <c r="H664" s="111">
        <f>E$152</f>
        <v>803</v>
      </c>
      <c r="I664" s="2">
        <f>F$152</f>
        <v>726</v>
      </c>
      <c r="J664" s="2">
        <f>G$152</f>
        <v>77</v>
      </c>
      <c r="K664" s="91"/>
      <c r="L664" s="91"/>
      <c r="M664" s="91"/>
      <c r="N664" s="91"/>
      <c r="O664" s="91"/>
    </row>
    <row r="665" spans="1:15" ht="15" customHeight="1" x14ac:dyDescent="0.15">
      <c r="B665" s="34" t="s">
        <v>199</v>
      </c>
      <c r="C665" s="235"/>
      <c r="E665" s="18">
        <v>87</v>
      </c>
      <c r="F665" s="18">
        <v>78</v>
      </c>
      <c r="G665" s="18">
        <v>9</v>
      </c>
      <c r="H665" s="113">
        <f t="shared" ref="H665:H677" si="147">E665/H$145*100</f>
        <v>10.834371108343712</v>
      </c>
      <c r="I665" s="4">
        <f t="shared" ref="I665:I677" si="148">F665/I$145*100</f>
        <v>10.743801652892563</v>
      </c>
      <c r="J665" s="4">
        <f t="shared" ref="J665:J677" si="149">G665/J$145*100</f>
        <v>11.688311688311687</v>
      </c>
      <c r="K665" s="81"/>
      <c r="L665" s="81"/>
      <c r="M665" s="81"/>
      <c r="N665" s="81"/>
      <c r="O665" s="81"/>
    </row>
    <row r="666" spans="1:15" ht="15" customHeight="1" x14ac:dyDescent="0.15">
      <c r="B666" s="34" t="s">
        <v>181</v>
      </c>
      <c r="C666" s="235"/>
      <c r="E666" s="18">
        <v>9</v>
      </c>
      <c r="F666" s="18">
        <v>9</v>
      </c>
      <c r="G666" s="18">
        <v>0</v>
      </c>
      <c r="H666" s="113">
        <f t="shared" si="147"/>
        <v>1.1207970112079702</v>
      </c>
      <c r="I666" s="4">
        <f t="shared" si="148"/>
        <v>1.2396694214876034</v>
      </c>
      <c r="J666" s="4">
        <f t="shared" si="149"/>
        <v>0</v>
      </c>
      <c r="K666" s="81"/>
      <c r="L666" s="81"/>
      <c r="M666" s="81"/>
      <c r="N666" s="81"/>
      <c r="O666" s="81"/>
    </row>
    <row r="667" spans="1:15" ht="15" customHeight="1" x14ac:dyDescent="0.15">
      <c r="B667" s="34" t="s">
        <v>182</v>
      </c>
      <c r="C667" s="235"/>
      <c r="E667" s="18">
        <v>59</v>
      </c>
      <c r="F667" s="18">
        <v>55</v>
      </c>
      <c r="G667" s="18">
        <v>4</v>
      </c>
      <c r="H667" s="113">
        <f t="shared" si="147"/>
        <v>7.3474470734744708</v>
      </c>
      <c r="I667" s="4">
        <f t="shared" si="148"/>
        <v>7.5757575757575761</v>
      </c>
      <c r="J667" s="4">
        <f t="shared" si="149"/>
        <v>5.1948051948051948</v>
      </c>
      <c r="K667" s="81"/>
      <c r="L667" s="81"/>
      <c r="M667" s="81"/>
      <c r="N667" s="81"/>
      <c r="O667" s="81"/>
    </row>
    <row r="668" spans="1:15" ht="15" customHeight="1" x14ac:dyDescent="0.15">
      <c r="B668" s="34" t="s">
        <v>183</v>
      </c>
      <c r="C668" s="235"/>
      <c r="E668" s="18">
        <v>80</v>
      </c>
      <c r="F668" s="18">
        <v>70</v>
      </c>
      <c r="G668" s="18">
        <v>10</v>
      </c>
      <c r="H668" s="113">
        <f t="shared" si="147"/>
        <v>9.9626400996264</v>
      </c>
      <c r="I668" s="4">
        <f t="shared" si="148"/>
        <v>9.6418732782369148</v>
      </c>
      <c r="J668" s="4">
        <f t="shared" si="149"/>
        <v>12.987012987012985</v>
      </c>
      <c r="K668" s="81"/>
      <c r="L668" s="81"/>
      <c r="M668" s="81"/>
      <c r="N668" s="81"/>
      <c r="O668" s="81"/>
    </row>
    <row r="669" spans="1:15" ht="15" customHeight="1" x14ac:dyDescent="0.15">
      <c r="B669" s="34" t="s">
        <v>184</v>
      </c>
      <c r="C669" s="235"/>
      <c r="E669" s="18">
        <v>66</v>
      </c>
      <c r="F669" s="18">
        <v>63</v>
      </c>
      <c r="G669" s="18">
        <v>3</v>
      </c>
      <c r="H669" s="113">
        <f t="shared" si="147"/>
        <v>8.2191780821917799</v>
      </c>
      <c r="I669" s="4">
        <f t="shared" si="148"/>
        <v>8.677685950413224</v>
      </c>
      <c r="J669" s="4">
        <f t="shared" si="149"/>
        <v>3.8961038961038961</v>
      </c>
      <c r="K669" s="81"/>
      <c r="L669" s="81"/>
      <c r="M669" s="81"/>
      <c r="N669" s="81"/>
      <c r="O669" s="81"/>
    </row>
    <row r="670" spans="1:15" ht="15" customHeight="1" x14ac:dyDescent="0.15">
      <c r="B670" s="34" t="s">
        <v>185</v>
      </c>
      <c r="C670" s="235"/>
      <c r="E670" s="18">
        <v>54</v>
      </c>
      <c r="F670" s="18">
        <v>46</v>
      </c>
      <c r="G670" s="18">
        <v>8</v>
      </c>
      <c r="H670" s="113">
        <f t="shared" si="147"/>
        <v>6.7247820672478209</v>
      </c>
      <c r="I670" s="4">
        <f t="shared" si="148"/>
        <v>6.336088154269973</v>
      </c>
      <c r="J670" s="4">
        <f t="shared" si="149"/>
        <v>10.38961038961039</v>
      </c>
      <c r="K670" s="81"/>
      <c r="L670" s="81"/>
      <c r="M670" s="81"/>
      <c r="N670" s="81"/>
      <c r="O670" s="81"/>
    </row>
    <row r="671" spans="1:15" ht="15" customHeight="1" x14ac:dyDescent="0.15">
      <c r="B671" s="34" t="s">
        <v>186</v>
      </c>
      <c r="C671" s="235"/>
      <c r="E671" s="18">
        <v>49</v>
      </c>
      <c r="F671" s="18">
        <v>45</v>
      </c>
      <c r="G671" s="18">
        <v>4</v>
      </c>
      <c r="H671" s="113">
        <f t="shared" si="147"/>
        <v>6.102117061021171</v>
      </c>
      <c r="I671" s="4">
        <f t="shared" si="148"/>
        <v>6.1983471074380168</v>
      </c>
      <c r="J671" s="4">
        <f t="shared" si="149"/>
        <v>5.1948051948051948</v>
      </c>
      <c r="K671" s="81"/>
      <c r="L671" s="81"/>
      <c r="M671" s="81"/>
      <c r="N671" s="81"/>
      <c r="O671" s="81"/>
    </row>
    <row r="672" spans="1:15" ht="15" customHeight="1" x14ac:dyDescent="0.15">
      <c r="B672" s="34" t="s">
        <v>187</v>
      </c>
      <c r="C672" s="235"/>
      <c r="E672" s="18">
        <v>26</v>
      </c>
      <c r="F672" s="18">
        <v>26</v>
      </c>
      <c r="G672" s="18">
        <v>0</v>
      </c>
      <c r="H672" s="113">
        <f t="shared" si="147"/>
        <v>3.2378580323785799</v>
      </c>
      <c r="I672" s="4">
        <f t="shared" si="148"/>
        <v>3.5812672176308542</v>
      </c>
      <c r="J672" s="4">
        <f t="shared" si="149"/>
        <v>0</v>
      </c>
      <c r="K672" s="81"/>
      <c r="L672" s="81"/>
      <c r="M672" s="81"/>
      <c r="N672" s="81"/>
      <c r="O672" s="81"/>
    </row>
    <row r="673" spans="2:15" ht="15" customHeight="1" x14ac:dyDescent="0.15">
      <c r="B673" s="34" t="s">
        <v>188</v>
      </c>
      <c r="C673" s="235"/>
      <c r="E673" s="18">
        <v>13</v>
      </c>
      <c r="F673" s="18">
        <v>10</v>
      </c>
      <c r="G673" s="18">
        <v>3</v>
      </c>
      <c r="H673" s="113">
        <f t="shared" si="147"/>
        <v>1.61892901618929</v>
      </c>
      <c r="I673" s="4">
        <f t="shared" si="148"/>
        <v>1.3774104683195594</v>
      </c>
      <c r="J673" s="4">
        <f t="shared" si="149"/>
        <v>3.8961038961038961</v>
      </c>
      <c r="K673" s="81"/>
      <c r="L673" s="81"/>
      <c r="M673" s="81"/>
      <c r="N673" s="81"/>
      <c r="O673" s="81"/>
    </row>
    <row r="674" spans="2:15" ht="15" customHeight="1" x14ac:dyDescent="0.15">
      <c r="B674" s="34" t="s">
        <v>155</v>
      </c>
      <c r="C674" s="235"/>
      <c r="E674" s="18">
        <v>23</v>
      </c>
      <c r="F674" s="18">
        <v>20</v>
      </c>
      <c r="G674" s="18">
        <v>3</v>
      </c>
      <c r="H674" s="113">
        <f t="shared" si="147"/>
        <v>2.8642590286425902</v>
      </c>
      <c r="I674" s="4">
        <f t="shared" si="148"/>
        <v>2.7548209366391188</v>
      </c>
      <c r="J674" s="4">
        <f t="shared" si="149"/>
        <v>3.8961038961038961</v>
      </c>
      <c r="K674" s="81"/>
      <c r="L674" s="81"/>
      <c r="M674" s="81"/>
      <c r="N674" s="81"/>
      <c r="O674" s="81"/>
    </row>
    <row r="675" spans="2:15" ht="15" customHeight="1" x14ac:dyDescent="0.15">
      <c r="B675" s="34" t="s">
        <v>156</v>
      </c>
      <c r="C675" s="235"/>
      <c r="E675" s="18">
        <v>17</v>
      </c>
      <c r="F675" s="18">
        <v>15</v>
      </c>
      <c r="G675" s="18">
        <v>2</v>
      </c>
      <c r="H675" s="113">
        <f t="shared" si="147"/>
        <v>2.1170610211706102</v>
      </c>
      <c r="I675" s="4">
        <f t="shared" si="148"/>
        <v>2.0661157024793391</v>
      </c>
      <c r="J675" s="4">
        <f t="shared" si="149"/>
        <v>2.5974025974025974</v>
      </c>
      <c r="K675" s="81"/>
      <c r="L675" s="81"/>
      <c r="M675" s="81"/>
      <c r="N675" s="81"/>
      <c r="O675" s="81"/>
    </row>
    <row r="676" spans="2:15" ht="15" customHeight="1" x14ac:dyDescent="0.15">
      <c r="B676" s="34" t="s">
        <v>189</v>
      </c>
      <c r="C676" s="235"/>
      <c r="E676" s="18">
        <v>14</v>
      </c>
      <c r="F676" s="18">
        <v>12</v>
      </c>
      <c r="G676" s="18">
        <v>2</v>
      </c>
      <c r="H676" s="113">
        <f t="shared" si="147"/>
        <v>1.7434620174346203</v>
      </c>
      <c r="I676" s="4">
        <f t="shared" si="148"/>
        <v>1.6528925619834711</v>
      </c>
      <c r="J676" s="4">
        <f t="shared" si="149"/>
        <v>2.5974025974025974</v>
      </c>
      <c r="K676" s="81"/>
      <c r="L676" s="81"/>
      <c r="M676" s="81"/>
      <c r="N676" s="81"/>
      <c r="O676" s="81"/>
    </row>
    <row r="677" spans="2:15" ht="15" customHeight="1" x14ac:dyDescent="0.15">
      <c r="B677" s="35" t="s">
        <v>160</v>
      </c>
      <c r="C677" s="89"/>
      <c r="D677" s="36"/>
      <c r="E677" s="19">
        <v>306</v>
      </c>
      <c r="F677" s="19">
        <v>277</v>
      </c>
      <c r="G677" s="19">
        <v>29</v>
      </c>
      <c r="H677" s="117">
        <f t="shared" si="147"/>
        <v>38.107098381070983</v>
      </c>
      <c r="I677" s="5">
        <f t="shared" si="148"/>
        <v>38.154269972451793</v>
      </c>
      <c r="J677" s="5">
        <f t="shared" si="149"/>
        <v>37.662337662337663</v>
      </c>
      <c r="K677" s="23"/>
      <c r="L677" s="23"/>
      <c r="M677" s="23"/>
      <c r="N677" s="23"/>
      <c r="O677" s="23"/>
    </row>
    <row r="678" spans="2:15" ht="15" customHeight="1" x14ac:dyDescent="0.15">
      <c r="B678" s="38" t="s">
        <v>1</v>
      </c>
      <c r="C678" s="79"/>
      <c r="D678" s="28"/>
      <c r="E678" s="39">
        <f>SUM(E665:E677)</f>
        <v>803</v>
      </c>
      <c r="F678" s="39">
        <f>SUM(F665:F677)</f>
        <v>726</v>
      </c>
      <c r="G678" s="39">
        <f>SUM(G665:G677)</f>
        <v>77</v>
      </c>
      <c r="H678" s="114">
        <f>IF(SUM(H665:H677)&gt;100,"－",SUM(H665:H677))</f>
        <v>100.00000000000001</v>
      </c>
      <c r="I678" s="6">
        <f>IF(SUM(I665:I677)&gt;100,"－",SUM(I665:I677))</f>
        <v>100</v>
      </c>
      <c r="J678" s="6">
        <f>IF(SUM(J665:J677)&gt;100,"－",SUM(J665:J677))</f>
        <v>100</v>
      </c>
      <c r="K678" s="23"/>
      <c r="L678" s="23"/>
      <c r="M678" s="23"/>
      <c r="N678" s="23"/>
      <c r="O678" s="23"/>
    </row>
    <row r="679" spans="2:15" ht="15" customHeight="1" x14ac:dyDescent="0.15">
      <c r="B679" s="38" t="s">
        <v>92</v>
      </c>
      <c r="C679" s="79"/>
      <c r="D679" s="29"/>
      <c r="E679" s="41">
        <v>19.456621325854808</v>
      </c>
      <c r="F679" s="72">
        <v>19.396603607999886</v>
      </c>
      <c r="G679" s="72">
        <v>20.018037061622589</v>
      </c>
      <c r="H679" s="23"/>
      <c r="I679" s="23"/>
      <c r="J679" s="23"/>
      <c r="K679" s="23"/>
      <c r="L679" s="23"/>
      <c r="M679" s="23"/>
      <c r="N679" s="23"/>
      <c r="O679" s="23"/>
    </row>
    <row r="680" spans="2:15" ht="15" customHeight="1" x14ac:dyDescent="0.15">
      <c r="B680" s="63"/>
      <c r="C680" s="45"/>
      <c r="D680" s="45"/>
      <c r="E680" s="45"/>
      <c r="F680" s="45"/>
      <c r="G680" s="93"/>
      <c r="H680" s="46"/>
    </row>
    <row r="681" spans="2:15" ht="13.65" customHeight="1" x14ac:dyDescent="0.15">
      <c r="B681" s="65"/>
      <c r="C681" s="33"/>
      <c r="D681" s="33"/>
      <c r="E681" s="80"/>
      <c r="F681" s="84" t="s">
        <v>2</v>
      </c>
      <c r="G681" s="87"/>
      <c r="H681" s="110"/>
      <c r="I681" s="84" t="s">
        <v>3</v>
      </c>
      <c r="J681" s="85"/>
    </row>
    <row r="682" spans="2:15" ht="19.2" x14ac:dyDescent="0.15">
      <c r="B682" s="71" t="s">
        <v>360</v>
      </c>
      <c r="C682" s="45"/>
      <c r="D682" s="45"/>
      <c r="E682" s="98" t="s">
        <v>4</v>
      </c>
      <c r="F682" s="98" t="s">
        <v>231</v>
      </c>
      <c r="G682" s="98" t="s">
        <v>233</v>
      </c>
      <c r="H682" s="107" t="s">
        <v>4</v>
      </c>
      <c r="I682" s="98" t="s">
        <v>231</v>
      </c>
      <c r="J682" s="98" t="s">
        <v>233</v>
      </c>
    </row>
    <row r="683" spans="2:15" ht="12" customHeight="1" x14ac:dyDescent="0.15">
      <c r="B683" s="35"/>
      <c r="C683" s="89"/>
      <c r="D683" s="36"/>
      <c r="E683" s="37"/>
      <c r="F683" s="37"/>
      <c r="G683" s="37"/>
      <c r="H683" s="111">
        <f>E$152</f>
        <v>803</v>
      </c>
      <c r="I683" s="2">
        <f>F$152</f>
        <v>726</v>
      </c>
      <c r="J683" s="2">
        <f>G$152</f>
        <v>77</v>
      </c>
      <c r="K683" s="91"/>
      <c r="L683" s="91"/>
      <c r="M683" s="91"/>
      <c r="N683" s="91"/>
      <c r="O683" s="91"/>
    </row>
    <row r="684" spans="2:15" ht="15" customHeight="1" x14ac:dyDescent="0.15">
      <c r="B684" s="34" t="s">
        <v>199</v>
      </c>
      <c r="C684" s="235"/>
      <c r="E684" s="18">
        <v>146</v>
      </c>
      <c r="F684" s="18">
        <v>128</v>
      </c>
      <c r="G684" s="18">
        <v>18</v>
      </c>
      <c r="H684" s="113">
        <f t="shared" ref="H684:H696" si="150">E684/H$145*100</f>
        <v>18.181818181818183</v>
      </c>
      <c r="I684" s="4">
        <f t="shared" ref="I684:I696" si="151">F684/I$145*100</f>
        <v>17.630853994490359</v>
      </c>
      <c r="J684" s="4">
        <f t="shared" ref="J684:J696" si="152">G684/J$145*100</f>
        <v>23.376623376623375</v>
      </c>
      <c r="K684" s="81"/>
      <c r="L684" s="81"/>
      <c r="M684" s="81"/>
      <c r="N684" s="81"/>
      <c r="O684" s="81"/>
    </row>
    <row r="685" spans="2:15" ht="15" customHeight="1" x14ac:dyDescent="0.15">
      <c r="B685" s="34" t="s">
        <v>181</v>
      </c>
      <c r="C685" s="235"/>
      <c r="E685" s="18">
        <v>2</v>
      </c>
      <c r="F685" s="18">
        <v>2</v>
      </c>
      <c r="G685" s="18">
        <v>0</v>
      </c>
      <c r="H685" s="113">
        <f t="shared" si="150"/>
        <v>0.24906600249066002</v>
      </c>
      <c r="I685" s="4">
        <f t="shared" si="151"/>
        <v>0.27548209366391185</v>
      </c>
      <c r="J685" s="4">
        <f t="shared" si="152"/>
        <v>0</v>
      </c>
      <c r="K685" s="81"/>
      <c r="L685" s="81"/>
      <c r="M685" s="81"/>
      <c r="N685" s="81"/>
      <c r="O685" s="81"/>
    </row>
    <row r="686" spans="2:15" ht="15" customHeight="1" x14ac:dyDescent="0.15">
      <c r="B686" s="34" t="s">
        <v>182</v>
      </c>
      <c r="C686" s="235"/>
      <c r="E686" s="18">
        <v>8</v>
      </c>
      <c r="F686" s="18">
        <v>7</v>
      </c>
      <c r="G686" s="18">
        <v>1</v>
      </c>
      <c r="H686" s="113">
        <f t="shared" si="150"/>
        <v>0.99626400996264008</v>
      </c>
      <c r="I686" s="4">
        <f t="shared" si="151"/>
        <v>0.96418732782369143</v>
      </c>
      <c r="J686" s="4">
        <f t="shared" si="152"/>
        <v>1.2987012987012987</v>
      </c>
      <c r="K686" s="81"/>
      <c r="L686" s="81"/>
      <c r="M686" s="81"/>
      <c r="N686" s="81"/>
      <c r="O686" s="81"/>
    </row>
    <row r="687" spans="2:15" ht="15" customHeight="1" x14ac:dyDescent="0.15">
      <c r="B687" s="34" t="s">
        <v>183</v>
      </c>
      <c r="C687" s="235"/>
      <c r="E687" s="18">
        <v>36</v>
      </c>
      <c r="F687" s="18">
        <v>34</v>
      </c>
      <c r="G687" s="18">
        <v>2</v>
      </c>
      <c r="H687" s="113">
        <f t="shared" si="150"/>
        <v>4.4831880448318806</v>
      </c>
      <c r="I687" s="4">
        <f t="shared" si="151"/>
        <v>4.6831955922865012</v>
      </c>
      <c r="J687" s="4">
        <f t="shared" si="152"/>
        <v>2.5974025974025974</v>
      </c>
      <c r="K687" s="81"/>
      <c r="L687" s="81"/>
      <c r="M687" s="81"/>
      <c r="N687" s="81"/>
      <c r="O687" s="81"/>
    </row>
    <row r="688" spans="2:15" ht="15" customHeight="1" x14ac:dyDescent="0.15">
      <c r="B688" s="34" t="s">
        <v>184</v>
      </c>
      <c r="C688" s="235"/>
      <c r="E688" s="18">
        <v>27</v>
      </c>
      <c r="F688" s="18">
        <v>27</v>
      </c>
      <c r="G688" s="18">
        <v>0</v>
      </c>
      <c r="H688" s="113">
        <f t="shared" si="150"/>
        <v>3.3623910336239105</v>
      </c>
      <c r="I688" s="4">
        <f t="shared" si="151"/>
        <v>3.71900826446281</v>
      </c>
      <c r="J688" s="4">
        <f t="shared" si="152"/>
        <v>0</v>
      </c>
      <c r="K688" s="81"/>
      <c r="L688" s="81"/>
      <c r="M688" s="81"/>
      <c r="N688" s="81"/>
      <c r="O688" s="81"/>
    </row>
    <row r="689" spans="1:15" ht="15" customHeight="1" x14ac:dyDescent="0.15">
      <c r="B689" s="34" t="s">
        <v>185</v>
      </c>
      <c r="C689" s="235"/>
      <c r="E689" s="18">
        <v>44</v>
      </c>
      <c r="F689" s="18">
        <v>37</v>
      </c>
      <c r="G689" s="18">
        <v>7</v>
      </c>
      <c r="H689" s="113">
        <f t="shared" si="150"/>
        <v>5.4794520547945202</v>
      </c>
      <c r="I689" s="4">
        <f t="shared" si="151"/>
        <v>5.0964187327823689</v>
      </c>
      <c r="J689" s="4">
        <f t="shared" si="152"/>
        <v>9.0909090909090917</v>
      </c>
      <c r="K689" s="81"/>
      <c r="L689" s="81"/>
      <c r="M689" s="81"/>
      <c r="N689" s="81"/>
      <c r="O689" s="81"/>
    </row>
    <row r="690" spans="1:15" ht="15" customHeight="1" x14ac:dyDescent="0.15">
      <c r="B690" s="34" t="s">
        <v>186</v>
      </c>
      <c r="C690" s="235"/>
      <c r="E690" s="18">
        <v>30</v>
      </c>
      <c r="F690" s="18">
        <v>27</v>
      </c>
      <c r="G690" s="18">
        <v>3</v>
      </c>
      <c r="H690" s="113">
        <f t="shared" si="150"/>
        <v>3.7359900373599002</v>
      </c>
      <c r="I690" s="4">
        <f t="shared" si="151"/>
        <v>3.71900826446281</v>
      </c>
      <c r="J690" s="4">
        <f t="shared" si="152"/>
        <v>3.8961038961038961</v>
      </c>
      <c r="K690" s="81"/>
      <c r="L690" s="81"/>
      <c r="M690" s="81"/>
      <c r="N690" s="81"/>
      <c r="O690" s="81"/>
    </row>
    <row r="691" spans="1:15" ht="15" customHeight="1" x14ac:dyDescent="0.15">
      <c r="B691" s="34" t="s">
        <v>187</v>
      </c>
      <c r="C691" s="235"/>
      <c r="E691" s="18">
        <v>31</v>
      </c>
      <c r="F691" s="18">
        <v>29</v>
      </c>
      <c r="G691" s="18">
        <v>2</v>
      </c>
      <c r="H691" s="113">
        <f t="shared" si="150"/>
        <v>3.8605230386052307</v>
      </c>
      <c r="I691" s="4">
        <f t="shared" si="151"/>
        <v>3.9944903581267219</v>
      </c>
      <c r="J691" s="4">
        <f t="shared" si="152"/>
        <v>2.5974025974025974</v>
      </c>
      <c r="K691" s="81"/>
      <c r="L691" s="81"/>
      <c r="M691" s="81"/>
      <c r="N691" s="81"/>
      <c r="O691" s="81"/>
    </row>
    <row r="692" spans="1:15" ht="15" customHeight="1" x14ac:dyDescent="0.15">
      <c r="B692" s="34" t="s">
        <v>188</v>
      </c>
      <c r="C692" s="235"/>
      <c r="E692" s="18">
        <v>13</v>
      </c>
      <c r="F692" s="18">
        <v>13</v>
      </c>
      <c r="G692" s="18">
        <v>0</v>
      </c>
      <c r="H692" s="113">
        <f t="shared" si="150"/>
        <v>1.61892901618929</v>
      </c>
      <c r="I692" s="4">
        <f t="shared" si="151"/>
        <v>1.7906336088154271</v>
      </c>
      <c r="J692" s="4">
        <f t="shared" si="152"/>
        <v>0</v>
      </c>
      <c r="K692" s="81"/>
      <c r="L692" s="81"/>
      <c r="M692" s="81"/>
      <c r="N692" s="81"/>
      <c r="O692" s="81"/>
    </row>
    <row r="693" spans="1:15" ht="15" customHeight="1" x14ac:dyDescent="0.15">
      <c r="B693" s="34" t="s">
        <v>155</v>
      </c>
      <c r="C693" s="235"/>
      <c r="E693" s="18">
        <v>30</v>
      </c>
      <c r="F693" s="18">
        <v>30</v>
      </c>
      <c r="G693" s="18">
        <v>0</v>
      </c>
      <c r="H693" s="113">
        <f t="shared" si="150"/>
        <v>3.7359900373599002</v>
      </c>
      <c r="I693" s="4">
        <f t="shared" si="151"/>
        <v>4.1322314049586781</v>
      </c>
      <c r="J693" s="4">
        <f t="shared" si="152"/>
        <v>0</v>
      </c>
      <c r="K693" s="81"/>
      <c r="L693" s="81"/>
      <c r="M693" s="81"/>
      <c r="N693" s="81"/>
      <c r="O693" s="81"/>
    </row>
    <row r="694" spans="1:15" ht="15" customHeight="1" x14ac:dyDescent="0.15">
      <c r="B694" s="34" t="s">
        <v>156</v>
      </c>
      <c r="C694" s="235"/>
      <c r="E694" s="18">
        <v>27</v>
      </c>
      <c r="F694" s="18">
        <v>23</v>
      </c>
      <c r="G694" s="18">
        <v>4</v>
      </c>
      <c r="H694" s="113">
        <f t="shared" si="150"/>
        <v>3.3623910336239105</v>
      </c>
      <c r="I694" s="4">
        <f t="shared" si="151"/>
        <v>3.1680440771349865</v>
      </c>
      <c r="J694" s="4">
        <f t="shared" si="152"/>
        <v>5.1948051948051948</v>
      </c>
      <c r="K694" s="81"/>
      <c r="L694" s="81"/>
      <c r="M694" s="81"/>
      <c r="N694" s="81"/>
      <c r="O694" s="81"/>
    </row>
    <row r="695" spans="1:15" ht="15" customHeight="1" x14ac:dyDescent="0.15">
      <c r="B695" s="34" t="s">
        <v>189</v>
      </c>
      <c r="C695" s="235"/>
      <c r="E695" s="18">
        <v>69</v>
      </c>
      <c r="F695" s="18">
        <v>61</v>
      </c>
      <c r="G695" s="18">
        <v>8</v>
      </c>
      <c r="H695" s="113">
        <f t="shared" si="150"/>
        <v>8.5927770859277697</v>
      </c>
      <c r="I695" s="4">
        <f t="shared" si="151"/>
        <v>8.4022038567493116</v>
      </c>
      <c r="J695" s="4">
        <f t="shared" si="152"/>
        <v>10.38961038961039</v>
      </c>
      <c r="K695" s="81"/>
      <c r="L695" s="81"/>
      <c r="M695" s="81"/>
      <c r="N695" s="81"/>
      <c r="O695" s="81"/>
    </row>
    <row r="696" spans="1:15" ht="15" customHeight="1" x14ac:dyDescent="0.15">
      <c r="B696" s="35" t="s">
        <v>160</v>
      </c>
      <c r="C696" s="89"/>
      <c r="D696" s="36"/>
      <c r="E696" s="19">
        <v>340</v>
      </c>
      <c r="F696" s="19">
        <v>308</v>
      </c>
      <c r="G696" s="19">
        <v>32</v>
      </c>
      <c r="H696" s="117">
        <f t="shared" si="150"/>
        <v>42.34122042341221</v>
      </c>
      <c r="I696" s="5">
        <f t="shared" si="151"/>
        <v>42.424242424242422</v>
      </c>
      <c r="J696" s="5">
        <f t="shared" si="152"/>
        <v>41.558441558441558</v>
      </c>
      <c r="K696" s="23"/>
      <c r="L696" s="23"/>
      <c r="M696" s="23"/>
      <c r="N696" s="23"/>
      <c r="O696" s="23"/>
    </row>
    <row r="697" spans="1:15" ht="15" customHeight="1" x14ac:dyDescent="0.15">
      <c r="B697" s="38" t="s">
        <v>1</v>
      </c>
      <c r="C697" s="79"/>
      <c r="D697" s="28"/>
      <c r="E697" s="39">
        <f>SUM(E684:E696)</f>
        <v>803</v>
      </c>
      <c r="F697" s="39">
        <f>SUM(F684:F696)</f>
        <v>726</v>
      </c>
      <c r="G697" s="39">
        <f>SUM(G684:G696)</f>
        <v>77</v>
      </c>
      <c r="H697" s="114">
        <f>IF(SUM(H684:H696)&gt;100,"－",SUM(H684:H696))</f>
        <v>100</v>
      </c>
      <c r="I697" s="6">
        <f>IF(SUM(I684:I696)&gt;100,"－",SUM(I684:I696))</f>
        <v>100</v>
      </c>
      <c r="J697" s="6">
        <f>IF(SUM(J684:J696)&gt;100,"－",SUM(J684:J696))</f>
        <v>100</v>
      </c>
      <c r="K697" s="23"/>
      <c r="L697" s="23"/>
      <c r="M697" s="23"/>
      <c r="N697" s="23"/>
      <c r="O697" s="23"/>
    </row>
    <row r="698" spans="1:15" ht="15" customHeight="1" x14ac:dyDescent="0.15">
      <c r="B698" s="38" t="s">
        <v>92</v>
      </c>
      <c r="C698" s="79"/>
      <c r="D698" s="29"/>
      <c r="E698" s="41">
        <v>31.939622198318204</v>
      </c>
      <c r="F698" s="72">
        <v>32.038617561935354</v>
      </c>
      <c r="G698" s="72">
        <v>31.020065265163304</v>
      </c>
      <c r="H698" s="23"/>
      <c r="I698" s="23"/>
      <c r="J698" s="23"/>
      <c r="K698" s="23"/>
      <c r="L698" s="23"/>
      <c r="M698" s="23"/>
      <c r="N698" s="23"/>
      <c r="O698" s="23"/>
    </row>
    <row r="699" spans="1:15" ht="15" customHeight="1" x14ac:dyDescent="0.15">
      <c r="B699" s="63"/>
      <c r="C699" s="45"/>
      <c r="D699" s="45"/>
      <c r="E699" s="45"/>
      <c r="F699" s="45"/>
      <c r="G699" s="93"/>
      <c r="H699" s="46"/>
    </row>
    <row r="700" spans="1:15" ht="15" customHeight="1" x14ac:dyDescent="0.15">
      <c r="A700" s="1" t="s">
        <v>722</v>
      </c>
      <c r="B700" s="22"/>
      <c r="H700" s="7"/>
    </row>
    <row r="701" spans="1:15" ht="13.65" customHeight="1" x14ac:dyDescent="0.15">
      <c r="B701" s="65"/>
      <c r="C701" s="33"/>
      <c r="D701" s="33"/>
      <c r="E701" s="80"/>
      <c r="F701" s="84" t="s">
        <v>2</v>
      </c>
      <c r="G701" s="87"/>
      <c r="H701" s="110"/>
      <c r="I701" s="84" t="s">
        <v>3</v>
      </c>
      <c r="J701" s="85"/>
    </row>
    <row r="702" spans="1:15" ht="19.2" x14ac:dyDescent="0.15">
      <c r="B702" s="71" t="s">
        <v>198</v>
      </c>
      <c r="C702" s="45"/>
      <c r="D702" s="45"/>
      <c r="E702" s="98" t="s">
        <v>4</v>
      </c>
      <c r="F702" s="98" t="s">
        <v>231</v>
      </c>
      <c r="G702" s="98" t="s">
        <v>233</v>
      </c>
      <c r="H702" s="107" t="s">
        <v>4</v>
      </c>
      <c r="I702" s="98" t="s">
        <v>231</v>
      </c>
      <c r="J702" s="98" t="s">
        <v>233</v>
      </c>
    </row>
    <row r="703" spans="1:15" ht="12" customHeight="1" x14ac:dyDescent="0.15">
      <c r="B703" s="35"/>
      <c r="C703" s="89"/>
      <c r="D703" s="36"/>
      <c r="E703" s="37"/>
      <c r="F703" s="37"/>
      <c r="G703" s="37"/>
      <c r="H703" s="111">
        <f>E$152</f>
        <v>803</v>
      </c>
      <c r="I703" s="2">
        <f>F$152</f>
        <v>726</v>
      </c>
      <c r="J703" s="2">
        <f>G$152</f>
        <v>77</v>
      </c>
      <c r="K703" s="91"/>
      <c r="L703" s="91"/>
      <c r="M703" s="91"/>
      <c r="N703" s="91"/>
      <c r="O703" s="91"/>
    </row>
    <row r="704" spans="1:15" ht="15" customHeight="1" x14ac:dyDescent="0.15">
      <c r="B704" s="34" t="s">
        <v>199</v>
      </c>
      <c r="C704" s="235"/>
      <c r="E704" s="18">
        <v>48</v>
      </c>
      <c r="F704" s="18">
        <v>43</v>
      </c>
      <c r="G704" s="18">
        <v>5</v>
      </c>
      <c r="H704" s="113">
        <f t="shared" ref="H704:H716" si="153">E704/H$145*100</f>
        <v>5.9775840597758405</v>
      </c>
      <c r="I704" s="4">
        <f t="shared" ref="I704:I716" si="154">F704/I$145*100</f>
        <v>5.9228650137741052</v>
      </c>
      <c r="J704" s="4">
        <f t="shared" ref="J704:J716" si="155">G704/J$145*100</f>
        <v>6.4935064935064926</v>
      </c>
      <c r="K704" s="81"/>
      <c r="L704" s="81"/>
      <c r="M704" s="81"/>
      <c r="N704" s="81"/>
      <c r="O704" s="81"/>
    </row>
    <row r="705" spans="1:15" ht="15" customHeight="1" x14ac:dyDescent="0.15">
      <c r="B705" s="34" t="s">
        <v>181</v>
      </c>
      <c r="C705" s="235"/>
      <c r="E705" s="18">
        <v>11</v>
      </c>
      <c r="F705" s="18">
        <v>11</v>
      </c>
      <c r="G705" s="18">
        <v>0</v>
      </c>
      <c r="H705" s="113">
        <f t="shared" si="153"/>
        <v>1.3698630136986301</v>
      </c>
      <c r="I705" s="4">
        <f t="shared" si="154"/>
        <v>1.5151515151515151</v>
      </c>
      <c r="J705" s="4">
        <f t="shared" si="155"/>
        <v>0</v>
      </c>
      <c r="K705" s="81"/>
      <c r="L705" s="81"/>
      <c r="M705" s="81"/>
      <c r="N705" s="81"/>
      <c r="O705" s="81"/>
    </row>
    <row r="706" spans="1:15" ht="15" customHeight="1" x14ac:dyDescent="0.15">
      <c r="B706" s="34" t="s">
        <v>182</v>
      </c>
      <c r="C706" s="235"/>
      <c r="E706" s="18">
        <v>49</v>
      </c>
      <c r="F706" s="18">
        <v>43</v>
      </c>
      <c r="G706" s="18">
        <v>6</v>
      </c>
      <c r="H706" s="113">
        <f t="shared" si="153"/>
        <v>6.102117061021171</v>
      </c>
      <c r="I706" s="4">
        <f t="shared" si="154"/>
        <v>5.9228650137741052</v>
      </c>
      <c r="J706" s="4">
        <f t="shared" si="155"/>
        <v>7.7922077922077921</v>
      </c>
      <c r="K706" s="81"/>
      <c r="L706" s="81"/>
      <c r="M706" s="81"/>
      <c r="N706" s="81"/>
      <c r="O706" s="81"/>
    </row>
    <row r="707" spans="1:15" ht="15" customHeight="1" x14ac:dyDescent="0.15">
      <c r="B707" s="34" t="s">
        <v>183</v>
      </c>
      <c r="C707" s="235"/>
      <c r="E707" s="18">
        <v>65</v>
      </c>
      <c r="F707" s="18">
        <v>58</v>
      </c>
      <c r="G707" s="18">
        <v>7</v>
      </c>
      <c r="H707" s="113">
        <f t="shared" si="153"/>
        <v>8.0946450809464512</v>
      </c>
      <c r="I707" s="4">
        <f t="shared" si="154"/>
        <v>7.9889807162534439</v>
      </c>
      <c r="J707" s="4">
        <f t="shared" si="155"/>
        <v>9.0909090909090917</v>
      </c>
      <c r="K707" s="81"/>
      <c r="L707" s="81"/>
      <c r="M707" s="81"/>
      <c r="N707" s="81"/>
      <c r="O707" s="81"/>
    </row>
    <row r="708" spans="1:15" ht="15" customHeight="1" x14ac:dyDescent="0.15">
      <c r="B708" s="34" t="s">
        <v>184</v>
      </c>
      <c r="C708" s="235"/>
      <c r="E708" s="18">
        <v>63</v>
      </c>
      <c r="F708" s="18">
        <v>56</v>
      </c>
      <c r="G708" s="18">
        <v>7</v>
      </c>
      <c r="H708" s="113">
        <f t="shared" si="153"/>
        <v>7.8455790784557902</v>
      </c>
      <c r="I708" s="4">
        <f t="shared" si="154"/>
        <v>7.7134986225895315</v>
      </c>
      <c r="J708" s="4">
        <f t="shared" si="155"/>
        <v>9.0909090909090917</v>
      </c>
      <c r="K708" s="81"/>
      <c r="L708" s="81"/>
      <c r="M708" s="81"/>
      <c r="N708" s="81"/>
      <c r="O708" s="81"/>
    </row>
    <row r="709" spans="1:15" ht="15" customHeight="1" x14ac:dyDescent="0.15">
      <c r="B709" s="34" t="s">
        <v>185</v>
      </c>
      <c r="C709" s="235"/>
      <c r="E709" s="18">
        <v>62</v>
      </c>
      <c r="F709" s="18">
        <v>59</v>
      </c>
      <c r="G709" s="18">
        <v>3</v>
      </c>
      <c r="H709" s="113">
        <f t="shared" si="153"/>
        <v>7.7210460772104614</v>
      </c>
      <c r="I709" s="4">
        <f t="shared" si="154"/>
        <v>8.1267217630853992</v>
      </c>
      <c r="J709" s="4">
        <f t="shared" si="155"/>
        <v>3.8961038961038961</v>
      </c>
      <c r="K709" s="81"/>
      <c r="L709" s="81"/>
      <c r="M709" s="81"/>
      <c r="N709" s="81"/>
      <c r="O709" s="81"/>
    </row>
    <row r="710" spans="1:15" ht="15" customHeight="1" x14ac:dyDescent="0.15">
      <c r="B710" s="34" t="s">
        <v>186</v>
      </c>
      <c r="C710" s="235"/>
      <c r="E710" s="18">
        <v>39</v>
      </c>
      <c r="F710" s="18">
        <v>38</v>
      </c>
      <c r="G710" s="18">
        <v>1</v>
      </c>
      <c r="H710" s="113">
        <f t="shared" si="153"/>
        <v>4.8567870485678704</v>
      </c>
      <c r="I710" s="4">
        <f t="shared" si="154"/>
        <v>5.2341597796143251</v>
      </c>
      <c r="J710" s="4">
        <f t="shared" si="155"/>
        <v>1.2987012987012987</v>
      </c>
      <c r="K710" s="81"/>
      <c r="L710" s="81"/>
      <c r="M710" s="81"/>
      <c r="N710" s="81"/>
      <c r="O710" s="81"/>
    </row>
    <row r="711" spans="1:15" ht="15" customHeight="1" x14ac:dyDescent="0.15">
      <c r="B711" s="34" t="s">
        <v>187</v>
      </c>
      <c r="C711" s="235"/>
      <c r="E711" s="18">
        <v>34</v>
      </c>
      <c r="F711" s="18">
        <v>31</v>
      </c>
      <c r="G711" s="18">
        <v>3</v>
      </c>
      <c r="H711" s="113">
        <f t="shared" si="153"/>
        <v>4.2341220423412205</v>
      </c>
      <c r="I711" s="4">
        <f t="shared" si="154"/>
        <v>4.2699724517906334</v>
      </c>
      <c r="J711" s="4">
        <f t="shared" si="155"/>
        <v>3.8961038961038961</v>
      </c>
      <c r="K711" s="81"/>
      <c r="L711" s="81"/>
      <c r="M711" s="81"/>
      <c r="N711" s="81"/>
      <c r="O711" s="81"/>
    </row>
    <row r="712" spans="1:15" ht="15" customHeight="1" x14ac:dyDescent="0.15">
      <c r="B712" s="34" t="s">
        <v>188</v>
      </c>
      <c r="C712" s="235"/>
      <c r="E712" s="18">
        <v>24</v>
      </c>
      <c r="F712" s="18">
        <v>19</v>
      </c>
      <c r="G712" s="18">
        <v>5</v>
      </c>
      <c r="H712" s="113">
        <f t="shared" si="153"/>
        <v>2.9887920298879203</v>
      </c>
      <c r="I712" s="4">
        <f t="shared" si="154"/>
        <v>2.6170798898071626</v>
      </c>
      <c r="J712" s="4">
        <f t="shared" si="155"/>
        <v>6.4935064935064926</v>
      </c>
      <c r="K712" s="81"/>
      <c r="L712" s="81"/>
      <c r="M712" s="81"/>
      <c r="N712" s="81"/>
      <c r="O712" s="81"/>
    </row>
    <row r="713" spans="1:15" ht="15" customHeight="1" x14ac:dyDescent="0.15">
      <c r="B713" s="34" t="s">
        <v>155</v>
      </c>
      <c r="C713" s="235"/>
      <c r="E713" s="18">
        <v>23</v>
      </c>
      <c r="F713" s="18">
        <v>20</v>
      </c>
      <c r="G713" s="18">
        <v>3</v>
      </c>
      <c r="H713" s="113">
        <f t="shared" si="153"/>
        <v>2.8642590286425902</v>
      </c>
      <c r="I713" s="4">
        <f t="shared" si="154"/>
        <v>2.7548209366391188</v>
      </c>
      <c r="J713" s="4">
        <f t="shared" si="155"/>
        <v>3.8961038961038961</v>
      </c>
      <c r="K713" s="81"/>
      <c r="L713" s="81"/>
      <c r="M713" s="81"/>
      <c r="N713" s="81"/>
      <c r="O713" s="81"/>
    </row>
    <row r="714" spans="1:15" ht="15" customHeight="1" x14ac:dyDescent="0.15">
      <c r="B714" s="34" t="s">
        <v>156</v>
      </c>
      <c r="C714" s="235"/>
      <c r="E714" s="18">
        <v>17</v>
      </c>
      <c r="F714" s="18">
        <v>15</v>
      </c>
      <c r="G714" s="18">
        <v>2</v>
      </c>
      <c r="H714" s="113">
        <f t="shared" si="153"/>
        <v>2.1170610211706102</v>
      </c>
      <c r="I714" s="4">
        <f t="shared" si="154"/>
        <v>2.0661157024793391</v>
      </c>
      <c r="J714" s="4">
        <f t="shared" si="155"/>
        <v>2.5974025974025974</v>
      </c>
      <c r="K714" s="81"/>
      <c r="L714" s="81"/>
      <c r="M714" s="81"/>
      <c r="N714" s="81"/>
      <c r="O714" s="81"/>
    </row>
    <row r="715" spans="1:15" ht="15" customHeight="1" x14ac:dyDescent="0.15">
      <c r="B715" s="34" t="s">
        <v>189</v>
      </c>
      <c r="C715" s="235"/>
      <c r="E715" s="18">
        <v>17</v>
      </c>
      <c r="F715" s="18">
        <v>15</v>
      </c>
      <c r="G715" s="18">
        <v>2</v>
      </c>
      <c r="H715" s="113">
        <f t="shared" si="153"/>
        <v>2.1170610211706102</v>
      </c>
      <c r="I715" s="4">
        <f t="shared" si="154"/>
        <v>2.0661157024793391</v>
      </c>
      <c r="J715" s="4">
        <f t="shared" si="155"/>
        <v>2.5974025974025974</v>
      </c>
      <c r="K715" s="81"/>
      <c r="L715" s="81"/>
      <c r="M715" s="81"/>
      <c r="N715" s="81"/>
      <c r="O715" s="81"/>
    </row>
    <row r="716" spans="1:15" ht="15" customHeight="1" x14ac:dyDescent="0.15">
      <c r="B716" s="35" t="s">
        <v>160</v>
      </c>
      <c r="C716" s="89"/>
      <c r="D716" s="36"/>
      <c r="E716" s="19">
        <v>351</v>
      </c>
      <c r="F716" s="19">
        <v>318</v>
      </c>
      <c r="G716" s="19">
        <v>33</v>
      </c>
      <c r="H716" s="117">
        <f t="shared" si="153"/>
        <v>43.711083437110837</v>
      </c>
      <c r="I716" s="5">
        <f t="shared" si="154"/>
        <v>43.801652892561982</v>
      </c>
      <c r="J716" s="5">
        <f t="shared" si="155"/>
        <v>42.857142857142854</v>
      </c>
      <c r="K716" s="23"/>
      <c r="L716" s="23"/>
      <c r="M716" s="23"/>
      <c r="N716" s="23"/>
      <c r="O716" s="23"/>
    </row>
    <row r="717" spans="1:15" ht="15" customHeight="1" x14ac:dyDescent="0.15">
      <c r="B717" s="38" t="s">
        <v>1</v>
      </c>
      <c r="C717" s="79"/>
      <c r="D717" s="28"/>
      <c r="E717" s="39">
        <f>SUM(E704:E716)</f>
        <v>803</v>
      </c>
      <c r="F717" s="39">
        <f>SUM(F704:F716)</f>
        <v>726</v>
      </c>
      <c r="G717" s="39">
        <f>SUM(G704:G716)</f>
        <v>77</v>
      </c>
      <c r="H717" s="114">
        <f>IF(SUM(H704:H716)&gt;100,"－",SUM(H704:H716))</f>
        <v>100.00000000000001</v>
      </c>
      <c r="I717" s="6">
        <f>IF(SUM(I704:I716)&gt;100,"－",SUM(I704:I716))</f>
        <v>100</v>
      </c>
      <c r="J717" s="6">
        <f>IF(SUM(J704:J716)&gt;100,"－",SUM(J704:J716))</f>
        <v>100</v>
      </c>
      <c r="K717" s="23"/>
      <c r="L717" s="23"/>
      <c r="M717" s="23"/>
      <c r="N717" s="23"/>
      <c r="O717" s="23"/>
    </row>
    <row r="718" spans="1:15" ht="15" customHeight="1" x14ac:dyDescent="0.15">
      <c r="B718" s="38" t="s">
        <v>92</v>
      </c>
      <c r="C718" s="79"/>
      <c r="D718" s="29"/>
      <c r="E718" s="41">
        <v>22.18035980585352</v>
      </c>
      <c r="F718" s="72">
        <v>22.129983557713963</v>
      </c>
      <c r="G718" s="72">
        <v>22.647485015874711</v>
      </c>
      <c r="H718" s="23"/>
      <c r="I718" s="23"/>
      <c r="J718" s="23"/>
      <c r="K718" s="23"/>
      <c r="L718" s="23"/>
      <c r="M718" s="23"/>
      <c r="N718" s="23"/>
      <c r="O718" s="23"/>
    </row>
    <row r="719" spans="1:15" ht="15" customHeight="1" x14ac:dyDescent="0.15">
      <c r="B719" s="63"/>
      <c r="C719" s="45"/>
      <c r="D719" s="45"/>
      <c r="E719" s="45"/>
      <c r="F719" s="45"/>
      <c r="G719" s="93"/>
      <c r="H719" s="46"/>
    </row>
    <row r="720" spans="1:15" ht="15" customHeight="1" x14ac:dyDescent="0.15">
      <c r="A720" s="1" t="s">
        <v>723</v>
      </c>
      <c r="B720" s="22"/>
      <c r="H720" s="7"/>
    </row>
    <row r="721" spans="1:15" ht="13.65" customHeight="1" x14ac:dyDescent="0.15">
      <c r="B721" s="65"/>
      <c r="C721" s="33"/>
      <c r="D721" s="33"/>
      <c r="E721" s="80"/>
      <c r="F721" s="84" t="s">
        <v>2</v>
      </c>
      <c r="G721" s="87"/>
      <c r="H721" s="110"/>
      <c r="I721" s="84" t="s">
        <v>3</v>
      </c>
      <c r="J721" s="85"/>
    </row>
    <row r="722" spans="1:15" ht="19.2" x14ac:dyDescent="0.15">
      <c r="B722" s="78"/>
      <c r="E722" s="98" t="s">
        <v>4</v>
      </c>
      <c r="F722" s="98" t="s">
        <v>231</v>
      </c>
      <c r="G722" s="98" t="s">
        <v>233</v>
      </c>
      <c r="H722" s="107" t="s">
        <v>4</v>
      </c>
      <c r="I722" s="98" t="s">
        <v>231</v>
      </c>
      <c r="J722" s="98" t="s">
        <v>233</v>
      </c>
    </row>
    <row r="723" spans="1:15" ht="12" customHeight="1" x14ac:dyDescent="0.15">
      <c r="B723" s="35"/>
      <c r="C723" s="89"/>
      <c r="D723" s="36"/>
      <c r="E723" s="37"/>
      <c r="F723" s="37"/>
      <c r="G723" s="37"/>
      <c r="H723" s="111">
        <f>E$152</f>
        <v>803</v>
      </c>
      <c r="I723" s="2">
        <f>F$152</f>
        <v>726</v>
      </c>
      <c r="J723" s="2">
        <f>G$152</f>
        <v>77</v>
      </c>
      <c r="K723" s="91"/>
      <c r="L723" s="91"/>
      <c r="M723" s="91"/>
      <c r="N723" s="91"/>
      <c r="O723" s="91"/>
    </row>
    <row r="724" spans="1:15" ht="15" customHeight="1" x14ac:dyDescent="0.15">
      <c r="B724" s="34" t="s">
        <v>724</v>
      </c>
      <c r="C724" s="255"/>
      <c r="E724" s="18">
        <v>105</v>
      </c>
      <c r="F724" s="18">
        <v>93</v>
      </c>
      <c r="G724" s="18">
        <v>12</v>
      </c>
      <c r="H724" s="113">
        <f>E724/H$723*100</f>
        <v>13.07596513075965</v>
      </c>
      <c r="I724" s="4">
        <f t="shared" ref="I724:I726" si="156">F724/I$723*100</f>
        <v>12.809917355371899</v>
      </c>
      <c r="J724" s="4">
        <f t="shared" ref="J724:J726" si="157">G724/J$723*100</f>
        <v>15.584415584415584</v>
      </c>
      <c r="K724" s="81"/>
      <c r="L724" s="81"/>
      <c r="M724" s="91"/>
      <c r="N724" s="91"/>
      <c r="O724" s="91"/>
    </row>
    <row r="725" spans="1:15" ht="15" customHeight="1" x14ac:dyDescent="0.15">
      <c r="B725" s="34" t="s">
        <v>725</v>
      </c>
      <c r="C725" s="255"/>
      <c r="E725" s="18">
        <v>547</v>
      </c>
      <c r="F725" s="18">
        <v>485</v>
      </c>
      <c r="G725" s="18">
        <v>62</v>
      </c>
      <c r="H725" s="113">
        <f t="shared" ref="H725:H726" si="158">E725/H$723*100</f>
        <v>68.119551681195517</v>
      </c>
      <c r="I725" s="4">
        <f t="shared" si="156"/>
        <v>66.80440771349862</v>
      </c>
      <c r="J725" s="4">
        <f t="shared" si="157"/>
        <v>80.519480519480524</v>
      </c>
      <c r="K725" s="81"/>
      <c r="L725" s="81"/>
      <c r="M725" s="91"/>
      <c r="N725" s="91"/>
      <c r="O725" s="91"/>
    </row>
    <row r="726" spans="1:15" ht="15" customHeight="1" x14ac:dyDescent="0.15">
      <c r="B726" s="35" t="s">
        <v>0</v>
      </c>
      <c r="C726" s="89"/>
      <c r="D726" s="36"/>
      <c r="E726" s="19">
        <v>151</v>
      </c>
      <c r="F726" s="19">
        <v>148</v>
      </c>
      <c r="G726" s="19">
        <v>3</v>
      </c>
      <c r="H726" s="117">
        <f t="shared" si="158"/>
        <v>18.804483188044831</v>
      </c>
      <c r="I726" s="5">
        <f t="shared" si="156"/>
        <v>20.385674931129476</v>
      </c>
      <c r="J726" s="5">
        <f t="shared" si="157"/>
        <v>3.8961038961038961</v>
      </c>
      <c r="K726" s="23"/>
      <c r="L726" s="23"/>
      <c r="M726" s="23"/>
      <c r="N726" s="23"/>
      <c r="O726" s="23"/>
    </row>
    <row r="727" spans="1:15" ht="15" customHeight="1" x14ac:dyDescent="0.15">
      <c r="B727" s="38" t="s">
        <v>1</v>
      </c>
      <c r="C727" s="79"/>
      <c r="D727" s="28"/>
      <c r="E727" s="39">
        <f>SUM(E724:E726)</f>
        <v>803</v>
      </c>
      <c r="F727" s="39">
        <f>SUM(F724:F726)</f>
        <v>726</v>
      </c>
      <c r="G727" s="39">
        <f>SUM(G724:G726)</f>
        <v>77</v>
      </c>
      <c r="H727" s="114">
        <f>IF(SUM(H724:H726)&gt;100,"－",SUM(H724:H726))</f>
        <v>100</v>
      </c>
      <c r="I727" s="6">
        <f>IF(SUM(I724:I726)&gt;100,"－",SUM(I724:I726))</f>
        <v>99.999999999999986</v>
      </c>
      <c r="J727" s="6">
        <f>IF(SUM(J724:J726)&gt;100,"－",SUM(J724:J726))</f>
        <v>100</v>
      </c>
      <c r="K727" s="23"/>
      <c r="L727" s="23"/>
      <c r="M727" s="23"/>
      <c r="N727" s="23"/>
      <c r="O727" s="23"/>
    </row>
    <row r="729" spans="1:15" ht="15" customHeight="1" x14ac:dyDescent="0.15">
      <c r="A729" s="1" t="s">
        <v>726</v>
      </c>
      <c r="B729" s="22"/>
      <c r="H729" s="7"/>
    </row>
    <row r="730" spans="1:15" ht="13.65" customHeight="1" x14ac:dyDescent="0.15">
      <c r="B730" s="65"/>
      <c r="C730" s="33"/>
      <c r="D730" s="33"/>
      <c r="E730" s="80"/>
      <c r="F730" s="84" t="s">
        <v>2</v>
      </c>
      <c r="G730" s="87"/>
      <c r="H730" s="110"/>
      <c r="I730" s="84" t="s">
        <v>3</v>
      </c>
      <c r="J730" s="85"/>
    </row>
    <row r="731" spans="1:15" ht="19.2" x14ac:dyDescent="0.15">
      <c r="B731" s="78"/>
      <c r="E731" s="98" t="s">
        <v>4</v>
      </c>
      <c r="F731" s="98" t="s">
        <v>231</v>
      </c>
      <c r="G731" s="98" t="s">
        <v>233</v>
      </c>
      <c r="H731" s="107" t="s">
        <v>4</v>
      </c>
      <c r="I731" s="98" t="s">
        <v>231</v>
      </c>
      <c r="J731" s="98" t="s">
        <v>233</v>
      </c>
    </row>
    <row r="732" spans="1:15" ht="12" customHeight="1" x14ac:dyDescent="0.15">
      <c r="B732" s="35"/>
      <c r="C732" s="89"/>
      <c r="D732" s="36"/>
      <c r="E732" s="37"/>
      <c r="F732" s="37"/>
      <c r="G732" s="37"/>
      <c r="H732" s="111">
        <f>E$152</f>
        <v>803</v>
      </c>
      <c r="I732" s="2">
        <f>F$152</f>
        <v>726</v>
      </c>
      <c r="J732" s="2">
        <f>G$152</f>
        <v>77</v>
      </c>
      <c r="K732" s="91"/>
      <c r="L732" s="91"/>
      <c r="M732" s="91"/>
      <c r="N732" s="91"/>
      <c r="O732" s="91"/>
    </row>
    <row r="733" spans="1:15" ht="15" customHeight="1" x14ac:dyDescent="0.15">
      <c r="B733" s="34" t="s">
        <v>724</v>
      </c>
      <c r="C733" s="255"/>
      <c r="E733" s="18">
        <v>193</v>
      </c>
      <c r="F733" s="18">
        <v>170</v>
      </c>
      <c r="G733" s="18">
        <v>23</v>
      </c>
      <c r="H733" s="113">
        <f>E733/H$732*100</f>
        <v>24.034869240348691</v>
      </c>
      <c r="I733" s="4">
        <f t="shared" ref="I733:I735" si="159">F733/I$732*100</f>
        <v>23.415977961432507</v>
      </c>
      <c r="J733" s="4">
        <f t="shared" ref="J733:J735" si="160">G733/J$732*100</f>
        <v>29.870129870129869</v>
      </c>
      <c r="K733" s="81"/>
      <c r="L733" s="81"/>
      <c r="M733" s="91"/>
      <c r="N733" s="91"/>
      <c r="O733" s="91"/>
    </row>
    <row r="734" spans="1:15" ht="15" customHeight="1" x14ac:dyDescent="0.15">
      <c r="B734" s="34" t="s">
        <v>725</v>
      </c>
      <c r="C734" s="255"/>
      <c r="E734" s="18">
        <v>466</v>
      </c>
      <c r="F734" s="18">
        <v>415</v>
      </c>
      <c r="G734" s="18">
        <v>51</v>
      </c>
      <c r="H734" s="113">
        <f t="shared" ref="H734:H735" si="161">E734/H$732*100</f>
        <v>58.032378580323787</v>
      </c>
      <c r="I734" s="4">
        <f t="shared" si="159"/>
        <v>57.162534435261705</v>
      </c>
      <c r="J734" s="4">
        <f t="shared" si="160"/>
        <v>66.233766233766232</v>
      </c>
      <c r="K734" s="81"/>
      <c r="L734" s="81"/>
      <c r="M734" s="91"/>
      <c r="N734" s="91"/>
      <c r="O734" s="91"/>
    </row>
    <row r="735" spans="1:15" ht="15" customHeight="1" x14ac:dyDescent="0.15">
      <c r="B735" s="35" t="s">
        <v>0</v>
      </c>
      <c r="C735" s="89"/>
      <c r="D735" s="36"/>
      <c r="E735" s="19">
        <v>144</v>
      </c>
      <c r="F735" s="19">
        <v>141</v>
      </c>
      <c r="G735" s="19">
        <v>3</v>
      </c>
      <c r="H735" s="117">
        <f t="shared" si="161"/>
        <v>17.932752179327522</v>
      </c>
      <c r="I735" s="5">
        <f t="shared" si="159"/>
        <v>19.421487603305785</v>
      </c>
      <c r="J735" s="5">
        <f t="shared" si="160"/>
        <v>3.8961038961038961</v>
      </c>
      <c r="K735" s="23"/>
      <c r="L735" s="23"/>
      <c r="M735" s="23"/>
      <c r="N735" s="23"/>
      <c r="O735" s="23"/>
    </row>
    <row r="736" spans="1:15" ht="15" customHeight="1" x14ac:dyDescent="0.15">
      <c r="B736" s="38" t="s">
        <v>1</v>
      </c>
      <c r="C736" s="79"/>
      <c r="D736" s="28"/>
      <c r="E736" s="39">
        <f>SUM(E733:E735)</f>
        <v>803</v>
      </c>
      <c r="F736" s="39">
        <f>SUM(F733:F735)</f>
        <v>726</v>
      </c>
      <c r="G736" s="39">
        <f>SUM(G733:G735)</f>
        <v>77</v>
      </c>
      <c r="H736" s="114">
        <f>IF(SUM(H733:H735)&gt;100,"－",SUM(H733:H735))</f>
        <v>100</v>
      </c>
      <c r="I736" s="6">
        <f>IF(SUM(I733:I735)&gt;100,"－",SUM(I733:I735))</f>
        <v>100</v>
      </c>
      <c r="J736" s="6">
        <f>IF(SUM(J733:J735)&gt;100,"－",SUM(J733:J735))</f>
        <v>100</v>
      </c>
      <c r="K736" s="23"/>
      <c r="L736" s="23"/>
      <c r="M736" s="23"/>
      <c r="N736" s="23"/>
      <c r="O736" s="23"/>
    </row>
  </sheetData>
  <phoneticPr fontId="1"/>
  <pageMargins left="0.27559055118110237" right="0.27559055118110237" top="0.47244094488188981" bottom="0.31496062992125984" header="0.23622047244094491" footer="0.27559055118110237"/>
  <pageSetup paperSize="9" scale="70" orientation="portrait" r:id="rId1"/>
  <headerFooter alignWithMargins="0">
    <oddHeader>&amp;C【2019年度　厚生労働省　老人保健事業推進費等補助金事業】
高齢者向け住まいに関するアンケート調査&amp;R&amp;A</oddHeader>
    <oddFooter>&amp;R&amp;P/&amp;N</oddFooter>
  </headerFooter>
  <rowBreaks count="11" manualBreakCount="11">
    <brk id="56" max="17" man="1"/>
    <brk id="129" max="17" man="1"/>
    <brk id="140" max="17" man="1"/>
    <brk id="215" max="17" man="1"/>
    <brk id="293" max="17" man="1"/>
    <brk id="371" max="17" man="1"/>
    <brk id="445" max="17" man="1"/>
    <brk id="503" max="17" man="1"/>
    <brk id="557" max="17" man="1"/>
    <brk id="601" max="17" man="1"/>
    <brk id="660"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5"/>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8.44140625" style="1" customWidth="1"/>
    <col min="3" max="4" width="9.44140625" style="1" customWidth="1"/>
    <col min="5" max="5" width="9" style="1" customWidth="1"/>
    <col min="6" max="11" width="9" style="7" customWidth="1"/>
    <col min="12" max="19" width="9" style="1" customWidth="1"/>
    <col min="20" max="16384" width="9.109375" style="1"/>
  </cols>
  <sheetData>
    <row r="1" spans="1:11" ht="15" customHeight="1" x14ac:dyDescent="0.15">
      <c r="A1" s="57" t="s">
        <v>727</v>
      </c>
      <c r="C1" s="7"/>
      <c r="D1" s="7"/>
      <c r="E1" s="7"/>
      <c r="H1" s="1"/>
      <c r="I1" s="1"/>
      <c r="J1" s="1"/>
      <c r="K1" s="1"/>
    </row>
    <row r="2" spans="1:11" ht="13.65" customHeight="1" x14ac:dyDescent="0.15">
      <c r="A2" s="144" t="s">
        <v>728</v>
      </c>
      <c r="B2" s="64"/>
      <c r="C2" s="64"/>
    </row>
    <row r="3" spans="1:11" ht="15" customHeight="1" x14ac:dyDescent="0.15">
      <c r="A3" s="1" t="s">
        <v>729</v>
      </c>
      <c r="B3" s="22"/>
      <c r="G3" s="1"/>
      <c r="H3" s="1"/>
      <c r="I3" s="1"/>
      <c r="J3" s="1"/>
      <c r="K3" s="1"/>
    </row>
    <row r="4" spans="1:11" ht="13.65" customHeight="1" x14ac:dyDescent="0.15">
      <c r="B4" s="65"/>
      <c r="C4" s="33"/>
      <c r="D4" s="33"/>
      <c r="E4" s="80"/>
      <c r="F4" s="84" t="s">
        <v>2</v>
      </c>
      <c r="G4" s="87"/>
      <c r="H4" s="110"/>
      <c r="I4" s="84" t="s">
        <v>3</v>
      </c>
      <c r="J4" s="85"/>
      <c r="K4" s="1"/>
    </row>
    <row r="5" spans="1:11" ht="19.2" x14ac:dyDescent="0.15">
      <c r="B5" s="78"/>
      <c r="C5" s="7"/>
      <c r="D5" s="7"/>
      <c r="E5" s="98" t="s">
        <v>4</v>
      </c>
      <c r="F5" s="98" t="s">
        <v>232</v>
      </c>
      <c r="G5" s="104" t="s">
        <v>234</v>
      </c>
      <c r="H5" s="107" t="s">
        <v>4</v>
      </c>
      <c r="I5" s="98" t="s">
        <v>232</v>
      </c>
      <c r="J5" s="98" t="s">
        <v>234</v>
      </c>
      <c r="K5" s="1"/>
    </row>
    <row r="6" spans="1:11" ht="12" customHeight="1" x14ac:dyDescent="0.15">
      <c r="B6" s="35"/>
      <c r="C6" s="89"/>
      <c r="D6" s="36"/>
      <c r="E6" s="37"/>
      <c r="F6" s="37"/>
      <c r="G6" s="67"/>
      <c r="H6" s="111">
        <f>E$15</f>
        <v>2313</v>
      </c>
      <c r="I6" s="2">
        <f t="shared" ref="I6:J6" si="0">F$15</f>
        <v>1302</v>
      </c>
      <c r="J6" s="2">
        <f t="shared" si="0"/>
        <v>1011</v>
      </c>
      <c r="K6" s="91"/>
    </row>
    <row r="7" spans="1:11" ht="15" customHeight="1" x14ac:dyDescent="0.15">
      <c r="B7" s="34" t="s">
        <v>196</v>
      </c>
      <c r="C7" s="235"/>
      <c r="D7" s="7"/>
      <c r="E7" s="18">
        <v>10</v>
      </c>
      <c r="F7" s="18">
        <v>5</v>
      </c>
      <c r="G7" s="68">
        <v>5</v>
      </c>
      <c r="H7" s="113">
        <f>E7/H$6*100</f>
        <v>0.43233895373973197</v>
      </c>
      <c r="I7" s="4">
        <f t="shared" ref="I7:I14" si="1">F7/I$6*100</f>
        <v>0.38402457757296465</v>
      </c>
      <c r="J7" s="4">
        <f t="shared" ref="J7:J14" si="2">G7/J$6*100</f>
        <v>0.4945598417408506</v>
      </c>
      <c r="K7" s="81"/>
    </row>
    <row r="8" spans="1:11" ht="15" customHeight="1" x14ac:dyDescent="0.15">
      <c r="B8" s="34" t="s">
        <v>93</v>
      </c>
      <c r="C8" s="235"/>
      <c r="D8" s="7"/>
      <c r="E8" s="18">
        <v>274</v>
      </c>
      <c r="F8" s="18">
        <v>193</v>
      </c>
      <c r="G8" s="68">
        <v>81</v>
      </c>
      <c r="H8" s="113">
        <f t="shared" ref="H8:H14" si="3">E8/H$6*100</f>
        <v>11.846087332468654</v>
      </c>
      <c r="I8" s="4">
        <f t="shared" si="1"/>
        <v>14.823348694316435</v>
      </c>
      <c r="J8" s="4">
        <f t="shared" si="2"/>
        <v>8.0118694362017813</v>
      </c>
      <c r="K8" s="81"/>
    </row>
    <row r="9" spans="1:11" ht="15" customHeight="1" x14ac:dyDescent="0.15">
      <c r="B9" s="34" t="s">
        <v>94</v>
      </c>
      <c r="C9" s="235"/>
      <c r="D9" s="7"/>
      <c r="E9" s="18">
        <v>569</v>
      </c>
      <c r="F9" s="18">
        <v>358</v>
      </c>
      <c r="G9" s="68">
        <v>211</v>
      </c>
      <c r="H9" s="113">
        <f t="shared" si="3"/>
        <v>24.600086467790746</v>
      </c>
      <c r="I9" s="4">
        <f t="shared" si="1"/>
        <v>27.496159754224269</v>
      </c>
      <c r="J9" s="4">
        <f t="shared" si="2"/>
        <v>20.870425321463898</v>
      </c>
      <c r="K9" s="81"/>
    </row>
    <row r="10" spans="1:11" ht="15" customHeight="1" x14ac:dyDescent="0.15">
      <c r="B10" s="34" t="s">
        <v>95</v>
      </c>
      <c r="C10" s="235"/>
      <c r="D10" s="7"/>
      <c r="E10" s="18">
        <v>543</v>
      </c>
      <c r="F10" s="18">
        <v>278</v>
      </c>
      <c r="G10" s="68">
        <v>265</v>
      </c>
      <c r="H10" s="113">
        <f t="shared" si="3"/>
        <v>23.476005188067443</v>
      </c>
      <c r="I10" s="4">
        <f t="shared" si="1"/>
        <v>21.351766513056837</v>
      </c>
      <c r="J10" s="4">
        <f t="shared" si="2"/>
        <v>26.211671612265086</v>
      </c>
      <c r="K10" s="81"/>
    </row>
    <row r="11" spans="1:11" ht="15" customHeight="1" x14ac:dyDescent="0.15">
      <c r="B11" s="34" t="s">
        <v>96</v>
      </c>
      <c r="C11" s="235"/>
      <c r="D11" s="7"/>
      <c r="E11" s="18">
        <v>280</v>
      </c>
      <c r="F11" s="18">
        <v>134</v>
      </c>
      <c r="G11" s="68">
        <v>146</v>
      </c>
      <c r="H11" s="113">
        <f t="shared" si="3"/>
        <v>12.105490704712494</v>
      </c>
      <c r="I11" s="4">
        <f t="shared" si="1"/>
        <v>10.291858678955453</v>
      </c>
      <c r="J11" s="4">
        <f t="shared" si="2"/>
        <v>14.441147378832838</v>
      </c>
      <c r="K11" s="81"/>
    </row>
    <row r="12" spans="1:11" ht="15" customHeight="1" x14ac:dyDescent="0.15">
      <c r="B12" s="34" t="s">
        <v>97</v>
      </c>
      <c r="C12" s="235"/>
      <c r="D12" s="7"/>
      <c r="E12" s="18">
        <v>138</v>
      </c>
      <c r="F12" s="18">
        <v>66</v>
      </c>
      <c r="G12" s="68">
        <v>72</v>
      </c>
      <c r="H12" s="113">
        <f t="shared" si="3"/>
        <v>5.966277561608301</v>
      </c>
      <c r="I12" s="4">
        <f t="shared" si="1"/>
        <v>5.0691244239631335</v>
      </c>
      <c r="J12" s="4">
        <f t="shared" si="2"/>
        <v>7.1216617210682491</v>
      </c>
      <c r="K12" s="81"/>
    </row>
    <row r="13" spans="1:11" ht="15" customHeight="1" x14ac:dyDescent="0.15">
      <c r="B13" s="34" t="s">
        <v>103</v>
      </c>
      <c r="C13" s="235"/>
      <c r="D13" s="7"/>
      <c r="E13" s="18">
        <v>143</v>
      </c>
      <c r="F13" s="18">
        <v>75</v>
      </c>
      <c r="G13" s="68">
        <v>68</v>
      </c>
      <c r="H13" s="113">
        <f t="shared" si="3"/>
        <v>6.1824470384781671</v>
      </c>
      <c r="I13" s="4">
        <f t="shared" si="1"/>
        <v>5.7603686635944698</v>
      </c>
      <c r="J13" s="4">
        <f t="shared" si="2"/>
        <v>6.7260138476755689</v>
      </c>
      <c r="K13" s="81"/>
    </row>
    <row r="14" spans="1:11" ht="15" customHeight="1" x14ac:dyDescent="0.15">
      <c r="B14" s="35" t="s">
        <v>160</v>
      </c>
      <c r="C14" s="89"/>
      <c r="D14" s="36"/>
      <c r="E14" s="19">
        <v>356</v>
      </c>
      <c r="F14" s="19">
        <v>193</v>
      </c>
      <c r="G14" s="73">
        <v>163</v>
      </c>
      <c r="H14" s="117">
        <f t="shared" si="3"/>
        <v>15.391266753134458</v>
      </c>
      <c r="I14" s="5">
        <f t="shared" si="1"/>
        <v>14.823348694316435</v>
      </c>
      <c r="J14" s="5">
        <f t="shared" si="2"/>
        <v>16.122650840751731</v>
      </c>
      <c r="K14" s="23"/>
    </row>
    <row r="15" spans="1:11" ht="15" customHeight="1" x14ac:dyDescent="0.15">
      <c r="B15" s="38" t="s">
        <v>1</v>
      </c>
      <c r="C15" s="79"/>
      <c r="D15" s="28"/>
      <c r="E15" s="39">
        <f>SUM(E7:E14)</f>
        <v>2313</v>
      </c>
      <c r="F15" s="39">
        <f>SUM(F7:F14)</f>
        <v>1302</v>
      </c>
      <c r="G15" s="69">
        <f>SUM(G7:G14)</f>
        <v>1011</v>
      </c>
      <c r="H15" s="114">
        <f>IF(SUM(H7:H14)&gt;100,"－",SUM(H7:H14))</f>
        <v>100.00000000000001</v>
      </c>
      <c r="I15" s="6">
        <f>IF(SUM(I7:I14)&gt;100,"－",SUM(I7:I14))</f>
        <v>99.999999999999986</v>
      </c>
      <c r="J15" s="6">
        <f>IF(SUM(J7:J14)&gt;100,"－",SUM(J7:J14))</f>
        <v>100</v>
      </c>
      <c r="K15" s="23"/>
    </row>
    <row r="16" spans="1:11" ht="15" customHeight="1" x14ac:dyDescent="0.15">
      <c r="B16" s="38" t="s">
        <v>108</v>
      </c>
      <c r="C16" s="79"/>
      <c r="D16" s="29"/>
      <c r="E16" s="41">
        <v>24.650996423096576</v>
      </c>
      <c r="F16" s="72">
        <v>23.125338142470696</v>
      </c>
      <c r="G16" s="72">
        <v>26.64622641509434</v>
      </c>
      <c r="H16" s="46"/>
      <c r="I16" s="1"/>
      <c r="J16" s="1"/>
      <c r="K16" s="1"/>
    </row>
    <row r="17" spans="2:11" ht="15" customHeight="1" x14ac:dyDescent="0.15">
      <c r="B17" s="38" t="s">
        <v>109</v>
      </c>
      <c r="C17" s="79"/>
      <c r="D17" s="29"/>
      <c r="E17" s="39">
        <v>122</v>
      </c>
      <c r="F17" s="39">
        <v>122</v>
      </c>
      <c r="G17" s="39">
        <v>116</v>
      </c>
      <c r="H17" s="93"/>
      <c r="I17" s="1"/>
      <c r="J17" s="1"/>
      <c r="K17" s="1"/>
    </row>
    <row r="18" spans="2:11" ht="15" customHeight="1" x14ac:dyDescent="0.15">
      <c r="B18" s="86" t="s">
        <v>152</v>
      </c>
      <c r="F18" s="1"/>
      <c r="G18" s="1"/>
      <c r="H18" s="31"/>
      <c r="I18" s="1"/>
      <c r="J18" s="1"/>
      <c r="K18" s="1"/>
    </row>
    <row r="19" spans="2:11" ht="13.65" customHeight="1" x14ac:dyDescent="0.15">
      <c r="B19" s="65"/>
      <c r="C19" s="33"/>
      <c r="D19" s="33"/>
      <c r="E19" s="80"/>
      <c r="F19" s="84" t="s">
        <v>2</v>
      </c>
      <c r="G19" s="87"/>
      <c r="H19" s="110"/>
      <c r="I19" s="84" t="s">
        <v>3</v>
      </c>
      <c r="J19" s="85"/>
      <c r="K19" s="1"/>
    </row>
    <row r="20" spans="2:11" ht="19.2" x14ac:dyDescent="0.15">
      <c r="B20" s="78"/>
      <c r="C20" s="7"/>
      <c r="D20" s="7"/>
      <c r="E20" s="98" t="s">
        <v>4</v>
      </c>
      <c r="F20" s="98" t="s">
        <v>232</v>
      </c>
      <c r="G20" s="104" t="s">
        <v>234</v>
      </c>
      <c r="H20" s="107" t="s">
        <v>4</v>
      </c>
      <c r="I20" s="98" t="s">
        <v>232</v>
      </c>
      <c r="J20" s="98" t="s">
        <v>234</v>
      </c>
      <c r="K20" s="1"/>
    </row>
    <row r="21" spans="2:11" ht="12" customHeight="1" x14ac:dyDescent="0.15">
      <c r="B21" s="35"/>
      <c r="C21" s="89"/>
      <c r="D21" s="36"/>
      <c r="E21" s="37"/>
      <c r="F21" s="37"/>
      <c r="G21" s="67"/>
      <c r="H21" s="111">
        <f>E$15</f>
        <v>2313</v>
      </c>
      <c r="I21" s="2">
        <f t="shared" ref="I21" si="4">F$15</f>
        <v>1302</v>
      </c>
      <c r="J21" s="2">
        <f t="shared" ref="J21" si="5">G$15</f>
        <v>1011</v>
      </c>
      <c r="K21" s="91"/>
    </row>
    <row r="22" spans="2:11" ht="15" customHeight="1" x14ac:dyDescent="0.15">
      <c r="B22" s="34" t="s">
        <v>196</v>
      </c>
      <c r="C22" s="235"/>
      <c r="D22" s="7"/>
      <c r="E22" s="18">
        <v>10</v>
      </c>
      <c r="F22" s="18">
        <v>5</v>
      </c>
      <c r="G22" s="68">
        <v>5</v>
      </c>
      <c r="H22" s="113">
        <f t="shared" ref="H22:H29" si="6">E22/H$6*100</f>
        <v>0.43233895373973197</v>
      </c>
      <c r="I22" s="4">
        <f t="shared" ref="I22:I29" si="7">F22/I$6*100</f>
        <v>0.38402457757296465</v>
      </c>
      <c r="J22" s="4">
        <f t="shared" ref="J22:J29" si="8">G22/J$6*100</f>
        <v>0.4945598417408506</v>
      </c>
      <c r="K22" s="81"/>
    </row>
    <row r="23" spans="2:11" ht="15" customHeight="1" x14ac:dyDescent="0.15">
      <c r="B23" s="34" t="s">
        <v>93</v>
      </c>
      <c r="C23" s="235"/>
      <c r="D23" s="7"/>
      <c r="E23" s="18">
        <v>24</v>
      </c>
      <c r="F23" s="18">
        <v>12</v>
      </c>
      <c r="G23" s="68">
        <v>12</v>
      </c>
      <c r="H23" s="113">
        <f t="shared" si="6"/>
        <v>1.0376134889753565</v>
      </c>
      <c r="I23" s="4">
        <f t="shared" si="7"/>
        <v>0.92165898617511521</v>
      </c>
      <c r="J23" s="4">
        <f t="shared" si="8"/>
        <v>1.1869436201780417</v>
      </c>
      <c r="K23" s="81"/>
    </row>
    <row r="24" spans="2:11" ht="15" customHeight="1" x14ac:dyDescent="0.15">
      <c r="B24" s="34" t="s">
        <v>94</v>
      </c>
      <c r="C24" s="235"/>
      <c r="D24" s="7"/>
      <c r="E24" s="18">
        <v>73</v>
      </c>
      <c r="F24" s="18">
        <v>27</v>
      </c>
      <c r="G24" s="68">
        <v>46</v>
      </c>
      <c r="H24" s="113">
        <f t="shared" si="6"/>
        <v>3.1560743623000431</v>
      </c>
      <c r="I24" s="4">
        <f t="shared" si="7"/>
        <v>2.0737327188940093</v>
      </c>
      <c r="J24" s="4">
        <f t="shared" si="8"/>
        <v>4.5499505440158261</v>
      </c>
      <c r="K24" s="81"/>
    </row>
    <row r="25" spans="2:11" ht="15" customHeight="1" x14ac:dyDescent="0.15">
      <c r="B25" s="34" t="s">
        <v>95</v>
      </c>
      <c r="C25" s="235"/>
      <c r="D25" s="7"/>
      <c r="E25" s="18">
        <v>139</v>
      </c>
      <c r="F25" s="18">
        <v>50</v>
      </c>
      <c r="G25" s="68">
        <v>89</v>
      </c>
      <c r="H25" s="113">
        <f t="shared" si="6"/>
        <v>6.0095114569822741</v>
      </c>
      <c r="I25" s="4">
        <f t="shared" si="7"/>
        <v>3.8402457757296471</v>
      </c>
      <c r="J25" s="4">
        <f t="shared" si="8"/>
        <v>8.8031651829871418</v>
      </c>
      <c r="K25" s="81"/>
    </row>
    <row r="26" spans="2:11" ht="15" customHeight="1" x14ac:dyDescent="0.15">
      <c r="B26" s="34" t="s">
        <v>96</v>
      </c>
      <c r="C26" s="235"/>
      <c r="D26" s="7"/>
      <c r="E26" s="18">
        <v>295</v>
      </c>
      <c r="F26" s="18">
        <v>133</v>
      </c>
      <c r="G26" s="68">
        <v>162</v>
      </c>
      <c r="H26" s="113">
        <f t="shared" si="6"/>
        <v>12.753999135322092</v>
      </c>
      <c r="I26" s="4">
        <f t="shared" si="7"/>
        <v>10.21505376344086</v>
      </c>
      <c r="J26" s="4">
        <f t="shared" si="8"/>
        <v>16.023738872403563</v>
      </c>
      <c r="K26" s="81"/>
    </row>
    <row r="27" spans="2:11" ht="15" customHeight="1" x14ac:dyDescent="0.15">
      <c r="B27" s="34" t="s">
        <v>97</v>
      </c>
      <c r="C27" s="235"/>
      <c r="D27" s="7"/>
      <c r="E27" s="18">
        <v>857</v>
      </c>
      <c r="F27" s="18">
        <v>485</v>
      </c>
      <c r="G27" s="68">
        <v>372</v>
      </c>
      <c r="H27" s="113">
        <f t="shared" si="6"/>
        <v>37.051448335495031</v>
      </c>
      <c r="I27" s="4">
        <f t="shared" si="7"/>
        <v>37.250384024577571</v>
      </c>
      <c r="J27" s="4">
        <f t="shared" si="8"/>
        <v>36.795252225519285</v>
      </c>
      <c r="K27" s="81"/>
    </row>
    <row r="28" spans="2:11" ht="15" customHeight="1" x14ac:dyDescent="0.15">
      <c r="B28" s="34" t="s">
        <v>392</v>
      </c>
      <c r="C28" s="235"/>
      <c r="D28" s="7"/>
      <c r="E28" s="18">
        <v>513</v>
      </c>
      <c r="F28" s="18">
        <v>375</v>
      </c>
      <c r="G28" s="68">
        <v>138</v>
      </c>
      <c r="H28" s="113">
        <f t="shared" si="6"/>
        <v>22.178988326848248</v>
      </c>
      <c r="I28" s="4">
        <f t="shared" si="7"/>
        <v>28.801843317972349</v>
      </c>
      <c r="J28" s="4">
        <f t="shared" si="8"/>
        <v>13.649851632047477</v>
      </c>
      <c r="K28" s="81"/>
    </row>
    <row r="29" spans="2:11" ht="15" customHeight="1" x14ac:dyDescent="0.15">
      <c r="B29" s="35" t="s">
        <v>160</v>
      </c>
      <c r="C29" s="89"/>
      <c r="D29" s="36"/>
      <c r="E29" s="19">
        <v>402</v>
      </c>
      <c r="F29" s="19">
        <v>215</v>
      </c>
      <c r="G29" s="73">
        <v>187</v>
      </c>
      <c r="H29" s="117">
        <f t="shared" si="6"/>
        <v>17.380025940337223</v>
      </c>
      <c r="I29" s="5">
        <f t="shared" si="7"/>
        <v>16.513056835637478</v>
      </c>
      <c r="J29" s="5">
        <f t="shared" si="8"/>
        <v>18.496538081107815</v>
      </c>
      <c r="K29" s="23"/>
    </row>
    <row r="30" spans="2:11" ht="15" customHeight="1" x14ac:dyDescent="0.15">
      <c r="B30" s="38" t="s">
        <v>1</v>
      </c>
      <c r="C30" s="79"/>
      <c r="D30" s="28"/>
      <c r="E30" s="39">
        <f>SUM(E22:E29)</f>
        <v>2313</v>
      </c>
      <c r="F30" s="39">
        <f>SUM(F22:F29)</f>
        <v>1302</v>
      </c>
      <c r="G30" s="69">
        <f>SUM(G22:G29)</f>
        <v>1011</v>
      </c>
      <c r="H30" s="114">
        <f>IF(SUM(H22:H29)&gt;100,"－",SUM(H22:H29))</f>
        <v>100</v>
      </c>
      <c r="I30" s="6">
        <f>IF(SUM(I22:I29)&gt;100,"－",SUM(I22:I29))</f>
        <v>100</v>
      </c>
      <c r="J30" s="6">
        <f>IF(SUM(J22:J29)&gt;100,"－",SUM(J22:J29))</f>
        <v>100</v>
      </c>
      <c r="K30" s="23"/>
    </row>
    <row r="31" spans="2:11" ht="15" customHeight="1" x14ac:dyDescent="0.15">
      <c r="B31" s="38" t="s">
        <v>108</v>
      </c>
      <c r="C31" s="79"/>
      <c r="D31" s="29"/>
      <c r="E31" s="72">
        <v>41.57401361142135</v>
      </c>
      <c r="F31" s="72">
        <v>43.425336127705627</v>
      </c>
      <c r="G31" s="72">
        <v>39.131795680352376</v>
      </c>
      <c r="H31" s="46"/>
      <c r="I31" s="1"/>
      <c r="J31" s="1"/>
      <c r="K31" s="1"/>
    </row>
    <row r="32" spans="2:11" ht="15" customHeight="1" x14ac:dyDescent="0.15">
      <c r="B32" s="38" t="s">
        <v>109</v>
      </c>
      <c r="C32" s="79"/>
      <c r="D32" s="29"/>
      <c r="E32" s="39">
        <v>50</v>
      </c>
      <c r="F32" s="39">
        <v>50</v>
      </c>
      <c r="G32" s="39">
        <v>50</v>
      </c>
      <c r="H32" s="93"/>
      <c r="I32" s="1"/>
      <c r="J32" s="1"/>
      <c r="K32" s="1"/>
    </row>
    <row r="33" spans="1:11" ht="15" customHeight="1" x14ac:dyDescent="0.15">
      <c r="B33" s="63"/>
      <c r="C33" s="63"/>
      <c r="D33" s="45"/>
      <c r="E33" s="14"/>
      <c r="F33" s="14"/>
      <c r="G33" s="14"/>
      <c r="H33" s="93"/>
      <c r="I33" s="1"/>
      <c r="J33" s="1"/>
      <c r="K33" s="1"/>
    </row>
    <row r="34" spans="1:11" ht="15" customHeight="1" x14ac:dyDescent="0.15">
      <c r="A34" s="1" t="s">
        <v>730</v>
      </c>
      <c r="B34" s="22"/>
      <c r="G34" s="1"/>
      <c r="H34" s="1"/>
      <c r="I34" s="1"/>
      <c r="J34" s="1"/>
      <c r="K34" s="1"/>
    </row>
    <row r="35" spans="1:11" ht="13.65" customHeight="1" x14ac:dyDescent="0.15">
      <c r="B35" s="65"/>
      <c r="C35" s="33"/>
      <c r="D35" s="33"/>
      <c r="E35" s="80"/>
      <c r="F35" s="84" t="s">
        <v>2</v>
      </c>
      <c r="G35" s="87"/>
      <c r="H35" s="110"/>
      <c r="I35" s="84" t="s">
        <v>3</v>
      </c>
      <c r="J35" s="85"/>
      <c r="K35" s="1"/>
    </row>
    <row r="36" spans="1:11" ht="19.2" x14ac:dyDescent="0.15">
      <c r="B36" s="78"/>
      <c r="C36" s="7"/>
      <c r="D36" s="7"/>
      <c r="E36" s="98" t="s">
        <v>4</v>
      </c>
      <c r="F36" s="98" t="s">
        <v>232</v>
      </c>
      <c r="G36" s="104" t="s">
        <v>234</v>
      </c>
      <c r="H36" s="107" t="s">
        <v>4</v>
      </c>
      <c r="I36" s="98" t="s">
        <v>232</v>
      </c>
      <c r="J36" s="98" t="s">
        <v>234</v>
      </c>
      <c r="K36" s="1"/>
    </row>
    <row r="37" spans="1:11" ht="12" customHeight="1" x14ac:dyDescent="0.15">
      <c r="B37" s="35"/>
      <c r="C37" s="89"/>
      <c r="D37" s="36"/>
      <c r="E37" s="37"/>
      <c r="F37" s="37"/>
      <c r="G37" s="67"/>
      <c r="H37" s="111">
        <f>E$15</f>
        <v>2313</v>
      </c>
      <c r="I37" s="2">
        <f t="shared" ref="I37" si="9">F$15</f>
        <v>1302</v>
      </c>
      <c r="J37" s="2">
        <f t="shared" ref="J37" si="10">G$15</f>
        <v>1011</v>
      </c>
      <c r="K37" s="91"/>
    </row>
    <row r="38" spans="1:11" ht="15" customHeight="1" x14ac:dyDescent="0.15">
      <c r="B38" s="34" t="s">
        <v>193</v>
      </c>
      <c r="C38" s="235"/>
      <c r="D38" s="7"/>
      <c r="E38" s="18">
        <v>34</v>
      </c>
      <c r="F38" s="18">
        <v>16</v>
      </c>
      <c r="G38" s="68">
        <v>18</v>
      </c>
      <c r="H38" s="113">
        <f t="shared" ref="H38:H46" si="11">E38/H$6*100</f>
        <v>1.4699524427150885</v>
      </c>
      <c r="I38" s="4">
        <f t="shared" ref="I38:I46" si="12">F38/I$6*100</f>
        <v>1.228878648233487</v>
      </c>
      <c r="J38" s="4">
        <f t="shared" ref="J38:J46" si="13">G38/J$6*100</f>
        <v>1.7804154302670623</v>
      </c>
      <c r="K38" s="81"/>
    </row>
    <row r="39" spans="1:11" ht="15" customHeight="1" x14ac:dyDescent="0.15">
      <c r="B39" s="34" t="s">
        <v>194</v>
      </c>
      <c r="C39" s="235"/>
      <c r="D39" s="7"/>
      <c r="E39" s="18">
        <v>52</v>
      </c>
      <c r="F39" s="18">
        <v>17</v>
      </c>
      <c r="G39" s="68">
        <v>35</v>
      </c>
      <c r="H39" s="113">
        <f t="shared" si="11"/>
        <v>2.2481625594466061</v>
      </c>
      <c r="I39" s="4">
        <f t="shared" si="12"/>
        <v>1.3056835637480799</v>
      </c>
      <c r="J39" s="4">
        <f t="shared" si="13"/>
        <v>3.4619188921859543</v>
      </c>
      <c r="K39" s="81"/>
    </row>
    <row r="40" spans="1:11" ht="15" customHeight="1" x14ac:dyDescent="0.15">
      <c r="B40" s="34" t="s">
        <v>156</v>
      </c>
      <c r="C40" s="235"/>
      <c r="D40" s="7"/>
      <c r="E40" s="18">
        <v>45</v>
      </c>
      <c r="F40" s="18">
        <v>12</v>
      </c>
      <c r="G40" s="68">
        <v>33</v>
      </c>
      <c r="H40" s="113">
        <f t="shared" si="11"/>
        <v>1.9455252918287937</v>
      </c>
      <c r="I40" s="4">
        <f t="shared" si="12"/>
        <v>0.92165898617511521</v>
      </c>
      <c r="J40" s="4">
        <f t="shared" si="13"/>
        <v>3.2640949554896146</v>
      </c>
      <c r="K40" s="81"/>
    </row>
    <row r="41" spans="1:11" ht="15" customHeight="1" x14ac:dyDescent="0.15">
      <c r="B41" s="34" t="s">
        <v>157</v>
      </c>
      <c r="C41" s="235"/>
      <c r="D41" s="7"/>
      <c r="E41" s="18">
        <v>81</v>
      </c>
      <c r="F41" s="18">
        <v>22</v>
      </c>
      <c r="G41" s="68">
        <v>59</v>
      </c>
      <c r="H41" s="113">
        <f t="shared" si="11"/>
        <v>3.5019455252918288</v>
      </c>
      <c r="I41" s="4">
        <f t="shared" si="12"/>
        <v>1.6897081413210446</v>
      </c>
      <c r="J41" s="4">
        <f t="shared" si="13"/>
        <v>5.8358061325420376</v>
      </c>
      <c r="K41" s="81"/>
    </row>
    <row r="42" spans="1:11" ht="15" customHeight="1" x14ac:dyDescent="0.15">
      <c r="B42" s="34" t="s">
        <v>161</v>
      </c>
      <c r="C42" s="235"/>
      <c r="D42" s="7"/>
      <c r="E42" s="18">
        <v>100</v>
      </c>
      <c r="F42" s="18">
        <v>29</v>
      </c>
      <c r="G42" s="68">
        <v>71</v>
      </c>
      <c r="H42" s="113">
        <f t="shared" si="11"/>
        <v>4.3233895373973192</v>
      </c>
      <c r="I42" s="4">
        <f t="shared" si="12"/>
        <v>2.2273425499231951</v>
      </c>
      <c r="J42" s="4">
        <f t="shared" si="13"/>
        <v>7.0227497527200793</v>
      </c>
      <c r="K42" s="81"/>
    </row>
    <row r="43" spans="1:11" ht="15" customHeight="1" x14ac:dyDescent="0.15">
      <c r="B43" s="34" t="s">
        <v>162</v>
      </c>
      <c r="C43" s="235"/>
      <c r="D43" s="7"/>
      <c r="E43" s="18">
        <v>173</v>
      </c>
      <c r="F43" s="18">
        <v>63</v>
      </c>
      <c r="G43" s="68">
        <v>110</v>
      </c>
      <c r="H43" s="113">
        <f t="shared" si="11"/>
        <v>7.4794638996973628</v>
      </c>
      <c r="I43" s="4">
        <f t="shared" si="12"/>
        <v>4.838709677419355</v>
      </c>
      <c r="J43" s="4">
        <f t="shared" si="13"/>
        <v>10.880316518298715</v>
      </c>
      <c r="K43" s="81"/>
    </row>
    <row r="44" spans="1:11" ht="15" customHeight="1" x14ac:dyDescent="0.15">
      <c r="B44" s="34" t="s">
        <v>163</v>
      </c>
      <c r="C44" s="235"/>
      <c r="D44" s="7"/>
      <c r="E44" s="18">
        <v>344</v>
      </c>
      <c r="F44" s="18">
        <v>165</v>
      </c>
      <c r="G44" s="68">
        <v>179</v>
      </c>
      <c r="H44" s="113">
        <f t="shared" si="11"/>
        <v>14.87246000864678</v>
      </c>
      <c r="I44" s="4">
        <f t="shared" si="12"/>
        <v>12.672811059907835</v>
      </c>
      <c r="J44" s="4">
        <f t="shared" si="13"/>
        <v>17.705242334322453</v>
      </c>
      <c r="K44" s="81"/>
    </row>
    <row r="45" spans="1:11" ht="15" customHeight="1" x14ac:dyDescent="0.15">
      <c r="B45" s="34" t="s">
        <v>174</v>
      </c>
      <c r="C45" s="235"/>
      <c r="D45" s="7"/>
      <c r="E45" s="18">
        <v>1127</v>
      </c>
      <c r="F45" s="18">
        <v>785</v>
      </c>
      <c r="G45" s="68">
        <v>342</v>
      </c>
      <c r="H45" s="113">
        <f t="shared" si="11"/>
        <v>48.724600086467788</v>
      </c>
      <c r="I45" s="4">
        <f t="shared" si="12"/>
        <v>60.291858678955457</v>
      </c>
      <c r="J45" s="4">
        <f t="shared" si="13"/>
        <v>33.827893175074188</v>
      </c>
      <c r="K45" s="81"/>
    </row>
    <row r="46" spans="1:11" ht="15" customHeight="1" x14ac:dyDescent="0.15">
      <c r="B46" s="35" t="s">
        <v>160</v>
      </c>
      <c r="C46" s="89"/>
      <c r="D46" s="36"/>
      <c r="E46" s="19">
        <v>357</v>
      </c>
      <c r="F46" s="19">
        <v>193</v>
      </c>
      <c r="G46" s="73">
        <v>164</v>
      </c>
      <c r="H46" s="117">
        <f t="shared" si="11"/>
        <v>15.434500648508431</v>
      </c>
      <c r="I46" s="5">
        <f t="shared" si="12"/>
        <v>14.823348694316435</v>
      </c>
      <c r="J46" s="5">
        <f t="shared" si="13"/>
        <v>16.2215628090999</v>
      </c>
      <c r="K46" s="23"/>
    </row>
    <row r="47" spans="1:11" ht="15" customHeight="1" x14ac:dyDescent="0.15">
      <c r="B47" s="38" t="s">
        <v>1</v>
      </c>
      <c r="C47" s="79"/>
      <c r="D47" s="28"/>
      <c r="E47" s="39">
        <f>SUM(E38:E46)</f>
        <v>2313</v>
      </c>
      <c r="F47" s="39">
        <f>SUM(F38:F46)</f>
        <v>1302</v>
      </c>
      <c r="G47" s="69">
        <f>SUM(G38:G46)</f>
        <v>1011</v>
      </c>
      <c r="H47" s="114">
        <f>IF(SUM(H38:H46)&gt;100,"－",SUM(H38:H46))</f>
        <v>100</v>
      </c>
      <c r="I47" s="6">
        <f>IF(SUM(I38:I46)&gt;100,"－",SUM(I38:I46))</f>
        <v>100.00000000000001</v>
      </c>
      <c r="J47" s="6">
        <f>IF(SUM(J38:J46)&gt;100,"－",SUM(J38:J46))</f>
        <v>100</v>
      </c>
      <c r="K47" s="23"/>
    </row>
    <row r="48" spans="1:11" ht="15" customHeight="1" x14ac:dyDescent="0.15">
      <c r="B48" s="38" t="s">
        <v>92</v>
      </c>
      <c r="C48" s="79"/>
      <c r="D48" s="29"/>
      <c r="E48" s="41">
        <v>90.887209376993454</v>
      </c>
      <c r="F48" s="72">
        <v>94.379468526956302</v>
      </c>
      <c r="G48" s="72">
        <v>86.314700053134374</v>
      </c>
      <c r="H48" s="46"/>
      <c r="I48" s="1"/>
      <c r="J48" s="1"/>
      <c r="K48" s="1"/>
    </row>
    <row r="49" spans="1:11" ht="15" customHeight="1" x14ac:dyDescent="0.15">
      <c r="B49" s="63"/>
      <c r="C49" s="63"/>
      <c r="D49" s="45"/>
      <c r="E49" s="14"/>
      <c r="F49" s="14"/>
      <c r="G49" s="14"/>
      <c r="H49" s="93"/>
      <c r="I49" s="1"/>
      <c r="J49" s="1"/>
      <c r="K49" s="1"/>
    </row>
    <row r="50" spans="1:11" ht="15" customHeight="1" x14ac:dyDescent="0.15">
      <c r="A50" s="74" t="s">
        <v>499</v>
      </c>
      <c r="B50" s="63"/>
      <c r="C50" s="63"/>
      <c r="D50" s="45"/>
      <c r="E50" s="14"/>
      <c r="F50" s="14"/>
      <c r="G50" s="14"/>
      <c r="H50" s="93"/>
      <c r="I50" s="1"/>
      <c r="J50" s="1"/>
      <c r="K50" s="1"/>
    </row>
    <row r="51" spans="1:11" ht="15" customHeight="1" x14ac:dyDescent="0.15">
      <c r="A51" s="1" t="s">
        <v>731</v>
      </c>
      <c r="B51" s="22"/>
      <c r="F51" s="1"/>
      <c r="G51" s="1"/>
      <c r="H51" s="31"/>
      <c r="I51" s="1"/>
      <c r="J51" s="1"/>
      <c r="K51" s="1"/>
    </row>
    <row r="52" spans="1:11" ht="13.65" customHeight="1" x14ac:dyDescent="0.15">
      <c r="B52" s="65"/>
      <c r="C52" s="33"/>
      <c r="D52" s="33"/>
      <c r="E52" s="80"/>
      <c r="F52" s="84" t="s">
        <v>2</v>
      </c>
      <c r="G52" s="87"/>
      <c r="H52" s="110"/>
      <c r="I52" s="84" t="s">
        <v>3</v>
      </c>
      <c r="J52" s="85"/>
      <c r="K52" s="1"/>
    </row>
    <row r="53" spans="1:11" ht="19.2" x14ac:dyDescent="0.15">
      <c r="B53" s="78"/>
      <c r="C53" s="7"/>
      <c r="D53" s="7"/>
      <c r="E53" s="98" t="s">
        <v>4</v>
      </c>
      <c r="F53" s="98" t="s">
        <v>232</v>
      </c>
      <c r="G53" s="104" t="s">
        <v>234</v>
      </c>
      <c r="H53" s="107" t="s">
        <v>4</v>
      </c>
      <c r="I53" s="98" t="s">
        <v>232</v>
      </c>
      <c r="J53" s="98" t="s">
        <v>234</v>
      </c>
      <c r="K53" s="1"/>
    </row>
    <row r="54" spans="1:11" ht="12" customHeight="1" x14ac:dyDescent="0.15">
      <c r="B54" s="35"/>
      <c r="C54" s="89"/>
      <c r="D54" s="36"/>
      <c r="E54" s="37"/>
      <c r="F54" s="37"/>
      <c r="G54" s="67"/>
      <c r="H54" s="111">
        <f>E64</f>
        <v>2310</v>
      </c>
      <c r="I54" s="2">
        <f t="shared" ref="I54:J54" si="14">F64</f>
        <v>1300</v>
      </c>
      <c r="J54" s="2">
        <f t="shared" si="14"/>
        <v>1010</v>
      </c>
      <c r="K54" s="91"/>
    </row>
    <row r="55" spans="1:11" ht="15" customHeight="1" x14ac:dyDescent="0.15">
      <c r="B55" s="34" t="s">
        <v>193</v>
      </c>
      <c r="C55" s="235"/>
      <c r="D55" s="7"/>
      <c r="E55" s="18">
        <v>11</v>
      </c>
      <c r="F55" s="18">
        <v>5</v>
      </c>
      <c r="G55" s="68">
        <v>6</v>
      </c>
      <c r="H55" s="113">
        <f>E55/H$54*100</f>
        <v>0.47619047619047622</v>
      </c>
      <c r="I55" s="4">
        <f t="shared" ref="I55:I63" si="15">F55/I$54*100</f>
        <v>0.38461538461538464</v>
      </c>
      <c r="J55" s="4">
        <f t="shared" ref="J55:J63" si="16">G55/J$54*100</f>
        <v>0.59405940594059403</v>
      </c>
      <c r="K55" s="81"/>
    </row>
    <row r="56" spans="1:11" ht="15" customHeight="1" x14ac:dyDescent="0.15">
      <c r="B56" s="34" t="s">
        <v>194</v>
      </c>
      <c r="C56" s="235"/>
      <c r="D56" s="7"/>
      <c r="E56" s="18">
        <v>22</v>
      </c>
      <c r="F56" s="18">
        <v>4</v>
      </c>
      <c r="G56" s="68">
        <v>18</v>
      </c>
      <c r="H56" s="113">
        <f t="shared" ref="H56:H63" si="17">E56/H$54*100</f>
        <v>0.95238095238095244</v>
      </c>
      <c r="I56" s="4">
        <f t="shared" si="15"/>
        <v>0.30769230769230771</v>
      </c>
      <c r="J56" s="4">
        <f t="shared" si="16"/>
        <v>1.782178217821782</v>
      </c>
      <c r="K56" s="81"/>
    </row>
    <row r="57" spans="1:11" ht="15" customHeight="1" x14ac:dyDescent="0.15">
      <c r="B57" s="34" t="s">
        <v>156</v>
      </c>
      <c r="C57" s="235"/>
      <c r="D57" s="7"/>
      <c r="E57" s="18">
        <v>19</v>
      </c>
      <c r="F57" s="18">
        <v>6</v>
      </c>
      <c r="G57" s="68">
        <v>13</v>
      </c>
      <c r="H57" s="113">
        <f t="shared" si="17"/>
        <v>0.82251082251082253</v>
      </c>
      <c r="I57" s="4">
        <f t="shared" si="15"/>
        <v>0.46153846153846156</v>
      </c>
      <c r="J57" s="4">
        <f t="shared" si="16"/>
        <v>1.2871287128712872</v>
      </c>
      <c r="K57" s="81"/>
    </row>
    <row r="58" spans="1:11" ht="15" customHeight="1" x14ac:dyDescent="0.15">
      <c r="B58" s="34" t="s">
        <v>157</v>
      </c>
      <c r="C58" s="235"/>
      <c r="D58" s="7"/>
      <c r="E58" s="18">
        <v>37</v>
      </c>
      <c r="F58" s="18">
        <v>11</v>
      </c>
      <c r="G58" s="68">
        <v>26</v>
      </c>
      <c r="H58" s="113">
        <f t="shared" si="17"/>
        <v>1.6017316017316017</v>
      </c>
      <c r="I58" s="4">
        <f t="shared" si="15"/>
        <v>0.84615384615384615</v>
      </c>
      <c r="J58" s="4">
        <f t="shared" si="16"/>
        <v>2.5742574257425743</v>
      </c>
      <c r="K58" s="81"/>
    </row>
    <row r="59" spans="1:11" ht="15" customHeight="1" x14ac:dyDescent="0.15">
      <c r="B59" s="34" t="s">
        <v>161</v>
      </c>
      <c r="C59" s="235"/>
      <c r="D59" s="7"/>
      <c r="E59" s="18">
        <v>59</v>
      </c>
      <c r="F59" s="18">
        <v>22</v>
      </c>
      <c r="G59" s="68">
        <v>37</v>
      </c>
      <c r="H59" s="113">
        <f t="shared" si="17"/>
        <v>2.554112554112554</v>
      </c>
      <c r="I59" s="4">
        <f t="shared" si="15"/>
        <v>1.6923076923076923</v>
      </c>
      <c r="J59" s="4">
        <f t="shared" si="16"/>
        <v>3.6633663366336631</v>
      </c>
      <c r="K59" s="81"/>
    </row>
    <row r="60" spans="1:11" ht="15" customHeight="1" x14ac:dyDescent="0.15">
      <c r="B60" s="34" t="s">
        <v>162</v>
      </c>
      <c r="C60" s="235"/>
      <c r="D60" s="7"/>
      <c r="E60" s="18">
        <v>120</v>
      </c>
      <c r="F60" s="18">
        <v>42</v>
      </c>
      <c r="G60" s="68">
        <v>78</v>
      </c>
      <c r="H60" s="113">
        <f t="shared" si="17"/>
        <v>5.1948051948051948</v>
      </c>
      <c r="I60" s="4">
        <f t="shared" si="15"/>
        <v>3.2307692307692308</v>
      </c>
      <c r="J60" s="4">
        <f t="shared" si="16"/>
        <v>7.7227722772277225</v>
      </c>
      <c r="K60" s="81"/>
    </row>
    <row r="61" spans="1:11" ht="15" customHeight="1" x14ac:dyDescent="0.15">
      <c r="B61" s="34" t="s">
        <v>163</v>
      </c>
      <c r="C61" s="235"/>
      <c r="D61" s="7"/>
      <c r="E61" s="18">
        <v>260</v>
      </c>
      <c r="F61" s="18">
        <v>104</v>
      </c>
      <c r="G61" s="68">
        <v>156</v>
      </c>
      <c r="H61" s="113">
        <f t="shared" si="17"/>
        <v>11.255411255411255</v>
      </c>
      <c r="I61" s="4">
        <f t="shared" si="15"/>
        <v>8</v>
      </c>
      <c r="J61" s="4">
        <f t="shared" si="16"/>
        <v>15.445544554455445</v>
      </c>
      <c r="K61" s="81"/>
    </row>
    <row r="62" spans="1:11" ht="15" customHeight="1" x14ac:dyDescent="0.15">
      <c r="B62" s="34" t="s">
        <v>174</v>
      </c>
      <c r="C62" s="235"/>
      <c r="D62" s="7"/>
      <c r="E62" s="18">
        <v>1369</v>
      </c>
      <c r="F62" s="18">
        <v>885</v>
      </c>
      <c r="G62" s="68">
        <v>484</v>
      </c>
      <c r="H62" s="113">
        <f t="shared" si="17"/>
        <v>59.264069264069263</v>
      </c>
      <c r="I62" s="4">
        <f t="shared" si="15"/>
        <v>68.07692307692308</v>
      </c>
      <c r="J62" s="4">
        <f t="shared" si="16"/>
        <v>47.920792079207921</v>
      </c>
      <c r="K62" s="81"/>
    </row>
    <row r="63" spans="1:11" ht="15" customHeight="1" x14ac:dyDescent="0.15">
      <c r="B63" s="35" t="s">
        <v>160</v>
      </c>
      <c r="C63" s="89"/>
      <c r="D63" s="36"/>
      <c r="E63" s="19">
        <v>413</v>
      </c>
      <c r="F63" s="19">
        <v>221</v>
      </c>
      <c r="G63" s="73">
        <v>192</v>
      </c>
      <c r="H63" s="117">
        <f t="shared" si="17"/>
        <v>17.878787878787879</v>
      </c>
      <c r="I63" s="5">
        <f t="shared" si="15"/>
        <v>17</v>
      </c>
      <c r="J63" s="5">
        <f t="shared" si="16"/>
        <v>19.009900990099009</v>
      </c>
      <c r="K63" s="23"/>
    </row>
    <row r="64" spans="1:11" ht="15" customHeight="1" x14ac:dyDescent="0.15">
      <c r="B64" s="38" t="s">
        <v>1</v>
      </c>
      <c r="C64" s="79"/>
      <c r="D64" s="28"/>
      <c r="E64" s="39">
        <f>SUM(E55:E63)</f>
        <v>2310</v>
      </c>
      <c r="F64" s="39">
        <f>SUM(F55:F63)</f>
        <v>1300</v>
      </c>
      <c r="G64" s="69">
        <f>SUM(G55:G63)</f>
        <v>1010</v>
      </c>
      <c r="H64" s="114">
        <f>IF(SUM(H55:H63)&gt;100,"－",SUM(H55:H63))</f>
        <v>100</v>
      </c>
      <c r="I64" s="6">
        <f>IF(SUM(I55:I63)&gt;100,"－",SUM(I55:I63))</f>
        <v>100</v>
      </c>
      <c r="J64" s="6">
        <f>IF(SUM(J55:J63)&gt;100,"－",SUM(J55:J63))</f>
        <v>100</v>
      </c>
      <c r="K64" s="23"/>
    </row>
    <row r="65" spans="1:14" ht="15" customHeight="1" x14ac:dyDescent="0.15">
      <c r="B65" s="38" t="s">
        <v>92</v>
      </c>
      <c r="C65" s="79"/>
      <c r="D65" s="29"/>
      <c r="E65" s="41">
        <v>95.285297724460293</v>
      </c>
      <c r="F65" s="72">
        <v>97.228776693379231</v>
      </c>
      <c r="G65" s="72">
        <v>92.72171116276904</v>
      </c>
      <c r="H65" s="46"/>
      <c r="I65" s="1"/>
      <c r="J65" s="1"/>
      <c r="K65" s="1"/>
    </row>
    <row r="66" spans="1:14" ht="15" customHeight="1" x14ac:dyDescent="0.15">
      <c r="B66" s="63"/>
      <c r="C66" s="63"/>
      <c r="D66" s="45"/>
      <c r="E66" s="14"/>
      <c r="F66" s="14"/>
      <c r="G66" s="14"/>
      <c r="H66" s="93"/>
      <c r="I66" s="1"/>
      <c r="J66" s="1"/>
      <c r="K66" s="1"/>
    </row>
    <row r="67" spans="1:14" ht="15" customHeight="1" x14ac:dyDescent="0.15">
      <c r="A67" s="1" t="s">
        <v>732</v>
      </c>
      <c r="B67" s="63"/>
      <c r="C67" s="63"/>
      <c r="D67" s="45"/>
      <c r="E67" s="14"/>
      <c r="F67" s="14"/>
      <c r="G67" s="14"/>
      <c r="H67" s="14"/>
      <c r="I67" s="1"/>
      <c r="J67" s="1"/>
      <c r="K67" s="1"/>
    </row>
    <row r="68" spans="1:14" ht="13.65" customHeight="1" x14ac:dyDescent="0.15">
      <c r="B68" s="65"/>
      <c r="C68" s="33"/>
      <c r="D68" s="33"/>
      <c r="E68" s="80"/>
      <c r="F68" s="84" t="s">
        <v>2</v>
      </c>
      <c r="G68" s="87"/>
      <c r="H68" s="110"/>
      <c r="I68" s="84" t="s">
        <v>3</v>
      </c>
      <c r="J68" s="85"/>
      <c r="K68" s="1"/>
    </row>
    <row r="69" spans="1:14" ht="19.2" x14ac:dyDescent="0.15">
      <c r="B69" s="78"/>
      <c r="C69" s="7"/>
      <c r="D69" s="7"/>
      <c r="E69" s="98" t="s">
        <v>4</v>
      </c>
      <c r="F69" s="98" t="s">
        <v>232</v>
      </c>
      <c r="G69" s="104" t="s">
        <v>234</v>
      </c>
      <c r="H69" s="107" t="s">
        <v>4</v>
      </c>
      <c r="I69" s="98" t="s">
        <v>232</v>
      </c>
      <c r="J69" s="98" t="s">
        <v>234</v>
      </c>
      <c r="K69" s="1"/>
    </row>
    <row r="70" spans="1:14" ht="12" customHeight="1" x14ac:dyDescent="0.15">
      <c r="B70" s="35"/>
      <c r="C70" s="89"/>
      <c r="D70" s="36"/>
      <c r="E70" s="37"/>
      <c r="F70" s="37"/>
      <c r="G70" s="67"/>
      <c r="H70" s="111">
        <f>E$15</f>
        <v>2313</v>
      </c>
      <c r="I70" s="2">
        <f t="shared" ref="I70" si="18">F$15</f>
        <v>1302</v>
      </c>
      <c r="J70" s="2">
        <f t="shared" ref="J70" si="19">G$15</f>
        <v>1011</v>
      </c>
      <c r="K70" s="91"/>
      <c r="L70" s="91"/>
      <c r="M70" s="91"/>
      <c r="N70" s="91"/>
    </row>
    <row r="71" spans="1:14" ht="15" customHeight="1" x14ac:dyDescent="0.15">
      <c r="B71" s="34" t="s">
        <v>380</v>
      </c>
      <c r="C71" s="235"/>
      <c r="D71" s="7"/>
      <c r="E71" s="18">
        <v>10</v>
      </c>
      <c r="F71" s="18">
        <v>5</v>
      </c>
      <c r="G71" s="68">
        <v>5</v>
      </c>
      <c r="H71" s="113">
        <f>E71/H$70*100</f>
        <v>0.43233895373973197</v>
      </c>
      <c r="I71" s="4">
        <f t="shared" ref="I71:I80" si="20">F71/I$70*100</f>
        <v>0.38402457757296465</v>
      </c>
      <c r="J71" s="4">
        <f t="shared" ref="J71:J80" si="21">G71/J$70*100</f>
        <v>0.4945598417408506</v>
      </c>
      <c r="K71" s="81"/>
      <c r="L71" s="81"/>
      <c r="M71" s="81"/>
      <c r="N71" s="81"/>
    </row>
    <row r="72" spans="1:14" ht="15" customHeight="1" x14ac:dyDescent="0.15">
      <c r="B72" s="34" t="s">
        <v>54</v>
      </c>
      <c r="C72" s="235"/>
      <c r="D72" s="7"/>
      <c r="E72" s="18">
        <v>257</v>
      </c>
      <c r="F72" s="18">
        <v>168</v>
      </c>
      <c r="G72" s="68">
        <v>89</v>
      </c>
      <c r="H72" s="113">
        <f t="shared" ref="H72" si="22">E72/H$70*100</f>
        <v>11.111111111111111</v>
      </c>
      <c r="I72" s="4">
        <f t="shared" ref="I72" si="23">F72/I$70*100</f>
        <v>12.903225806451612</v>
      </c>
      <c r="J72" s="4">
        <f t="shared" ref="J72" si="24">G72/J$70*100</f>
        <v>8.8031651829871418</v>
      </c>
      <c r="K72" s="81"/>
      <c r="L72" s="81"/>
      <c r="M72" s="81"/>
      <c r="N72" s="81"/>
    </row>
    <row r="73" spans="1:14" ht="15" customHeight="1" x14ac:dyDescent="0.15">
      <c r="B73" s="34" t="s">
        <v>55</v>
      </c>
      <c r="C73" s="235"/>
      <c r="D73" s="7"/>
      <c r="E73" s="18">
        <v>192</v>
      </c>
      <c r="F73" s="18">
        <v>119</v>
      </c>
      <c r="G73" s="68">
        <v>73</v>
      </c>
      <c r="H73" s="113">
        <f t="shared" ref="H73:H80" si="25">E73/H$70*100</f>
        <v>8.3009079118028524</v>
      </c>
      <c r="I73" s="4">
        <f t="shared" si="20"/>
        <v>9.1397849462365599</v>
      </c>
      <c r="J73" s="4">
        <f t="shared" si="21"/>
        <v>7.220573689416419</v>
      </c>
      <c r="K73" s="81"/>
      <c r="L73" s="81"/>
      <c r="M73" s="81"/>
      <c r="N73" s="81"/>
    </row>
    <row r="74" spans="1:14" ht="15" customHeight="1" x14ac:dyDescent="0.15">
      <c r="B74" s="34" t="s">
        <v>112</v>
      </c>
      <c r="C74" s="235"/>
      <c r="D74" s="7"/>
      <c r="E74" s="18">
        <v>208</v>
      </c>
      <c r="F74" s="18">
        <v>121</v>
      </c>
      <c r="G74" s="68">
        <v>87</v>
      </c>
      <c r="H74" s="113">
        <f t="shared" si="25"/>
        <v>8.9926502377864246</v>
      </c>
      <c r="I74" s="4">
        <f t="shared" si="20"/>
        <v>9.2933947772657461</v>
      </c>
      <c r="J74" s="4">
        <f t="shared" si="21"/>
        <v>8.6053412462908021</v>
      </c>
      <c r="K74" s="81"/>
      <c r="L74" s="81"/>
      <c r="M74" s="81"/>
      <c r="N74" s="81"/>
    </row>
    <row r="75" spans="1:14" ht="15" customHeight="1" x14ac:dyDescent="0.15">
      <c r="B75" s="34" t="s">
        <v>113</v>
      </c>
      <c r="C75" s="235"/>
      <c r="D75" s="7"/>
      <c r="E75" s="18">
        <v>180</v>
      </c>
      <c r="F75" s="18">
        <v>117</v>
      </c>
      <c r="G75" s="68">
        <v>63</v>
      </c>
      <c r="H75" s="113">
        <f t="shared" si="25"/>
        <v>7.782101167315175</v>
      </c>
      <c r="I75" s="4">
        <f t="shared" si="20"/>
        <v>8.9861751152073737</v>
      </c>
      <c r="J75" s="4">
        <f t="shared" si="21"/>
        <v>6.2314540059347179</v>
      </c>
      <c r="K75" s="81"/>
      <c r="L75" s="81"/>
      <c r="M75" s="81"/>
      <c r="N75" s="81"/>
    </row>
    <row r="76" spans="1:14" ht="15" customHeight="1" x14ac:dyDescent="0.15">
      <c r="B76" s="34" t="s">
        <v>114</v>
      </c>
      <c r="C76" s="235"/>
      <c r="D76" s="7"/>
      <c r="E76" s="18">
        <v>191</v>
      </c>
      <c r="F76" s="18">
        <v>116</v>
      </c>
      <c r="G76" s="68">
        <v>75</v>
      </c>
      <c r="H76" s="113">
        <f t="shared" ref="H76:H77" si="26">E76/H$70*100</f>
        <v>8.2576740164288793</v>
      </c>
      <c r="I76" s="4">
        <f t="shared" ref="I76:I77" si="27">F76/I$70*100</f>
        <v>8.9093701996927805</v>
      </c>
      <c r="J76" s="4">
        <f t="shared" ref="J76:J77" si="28">G76/J$70*100</f>
        <v>7.4183976261127587</v>
      </c>
      <c r="K76" s="81"/>
      <c r="L76" s="81"/>
      <c r="M76" s="81"/>
      <c r="N76" s="81"/>
    </row>
    <row r="77" spans="1:14" ht="15" customHeight="1" x14ac:dyDescent="0.15">
      <c r="B77" s="34" t="s">
        <v>195</v>
      </c>
      <c r="C77" s="235"/>
      <c r="D77" s="7"/>
      <c r="E77" s="18">
        <v>269</v>
      </c>
      <c r="F77" s="18">
        <v>154</v>
      </c>
      <c r="G77" s="68">
        <v>115</v>
      </c>
      <c r="H77" s="113">
        <f t="shared" si="26"/>
        <v>11.629917855598789</v>
      </c>
      <c r="I77" s="4">
        <f t="shared" si="27"/>
        <v>11.827956989247312</v>
      </c>
      <c r="J77" s="4">
        <f t="shared" si="28"/>
        <v>11.374876360039565</v>
      </c>
      <c r="K77" s="81"/>
      <c r="L77" s="81"/>
      <c r="M77" s="81"/>
      <c r="N77" s="81"/>
    </row>
    <row r="78" spans="1:14" ht="15" customHeight="1" x14ac:dyDescent="0.15">
      <c r="B78" s="34" t="s">
        <v>397</v>
      </c>
      <c r="C78" s="235"/>
      <c r="D78" s="7"/>
      <c r="E78" s="18">
        <v>196</v>
      </c>
      <c r="F78" s="18">
        <v>100</v>
      </c>
      <c r="G78" s="68">
        <v>96</v>
      </c>
      <c r="H78" s="113">
        <f t="shared" si="25"/>
        <v>8.4738434932987463</v>
      </c>
      <c r="I78" s="4">
        <f t="shared" si="20"/>
        <v>7.6804915514592942</v>
      </c>
      <c r="J78" s="4">
        <f t="shared" si="21"/>
        <v>9.4955489614243334</v>
      </c>
      <c r="K78" s="81"/>
      <c r="L78" s="81"/>
      <c r="M78" s="81"/>
      <c r="N78" s="81"/>
    </row>
    <row r="79" spans="1:14" ht="15" customHeight="1" x14ac:dyDescent="0.15">
      <c r="B79" s="34" t="s">
        <v>115</v>
      </c>
      <c r="C79" s="235"/>
      <c r="D79" s="7"/>
      <c r="E79" s="18">
        <v>447</v>
      </c>
      <c r="F79" s="18">
        <v>215</v>
      </c>
      <c r="G79" s="68">
        <v>232</v>
      </c>
      <c r="H79" s="113">
        <f t="shared" si="25"/>
        <v>19.325551232166021</v>
      </c>
      <c r="I79" s="4">
        <f t="shared" si="20"/>
        <v>16.513056835637478</v>
      </c>
      <c r="J79" s="4">
        <f t="shared" si="21"/>
        <v>22.947576656775471</v>
      </c>
      <c r="K79" s="81"/>
      <c r="L79" s="81"/>
      <c r="M79" s="81"/>
      <c r="N79" s="81"/>
    </row>
    <row r="80" spans="1:14" ht="15" customHeight="1" x14ac:dyDescent="0.15">
      <c r="B80" s="35" t="s">
        <v>160</v>
      </c>
      <c r="C80" s="89"/>
      <c r="D80" s="36"/>
      <c r="E80" s="19">
        <v>363</v>
      </c>
      <c r="F80" s="19">
        <v>187</v>
      </c>
      <c r="G80" s="73">
        <v>176</v>
      </c>
      <c r="H80" s="117">
        <f t="shared" si="25"/>
        <v>15.693904020752269</v>
      </c>
      <c r="I80" s="5">
        <f t="shared" si="20"/>
        <v>14.36251920122888</v>
      </c>
      <c r="J80" s="5">
        <f t="shared" si="21"/>
        <v>17.408506429277942</v>
      </c>
      <c r="K80" s="23"/>
      <c r="L80" s="23"/>
      <c r="M80" s="23"/>
      <c r="N80" s="23"/>
    </row>
    <row r="81" spans="1:14" ht="15" customHeight="1" x14ac:dyDescent="0.15">
      <c r="B81" s="38" t="s">
        <v>1</v>
      </c>
      <c r="C81" s="79"/>
      <c r="D81" s="28"/>
      <c r="E81" s="39">
        <f>SUM(E71:E80)</f>
        <v>2313</v>
      </c>
      <c r="F81" s="39">
        <f>SUM(F71:F80)</f>
        <v>1302</v>
      </c>
      <c r="G81" s="69">
        <f>SUM(G71:G80)</f>
        <v>1011</v>
      </c>
      <c r="H81" s="114">
        <f>IF(SUM(H71:H80)&gt;100,"－",SUM(H71:H80))</f>
        <v>100</v>
      </c>
      <c r="I81" s="6">
        <f>IF(SUM(I71:I80)&gt;100,"－",SUM(I71:I80))</f>
        <v>100</v>
      </c>
      <c r="J81" s="6">
        <f>IF(SUM(J71:J80)&gt;100,"－",SUM(J71:J80))</f>
        <v>100</v>
      </c>
      <c r="K81" s="23"/>
      <c r="L81" s="23"/>
      <c r="M81" s="23"/>
      <c r="N81" s="23"/>
    </row>
    <row r="82" spans="1:14" ht="15" customHeight="1" x14ac:dyDescent="0.15">
      <c r="B82" s="38" t="s">
        <v>110</v>
      </c>
      <c r="C82" s="79"/>
      <c r="D82" s="29"/>
      <c r="E82" s="41">
        <v>6.5846153846153843</v>
      </c>
      <c r="F82" s="72">
        <v>5.9524663677130043</v>
      </c>
      <c r="G82" s="72">
        <v>7.4287425149700601</v>
      </c>
      <c r="H82" s="46"/>
      <c r="I82" s="1"/>
      <c r="J82" s="1"/>
      <c r="K82" s="1"/>
    </row>
    <row r="83" spans="1:14" ht="15" customHeight="1" x14ac:dyDescent="0.15">
      <c r="B83" s="38" t="s">
        <v>111</v>
      </c>
      <c r="C83" s="79"/>
      <c r="D83" s="29"/>
      <c r="E83" s="193">
        <v>37</v>
      </c>
      <c r="F83" s="47">
        <v>32</v>
      </c>
      <c r="G83" s="47">
        <v>37</v>
      </c>
      <c r="H83" s="14"/>
      <c r="I83" s="14"/>
      <c r="J83" s="93"/>
      <c r="K83" s="1"/>
    </row>
    <row r="84" spans="1:14" ht="15" customHeight="1" x14ac:dyDescent="0.15">
      <c r="B84" s="63"/>
      <c r="C84" s="63"/>
      <c r="D84" s="45"/>
      <c r="E84" s="14"/>
      <c r="F84" s="14"/>
      <c r="G84" s="14"/>
      <c r="H84" s="14"/>
      <c r="I84" s="1"/>
      <c r="J84" s="93"/>
      <c r="K84" s="1"/>
    </row>
    <row r="85" spans="1:14" ht="15" customHeight="1" x14ac:dyDescent="0.15">
      <c r="A85" s="144" t="s">
        <v>624</v>
      </c>
      <c r="B85" s="63"/>
      <c r="C85" s="63"/>
      <c r="D85" s="45"/>
      <c r="E85" s="14"/>
      <c r="F85" s="14"/>
      <c r="G85" s="14"/>
      <c r="H85" s="14"/>
      <c r="I85" s="1"/>
      <c r="J85" s="93"/>
      <c r="K85" s="1"/>
    </row>
    <row r="86" spans="1:14" ht="15" customHeight="1" x14ac:dyDescent="0.15">
      <c r="A86" s="144" t="s">
        <v>733</v>
      </c>
      <c r="B86" s="63"/>
      <c r="C86" s="63"/>
      <c r="D86" s="45"/>
      <c r="E86" s="14"/>
      <c r="F86" s="14"/>
      <c r="G86" s="14"/>
      <c r="H86" s="14"/>
      <c r="I86" s="1"/>
      <c r="J86" s="93"/>
      <c r="K86" s="1"/>
    </row>
    <row r="87" spans="1:14" ht="15" customHeight="1" x14ac:dyDescent="0.15">
      <c r="A87" s="1" t="s">
        <v>734</v>
      </c>
      <c r="B87" s="63"/>
      <c r="C87" s="63"/>
      <c r="D87" s="45"/>
      <c r="E87" s="14"/>
      <c r="F87" s="14"/>
      <c r="G87" s="14"/>
      <c r="H87" s="14"/>
      <c r="I87" s="1"/>
      <c r="J87" s="1"/>
      <c r="K87" s="1"/>
    </row>
    <row r="88" spans="1:14" ht="13.65" customHeight="1" x14ac:dyDescent="0.15">
      <c r="B88" s="65"/>
      <c r="C88" s="33"/>
      <c r="D88" s="33"/>
      <c r="E88" s="80"/>
      <c r="F88" s="84" t="s">
        <v>2</v>
      </c>
      <c r="G88" s="87"/>
      <c r="H88" s="110"/>
      <c r="I88" s="84" t="s">
        <v>3</v>
      </c>
      <c r="J88" s="85"/>
      <c r="K88" s="1"/>
    </row>
    <row r="89" spans="1:14" ht="19.2" x14ac:dyDescent="0.15">
      <c r="B89" s="78"/>
      <c r="C89" s="7"/>
      <c r="D89" s="7"/>
      <c r="E89" s="98" t="s">
        <v>4</v>
      </c>
      <c r="F89" s="98" t="s">
        <v>232</v>
      </c>
      <c r="G89" s="104" t="s">
        <v>234</v>
      </c>
      <c r="H89" s="107" t="s">
        <v>4</v>
      </c>
      <c r="I89" s="98" t="s">
        <v>232</v>
      </c>
      <c r="J89" s="98" t="s">
        <v>234</v>
      </c>
      <c r="K89" s="1"/>
    </row>
    <row r="90" spans="1:14" ht="12" customHeight="1" x14ac:dyDescent="0.15">
      <c r="B90" s="35"/>
      <c r="C90" s="89"/>
      <c r="D90" s="36"/>
      <c r="E90" s="37"/>
      <c r="F90" s="37"/>
      <c r="G90" s="67"/>
      <c r="H90" s="111">
        <f>E103</f>
        <v>802</v>
      </c>
      <c r="I90" s="2">
        <f t="shared" ref="I90:J90" si="29">F103</f>
        <v>408</v>
      </c>
      <c r="J90" s="2">
        <f t="shared" si="29"/>
        <v>394</v>
      </c>
      <c r="K90" s="91"/>
      <c r="L90" s="91"/>
      <c r="M90" s="91"/>
      <c r="N90" s="91"/>
    </row>
    <row r="91" spans="1:14" ht="15" customHeight="1" x14ac:dyDescent="0.15">
      <c r="B91" s="34" t="s">
        <v>88</v>
      </c>
      <c r="C91" s="235"/>
      <c r="D91" s="7"/>
      <c r="E91" s="18">
        <v>47</v>
      </c>
      <c r="F91" s="18">
        <v>31</v>
      </c>
      <c r="G91" s="68">
        <v>16</v>
      </c>
      <c r="H91" s="113">
        <f>E91/H$90*100</f>
        <v>5.8603491271820447</v>
      </c>
      <c r="I91" s="4">
        <f t="shared" ref="I91:J102" si="30">F91/I$90*100</f>
        <v>7.5980392156862742</v>
      </c>
      <c r="J91" s="4">
        <f t="shared" si="30"/>
        <v>4.0609137055837561</v>
      </c>
      <c r="K91" s="81"/>
      <c r="L91" s="81"/>
      <c r="M91" s="81"/>
      <c r="N91" s="81"/>
    </row>
    <row r="92" spans="1:14" ht="15" customHeight="1" x14ac:dyDescent="0.15">
      <c r="B92" s="34" t="s">
        <v>89</v>
      </c>
      <c r="C92" s="235"/>
      <c r="D92" s="7"/>
      <c r="E92" s="18">
        <v>19</v>
      </c>
      <c r="F92" s="18">
        <v>13</v>
      </c>
      <c r="G92" s="68">
        <v>6</v>
      </c>
      <c r="H92" s="113">
        <f t="shared" ref="H92:H102" si="31">E92/H$90*100</f>
        <v>2.3690773067331672</v>
      </c>
      <c r="I92" s="4">
        <f t="shared" si="30"/>
        <v>3.1862745098039214</v>
      </c>
      <c r="J92" s="4">
        <f t="shared" si="30"/>
        <v>1.5228426395939088</v>
      </c>
      <c r="K92" s="81"/>
      <c r="L92" s="81"/>
      <c r="M92" s="81"/>
      <c r="N92" s="81"/>
    </row>
    <row r="93" spans="1:14" ht="15" customHeight="1" x14ac:dyDescent="0.15">
      <c r="B93" s="34" t="s">
        <v>90</v>
      </c>
      <c r="C93" s="235"/>
      <c r="D93" s="7"/>
      <c r="E93" s="18">
        <v>34</v>
      </c>
      <c r="F93" s="18">
        <v>24</v>
      </c>
      <c r="G93" s="68">
        <v>10</v>
      </c>
      <c r="H93" s="113">
        <f t="shared" si="31"/>
        <v>4.2394014962593518</v>
      </c>
      <c r="I93" s="4">
        <f t="shared" si="30"/>
        <v>5.8823529411764701</v>
      </c>
      <c r="J93" s="4">
        <f t="shared" si="30"/>
        <v>2.5380710659898478</v>
      </c>
      <c r="K93" s="81"/>
      <c r="L93" s="81"/>
      <c r="M93" s="81"/>
      <c r="N93" s="81"/>
    </row>
    <row r="94" spans="1:14" ht="15" customHeight="1" x14ac:dyDescent="0.15">
      <c r="B94" s="34" t="s">
        <v>91</v>
      </c>
      <c r="C94" s="235"/>
      <c r="D94" s="7"/>
      <c r="E94" s="18">
        <v>47</v>
      </c>
      <c r="F94" s="18">
        <v>20</v>
      </c>
      <c r="G94" s="68">
        <v>27</v>
      </c>
      <c r="H94" s="113">
        <f t="shared" si="31"/>
        <v>5.8603491271820447</v>
      </c>
      <c r="I94" s="4">
        <f t="shared" si="30"/>
        <v>4.9019607843137258</v>
      </c>
      <c r="J94" s="4">
        <f t="shared" si="30"/>
        <v>6.8527918781725887</v>
      </c>
      <c r="K94" s="81"/>
      <c r="L94" s="81"/>
      <c r="M94" s="81"/>
      <c r="N94" s="81"/>
    </row>
    <row r="95" spans="1:14" ht="15" customHeight="1" x14ac:dyDescent="0.15">
      <c r="B95" s="34" t="s">
        <v>155</v>
      </c>
      <c r="C95" s="235"/>
      <c r="D95" s="7"/>
      <c r="E95" s="18">
        <v>35</v>
      </c>
      <c r="F95" s="18">
        <v>17</v>
      </c>
      <c r="G95" s="68">
        <v>18</v>
      </c>
      <c r="H95" s="113">
        <f t="shared" si="31"/>
        <v>4.3640897755610979</v>
      </c>
      <c r="I95" s="4">
        <f t="shared" si="30"/>
        <v>4.1666666666666661</v>
      </c>
      <c r="J95" s="4">
        <f t="shared" si="30"/>
        <v>4.5685279187817258</v>
      </c>
      <c r="K95" s="81"/>
      <c r="L95" s="81"/>
      <c r="M95" s="81"/>
      <c r="N95" s="81"/>
    </row>
    <row r="96" spans="1:14" ht="15" customHeight="1" x14ac:dyDescent="0.15">
      <c r="B96" s="34" t="s">
        <v>156</v>
      </c>
      <c r="C96" s="235"/>
      <c r="D96" s="7"/>
      <c r="E96" s="18">
        <v>67</v>
      </c>
      <c r="F96" s="18">
        <v>30</v>
      </c>
      <c r="G96" s="68">
        <v>37</v>
      </c>
      <c r="H96" s="113">
        <f t="shared" si="31"/>
        <v>8.3541147132169584</v>
      </c>
      <c r="I96" s="4">
        <f t="shared" si="30"/>
        <v>7.3529411764705888</v>
      </c>
      <c r="J96" s="4">
        <f t="shared" si="30"/>
        <v>9.3908629441624374</v>
      </c>
      <c r="K96" s="81"/>
      <c r="L96" s="81"/>
      <c r="M96" s="81"/>
      <c r="N96" s="81"/>
    </row>
    <row r="97" spans="2:14" ht="15" customHeight="1" x14ac:dyDescent="0.15">
      <c r="B97" s="34" t="s">
        <v>157</v>
      </c>
      <c r="C97" s="235"/>
      <c r="D97" s="7"/>
      <c r="E97" s="18">
        <v>77</v>
      </c>
      <c r="F97" s="18">
        <v>35</v>
      </c>
      <c r="G97" s="68">
        <v>42</v>
      </c>
      <c r="H97" s="113">
        <f t="shared" si="31"/>
        <v>9.6009975062344139</v>
      </c>
      <c r="I97" s="4">
        <f t="shared" si="30"/>
        <v>8.5784313725490193</v>
      </c>
      <c r="J97" s="4">
        <f t="shared" si="30"/>
        <v>10.659898477157361</v>
      </c>
      <c r="K97" s="81"/>
      <c r="L97" s="81"/>
      <c r="M97" s="81"/>
      <c r="N97" s="81"/>
    </row>
    <row r="98" spans="2:14" ht="15" customHeight="1" x14ac:dyDescent="0.15">
      <c r="B98" s="34" t="s">
        <v>161</v>
      </c>
      <c r="C98" s="235"/>
      <c r="D98" s="7"/>
      <c r="E98" s="18">
        <v>88</v>
      </c>
      <c r="F98" s="18">
        <v>38</v>
      </c>
      <c r="G98" s="68">
        <v>50</v>
      </c>
      <c r="H98" s="113">
        <f t="shared" si="31"/>
        <v>10.972568578553615</v>
      </c>
      <c r="I98" s="4">
        <f t="shared" si="30"/>
        <v>9.3137254901960791</v>
      </c>
      <c r="J98" s="4">
        <f t="shared" si="30"/>
        <v>12.690355329949238</v>
      </c>
      <c r="K98" s="81"/>
      <c r="L98" s="81"/>
      <c r="M98" s="81"/>
      <c r="N98" s="81"/>
    </row>
    <row r="99" spans="2:14" ht="15" customHeight="1" x14ac:dyDescent="0.15">
      <c r="B99" s="34" t="s">
        <v>162</v>
      </c>
      <c r="C99" s="235"/>
      <c r="D99" s="7"/>
      <c r="E99" s="18">
        <v>82</v>
      </c>
      <c r="F99" s="18">
        <v>41</v>
      </c>
      <c r="G99" s="68">
        <v>41</v>
      </c>
      <c r="H99" s="113">
        <f t="shared" si="31"/>
        <v>10.224438902743142</v>
      </c>
      <c r="I99" s="4">
        <f t="shared" si="30"/>
        <v>10.049019607843137</v>
      </c>
      <c r="J99" s="4">
        <f t="shared" si="30"/>
        <v>10.406091370558377</v>
      </c>
      <c r="K99" s="81"/>
      <c r="L99" s="81"/>
      <c r="M99" s="81"/>
      <c r="N99" s="81"/>
    </row>
    <row r="100" spans="2:14" ht="15" customHeight="1" x14ac:dyDescent="0.15">
      <c r="B100" s="34" t="s">
        <v>163</v>
      </c>
      <c r="C100" s="235"/>
      <c r="D100" s="7"/>
      <c r="E100" s="18">
        <v>74</v>
      </c>
      <c r="F100" s="18">
        <v>34</v>
      </c>
      <c r="G100" s="68">
        <v>40</v>
      </c>
      <c r="H100" s="113">
        <f t="shared" si="31"/>
        <v>9.2269326683291766</v>
      </c>
      <c r="I100" s="4">
        <f t="shared" si="30"/>
        <v>8.3333333333333321</v>
      </c>
      <c r="J100" s="4">
        <f t="shared" si="30"/>
        <v>10.152284263959391</v>
      </c>
      <c r="K100" s="81"/>
      <c r="L100" s="81"/>
      <c r="M100" s="81"/>
      <c r="N100" s="81"/>
    </row>
    <row r="101" spans="2:14" ht="15" customHeight="1" x14ac:dyDescent="0.15">
      <c r="B101" s="34" t="s">
        <v>174</v>
      </c>
      <c r="C101" s="235"/>
      <c r="D101" s="7"/>
      <c r="E101" s="18">
        <v>89</v>
      </c>
      <c r="F101" s="18">
        <v>52</v>
      </c>
      <c r="G101" s="68">
        <v>37</v>
      </c>
      <c r="H101" s="113">
        <f t="shared" si="31"/>
        <v>11.097256857855362</v>
      </c>
      <c r="I101" s="4">
        <f t="shared" si="30"/>
        <v>12.745098039215685</v>
      </c>
      <c r="J101" s="4">
        <f t="shared" si="30"/>
        <v>9.3908629441624374</v>
      </c>
      <c r="K101" s="81"/>
      <c r="L101" s="81"/>
      <c r="M101" s="81"/>
      <c r="N101" s="81"/>
    </row>
    <row r="102" spans="2:14" ht="15" customHeight="1" x14ac:dyDescent="0.15">
      <c r="B102" s="35" t="s">
        <v>160</v>
      </c>
      <c r="C102" s="89"/>
      <c r="D102" s="36"/>
      <c r="E102" s="19">
        <v>143</v>
      </c>
      <c r="F102" s="19">
        <v>73</v>
      </c>
      <c r="G102" s="73">
        <v>70</v>
      </c>
      <c r="H102" s="117">
        <f t="shared" si="31"/>
        <v>17.830423940149625</v>
      </c>
      <c r="I102" s="5">
        <f t="shared" si="30"/>
        <v>17.892156862745097</v>
      </c>
      <c r="J102" s="5">
        <f t="shared" si="30"/>
        <v>17.766497461928935</v>
      </c>
      <c r="K102" s="23"/>
      <c r="L102" s="23"/>
      <c r="M102" s="23"/>
      <c r="N102" s="23"/>
    </row>
    <row r="103" spans="2:14" ht="15" customHeight="1" x14ac:dyDescent="0.15">
      <c r="B103" s="38" t="s">
        <v>1</v>
      </c>
      <c r="C103" s="79"/>
      <c r="D103" s="28"/>
      <c r="E103" s="39">
        <f>SUM(E91:E102)</f>
        <v>802</v>
      </c>
      <c r="F103" s="39">
        <f>SUM(F91:F102)</f>
        <v>408</v>
      </c>
      <c r="G103" s="69">
        <f>SUM(G91:G102)</f>
        <v>394</v>
      </c>
      <c r="H103" s="114">
        <f>IF(SUM(H91:H102)&gt;100,"－",SUM(H91:H102))</f>
        <v>100</v>
      </c>
      <c r="I103" s="6">
        <f>IF(SUM(I91:I102)&gt;100,"－",SUM(I91:I102))</f>
        <v>100</v>
      </c>
      <c r="J103" s="6">
        <f>IF(SUM(J91:J102)&gt;100,"－",SUM(J91:J102))</f>
        <v>100.00000000000001</v>
      </c>
      <c r="K103" s="23"/>
      <c r="L103" s="23"/>
      <c r="M103" s="23"/>
      <c r="N103" s="23"/>
    </row>
    <row r="104" spans="2:14" ht="15" customHeight="1" x14ac:dyDescent="0.15">
      <c r="B104" s="38" t="s">
        <v>92</v>
      </c>
      <c r="C104" s="79"/>
      <c r="D104" s="29"/>
      <c r="E104" s="41">
        <v>64.068854901005935</v>
      </c>
      <c r="F104" s="72">
        <v>61.983576161403185</v>
      </c>
      <c r="G104" s="72">
        <v>66.2249301410275</v>
      </c>
      <c r="H104" s="46"/>
      <c r="I104" s="1"/>
      <c r="J104" s="1"/>
      <c r="K104" s="1"/>
    </row>
    <row r="105" spans="2:14" ht="15" customHeight="1" x14ac:dyDescent="0.15">
      <c r="B105" s="63"/>
      <c r="C105" s="63"/>
      <c r="D105" s="45"/>
      <c r="E105" s="14"/>
      <c r="F105" s="14"/>
      <c r="G105" s="14"/>
      <c r="H105" s="14"/>
      <c r="I105" s="14"/>
      <c r="J105" s="93"/>
      <c r="K105" s="1"/>
    </row>
  </sheetData>
  <phoneticPr fontId="1"/>
  <pageMargins left="0.27559055118110237" right="0.27559055118110237" top="0.47244094488188981" bottom="0.31496062992125984" header="0.23622047244094491" footer="0.27559055118110237"/>
  <pageSetup paperSize="9" scale="70" orientation="portrait" r:id="rId1"/>
  <headerFooter alignWithMargins="0">
    <oddHeader>&amp;C【2019年度　厚生労働省　老人保健事業推進費等補助金事業】
高齢者向け住まいに関するアンケート調査&amp;R&amp;A</oddHeader>
    <oddFooter>&amp;R&amp;P/&amp;N</oddFooter>
  </headerFooter>
  <rowBreaks count="1" manualBreakCount="1">
    <brk id="6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52"/>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5.44140625" style="1" customWidth="1"/>
    <col min="3" max="3" width="30.44140625" style="1" customWidth="1"/>
    <col min="4" max="4" width="7.88671875" style="1" customWidth="1"/>
    <col min="5" max="5" width="8.109375" style="1" customWidth="1"/>
    <col min="6" max="9" width="8.109375" style="7" customWidth="1"/>
    <col min="10" max="10" width="8.109375" style="56" customWidth="1"/>
    <col min="11" max="11" width="8.109375" style="7" customWidth="1"/>
    <col min="12" max="19" width="8.109375" style="1" customWidth="1"/>
    <col min="20" max="21" width="9.44140625" style="1" customWidth="1"/>
    <col min="22" max="16384" width="9.109375" style="1"/>
  </cols>
  <sheetData>
    <row r="1" spans="1:21" ht="15" customHeight="1" x14ac:dyDescent="0.15">
      <c r="A1" s="74" t="s">
        <v>735</v>
      </c>
      <c r="K1" s="339"/>
    </row>
    <row r="2" spans="1:21" ht="15" customHeight="1" x14ac:dyDescent="0.15">
      <c r="A2" s="1" t="s">
        <v>736</v>
      </c>
      <c r="B2" s="63"/>
      <c r="C2" s="63"/>
      <c r="D2" s="45"/>
      <c r="E2" s="14"/>
      <c r="F2" s="14"/>
      <c r="G2" s="14"/>
      <c r="H2" s="14"/>
      <c r="I2" s="14"/>
      <c r="J2" s="202"/>
      <c r="K2" s="1"/>
    </row>
    <row r="3" spans="1:21" ht="32.4" x14ac:dyDescent="0.15">
      <c r="B3" s="38"/>
      <c r="C3" s="170" t="s">
        <v>4</v>
      </c>
      <c r="D3" s="29"/>
      <c r="E3" s="173" t="s">
        <v>199</v>
      </c>
      <c r="F3" s="172" t="s">
        <v>88</v>
      </c>
      <c r="G3" s="172" t="s">
        <v>383</v>
      </c>
      <c r="H3" s="172" t="s">
        <v>90</v>
      </c>
      <c r="I3" s="172" t="s">
        <v>91</v>
      </c>
      <c r="J3" s="203" t="s">
        <v>155</v>
      </c>
      <c r="K3" s="177" t="s">
        <v>156</v>
      </c>
      <c r="L3" s="177" t="s">
        <v>157</v>
      </c>
      <c r="M3" s="177" t="s">
        <v>161</v>
      </c>
      <c r="N3" s="177" t="s">
        <v>162</v>
      </c>
      <c r="O3" s="177" t="s">
        <v>163</v>
      </c>
      <c r="P3" s="128" t="s">
        <v>174</v>
      </c>
      <c r="Q3" s="177" t="s">
        <v>160</v>
      </c>
      <c r="R3" s="128" t="s">
        <v>4</v>
      </c>
      <c r="S3" s="128" t="s">
        <v>384</v>
      </c>
    </row>
    <row r="4" spans="1:21" ht="15" customHeight="1" x14ac:dyDescent="0.15">
      <c r="B4" s="60" t="s">
        <v>2</v>
      </c>
      <c r="C4" s="178" t="s">
        <v>56</v>
      </c>
      <c r="D4" s="48"/>
      <c r="E4" s="8">
        <v>151</v>
      </c>
      <c r="F4" s="8">
        <v>40</v>
      </c>
      <c r="G4" s="8">
        <v>54</v>
      </c>
      <c r="H4" s="8">
        <v>44</v>
      </c>
      <c r="I4" s="8">
        <v>47</v>
      </c>
      <c r="J4" s="8">
        <v>48</v>
      </c>
      <c r="K4" s="17">
        <v>56</v>
      </c>
      <c r="L4" s="17">
        <v>78</v>
      </c>
      <c r="M4" s="17">
        <v>77</v>
      </c>
      <c r="N4" s="17">
        <v>119</v>
      </c>
      <c r="O4" s="17">
        <v>160</v>
      </c>
      <c r="P4" s="17">
        <v>814</v>
      </c>
      <c r="Q4" s="17">
        <v>615</v>
      </c>
      <c r="R4" s="17">
        <f>SUM(E4:Q4)</f>
        <v>2303</v>
      </c>
      <c r="S4" s="3">
        <v>74.811294845470456</v>
      </c>
      <c r="T4" s="194"/>
      <c r="U4" s="194"/>
    </row>
    <row r="5" spans="1:21" ht="15" customHeight="1" x14ac:dyDescent="0.15">
      <c r="B5" s="174"/>
      <c r="C5" s="179" t="s">
        <v>175</v>
      </c>
      <c r="D5" s="49"/>
      <c r="E5" s="9">
        <v>422</v>
      </c>
      <c r="F5" s="9">
        <v>267</v>
      </c>
      <c r="G5" s="9">
        <v>258</v>
      </c>
      <c r="H5" s="9">
        <v>140</v>
      </c>
      <c r="I5" s="9">
        <v>76</v>
      </c>
      <c r="J5" s="9">
        <v>40</v>
      </c>
      <c r="K5" s="18">
        <v>52</v>
      </c>
      <c r="L5" s="18">
        <v>24</v>
      </c>
      <c r="M5" s="18">
        <v>20</v>
      </c>
      <c r="N5" s="18">
        <v>26</v>
      </c>
      <c r="O5" s="18">
        <v>34</v>
      </c>
      <c r="P5" s="18">
        <v>71</v>
      </c>
      <c r="Q5" s="18">
        <v>873</v>
      </c>
      <c r="R5" s="18">
        <f t="shared" ref="R5:R13" si="0">SUM(E5:Q5)</f>
        <v>2303</v>
      </c>
      <c r="S5" s="4">
        <v>21.856250145951236</v>
      </c>
      <c r="T5" s="194"/>
      <c r="U5" s="194"/>
    </row>
    <row r="6" spans="1:21" ht="15" customHeight="1" x14ac:dyDescent="0.15">
      <c r="B6" s="174"/>
      <c r="C6" s="179" t="s">
        <v>57</v>
      </c>
      <c r="D6" s="49"/>
      <c r="E6" s="9">
        <v>109</v>
      </c>
      <c r="F6" s="9">
        <v>70</v>
      </c>
      <c r="G6" s="9">
        <v>92</v>
      </c>
      <c r="H6" s="9">
        <v>107</v>
      </c>
      <c r="I6" s="9">
        <v>94</v>
      </c>
      <c r="J6" s="9">
        <v>74</v>
      </c>
      <c r="K6" s="18">
        <v>93</v>
      </c>
      <c r="L6" s="18">
        <v>97</v>
      </c>
      <c r="M6" s="18">
        <v>115</v>
      </c>
      <c r="N6" s="18">
        <v>139</v>
      </c>
      <c r="O6" s="18">
        <v>161</v>
      </c>
      <c r="P6" s="18">
        <v>531</v>
      </c>
      <c r="Q6" s="18">
        <v>621</v>
      </c>
      <c r="R6" s="18">
        <f t="shared" si="0"/>
        <v>2303</v>
      </c>
      <c r="S6" s="4">
        <v>65.876433454949179</v>
      </c>
      <c r="T6" s="194"/>
      <c r="U6" s="194"/>
    </row>
    <row r="7" spans="1:21" ht="15" customHeight="1" x14ac:dyDescent="0.15">
      <c r="B7" s="174"/>
      <c r="C7" s="179" t="s">
        <v>381</v>
      </c>
      <c r="D7" s="49"/>
      <c r="E7" s="9">
        <v>1037</v>
      </c>
      <c r="F7" s="9">
        <v>30</v>
      </c>
      <c r="G7" s="9">
        <v>22</v>
      </c>
      <c r="H7" s="9">
        <v>18</v>
      </c>
      <c r="I7" s="9">
        <v>9</v>
      </c>
      <c r="J7" s="9">
        <v>9</v>
      </c>
      <c r="K7" s="18">
        <v>16</v>
      </c>
      <c r="L7" s="18">
        <v>14</v>
      </c>
      <c r="M7" s="18">
        <v>8</v>
      </c>
      <c r="N7" s="18">
        <v>16</v>
      </c>
      <c r="O7" s="18">
        <v>6</v>
      </c>
      <c r="P7" s="18">
        <v>63</v>
      </c>
      <c r="Q7" s="18">
        <v>1055</v>
      </c>
      <c r="R7" s="18">
        <f t="shared" si="0"/>
        <v>2303</v>
      </c>
      <c r="S7" s="4">
        <v>9.7414186918033501</v>
      </c>
      <c r="T7" s="194"/>
      <c r="U7" s="194"/>
    </row>
    <row r="8" spans="1:21" ht="15" customHeight="1" x14ac:dyDescent="0.15">
      <c r="B8" s="175"/>
      <c r="C8" s="180" t="s">
        <v>382</v>
      </c>
      <c r="D8" s="176"/>
      <c r="E8" s="10">
        <v>1062</v>
      </c>
      <c r="F8" s="10">
        <v>15</v>
      </c>
      <c r="G8" s="10">
        <v>12</v>
      </c>
      <c r="H8" s="10">
        <v>9</v>
      </c>
      <c r="I8" s="10">
        <v>6</v>
      </c>
      <c r="J8" s="10">
        <v>5</v>
      </c>
      <c r="K8" s="19">
        <v>14</v>
      </c>
      <c r="L8" s="19">
        <v>16</v>
      </c>
      <c r="M8" s="19">
        <v>11</v>
      </c>
      <c r="N8" s="19">
        <v>12</v>
      </c>
      <c r="O8" s="19">
        <v>12</v>
      </c>
      <c r="P8" s="19">
        <v>32</v>
      </c>
      <c r="Q8" s="19">
        <v>1097</v>
      </c>
      <c r="R8" s="19">
        <f t="shared" si="0"/>
        <v>2303</v>
      </c>
      <c r="S8" s="5">
        <v>7.3501491686688292</v>
      </c>
      <c r="T8" s="194"/>
      <c r="U8" s="194"/>
    </row>
    <row r="9" spans="1:21" ht="15" customHeight="1" x14ac:dyDescent="0.15">
      <c r="B9" s="60" t="s">
        <v>3</v>
      </c>
      <c r="C9" s="178" t="s">
        <v>56</v>
      </c>
      <c r="D9" s="20">
        <f>R4</f>
        <v>2303</v>
      </c>
      <c r="E9" s="12">
        <f t="shared" ref="E9:Q9" si="1">E4/$D9*100</f>
        <v>6.5566652192792008</v>
      </c>
      <c r="F9" s="12">
        <f t="shared" si="1"/>
        <v>1.7368649587494573</v>
      </c>
      <c r="G9" s="12">
        <f t="shared" si="1"/>
        <v>2.3447676943117672</v>
      </c>
      <c r="H9" s="12">
        <f t="shared" si="1"/>
        <v>1.9105514546244029</v>
      </c>
      <c r="I9" s="12">
        <f t="shared" si="1"/>
        <v>2.0408163265306123</v>
      </c>
      <c r="J9" s="12">
        <f t="shared" si="1"/>
        <v>2.0842379504993485</v>
      </c>
      <c r="K9" s="4">
        <f t="shared" si="1"/>
        <v>2.43161094224924</v>
      </c>
      <c r="L9" s="4">
        <f t="shared" si="1"/>
        <v>3.3868866695614419</v>
      </c>
      <c r="M9" s="4">
        <f t="shared" si="1"/>
        <v>3.3434650455927049</v>
      </c>
      <c r="N9" s="4">
        <f t="shared" si="1"/>
        <v>5.1671732522796354</v>
      </c>
      <c r="O9" s="4">
        <f t="shared" si="1"/>
        <v>6.9474598349978294</v>
      </c>
      <c r="P9" s="4">
        <f t="shared" si="1"/>
        <v>35.345201910551452</v>
      </c>
      <c r="Q9" s="4">
        <f t="shared" si="1"/>
        <v>26.704298740772902</v>
      </c>
      <c r="R9" s="4">
        <f t="shared" si="0"/>
        <v>99.999999999999986</v>
      </c>
      <c r="T9" s="194"/>
      <c r="U9" s="194"/>
    </row>
    <row r="10" spans="1:21" ht="15" customHeight="1" x14ac:dyDescent="0.15">
      <c r="B10" s="174"/>
      <c r="C10" s="179" t="s">
        <v>175</v>
      </c>
      <c r="D10" s="20">
        <f>R5</f>
        <v>2303</v>
      </c>
      <c r="E10" s="12">
        <f t="shared" ref="E10:Q10" si="2">E5/$D10*100</f>
        <v>18.323925314806775</v>
      </c>
      <c r="F10" s="12">
        <f t="shared" si="2"/>
        <v>11.593573599652627</v>
      </c>
      <c r="G10" s="12">
        <f t="shared" si="2"/>
        <v>11.202778983934</v>
      </c>
      <c r="H10" s="12">
        <f t="shared" si="2"/>
        <v>6.0790273556231007</v>
      </c>
      <c r="I10" s="12">
        <f t="shared" si="2"/>
        <v>3.3000434216239687</v>
      </c>
      <c r="J10" s="12">
        <f t="shared" si="2"/>
        <v>1.7368649587494573</v>
      </c>
      <c r="K10" s="4">
        <f t="shared" si="2"/>
        <v>2.2579244463742945</v>
      </c>
      <c r="L10" s="4">
        <f t="shared" si="2"/>
        <v>1.0421189752496742</v>
      </c>
      <c r="M10" s="4">
        <f t="shared" si="2"/>
        <v>0.86843247937472867</v>
      </c>
      <c r="N10" s="4">
        <f t="shared" si="2"/>
        <v>1.1289622231871472</v>
      </c>
      <c r="O10" s="4">
        <f t="shared" si="2"/>
        <v>1.4763352149370386</v>
      </c>
      <c r="P10" s="4">
        <f t="shared" si="2"/>
        <v>3.0829353017802865</v>
      </c>
      <c r="Q10" s="4">
        <f t="shared" si="2"/>
        <v>37.907077724706909</v>
      </c>
      <c r="R10" s="4">
        <f t="shared" si="0"/>
        <v>100</v>
      </c>
      <c r="T10" s="194"/>
      <c r="U10" s="194"/>
    </row>
    <row r="11" spans="1:21" ht="15" customHeight="1" x14ac:dyDescent="0.15">
      <c r="B11" s="174"/>
      <c r="C11" s="179" t="s">
        <v>57</v>
      </c>
      <c r="D11" s="20">
        <f>R6</f>
        <v>2303</v>
      </c>
      <c r="E11" s="12">
        <f t="shared" ref="E11:Q11" si="3">E6/$D11*100</f>
        <v>4.7329570125922711</v>
      </c>
      <c r="F11" s="12">
        <f t="shared" si="3"/>
        <v>3.0395136778115504</v>
      </c>
      <c r="G11" s="12">
        <f t="shared" si="3"/>
        <v>3.9947894051237518</v>
      </c>
      <c r="H11" s="12">
        <f t="shared" si="3"/>
        <v>4.6461137646547979</v>
      </c>
      <c r="I11" s="12">
        <f t="shared" si="3"/>
        <v>4.0816326530612246</v>
      </c>
      <c r="J11" s="12">
        <f t="shared" si="3"/>
        <v>3.2132001736864959</v>
      </c>
      <c r="K11" s="4">
        <f t="shared" si="3"/>
        <v>4.038211029092488</v>
      </c>
      <c r="L11" s="4">
        <f t="shared" si="3"/>
        <v>4.2118975249674335</v>
      </c>
      <c r="M11" s="4">
        <f t="shared" si="3"/>
        <v>4.993486756404689</v>
      </c>
      <c r="N11" s="4">
        <f t="shared" si="3"/>
        <v>6.0356057316543632</v>
      </c>
      <c r="O11" s="4">
        <f t="shared" si="3"/>
        <v>6.9908814589665651</v>
      </c>
      <c r="P11" s="4">
        <f t="shared" si="3"/>
        <v>23.056882327399045</v>
      </c>
      <c r="Q11" s="4">
        <f t="shared" si="3"/>
        <v>26.964828484585325</v>
      </c>
      <c r="R11" s="4">
        <f t="shared" si="0"/>
        <v>100</v>
      </c>
      <c r="T11" s="194"/>
      <c r="U11" s="194"/>
    </row>
    <row r="12" spans="1:21" ht="15" customHeight="1" x14ac:dyDescent="0.15">
      <c r="B12" s="174"/>
      <c r="C12" s="179" t="s">
        <v>381</v>
      </c>
      <c r="D12" s="20">
        <f>R7</f>
        <v>2303</v>
      </c>
      <c r="E12" s="12">
        <f t="shared" ref="E12:Q12" si="4">E7/$D12*100</f>
        <v>45.028224055579678</v>
      </c>
      <c r="F12" s="12">
        <f t="shared" si="4"/>
        <v>1.3026487190620928</v>
      </c>
      <c r="G12" s="12">
        <f t="shared" si="4"/>
        <v>0.95527572731220145</v>
      </c>
      <c r="H12" s="12">
        <f t="shared" si="4"/>
        <v>0.78158923143725567</v>
      </c>
      <c r="I12" s="12">
        <f t="shared" si="4"/>
        <v>0.39079461571862784</v>
      </c>
      <c r="J12" s="12">
        <f t="shared" si="4"/>
        <v>0.39079461571862784</v>
      </c>
      <c r="K12" s="4">
        <f t="shared" si="4"/>
        <v>0.69474598349978289</v>
      </c>
      <c r="L12" s="4">
        <f t="shared" si="4"/>
        <v>0.60790273556231</v>
      </c>
      <c r="M12" s="4">
        <f t="shared" si="4"/>
        <v>0.34737299174989145</v>
      </c>
      <c r="N12" s="4">
        <f t="shared" si="4"/>
        <v>0.69474598349978289</v>
      </c>
      <c r="O12" s="4">
        <f t="shared" si="4"/>
        <v>0.26052974381241856</v>
      </c>
      <c r="P12" s="4">
        <f t="shared" si="4"/>
        <v>2.735562310030395</v>
      </c>
      <c r="Q12" s="4">
        <f t="shared" si="4"/>
        <v>45.809813287016929</v>
      </c>
      <c r="R12" s="4">
        <f t="shared" si="0"/>
        <v>100</v>
      </c>
      <c r="T12" s="194"/>
      <c r="U12" s="194"/>
    </row>
    <row r="13" spans="1:21" ht="15" customHeight="1" x14ac:dyDescent="0.15">
      <c r="B13" s="175"/>
      <c r="C13" s="180" t="s">
        <v>382</v>
      </c>
      <c r="D13" s="21">
        <f>R8</f>
        <v>2303</v>
      </c>
      <c r="E13" s="13">
        <f t="shared" ref="E13:Q13" si="5">E8/$D13*100</f>
        <v>46.113764654798089</v>
      </c>
      <c r="F13" s="13">
        <f t="shared" si="5"/>
        <v>0.65132435953104639</v>
      </c>
      <c r="G13" s="13">
        <f t="shared" si="5"/>
        <v>0.52105948762483711</v>
      </c>
      <c r="H13" s="13">
        <f t="shared" si="5"/>
        <v>0.39079461571862784</v>
      </c>
      <c r="I13" s="13">
        <f t="shared" si="5"/>
        <v>0.26052974381241856</v>
      </c>
      <c r="J13" s="13">
        <f t="shared" si="5"/>
        <v>0.21710811984368217</v>
      </c>
      <c r="K13" s="5">
        <f t="shared" si="5"/>
        <v>0.60790273556231</v>
      </c>
      <c r="L13" s="5">
        <f t="shared" si="5"/>
        <v>0.69474598349978289</v>
      </c>
      <c r="M13" s="5">
        <f t="shared" si="5"/>
        <v>0.47763786365610073</v>
      </c>
      <c r="N13" s="5">
        <f t="shared" si="5"/>
        <v>0.52105948762483711</v>
      </c>
      <c r="O13" s="5">
        <f t="shared" si="5"/>
        <v>0.52105948762483711</v>
      </c>
      <c r="P13" s="5">
        <f t="shared" si="5"/>
        <v>1.3894919669995658</v>
      </c>
      <c r="Q13" s="5">
        <f t="shared" si="5"/>
        <v>47.63352149370386</v>
      </c>
      <c r="R13" s="5">
        <f t="shared" si="0"/>
        <v>100</v>
      </c>
      <c r="T13" s="194"/>
      <c r="U13" s="194"/>
    </row>
    <row r="14" spans="1:21" ht="15" customHeight="1" x14ac:dyDescent="0.15">
      <c r="B14" s="95"/>
      <c r="C14" s="95"/>
      <c r="D14" s="56"/>
      <c r="E14" s="14"/>
      <c r="F14" s="14"/>
      <c r="G14" s="14"/>
      <c r="H14" s="14"/>
      <c r="I14" s="14"/>
      <c r="J14" s="202"/>
      <c r="K14" s="1"/>
      <c r="T14" s="194"/>
      <c r="U14" s="194"/>
    </row>
    <row r="15" spans="1:21" ht="32.4" x14ac:dyDescent="0.15">
      <c r="B15" s="38"/>
      <c r="C15" s="170" t="s">
        <v>232</v>
      </c>
      <c r="D15" s="29"/>
      <c r="E15" s="173" t="s">
        <v>199</v>
      </c>
      <c r="F15" s="172" t="s">
        <v>88</v>
      </c>
      <c r="G15" s="172" t="s">
        <v>383</v>
      </c>
      <c r="H15" s="172" t="s">
        <v>90</v>
      </c>
      <c r="I15" s="172" t="s">
        <v>91</v>
      </c>
      <c r="J15" s="203" t="s">
        <v>155</v>
      </c>
      <c r="K15" s="177" t="s">
        <v>156</v>
      </c>
      <c r="L15" s="177" t="s">
        <v>157</v>
      </c>
      <c r="M15" s="177" t="s">
        <v>161</v>
      </c>
      <c r="N15" s="177" t="s">
        <v>162</v>
      </c>
      <c r="O15" s="177" t="s">
        <v>163</v>
      </c>
      <c r="P15" s="128" t="s">
        <v>174</v>
      </c>
      <c r="Q15" s="177" t="s">
        <v>160</v>
      </c>
      <c r="R15" s="128" t="s">
        <v>4</v>
      </c>
      <c r="S15" s="128" t="s">
        <v>384</v>
      </c>
      <c r="T15" s="194"/>
      <c r="U15" s="194"/>
    </row>
    <row r="16" spans="1:21" ht="15" customHeight="1" x14ac:dyDescent="0.15">
      <c r="B16" s="60" t="s">
        <v>2</v>
      </c>
      <c r="C16" s="178" t="s">
        <v>56</v>
      </c>
      <c r="D16" s="48"/>
      <c r="E16" s="8">
        <v>99</v>
      </c>
      <c r="F16" s="8">
        <v>20</v>
      </c>
      <c r="G16" s="8">
        <v>22</v>
      </c>
      <c r="H16" s="8">
        <v>19</v>
      </c>
      <c r="I16" s="8">
        <v>14</v>
      </c>
      <c r="J16" s="8">
        <v>18</v>
      </c>
      <c r="K16" s="17">
        <v>24</v>
      </c>
      <c r="L16" s="17">
        <v>26</v>
      </c>
      <c r="M16" s="17">
        <v>29</v>
      </c>
      <c r="N16" s="17">
        <v>47</v>
      </c>
      <c r="O16" s="17">
        <v>78</v>
      </c>
      <c r="P16" s="17">
        <v>533</v>
      </c>
      <c r="Q16" s="17">
        <v>368</v>
      </c>
      <c r="R16" s="17">
        <f>SUM(E16:Q16)</f>
        <v>1297</v>
      </c>
      <c r="S16" s="3">
        <v>77.522199914389262</v>
      </c>
      <c r="T16" s="194"/>
      <c r="U16" s="194"/>
    </row>
    <row r="17" spans="2:21" ht="15" customHeight="1" x14ac:dyDescent="0.15">
      <c r="B17" s="174"/>
      <c r="C17" s="179" t="s">
        <v>175</v>
      </c>
      <c r="D17" s="49"/>
      <c r="E17" s="9">
        <v>265</v>
      </c>
      <c r="F17" s="9">
        <v>130</v>
      </c>
      <c r="G17" s="9">
        <v>114</v>
      </c>
      <c r="H17" s="9">
        <v>67</v>
      </c>
      <c r="I17" s="9">
        <v>37</v>
      </c>
      <c r="J17" s="9">
        <v>17</v>
      </c>
      <c r="K17" s="18">
        <v>23</v>
      </c>
      <c r="L17" s="18">
        <v>15</v>
      </c>
      <c r="M17" s="18">
        <v>9</v>
      </c>
      <c r="N17" s="18">
        <v>19</v>
      </c>
      <c r="O17" s="18">
        <v>19</v>
      </c>
      <c r="P17" s="18">
        <v>44</v>
      </c>
      <c r="Q17" s="18">
        <v>538</v>
      </c>
      <c r="R17" s="18">
        <f t="shared" ref="R17:R25" si="6">SUM(E17:Q17)</f>
        <v>1297</v>
      </c>
      <c r="S17" s="4">
        <v>21.850210384038231</v>
      </c>
      <c r="T17" s="194"/>
      <c r="U17" s="194"/>
    </row>
    <row r="18" spans="2:21" ht="15" customHeight="1" x14ac:dyDescent="0.15">
      <c r="B18" s="174"/>
      <c r="C18" s="179" t="s">
        <v>57</v>
      </c>
      <c r="D18" s="49"/>
      <c r="E18" s="9">
        <v>74</v>
      </c>
      <c r="F18" s="9">
        <v>47</v>
      </c>
      <c r="G18" s="9">
        <v>53</v>
      </c>
      <c r="H18" s="9">
        <v>49</v>
      </c>
      <c r="I18" s="9">
        <v>49</v>
      </c>
      <c r="J18" s="9">
        <v>29</v>
      </c>
      <c r="K18" s="18">
        <v>42</v>
      </c>
      <c r="L18" s="18">
        <v>38</v>
      </c>
      <c r="M18" s="18">
        <v>40</v>
      </c>
      <c r="N18" s="18">
        <v>70</v>
      </c>
      <c r="O18" s="18">
        <v>86</v>
      </c>
      <c r="P18" s="18">
        <v>367</v>
      </c>
      <c r="Q18" s="18">
        <v>353</v>
      </c>
      <c r="R18" s="18">
        <f t="shared" si="6"/>
        <v>1297</v>
      </c>
      <c r="S18" s="4">
        <v>67.427326623270545</v>
      </c>
      <c r="T18" s="194"/>
      <c r="U18" s="194"/>
    </row>
    <row r="19" spans="2:21" ht="15" customHeight="1" x14ac:dyDescent="0.15">
      <c r="B19" s="174"/>
      <c r="C19" s="179" t="s">
        <v>381</v>
      </c>
      <c r="D19" s="49"/>
      <c r="E19" s="9">
        <v>562</v>
      </c>
      <c r="F19" s="9">
        <v>9</v>
      </c>
      <c r="G19" s="9">
        <v>8</v>
      </c>
      <c r="H19" s="9">
        <v>8</v>
      </c>
      <c r="I19" s="9">
        <v>0</v>
      </c>
      <c r="J19" s="9">
        <v>2</v>
      </c>
      <c r="K19" s="18">
        <v>7</v>
      </c>
      <c r="L19" s="18">
        <v>7</v>
      </c>
      <c r="M19" s="18">
        <v>1</v>
      </c>
      <c r="N19" s="18">
        <v>7</v>
      </c>
      <c r="O19" s="18">
        <v>1</v>
      </c>
      <c r="P19" s="18">
        <v>38</v>
      </c>
      <c r="Q19" s="18">
        <v>647</v>
      </c>
      <c r="R19" s="18">
        <f t="shared" si="6"/>
        <v>1297</v>
      </c>
      <c r="S19" s="4">
        <v>9.0028363418965416</v>
      </c>
      <c r="T19" s="194"/>
      <c r="U19" s="194"/>
    </row>
    <row r="20" spans="2:21" ht="15" customHeight="1" x14ac:dyDescent="0.15">
      <c r="B20" s="175"/>
      <c r="C20" s="180" t="s">
        <v>382</v>
      </c>
      <c r="D20" s="176"/>
      <c r="E20" s="10">
        <v>577</v>
      </c>
      <c r="F20" s="10">
        <v>6</v>
      </c>
      <c r="G20" s="10">
        <v>6</v>
      </c>
      <c r="H20" s="10">
        <v>3</v>
      </c>
      <c r="I20" s="10">
        <v>4</v>
      </c>
      <c r="J20" s="10">
        <v>3</v>
      </c>
      <c r="K20" s="19">
        <v>1</v>
      </c>
      <c r="L20" s="19">
        <v>1</v>
      </c>
      <c r="M20" s="19">
        <v>2</v>
      </c>
      <c r="N20" s="19">
        <v>3</v>
      </c>
      <c r="O20" s="19">
        <v>5</v>
      </c>
      <c r="P20" s="19">
        <v>18</v>
      </c>
      <c r="Q20" s="19">
        <v>668</v>
      </c>
      <c r="R20" s="19">
        <f t="shared" si="6"/>
        <v>1297</v>
      </c>
      <c r="S20" s="5">
        <v>5.1745134149378789</v>
      </c>
      <c r="T20" s="194"/>
      <c r="U20" s="194"/>
    </row>
    <row r="21" spans="2:21" ht="15" customHeight="1" x14ac:dyDescent="0.15">
      <c r="B21" s="60" t="s">
        <v>3</v>
      </c>
      <c r="C21" s="178" t="s">
        <v>56</v>
      </c>
      <c r="D21" s="20">
        <f>R16</f>
        <v>1297</v>
      </c>
      <c r="E21" s="12">
        <f t="shared" ref="E21:Q21" si="7">E16/$D21*100</f>
        <v>7.6329992289899771</v>
      </c>
      <c r="F21" s="12">
        <f t="shared" si="7"/>
        <v>1.5420200462606015</v>
      </c>
      <c r="G21" s="12">
        <f t="shared" si="7"/>
        <v>1.6962220508866617</v>
      </c>
      <c r="H21" s="12">
        <f t="shared" si="7"/>
        <v>1.4649190439475714</v>
      </c>
      <c r="I21" s="12">
        <f t="shared" si="7"/>
        <v>1.0794140323824208</v>
      </c>
      <c r="J21" s="12">
        <f t="shared" si="7"/>
        <v>1.3878180416345411</v>
      </c>
      <c r="K21" s="4">
        <f t="shared" si="7"/>
        <v>1.8504240555127216</v>
      </c>
      <c r="L21" s="4">
        <f t="shared" si="7"/>
        <v>2.004626060138782</v>
      </c>
      <c r="M21" s="4">
        <f t="shared" si="7"/>
        <v>2.2359290670778722</v>
      </c>
      <c r="N21" s="4">
        <f t="shared" si="7"/>
        <v>3.6237471087124136</v>
      </c>
      <c r="O21" s="4">
        <f t="shared" si="7"/>
        <v>6.013878180416345</v>
      </c>
      <c r="P21" s="4">
        <f t="shared" si="7"/>
        <v>41.094834232845031</v>
      </c>
      <c r="Q21" s="4">
        <f t="shared" si="7"/>
        <v>28.373168851195064</v>
      </c>
      <c r="R21" s="4">
        <f t="shared" si="6"/>
        <v>100</v>
      </c>
      <c r="T21" s="194"/>
      <c r="U21" s="194"/>
    </row>
    <row r="22" spans="2:21" ht="15" customHeight="1" x14ac:dyDescent="0.15">
      <c r="B22" s="174"/>
      <c r="C22" s="179" t="s">
        <v>175</v>
      </c>
      <c r="D22" s="20">
        <f>R17</f>
        <v>1297</v>
      </c>
      <c r="E22" s="12">
        <f t="shared" ref="E22:Q22" si="8">E17/$D22*100</f>
        <v>20.431765612952969</v>
      </c>
      <c r="F22" s="12">
        <f t="shared" si="8"/>
        <v>10.023130300693909</v>
      </c>
      <c r="G22" s="12">
        <f t="shared" si="8"/>
        <v>8.7895142636854278</v>
      </c>
      <c r="H22" s="12">
        <f t="shared" si="8"/>
        <v>5.1657671549730146</v>
      </c>
      <c r="I22" s="12">
        <f t="shared" si="8"/>
        <v>2.8527370855821124</v>
      </c>
      <c r="J22" s="12">
        <f t="shared" si="8"/>
        <v>1.3107170393215111</v>
      </c>
      <c r="K22" s="4">
        <f t="shared" si="8"/>
        <v>1.7733230531996915</v>
      </c>
      <c r="L22" s="4">
        <f t="shared" si="8"/>
        <v>1.1565150346954509</v>
      </c>
      <c r="M22" s="4">
        <f t="shared" si="8"/>
        <v>0.69390902081727057</v>
      </c>
      <c r="N22" s="4">
        <f t="shared" si="8"/>
        <v>1.4649190439475714</v>
      </c>
      <c r="O22" s="4">
        <f t="shared" si="8"/>
        <v>1.4649190439475714</v>
      </c>
      <c r="P22" s="4">
        <f t="shared" si="8"/>
        <v>3.3924441017733233</v>
      </c>
      <c r="Q22" s="4">
        <f t="shared" si="8"/>
        <v>41.480339244410175</v>
      </c>
      <c r="R22" s="4">
        <f t="shared" si="6"/>
        <v>100</v>
      </c>
      <c r="T22" s="194"/>
      <c r="U22" s="194"/>
    </row>
    <row r="23" spans="2:21" ht="15" customHeight="1" x14ac:dyDescent="0.15">
      <c r="B23" s="174"/>
      <c r="C23" s="179" t="s">
        <v>57</v>
      </c>
      <c r="D23" s="20">
        <f>R18</f>
        <v>1297</v>
      </c>
      <c r="E23" s="12">
        <f t="shared" ref="E23:Q23" si="9">E18/$D23*100</f>
        <v>5.7054741711642247</v>
      </c>
      <c r="F23" s="12">
        <f t="shared" si="9"/>
        <v>3.6237471087124136</v>
      </c>
      <c r="G23" s="12">
        <f t="shared" si="9"/>
        <v>4.0863531225905936</v>
      </c>
      <c r="H23" s="12">
        <f t="shared" si="9"/>
        <v>3.7779491133384733</v>
      </c>
      <c r="I23" s="12">
        <f t="shared" si="9"/>
        <v>3.7779491133384733</v>
      </c>
      <c r="J23" s="12">
        <f t="shared" si="9"/>
        <v>2.2359290670778722</v>
      </c>
      <c r="K23" s="4">
        <f t="shared" si="9"/>
        <v>3.2382420971472627</v>
      </c>
      <c r="L23" s="4">
        <f t="shared" si="9"/>
        <v>2.9298380878951429</v>
      </c>
      <c r="M23" s="4">
        <f t="shared" si="9"/>
        <v>3.084040092521203</v>
      </c>
      <c r="N23" s="4">
        <f t="shared" si="9"/>
        <v>5.3970701619121053</v>
      </c>
      <c r="O23" s="4">
        <f t="shared" si="9"/>
        <v>6.6306861989205865</v>
      </c>
      <c r="P23" s="4">
        <f t="shared" si="9"/>
        <v>28.296067848882032</v>
      </c>
      <c r="Q23" s="4">
        <f t="shared" si="9"/>
        <v>27.216653816499615</v>
      </c>
      <c r="R23" s="4">
        <f t="shared" si="6"/>
        <v>100</v>
      </c>
      <c r="T23" s="194"/>
      <c r="U23" s="194"/>
    </row>
    <row r="24" spans="2:21" ht="15" customHeight="1" x14ac:dyDescent="0.15">
      <c r="B24" s="174"/>
      <c r="C24" s="179" t="s">
        <v>381</v>
      </c>
      <c r="D24" s="20">
        <f>R19</f>
        <v>1297</v>
      </c>
      <c r="E24" s="12">
        <f t="shared" ref="E24:Q24" si="10">E19/$D24*100</f>
        <v>43.3307632999229</v>
      </c>
      <c r="F24" s="12">
        <f t="shared" si="10"/>
        <v>0.69390902081727057</v>
      </c>
      <c r="G24" s="12">
        <f t="shared" si="10"/>
        <v>0.6168080185042405</v>
      </c>
      <c r="H24" s="12">
        <f t="shared" si="10"/>
        <v>0.6168080185042405</v>
      </c>
      <c r="I24" s="12">
        <f t="shared" si="10"/>
        <v>0</v>
      </c>
      <c r="J24" s="12">
        <f t="shared" si="10"/>
        <v>0.15420200462606012</v>
      </c>
      <c r="K24" s="4">
        <f t="shared" si="10"/>
        <v>0.53970701619121042</v>
      </c>
      <c r="L24" s="4">
        <f t="shared" si="10"/>
        <v>0.53970701619121042</v>
      </c>
      <c r="M24" s="4">
        <f t="shared" si="10"/>
        <v>7.7101002313030062E-2</v>
      </c>
      <c r="N24" s="4">
        <f t="shared" si="10"/>
        <v>0.53970701619121042</v>
      </c>
      <c r="O24" s="4">
        <f t="shared" si="10"/>
        <v>7.7101002313030062E-2</v>
      </c>
      <c r="P24" s="4">
        <f t="shared" si="10"/>
        <v>2.9298380878951429</v>
      </c>
      <c r="Q24" s="4">
        <f t="shared" si="10"/>
        <v>49.884348496530457</v>
      </c>
      <c r="R24" s="4">
        <f t="shared" si="6"/>
        <v>99.999999999999986</v>
      </c>
      <c r="T24" s="194"/>
      <c r="U24" s="194"/>
    </row>
    <row r="25" spans="2:21" ht="15" customHeight="1" x14ac:dyDescent="0.15">
      <c r="B25" s="175"/>
      <c r="C25" s="180" t="s">
        <v>382</v>
      </c>
      <c r="D25" s="21">
        <f>R20</f>
        <v>1297</v>
      </c>
      <c r="E25" s="13">
        <f t="shared" ref="E25:Q25" si="11">E20/$D25*100</f>
        <v>44.487278334618352</v>
      </c>
      <c r="F25" s="13">
        <f t="shared" si="11"/>
        <v>0.4626060138781804</v>
      </c>
      <c r="G25" s="13">
        <f t="shared" si="11"/>
        <v>0.4626060138781804</v>
      </c>
      <c r="H25" s="13">
        <f t="shared" si="11"/>
        <v>0.2313030069390902</v>
      </c>
      <c r="I25" s="13">
        <f t="shared" si="11"/>
        <v>0.30840400925212025</v>
      </c>
      <c r="J25" s="13">
        <f t="shared" si="11"/>
        <v>0.2313030069390902</v>
      </c>
      <c r="K25" s="5">
        <f t="shared" si="11"/>
        <v>7.7101002313030062E-2</v>
      </c>
      <c r="L25" s="5">
        <f t="shared" si="11"/>
        <v>7.7101002313030062E-2</v>
      </c>
      <c r="M25" s="5">
        <f t="shared" si="11"/>
        <v>0.15420200462606012</v>
      </c>
      <c r="N25" s="5">
        <f t="shared" si="11"/>
        <v>0.2313030069390902</v>
      </c>
      <c r="O25" s="5">
        <f t="shared" si="11"/>
        <v>0.38550501156515038</v>
      </c>
      <c r="P25" s="5">
        <f t="shared" si="11"/>
        <v>1.3878180416345411</v>
      </c>
      <c r="Q25" s="5">
        <f t="shared" si="11"/>
        <v>51.503469545104089</v>
      </c>
      <c r="R25" s="5">
        <f t="shared" si="6"/>
        <v>100</v>
      </c>
      <c r="T25" s="194"/>
      <c r="U25" s="194"/>
    </row>
    <row r="26" spans="2:21" ht="15" customHeight="1" x14ac:dyDescent="0.15">
      <c r="B26" s="63"/>
      <c r="C26" s="63"/>
      <c r="D26" s="45"/>
      <c r="E26" s="14"/>
      <c r="F26" s="14"/>
      <c r="G26" s="14"/>
      <c r="H26" s="14"/>
      <c r="I26" s="14"/>
      <c r="J26" s="202"/>
      <c r="K26" s="1"/>
      <c r="T26" s="194"/>
      <c r="U26" s="194"/>
    </row>
    <row r="27" spans="2:21" ht="32.4" x14ac:dyDescent="0.15">
      <c r="B27" s="38"/>
      <c r="C27" s="170" t="s">
        <v>234</v>
      </c>
      <c r="D27" s="29"/>
      <c r="E27" s="173" t="s">
        <v>199</v>
      </c>
      <c r="F27" s="172" t="s">
        <v>88</v>
      </c>
      <c r="G27" s="172" t="s">
        <v>383</v>
      </c>
      <c r="H27" s="172" t="s">
        <v>90</v>
      </c>
      <c r="I27" s="172" t="s">
        <v>91</v>
      </c>
      <c r="J27" s="203" t="s">
        <v>155</v>
      </c>
      <c r="K27" s="177" t="s">
        <v>156</v>
      </c>
      <c r="L27" s="177" t="s">
        <v>157</v>
      </c>
      <c r="M27" s="177" t="s">
        <v>161</v>
      </c>
      <c r="N27" s="177" t="s">
        <v>162</v>
      </c>
      <c r="O27" s="177" t="s">
        <v>163</v>
      </c>
      <c r="P27" s="128" t="s">
        <v>174</v>
      </c>
      <c r="Q27" s="177" t="s">
        <v>160</v>
      </c>
      <c r="R27" s="128" t="s">
        <v>4</v>
      </c>
      <c r="S27" s="128" t="s">
        <v>384</v>
      </c>
      <c r="T27" s="194"/>
      <c r="U27" s="194"/>
    </row>
    <row r="28" spans="2:21" ht="15" customHeight="1" x14ac:dyDescent="0.15">
      <c r="B28" s="60" t="s">
        <v>2</v>
      </c>
      <c r="C28" s="178" t="s">
        <v>56</v>
      </c>
      <c r="D28" s="48"/>
      <c r="E28" s="8">
        <v>52</v>
      </c>
      <c r="F28" s="8">
        <v>20</v>
      </c>
      <c r="G28" s="8">
        <v>32</v>
      </c>
      <c r="H28" s="8">
        <v>25</v>
      </c>
      <c r="I28" s="8">
        <v>33</v>
      </c>
      <c r="J28" s="8">
        <v>30</v>
      </c>
      <c r="K28" s="17">
        <v>32</v>
      </c>
      <c r="L28" s="17">
        <v>52</v>
      </c>
      <c r="M28" s="17">
        <v>48</v>
      </c>
      <c r="N28" s="17">
        <v>72</v>
      </c>
      <c r="O28" s="17">
        <v>82</v>
      </c>
      <c r="P28" s="17">
        <v>281</v>
      </c>
      <c r="Q28" s="17">
        <v>247</v>
      </c>
      <c r="R28" s="17">
        <f>SUM(E28:Q28)</f>
        <v>1006</v>
      </c>
      <c r="S28" s="3">
        <v>71.493204187992887</v>
      </c>
      <c r="T28" s="194"/>
      <c r="U28" s="194"/>
    </row>
    <row r="29" spans="2:21" ht="15" customHeight="1" x14ac:dyDescent="0.15">
      <c r="B29" s="174"/>
      <c r="C29" s="179" t="s">
        <v>175</v>
      </c>
      <c r="D29" s="49"/>
      <c r="E29" s="9">
        <v>157</v>
      </c>
      <c r="F29" s="9">
        <v>137</v>
      </c>
      <c r="G29" s="9">
        <v>144</v>
      </c>
      <c r="H29" s="9">
        <v>73</v>
      </c>
      <c r="I29" s="9">
        <v>39</v>
      </c>
      <c r="J29" s="9">
        <v>23</v>
      </c>
      <c r="K29" s="18">
        <v>29</v>
      </c>
      <c r="L29" s="18">
        <v>9</v>
      </c>
      <c r="M29" s="18">
        <v>11</v>
      </c>
      <c r="N29" s="18">
        <v>7</v>
      </c>
      <c r="O29" s="18">
        <v>15</v>
      </c>
      <c r="P29" s="18">
        <v>27</v>
      </c>
      <c r="Q29" s="18">
        <v>335</v>
      </c>
      <c r="R29" s="18">
        <f t="shared" ref="R29:R37" si="12">SUM(E29:Q29)</f>
        <v>1006</v>
      </c>
      <c r="S29" s="4">
        <v>21.863082007787291</v>
      </c>
      <c r="T29" s="194"/>
      <c r="U29" s="194"/>
    </row>
    <row r="30" spans="2:21" ht="15" customHeight="1" x14ac:dyDescent="0.15">
      <c r="B30" s="174"/>
      <c r="C30" s="179" t="s">
        <v>57</v>
      </c>
      <c r="D30" s="49"/>
      <c r="E30" s="9">
        <v>35</v>
      </c>
      <c r="F30" s="9">
        <v>23</v>
      </c>
      <c r="G30" s="9">
        <v>39</v>
      </c>
      <c r="H30" s="9">
        <v>58</v>
      </c>
      <c r="I30" s="9">
        <v>45</v>
      </c>
      <c r="J30" s="9">
        <v>45</v>
      </c>
      <c r="K30" s="18">
        <v>51</v>
      </c>
      <c r="L30" s="18">
        <v>59</v>
      </c>
      <c r="M30" s="18">
        <v>75</v>
      </c>
      <c r="N30" s="18">
        <v>69</v>
      </c>
      <c r="O30" s="18">
        <v>75</v>
      </c>
      <c r="P30" s="18">
        <v>164</v>
      </c>
      <c r="Q30" s="18">
        <v>268</v>
      </c>
      <c r="R30" s="18">
        <f t="shared" si="12"/>
        <v>1006</v>
      </c>
      <c r="S30" s="4">
        <v>63.892635147503022</v>
      </c>
      <c r="T30" s="194"/>
      <c r="U30" s="194"/>
    </row>
    <row r="31" spans="2:21" ht="15" customHeight="1" x14ac:dyDescent="0.15">
      <c r="B31" s="174"/>
      <c r="C31" s="179" t="s">
        <v>381</v>
      </c>
      <c r="D31" s="49"/>
      <c r="E31" s="9">
        <v>475</v>
      </c>
      <c r="F31" s="9">
        <v>21</v>
      </c>
      <c r="G31" s="9">
        <v>14</v>
      </c>
      <c r="H31" s="9">
        <v>10</v>
      </c>
      <c r="I31" s="9">
        <v>9</v>
      </c>
      <c r="J31" s="9">
        <v>7</v>
      </c>
      <c r="K31" s="18">
        <v>9</v>
      </c>
      <c r="L31" s="18">
        <v>7</v>
      </c>
      <c r="M31" s="18">
        <v>7</v>
      </c>
      <c r="N31" s="18">
        <v>9</v>
      </c>
      <c r="O31" s="18">
        <v>5</v>
      </c>
      <c r="P31" s="18">
        <v>25</v>
      </c>
      <c r="Q31" s="18">
        <v>408</v>
      </c>
      <c r="R31" s="18">
        <f t="shared" si="12"/>
        <v>1006</v>
      </c>
      <c r="S31" s="4">
        <v>10.544225593875973</v>
      </c>
      <c r="T31" s="194"/>
      <c r="U31" s="194"/>
    </row>
    <row r="32" spans="2:21" ht="15" customHeight="1" x14ac:dyDescent="0.15">
      <c r="B32" s="175"/>
      <c r="C32" s="180" t="s">
        <v>382</v>
      </c>
      <c r="D32" s="176"/>
      <c r="E32" s="10">
        <v>485</v>
      </c>
      <c r="F32" s="10">
        <v>9</v>
      </c>
      <c r="G32" s="10">
        <v>6</v>
      </c>
      <c r="H32" s="10">
        <v>6</v>
      </c>
      <c r="I32" s="10">
        <v>2</v>
      </c>
      <c r="J32" s="10">
        <v>2</v>
      </c>
      <c r="K32" s="19">
        <v>13</v>
      </c>
      <c r="L32" s="19">
        <v>15</v>
      </c>
      <c r="M32" s="19">
        <v>9</v>
      </c>
      <c r="N32" s="19">
        <v>9</v>
      </c>
      <c r="O32" s="19">
        <v>7</v>
      </c>
      <c r="P32" s="19">
        <v>14</v>
      </c>
      <c r="Q32" s="19">
        <v>429</v>
      </c>
      <c r="R32" s="19">
        <f t="shared" si="12"/>
        <v>1006</v>
      </c>
      <c r="S32" s="5">
        <v>9.7218560821814197</v>
      </c>
      <c r="T32" s="194"/>
      <c r="U32" s="194"/>
    </row>
    <row r="33" spans="1:21" ht="15" customHeight="1" x14ac:dyDescent="0.15">
      <c r="B33" s="60" t="s">
        <v>3</v>
      </c>
      <c r="C33" s="178" t="s">
        <v>56</v>
      </c>
      <c r="D33" s="20">
        <f>R28</f>
        <v>1006</v>
      </c>
      <c r="E33" s="12">
        <f t="shared" ref="E33:Q33" si="13">E28/$D33*100</f>
        <v>5.1689860834990062</v>
      </c>
      <c r="F33" s="12">
        <f t="shared" si="13"/>
        <v>1.9880715705765408</v>
      </c>
      <c r="G33" s="12">
        <f t="shared" si="13"/>
        <v>3.180914512922465</v>
      </c>
      <c r="H33" s="12">
        <f t="shared" si="13"/>
        <v>2.4850894632206759</v>
      </c>
      <c r="I33" s="12">
        <f t="shared" si="13"/>
        <v>3.2803180914512926</v>
      </c>
      <c r="J33" s="12">
        <f t="shared" si="13"/>
        <v>2.982107355864811</v>
      </c>
      <c r="K33" s="4">
        <f t="shared" si="13"/>
        <v>3.180914512922465</v>
      </c>
      <c r="L33" s="4">
        <f t="shared" si="13"/>
        <v>5.1689860834990062</v>
      </c>
      <c r="M33" s="4">
        <f t="shared" si="13"/>
        <v>4.7713717693836974</v>
      </c>
      <c r="N33" s="4">
        <f t="shared" si="13"/>
        <v>7.1570576540755466</v>
      </c>
      <c r="O33" s="4">
        <f t="shared" si="13"/>
        <v>8.1510934393638177</v>
      </c>
      <c r="P33" s="4">
        <f t="shared" si="13"/>
        <v>27.932405566600398</v>
      </c>
      <c r="Q33" s="4">
        <f t="shared" si="13"/>
        <v>24.552683896620277</v>
      </c>
      <c r="R33" s="4">
        <f t="shared" si="12"/>
        <v>100</v>
      </c>
      <c r="T33" s="194"/>
      <c r="U33" s="194"/>
    </row>
    <row r="34" spans="1:21" ht="15" customHeight="1" x14ac:dyDescent="0.15">
      <c r="B34" s="174"/>
      <c r="C34" s="179" t="s">
        <v>175</v>
      </c>
      <c r="D34" s="20">
        <f>R29</f>
        <v>1006</v>
      </c>
      <c r="E34" s="12">
        <f t="shared" ref="E34:Q34" si="14">E29/$D34*100</f>
        <v>15.606361829025845</v>
      </c>
      <c r="F34" s="12">
        <f t="shared" si="14"/>
        <v>13.618290258449303</v>
      </c>
      <c r="G34" s="12">
        <f t="shared" si="14"/>
        <v>14.314115308151093</v>
      </c>
      <c r="H34" s="12">
        <f t="shared" si="14"/>
        <v>7.2564612326043738</v>
      </c>
      <c r="I34" s="12">
        <f t="shared" si="14"/>
        <v>3.8767395626242549</v>
      </c>
      <c r="J34" s="12">
        <f t="shared" si="14"/>
        <v>2.286282306163022</v>
      </c>
      <c r="K34" s="4">
        <f t="shared" si="14"/>
        <v>2.8827037773359843</v>
      </c>
      <c r="L34" s="4">
        <f t="shared" si="14"/>
        <v>0.89463220675944333</v>
      </c>
      <c r="M34" s="4">
        <f t="shared" si="14"/>
        <v>1.0934393638170974</v>
      </c>
      <c r="N34" s="4">
        <f t="shared" si="14"/>
        <v>0.69582504970178927</v>
      </c>
      <c r="O34" s="4">
        <f t="shared" si="14"/>
        <v>1.4910536779324055</v>
      </c>
      <c r="P34" s="4">
        <f t="shared" si="14"/>
        <v>2.6838966202783299</v>
      </c>
      <c r="Q34" s="4">
        <f t="shared" si="14"/>
        <v>33.300198807157052</v>
      </c>
      <c r="R34" s="4">
        <f t="shared" si="12"/>
        <v>100</v>
      </c>
      <c r="T34" s="194"/>
      <c r="U34" s="194"/>
    </row>
    <row r="35" spans="1:21" ht="15" customHeight="1" x14ac:dyDescent="0.15">
      <c r="B35" s="174"/>
      <c r="C35" s="179" t="s">
        <v>57</v>
      </c>
      <c r="D35" s="20">
        <f>R30</f>
        <v>1006</v>
      </c>
      <c r="E35" s="12">
        <f t="shared" ref="E35:Q35" si="15">E30/$D35*100</f>
        <v>3.4791252485089466</v>
      </c>
      <c r="F35" s="12">
        <f t="shared" si="15"/>
        <v>2.286282306163022</v>
      </c>
      <c r="G35" s="12">
        <f t="shared" si="15"/>
        <v>3.8767395626242549</v>
      </c>
      <c r="H35" s="12">
        <f t="shared" si="15"/>
        <v>5.7654075546719685</v>
      </c>
      <c r="I35" s="12">
        <f t="shared" si="15"/>
        <v>4.4731610337972167</v>
      </c>
      <c r="J35" s="12">
        <f t="shared" si="15"/>
        <v>4.4731610337972167</v>
      </c>
      <c r="K35" s="4">
        <f t="shared" si="15"/>
        <v>5.069582504970179</v>
      </c>
      <c r="L35" s="4">
        <f t="shared" si="15"/>
        <v>5.8648111332007948</v>
      </c>
      <c r="M35" s="4">
        <f t="shared" si="15"/>
        <v>7.4552683896620273</v>
      </c>
      <c r="N35" s="4">
        <f t="shared" si="15"/>
        <v>6.8588469184890659</v>
      </c>
      <c r="O35" s="4">
        <f t="shared" si="15"/>
        <v>7.4552683896620273</v>
      </c>
      <c r="P35" s="4">
        <f t="shared" si="15"/>
        <v>16.302186878727635</v>
      </c>
      <c r="Q35" s="4">
        <f t="shared" si="15"/>
        <v>26.640159045725646</v>
      </c>
      <c r="R35" s="4">
        <f t="shared" si="12"/>
        <v>100</v>
      </c>
      <c r="T35" s="194"/>
      <c r="U35" s="194"/>
    </row>
    <row r="36" spans="1:21" ht="15" customHeight="1" x14ac:dyDescent="0.15">
      <c r="B36" s="174"/>
      <c r="C36" s="179" t="s">
        <v>381</v>
      </c>
      <c r="D36" s="20">
        <f>R31</f>
        <v>1006</v>
      </c>
      <c r="E36" s="12">
        <f t="shared" ref="E36:Q36" si="16">E31/$D36*100</f>
        <v>47.216699801192838</v>
      </c>
      <c r="F36" s="12">
        <f t="shared" si="16"/>
        <v>2.0874751491053676</v>
      </c>
      <c r="G36" s="12">
        <f t="shared" si="16"/>
        <v>1.3916500994035785</v>
      </c>
      <c r="H36" s="12">
        <f t="shared" si="16"/>
        <v>0.99403578528827041</v>
      </c>
      <c r="I36" s="12">
        <f t="shared" si="16"/>
        <v>0.89463220675944333</v>
      </c>
      <c r="J36" s="12">
        <f t="shared" si="16"/>
        <v>0.69582504970178927</v>
      </c>
      <c r="K36" s="4">
        <f t="shared" si="16"/>
        <v>0.89463220675944333</v>
      </c>
      <c r="L36" s="4">
        <f t="shared" si="16"/>
        <v>0.69582504970178927</v>
      </c>
      <c r="M36" s="4">
        <f t="shared" si="16"/>
        <v>0.69582504970178927</v>
      </c>
      <c r="N36" s="4">
        <f t="shared" si="16"/>
        <v>0.89463220675944333</v>
      </c>
      <c r="O36" s="4">
        <f t="shared" si="16"/>
        <v>0.49701789264413521</v>
      </c>
      <c r="P36" s="4">
        <f t="shared" si="16"/>
        <v>2.4850894632206759</v>
      </c>
      <c r="Q36" s="4">
        <f t="shared" si="16"/>
        <v>40.556660039761432</v>
      </c>
      <c r="R36" s="4">
        <f t="shared" si="12"/>
        <v>100</v>
      </c>
      <c r="T36" s="194"/>
      <c r="U36" s="194"/>
    </row>
    <row r="37" spans="1:21" ht="15" customHeight="1" x14ac:dyDescent="0.15">
      <c r="B37" s="175"/>
      <c r="C37" s="180" t="s">
        <v>382</v>
      </c>
      <c r="D37" s="21">
        <f>R32</f>
        <v>1006</v>
      </c>
      <c r="E37" s="13">
        <f t="shared" ref="E37:Q37" si="17">E32/$D37*100</f>
        <v>48.210735586481114</v>
      </c>
      <c r="F37" s="13">
        <f t="shared" si="17"/>
        <v>0.89463220675944333</v>
      </c>
      <c r="G37" s="13">
        <f t="shared" si="17"/>
        <v>0.59642147117296218</v>
      </c>
      <c r="H37" s="13">
        <f t="shared" si="17"/>
        <v>0.59642147117296218</v>
      </c>
      <c r="I37" s="13">
        <f t="shared" si="17"/>
        <v>0.19880715705765406</v>
      </c>
      <c r="J37" s="13">
        <f t="shared" si="17"/>
        <v>0.19880715705765406</v>
      </c>
      <c r="K37" s="5">
        <f t="shared" si="17"/>
        <v>1.2922465208747516</v>
      </c>
      <c r="L37" s="5">
        <f t="shared" si="17"/>
        <v>1.4910536779324055</v>
      </c>
      <c r="M37" s="5">
        <f t="shared" si="17"/>
        <v>0.89463220675944333</v>
      </c>
      <c r="N37" s="5">
        <f t="shared" si="17"/>
        <v>0.89463220675944333</v>
      </c>
      <c r="O37" s="5">
        <f t="shared" si="17"/>
        <v>0.69582504970178927</v>
      </c>
      <c r="P37" s="5">
        <f t="shared" si="17"/>
        <v>1.3916500994035785</v>
      </c>
      <c r="Q37" s="5">
        <f t="shared" si="17"/>
        <v>42.644135188866798</v>
      </c>
      <c r="R37" s="5">
        <f t="shared" si="12"/>
        <v>100</v>
      </c>
      <c r="T37" s="194"/>
      <c r="U37" s="194"/>
    </row>
    <row r="38" spans="1:21" ht="15" customHeight="1" x14ac:dyDescent="0.15">
      <c r="B38" s="95"/>
      <c r="C38" s="181"/>
      <c r="D38" s="54"/>
      <c r="E38" s="14"/>
      <c r="F38" s="14"/>
      <c r="G38" s="14"/>
      <c r="H38" s="14"/>
      <c r="I38" s="14"/>
      <c r="J38" s="14"/>
      <c r="K38" s="81"/>
      <c r="L38" s="81"/>
      <c r="M38" s="81"/>
      <c r="N38" s="81"/>
      <c r="O38" s="81"/>
      <c r="P38" s="81"/>
      <c r="Q38" s="81"/>
      <c r="R38" s="81"/>
      <c r="T38" s="194"/>
      <c r="U38" s="194"/>
    </row>
    <row r="39" spans="1:21" ht="15" customHeight="1" x14ac:dyDescent="0.15">
      <c r="A39" s="74" t="s">
        <v>735</v>
      </c>
      <c r="T39" s="194"/>
      <c r="U39" s="194"/>
    </row>
    <row r="40" spans="1:21" ht="15" customHeight="1" x14ac:dyDescent="0.15">
      <c r="A40" s="1" t="s">
        <v>737</v>
      </c>
      <c r="B40" s="63"/>
      <c r="C40" s="63"/>
      <c r="D40" s="45"/>
      <c r="E40" s="14"/>
      <c r="F40" s="14"/>
      <c r="G40" s="14"/>
      <c r="H40" s="14"/>
      <c r="I40" s="14"/>
      <c r="J40" s="202"/>
      <c r="K40" s="1"/>
    </row>
    <row r="41" spans="1:21" ht="32.4" x14ac:dyDescent="0.15">
      <c r="B41" s="38"/>
      <c r="C41" s="170" t="s">
        <v>4</v>
      </c>
      <c r="D41" s="29"/>
      <c r="E41" s="173" t="s">
        <v>199</v>
      </c>
      <c r="F41" s="172" t="s">
        <v>88</v>
      </c>
      <c r="G41" s="172" t="s">
        <v>383</v>
      </c>
      <c r="H41" s="172" t="s">
        <v>90</v>
      </c>
      <c r="I41" s="172" t="s">
        <v>91</v>
      </c>
      <c r="J41" s="203" t="s">
        <v>155</v>
      </c>
      <c r="K41" s="177" t="s">
        <v>156</v>
      </c>
      <c r="L41" s="177" t="s">
        <v>157</v>
      </c>
      <c r="M41" s="177" t="s">
        <v>161</v>
      </c>
      <c r="N41" s="177" t="s">
        <v>162</v>
      </c>
      <c r="O41" s="177" t="s">
        <v>163</v>
      </c>
      <c r="P41" s="128" t="s">
        <v>174</v>
      </c>
      <c r="Q41" s="177" t="s">
        <v>160</v>
      </c>
      <c r="R41" s="128" t="s">
        <v>4</v>
      </c>
      <c r="S41" s="128" t="s">
        <v>384</v>
      </c>
    </row>
    <row r="42" spans="1:21" ht="15" customHeight="1" x14ac:dyDescent="0.15">
      <c r="B42" s="60" t="s">
        <v>2</v>
      </c>
      <c r="C42" s="178" t="s">
        <v>56</v>
      </c>
      <c r="D42" s="48"/>
      <c r="E42" s="8">
        <v>382</v>
      </c>
      <c r="F42" s="8">
        <v>19</v>
      </c>
      <c r="G42" s="8">
        <v>21</v>
      </c>
      <c r="H42" s="8">
        <v>26</v>
      </c>
      <c r="I42" s="8">
        <v>33</v>
      </c>
      <c r="J42" s="8">
        <v>18</v>
      </c>
      <c r="K42" s="17">
        <v>43</v>
      </c>
      <c r="L42" s="17">
        <v>47</v>
      </c>
      <c r="M42" s="17">
        <v>44</v>
      </c>
      <c r="N42" s="17">
        <v>83</v>
      </c>
      <c r="O42" s="17">
        <v>138</v>
      </c>
      <c r="P42" s="17">
        <v>449</v>
      </c>
      <c r="Q42" s="17">
        <v>1000</v>
      </c>
      <c r="R42" s="17">
        <f>SUM(E42:Q42)</f>
        <v>2303</v>
      </c>
      <c r="S42" s="3">
        <v>68.022480971190106</v>
      </c>
    </row>
    <row r="43" spans="1:21" ht="15" customHeight="1" x14ac:dyDescent="0.15">
      <c r="B43" s="174"/>
      <c r="C43" s="179" t="s">
        <v>175</v>
      </c>
      <c r="D43" s="49"/>
      <c r="E43" s="9">
        <v>959</v>
      </c>
      <c r="F43" s="9">
        <v>37</v>
      </c>
      <c r="G43" s="9">
        <v>38</v>
      </c>
      <c r="H43" s="9">
        <v>30</v>
      </c>
      <c r="I43" s="9">
        <v>17</v>
      </c>
      <c r="J43" s="9">
        <v>12</v>
      </c>
      <c r="K43" s="18">
        <v>17</v>
      </c>
      <c r="L43" s="18">
        <v>6</v>
      </c>
      <c r="M43" s="18">
        <v>11</v>
      </c>
      <c r="N43" s="18">
        <v>13</v>
      </c>
      <c r="O43" s="18">
        <v>14</v>
      </c>
      <c r="P43" s="18">
        <v>34</v>
      </c>
      <c r="Q43" s="18">
        <v>1115</v>
      </c>
      <c r="R43" s="18">
        <f t="shared" ref="R43:R51" si="18">SUM(E43:Q43)</f>
        <v>2303</v>
      </c>
      <c r="S43" s="4">
        <v>12.581027474972005</v>
      </c>
    </row>
    <row r="44" spans="1:21" ht="15" customHeight="1" x14ac:dyDescent="0.15">
      <c r="B44" s="174"/>
      <c r="C44" s="179" t="s">
        <v>57</v>
      </c>
      <c r="D44" s="49"/>
      <c r="E44" s="9">
        <v>546</v>
      </c>
      <c r="F44" s="9">
        <v>21</v>
      </c>
      <c r="G44" s="9">
        <v>22</v>
      </c>
      <c r="H44" s="9">
        <v>46</v>
      </c>
      <c r="I44" s="9">
        <v>60</v>
      </c>
      <c r="J44" s="9">
        <v>41</v>
      </c>
      <c r="K44" s="18">
        <v>69</v>
      </c>
      <c r="L44" s="18">
        <v>61</v>
      </c>
      <c r="M44" s="18">
        <v>65</v>
      </c>
      <c r="N44" s="18">
        <v>103</v>
      </c>
      <c r="O44" s="18">
        <v>105</v>
      </c>
      <c r="P44" s="18">
        <v>277</v>
      </c>
      <c r="Q44" s="18">
        <v>887</v>
      </c>
      <c r="R44" s="18">
        <f t="shared" si="18"/>
        <v>2303</v>
      </c>
      <c r="S44" s="4">
        <v>51.039495676217278</v>
      </c>
    </row>
    <row r="45" spans="1:21" ht="15" customHeight="1" x14ac:dyDescent="0.15">
      <c r="B45" s="174"/>
      <c r="C45" s="179" t="s">
        <v>381</v>
      </c>
      <c r="D45" s="49"/>
      <c r="E45" s="9">
        <v>1074</v>
      </c>
      <c r="F45" s="9">
        <v>12</v>
      </c>
      <c r="G45" s="9">
        <v>11</v>
      </c>
      <c r="H45" s="9">
        <v>18</v>
      </c>
      <c r="I45" s="9">
        <v>5</v>
      </c>
      <c r="J45" s="9">
        <v>9</v>
      </c>
      <c r="K45" s="18">
        <v>13</v>
      </c>
      <c r="L45" s="18">
        <v>10</v>
      </c>
      <c r="M45" s="18">
        <v>9</v>
      </c>
      <c r="N45" s="18">
        <v>11</v>
      </c>
      <c r="O45" s="18">
        <v>6</v>
      </c>
      <c r="P45" s="18">
        <v>48</v>
      </c>
      <c r="Q45" s="18">
        <v>1077</v>
      </c>
      <c r="R45" s="18">
        <f t="shared" si="18"/>
        <v>2303</v>
      </c>
      <c r="S45" s="4">
        <v>5.0382615940002973</v>
      </c>
    </row>
    <row r="46" spans="1:21" ht="15" customHeight="1" x14ac:dyDescent="0.15">
      <c r="B46" s="175"/>
      <c r="C46" s="180" t="s">
        <v>382</v>
      </c>
      <c r="D46" s="176"/>
      <c r="E46" s="10">
        <v>1115</v>
      </c>
      <c r="F46" s="10">
        <v>3</v>
      </c>
      <c r="G46" s="10">
        <v>4</v>
      </c>
      <c r="H46" s="10">
        <v>3</v>
      </c>
      <c r="I46" s="10">
        <v>3</v>
      </c>
      <c r="J46" s="10">
        <v>1</v>
      </c>
      <c r="K46" s="19">
        <v>9</v>
      </c>
      <c r="L46" s="19">
        <v>8</v>
      </c>
      <c r="M46" s="19">
        <v>5</v>
      </c>
      <c r="N46" s="19">
        <v>4</v>
      </c>
      <c r="O46" s="19">
        <v>9</v>
      </c>
      <c r="P46" s="19">
        <v>20</v>
      </c>
      <c r="Q46" s="19">
        <v>1119</v>
      </c>
      <c r="R46" s="19">
        <f t="shared" si="18"/>
        <v>2303</v>
      </c>
      <c r="S46" s="5">
        <v>6.3675234316973643</v>
      </c>
    </row>
    <row r="47" spans="1:21" ht="15" customHeight="1" x14ac:dyDescent="0.15">
      <c r="B47" s="60" t="s">
        <v>3</v>
      </c>
      <c r="C47" s="178" t="s">
        <v>56</v>
      </c>
      <c r="D47" s="20">
        <f>R42</f>
        <v>2303</v>
      </c>
      <c r="E47" s="12">
        <f t="shared" ref="E47:Q47" si="19">E42/$D47*100</f>
        <v>16.587060356057318</v>
      </c>
      <c r="F47" s="12">
        <f t="shared" si="19"/>
        <v>0.82501085540599217</v>
      </c>
      <c r="G47" s="12">
        <f t="shared" si="19"/>
        <v>0.91185410334346495</v>
      </c>
      <c r="H47" s="12">
        <f t="shared" si="19"/>
        <v>1.1289622231871472</v>
      </c>
      <c r="I47" s="12">
        <f t="shared" si="19"/>
        <v>1.4329135909683022</v>
      </c>
      <c r="J47" s="12">
        <f t="shared" si="19"/>
        <v>0.78158923143725567</v>
      </c>
      <c r="K47" s="4">
        <f t="shared" si="19"/>
        <v>1.8671298306556665</v>
      </c>
      <c r="L47" s="4">
        <f t="shared" si="19"/>
        <v>2.0408163265306123</v>
      </c>
      <c r="M47" s="4">
        <f t="shared" si="19"/>
        <v>1.9105514546244029</v>
      </c>
      <c r="N47" s="4">
        <f t="shared" si="19"/>
        <v>3.6039947894051236</v>
      </c>
      <c r="O47" s="4">
        <f t="shared" si="19"/>
        <v>5.9921841076856275</v>
      </c>
      <c r="P47" s="4">
        <f t="shared" si="19"/>
        <v>19.496309161962657</v>
      </c>
      <c r="Q47" s="4">
        <f t="shared" si="19"/>
        <v>43.421623968736426</v>
      </c>
      <c r="R47" s="4">
        <f t="shared" si="18"/>
        <v>100</v>
      </c>
    </row>
    <row r="48" spans="1:21" ht="15" customHeight="1" x14ac:dyDescent="0.15">
      <c r="B48" s="174"/>
      <c r="C48" s="179" t="s">
        <v>175</v>
      </c>
      <c r="D48" s="20">
        <f>R43</f>
        <v>2303</v>
      </c>
      <c r="E48" s="12">
        <f t="shared" ref="E48:Q48" si="20">E43/$D48*100</f>
        <v>41.641337386018236</v>
      </c>
      <c r="F48" s="12">
        <f t="shared" si="20"/>
        <v>1.606600086843248</v>
      </c>
      <c r="G48" s="12">
        <f t="shared" si="20"/>
        <v>1.6500217108119843</v>
      </c>
      <c r="H48" s="12">
        <f t="shared" si="20"/>
        <v>1.3026487190620928</v>
      </c>
      <c r="I48" s="12">
        <f t="shared" si="20"/>
        <v>0.73816760746851928</v>
      </c>
      <c r="J48" s="12">
        <f t="shared" si="20"/>
        <v>0.52105948762483711</v>
      </c>
      <c r="K48" s="4">
        <f t="shared" si="20"/>
        <v>0.73816760746851928</v>
      </c>
      <c r="L48" s="4">
        <f t="shared" si="20"/>
        <v>0.26052974381241856</v>
      </c>
      <c r="M48" s="4">
        <f t="shared" si="20"/>
        <v>0.47763786365610073</v>
      </c>
      <c r="N48" s="4">
        <f t="shared" si="20"/>
        <v>0.56448111159357361</v>
      </c>
      <c r="O48" s="4">
        <f t="shared" si="20"/>
        <v>0.60790273556231</v>
      </c>
      <c r="P48" s="4">
        <f t="shared" si="20"/>
        <v>1.4763352149370386</v>
      </c>
      <c r="Q48" s="4">
        <f t="shared" si="20"/>
        <v>48.415110725141119</v>
      </c>
      <c r="R48" s="4">
        <f t="shared" si="18"/>
        <v>100</v>
      </c>
    </row>
    <row r="49" spans="2:19" ht="15" customHeight="1" x14ac:dyDescent="0.15">
      <c r="B49" s="174"/>
      <c r="C49" s="179" t="s">
        <v>57</v>
      </c>
      <c r="D49" s="20">
        <f>R44</f>
        <v>2303</v>
      </c>
      <c r="E49" s="12">
        <f t="shared" ref="E49:Q49" si="21">E44/$D49*100</f>
        <v>23.70820668693009</v>
      </c>
      <c r="F49" s="12">
        <f t="shared" si="21"/>
        <v>0.91185410334346495</v>
      </c>
      <c r="G49" s="12">
        <f t="shared" si="21"/>
        <v>0.95527572731220145</v>
      </c>
      <c r="H49" s="12">
        <f t="shared" si="21"/>
        <v>1.9973947025618759</v>
      </c>
      <c r="I49" s="12">
        <f t="shared" si="21"/>
        <v>2.6052974381241856</v>
      </c>
      <c r="J49" s="12">
        <f t="shared" si="21"/>
        <v>1.7802865827181935</v>
      </c>
      <c r="K49" s="4">
        <f t="shared" si="21"/>
        <v>2.9960920538428137</v>
      </c>
      <c r="L49" s="4">
        <f t="shared" si="21"/>
        <v>2.6487190620929222</v>
      </c>
      <c r="M49" s="4">
        <f t="shared" si="21"/>
        <v>2.8224055579678682</v>
      </c>
      <c r="N49" s="4">
        <f t="shared" si="21"/>
        <v>4.4724272687798523</v>
      </c>
      <c r="O49" s="4">
        <f t="shared" si="21"/>
        <v>4.5592705167173255</v>
      </c>
      <c r="P49" s="4">
        <f t="shared" si="21"/>
        <v>12.027789839339992</v>
      </c>
      <c r="Q49" s="4">
        <f t="shared" si="21"/>
        <v>38.514980460269214</v>
      </c>
      <c r="R49" s="4">
        <f t="shared" si="18"/>
        <v>100</v>
      </c>
    </row>
    <row r="50" spans="2:19" ht="15" customHeight="1" x14ac:dyDescent="0.15">
      <c r="B50" s="174"/>
      <c r="C50" s="179" t="s">
        <v>381</v>
      </c>
      <c r="D50" s="20">
        <f>R45</f>
        <v>2303</v>
      </c>
      <c r="E50" s="12">
        <f t="shared" ref="E50:Q50" si="22">E45/$D50*100</f>
        <v>46.634824142422929</v>
      </c>
      <c r="F50" s="12">
        <f t="shared" si="22"/>
        <v>0.52105948762483711</v>
      </c>
      <c r="G50" s="12">
        <f t="shared" si="22"/>
        <v>0.47763786365610073</v>
      </c>
      <c r="H50" s="12">
        <f t="shared" si="22"/>
        <v>0.78158923143725567</v>
      </c>
      <c r="I50" s="12">
        <f t="shared" si="22"/>
        <v>0.21710811984368217</v>
      </c>
      <c r="J50" s="12">
        <f t="shared" si="22"/>
        <v>0.39079461571862784</v>
      </c>
      <c r="K50" s="4">
        <f t="shared" si="22"/>
        <v>0.56448111159357361</v>
      </c>
      <c r="L50" s="4">
        <f t="shared" si="22"/>
        <v>0.43421623968736434</v>
      </c>
      <c r="M50" s="4">
        <f t="shared" si="22"/>
        <v>0.39079461571862784</v>
      </c>
      <c r="N50" s="4">
        <f t="shared" si="22"/>
        <v>0.47763786365610073</v>
      </c>
      <c r="O50" s="4">
        <f t="shared" si="22"/>
        <v>0.26052974381241856</v>
      </c>
      <c r="P50" s="4">
        <f t="shared" si="22"/>
        <v>2.0842379504993485</v>
      </c>
      <c r="Q50" s="4">
        <f t="shared" si="22"/>
        <v>46.765089014329135</v>
      </c>
      <c r="R50" s="4">
        <f t="shared" si="18"/>
        <v>100</v>
      </c>
    </row>
    <row r="51" spans="2:19" ht="15" customHeight="1" x14ac:dyDescent="0.15">
      <c r="B51" s="175"/>
      <c r="C51" s="180" t="s">
        <v>382</v>
      </c>
      <c r="D51" s="21">
        <f>R46</f>
        <v>2303</v>
      </c>
      <c r="E51" s="13">
        <f t="shared" ref="E51:Q51" si="23">E46/$D51*100</f>
        <v>48.415110725141119</v>
      </c>
      <c r="F51" s="13">
        <f t="shared" si="23"/>
        <v>0.13026487190620928</v>
      </c>
      <c r="G51" s="13">
        <f t="shared" si="23"/>
        <v>0.17368649587494572</v>
      </c>
      <c r="H51" s="13">
        <f t="shared" si="23"/>
        <v>0.13026487190620928</v>
      </c>
      <c r="I51" s="13">
        <f t="shared" si="23"/>
        <v>0.13026487190620928</v>
      </c>
      <c r="J51" s="13">
        <f t="shared" si="23"/>
        <v>4.3421623968736431E-2</v>
      </c>
      <c r="K51" s="5">
        <f t="shared" si="23"/>
        <v>0.39079461571862784</v>
      </c>
      <c r="L51" s="5">
        <f t="shared" si="23"/>
        <v>0.34737299174989145</v>
      </c>
      <c r="M51" s="5">
        <f t="shared" si="23"/>
        <v>0.21710811984368217</v>
      </c>
      <c r="N51" s="5">
        <f t="shared" si="23"/>
        <v>0.17368649587494572</v>
      </c>
      <c r="O51" s="5">
        <f t="shared" si="23"/>
        <v>0.39079461571862784</v>
      </c>
      <c r="P51" s="5">
        <f t="shared" si="23"/>
        <v>0.86843247937472867</v>
      </c>
      <c r="Q51" s="5">
        <f t="shared" si="23"/>
        <v>48.588797221016065</v>
      </c>
      <c r="R51" s="5">
        <f t="shared" si="18"/>
        <v>99.999999999999986</v>
      </c>
    </row>
    <row r="52" spans="2:19" ht="15" customHeight="1" x14ac:dyDescent="0.15">
      <c r="B52" s="95"/>
      <c r="C52" s="95"/>
      <c r="D52" s="56"/>
      <c r="E52" s="14"/>
      <c r="F52" s="14"/>
      <c r="G52" s="14"/>
      <c r="H52" s="14"/>
      <c r="I52" s="14"/>
      <c r="J52" s="202"/>
      <c r="K52" s="1"/>
    </row>
    <row r="53" spans="2:19" ht="32.4" x14ac:dyDescent="0.15">
      <c r="B53" s="38"/>
      <c r="C53" s="170" t="s">
        <v>232</v>
      </c>
      <c r="D53" s="29"/>
      <c r="E53" s="173" t="s">
        <v>199</v>
      </c>
      <c r="F53" s="172" t="s">
        <v>88</v>
      </c>
      <c r="G53" s="172" t="s">
        <v>383</v>
      </c>
      <c r="H53" s="172" t="s">
        <v>90</v>
      </c>
      <c r="I53" s="172" t="s">
        <v>91</v>
      </c>
      <c r="J53" s="203" t="s">
        <v>155</v>
      </c>
      <c r="K53" s="177" t="s">
        <v>156</v>
      </c>
      <c r="L53" s="177" t="s">
        <v>157</v>
      </c>
      <c r="M53" s="177" t="s">
        <v>161</v>
      </c>
      <c r="N53" s="177" t="s">
        <v>162</v>
      </c>
      <c r="O53" s="177" t="s">
        <v>163</v>
      </c>
      <c r="P53" s="128" t="s">
        <v>174</v>
      </c>
      <c r="Q53" s="177" t="s">
        <v>160</v>
      </c>
      <c r="R53" s="128" t="s">
        <v>4</v>
      </c>
      <c r="S53" s="128" t="s">
        <v>384</v>
      </c>
    </row>
    <row r="54" spans="2:19" ht="15" customHeight="1" x14ac:dyDescent="0.15">
      <c r="B54" s="60" t="s">
        <v>2</v>
      </c>
      <c r="C54" s="178" t="s">
        <v>56</v>
      </c>
      <c r="D54" s="48"/>
      <c r="E54" s="8">
        <v>201</v>
      </c>
      <c r="F54" s="8">
        <v>8</v>
      </c>
      <c r="G54" s="8">
        <v>9</v>
      </c>
      <c r="H54" s="8">
        <v>8</v>
      </c>
      <c r="I54" s="8">
        <v>19</v>
      </c>
      <c r="J54" s="8">
        <v>7</v>
      </c>
      <c r="K54" s="17">
        <v>18</v>
      </c>
      <c r="L54" s="17">
        <v>12</v>
      </c>
      <c r="M54" s="17">
        <v>19</v>
      </c>
      <c r="N54" s="17">
        <v>31</v>
      </c>
      <c r="O54" s="17">
        <v>67</v>
      </c>
      <c r="P54" s="17">
        <v>282</v>
      </c>
      <c r="Q54" s="17">
        <v>616</v>
      </c>
      <c r="R54" s="17">
        <f>SUM(E54:Q54)</f>
        <v>1297</v>
      </c>
      <c r="S54" s="3">
        <v>73.991483672520943</v>
      </c>
    </row>
    <row r="55" spans="2:19" ht="15" customHeight="1" x14ac:dyDescent="0.15">
      <c r="B55" s="174"/>
      <c r="C55" s="179" t="s">
        <v>175</v>
      </c>
      <c r="D55" s="49"/>
      <c r="E55" s="9">
        <v>522</v>
      </c>
      <c r="F55" s="9">
        <v>9</v>
      </c>
      <c r="G55" s="9">
        <v>15</v>
      </c>
      <c r="H55" s="9">
        <v>12</v>
      </c>
      <c r="I55" s="9">
        <v>7</v>
      </c>
      <c r="J55" s="9">
        <v>5</v>
      </c>
      <c r="K55" s="18">
        <v>9</v>
      </c>
      <c r="L55" s="18">
        <v>5</v>
      </c>
      <c r="M55" s="18">
        <v>2</v>
      </c>
      <c r="N55" s="18">
        <v>7</v>
      </c>
      <c r="O55" s="18">
        <v>10</v>
      </c>
      <c r="P55" s="18">
        <v>17</v>
      </c>
      <c r="Q55" s="18">
        <v>677</v>
      </c>
      <c r="R55" s="18">
        <f t="shared" ref="R55:R63" si="24">SUM(E55:Q55)</f>
        <v>1297</v>
      </c>
      <c r="S55" s="4">
        <v>13.580440400414197</v>
      </c>
    </row>
    <row r="56" spans="2:19" ht="15" customHeight="1" x14ac:dyDescent="0.15">
      <c r="B56" s="174"/>
      <c r="C56" s="179" t="s">
        <v>57</v>
      </c>
      <c r="D56" s="49"/>
      <c r="E56" s="9">
        <v>300</v>
      </c>
      <c r="F56" s="9">
        <v>7</v>
      </c>
      <c r="G56" s="9">
        <v>14</v>
      </c>
      <c r="H56" s="9">
        <v>16</v>
      </c>
      <c r="I56" s="9">
        <v>21</v>
      </c>
      <c r="J56" s="9">
        <v>18</v>
      </c>
      <c r="K56" s="18">
        <v>22</v>
      </c>
      <c r="L56" s="18">
        <v>29</v>
      </c>
      <c r="M56" s="18">
        <v>27</v>
      </c>
      <c r="N56" s="18">
        <v>55</v>
      </c>
      <c r="O56" s="18">
        <v>61</v>
      </c>
      <c r="P56" s="18">
        <v>206</v>
      </c>
      <c r="Q56" s="18">
        <v>521</v>
      </c>
      <c r="R56" s="18">
        <f t="shared" si="24"/>
        <v>1297</v>
      </c>
      <c r="S56" s="4">
        <v>59.787769941685347</v>
      </c>
    </row>
    <row r="57" spans="2:19" ht="15" customHeight="1" x14ac:dyDescent="0.15">
      <c r="B57" s="174"/>
      <c r="C57" s="179" t="s">
        <v>381</v>
      </c>
      <c r="D57" s="49"/>
      <c r="E57" s="9">
        <v>576</v>
      </c>
      <c r="F57" s="9">
        <v>4</v>
      </c>
      <c r="G57" s="9">
        <v>3</v>
      </c>
      <c r="H57" s="9">
        <v>7</v>
      </c>
      <c r="I57" s="9">
        <v>0</v>
      </c>
      <c r="J57" s="9">
        <v>1</v>
      </c>
      <c r="K57" s="18">
        <v>6</v>
      </c>
      <c r="L57" s="18">
        <v>5</v>
      </c>
      <c r="M57" s="18">
        <v>2</v>
      </c>
      <c r="N57" s="18">
        <v>5</v>
      </c>
      <c r="O57" s="18">
        <v>1</v>
      </c>
      <c r="P57" s="18">
        <v>30</v>
      </c>
      <c r="Q57" s="18">
        <v>657</v>
      </c>
      <c r="R57" s="18">
        <f t="shared" si="24"/>
        <v>1297</v>
      </c>
      <c r="S57" s="4">
        <v>5.0844852029062544</v>
      </c>
    </row>
    <row r="58" spans="2:19" ht="15" customHeight="1" x14ac:dyDescent="0.15">
      <c r="B58" s="175"/>
      <c r="C58" s="180" t="s">
        <v>382</v>
      </c>
      <c r="D58" s="176"/>
      <c r="E58" s="10">
        <v>590</v>
      </c>
      <c r="F58" s="10">
        <v>2</v>
      </c>
      <c r="G58" s="10">
        <v>2</v>
      </c>
      <c r="H58" s="10">
        <v>1</v>
      </c>
      <c r="I58" s="10">
        <v>1</v>
      </c>
      <c r="J58" s="10">
        <v>0</v>
      </c>
      <c r="K58" s="19">
        <v>2</v>
      </c>
      <c r="L58" s="19">
        <v>1</v>
      </c>
      <c r="M58" s="19">
        <v>2</v>
      </c>
      <c r="N58" s="19">
        <v>2</v>
      </c>
      <c r="O58" s="19">
        <v>3</v>
      </c>
      <c r="P58" s="19">
        <v>11</v>
      </c>
      <c r="Q58" s="19">
        <v>680</v>
      </c>
      <c r="R58" s="19">
        <f t="shared" si="24"/>
        <v>1297</v>
      </c>
      <c r="S58" s="5">
        <v>6.4754156751107965</v>
      </c>
    </row>
    <row r="59" spans="2:19" ht="15" customHeight="1" x14ac:dyDescent="0.15">
      <c r="B59" s="60" t="s">
        <v>3</v>
      </c>
      <c r="C59" s="178" t="s">
        <v>56</v>
      </c>
      <c r="D59" s="20">
        <f>R54</f>
        <v>1297</v>
      </c>
      <c r="E59" s="12">
        <f t="shared" ref="E59:Q59" si="25">E54/$D59*100</f>
        <v>15.497301464919044</v>
      </c>
      <c r="F59" s="12">
        <f t="shared" si="25"/>
        <v>0.6168080185042405</v>
      </c>
      <c r="G59" s="12">
        <f t="shared" si="25"/>
        <v>0.69390902081727057</v>
      </c>
      <c r="H59" s="12">
        <f t="shared" si="25"/>
        <v>0.6168080185042405</v>
      </c>
      <c r="I59" s="12">
        <f t="shared" si="25"/>
        <v>1.4649190439475714</v>
      </c>
      <c r="J59" s="12">
        <f t="shared" si="25"/>
        <v>0.53970701619121042</v>
      </c>
      <c r="K59" s="4">
        <f t="shared" si="25"/>
        <v>1.3878180416345411</v>
      </c>
      <c r="L59" s="4">
        <f t="shared" si="25"/>
        <v>0.9252120277563608</v>
      </c>
      <c r="M59" s="4">
        <f t="shared" si="25"/>
        <v>1.4649190439475714</v>
      </c>
      <c r="N59" s="4">
        <f t="shared" si="25"/>
        <v>2.3901310717039324</v>
      </c>
      <c r="O59" s="4">
        <f t="shared" si="25"/>
        <v>5.1657671549730146</v>
      </c>
      <c r="P59" s="4">
        <f t="shared" si="25"/>
        <v>21.742482652274482</v>
      </c>
      <c r="Q59" s="4">
        <f t="shared" si="25"/>
        <v>47.494217424826523</v>
      </c>
      <c r="R59" s="4">
        <f t="shared" si="24"/>
        <v>100</v>
      </c>
    </row>
    <row r="60" spans="2:19" ht="15" customHeight="1" x14ac:dyDescent="0.15">
      <c r="B60" s="174"/>
      <c r="C60" s="179" t="s">
        <v>175</v>
      </c>
      <c r="D60" s="20">
        <f>R55</f>
        <v>1297</v>
      </c>
      <c r="E60" s="12">
        <f t="shared" ref="E60:Q60" si="26">E55/$D60*100</f>
        <v>40.246723207401693</v>
      </c>
      <c r="F60" s="12">
        <f t="shared" si="26"/>
        <v>0.69390902081727057</v>
      </c>
      <c r="G60" s="12">
        <f t="shared" si="26"/>
        <v>1.1565150346954509</v>
      </c>
      <c r="H60" s="12">
        <f t="shared" si="26"/>
        <v>0.9252120277563608</v>
      </c>
      <c r="I60" s="12">
        <f t="shared" si="26"/>
        <v>0.53970701619121042</v>
      </c>
      <c r="J60" s="12">
        <f t="shared" si="26"/>
        <v>0.38550501156515038</v>
      </c>
      <c r="K60" s="4">
        <f t="shared" si="26"/>
        <v>0.69390902081727057</v>
      </c>
      <c r="L60" s="4">
        <f t="shared" si="26"/>
        <v>0.38550501156515038</v>
      </c>
      <c r="M60" s="4">
        <f t="shared" si="26"/>
        <v>0.15420200462606012</v>
      </c>
      <c r="N60" s="4">
        <f t="shared" si="26"/>
        <v>0.53970701619121042</v>
      </c>
      <c r="O60" s="4">
        <f t="shared" si="26"/>
        <v>0.77101002313030076</v>
      </c>
      <c r="P60" s="4">
        <f t="shared" si="26"/>
        <v>1.3107170393215111</v>
      </c>
      <c r="Q60" s="4">
        <f t="shared" si="26"/>
        <v>52.197378565921362</v>
      </c>
      <c r="R60" s="4">
        <f t="shared" si="24"/>
        <v>100</v>
      </c>
    </row>
    <row r="61" spans="2:19" ht="15" customHeight="1" x14ac:dyDescent="0.15">
      <c r="B61" s="174"/>
      <c r="C61" s="179" t="s">
        <v>57</v>
      </c>
      <c r="D61" s="20">
        <f>R56</f>
        <v>1297</v>
      </c>
      <c r="E61" s="12">
        <f t="shared" ref="E61:Q61" si="27">E56/$D61*100</f>
        <v>23.130300693909021</v>
      </c>
      <c r="F61" s="12">
        <f t="shared" si="27"/>
        <v>0.53970701619121042</v>
      </c>
      <c r="G61" s="12">
        <f t="shared" si="27"/>
        <v>1.0794140323824208</v>
      </c>
      <c r="H61" s="12">
        <f t="shared" si="27"/>
        <v>1.233616037008481</v>
      </c>
      <c r="I61" s="12">
        <f t="shared" si="27"/>
        <v>1.6191210485736314</v>
      </c>
      <c r="J61" s="12">
        <f t="shared" si="27"/>
        <v>1.3878180416345411</v>
      </c>
      <c r="K61" s="4">
        <f t="shared" si="27"/>
        <v>1.6962220508866617</v>
      </c>
      <c r="L61" s="4">
        <f t="shared" si="27"/>
        <v>2.2359290670778722</v>
      </c>
      <c r="M61" s="4">
        <f t="shared" si="27"/>
        <v>2.081727062451812</v>
      </c>
      <c r="N61" s="4">
        <f t="shared" si="27"/>
        <v>4.2405551272166537</v>
      </c>
      <c r="O61" s="4">
        <f t="shared" si="27"/>
        <v>4.7031611410948342</v>
      </c>
      <c r="P61" s="4">
        <f t="shared" si="27"/>
        <v>15.882806476484193</v>
      </c>
      <c r="Q61" s="4">
        <f t="shared" si="27"/>
        <v>40.169622205088665</v>
      </c>
      <c r="R61" s="4">
        <f t="shared" si="24"/>
        <v>100</v>
      </c>
    </row>
    <row r="62" spans="2:19" ht="15" customHeight="1" x14ac:dyDescent="0.15">
      <c r="B62" s="174"/>
      <c r="C62" s="179" t="s">
        <v>381</v>
      </c>
      <c r="D62" s="20">
        <f>R57</f>
        <v>1297</v>
      </c>
      <c r="E62" s="12">
        <f t="shared" ref="E62:Q62" si="28">E57/$D62*100</f>
        <v>44.410177332305317</v>
      </c>
      <c r="F62" s="12">
        <f t="shared" si="28"/>
        <v>0.30840400925212025</v>
      </c>
      <c r="G62" s="12">
        <f t="shared" si="28"/>
        <v>0.2313030069390902</v>
      </c>
      <c r="H62" s="12">
        <f t="shared" si="28"/>
        <v>0.53970701619121042</v>
      </c>
      <c r="I62" s="12">
        <f t="shared" si="28"/>
        <v>0</v>
      </c>
      <c r="J62" s="12">
        <f t="shared" si="28"/>
        <v>7.7101002313030062E-2</v>
      </c>
      <c r="K62" s="4">
        <f t="shared" si="28"/>
        <v>0.4626060138781804</v>
      </c>
      <c r="L62" s="4">
        <f t="shared" si="28"/>
        <v>0.38550501156515038</v>
      </c>
      <c r="M62" s="4">
        <f t="shared" si="28"/>
        <v>0.15420200462606012</v>
      </c>
      <c r="N62" s="4">
        <f t="shared" si="28"/>
        <v>0.38550501156515038</v>
      </c>
      <c r="O62" s="4">
        <f t="shared" si="28"/>
        <v>7.7101002313030062E-2</v>
      </c>
      <c r="P62" s="4">
        <f t="shared" si="28"/>
        <v>2.3130300693909018</v>
      </c>
      <c r="Q62" s="4">
        <f t="shared" si="28"/>
        <v>50.655358519660751</v>
      </c>
      <c r="R62" s="4">
        <f t="shared" si="24"/>
        <v>100</v>
      </c>
    </row>
    <row r="63" spans="2:19" ht="15" customHeight="1" x14ac:dyDescent="0.15">
      <c r="B63" s="175"/>
      <c r="C63" s="180" t="s">
        <v>382</v>
      </c>
      <c r="D63" s="21">
        <f>R58</f>
        <v>1297</v>
      </c>
      <c r="E63" s="13">
        <f t="shared" ref="E63:Q63" si="29">E58/$D63*100</f>
        <v>45.48959136468774</v>
      </c>
      <c r="F63" s="13">
        <f t="shared" si="29"/>
        <v>0.15420200462606012</v>
      </c>
      <c r="G63" s="13">
        <f t="shared" si="29"/>
        <v>0.15420200462606012</v>
      </c>
      <c r="H63" s="13">
        <f t="shared" si="29"/>
        <v>7.7101002313030062E-2</v>
      </c>
      <c r="I63" s="13">
        <f t="shared" si="29"/>
        <v>7.7101002313030062E-2</v>
      </c>
      <c r="J63" s="13">
        <f t="shared" si="29"/>
        <v>0</v>
      </c>
      <c r="K63" s="5">
        <f t="shared" si="29"/>
        <v>0.15420200462606012</v>
      </c>
      <c r="L63" s="5">
        <f t="shared" si="29"/>
        <v>7.7101002313030062E-2</v>
      </c>
      <c r="M63" s="5">
        <f t="shared" si="29"/>
        <v>0.15420200462606012</v>
      </c>
      <c r="N63" s="5">
        <f t="shared" si="29"/>
        <v>0.15420200462606012</v>
      </c>
      <c r="O63" s="5">
        <f t="shared" si="29"/>
        <v>0.2313030069390902</v>
      </c>
      <c r="P63" s="5">
        <f t="shared" si="29"/>
        <v>0.84811102544333083</v>
      </c>
      <c r="Q63" s="5">
        <f t="shared" si="29"/>
        <v>52.428681572860448</v>
      </c>
      <c r="R63" s="5">
        <f t="shared" si="24"/>
        <v>99.999999999999986</v>
      </c>
    </row>
    <row r="64" spans="2:19" ht="15" customHeight="1" x14ac:dyDescent="0.15">
      <c r="B64" s="63"/>
      <c r="C64" s="63"/>
      <c r="D64" s="45"/>
      <c r="E64" s="14"/>
      <c r="F64" s="14"/>
      <c r="G64" s="14"/>
      <c r="H64" s="14"/>
      <c r="I64" s="14"/>
      <c r="J64" s="202"/>
      <c r="K64" s="1"/>
    </row>
    <row r="65" spans="1:19" ht="32.4" x14ac:dyDescent="0.15">
      <c r="B65" s="38"/>
      <c r="C65" s="170" t="s">
        <v>234</v>
      </c>
      <c r="D65" s="29"/>
      <c r="E65" s="173" t="s">
        <v>199</v>
      </c>
      <c r="F65" s="172" t="s">
        <v>88</v>
      </c>
      <c r="G65" s="172" t="s">
        <v>383</v>
      </c>
      <c r="H65" s="172" t="s">
        <v>90</v>
      </c>
      <c r="I65" s="172" t="s">
        <v>91</v>
      </c>
      <c r="J65" s="203" t="s">
        <v>155</v>
      </c>
      <c r="K65" s="177" t="s">
        <v>156</v>
      </c>
      <c r="L65" s="177" t="s">
        <v>157</v>
      </c>
      <c r="M65" s="177" t="s">
        <v>161</v>
      </c>
      <c r="N65" s="177" t="s">
        <v>162</v>
      </c>
      <c r="O65" s="177" t="s">
        <v>163</v>
      </c>
      <c r="P65" s="128" t="s">
        <v>174</v>
      </c>
      <c r="Q65" s="177" t="s">
        <v>160</v>
      </c>
      <c r="R65" s="128" t="s">
        <v>4</v>
      </c>
      <c r="S65" s="128" t="s">
        <v>384</v>
      </c>
    </row>
    <row r="66" spans="1:19" ht="15" customHeight="1" x14ac:dyDescent="0.15">
      <c r="B66" s="60" t="s">
        <v>2</v>
      </c>
      <c r="C66" s="178" t="s">
        <v>56</v>
      </c>
      <c r="D66" s="48"/>
      <c r="E66" s="8">
        <v>181</v>
      </c>
      <c r="F66" s="8">
        <v>11</v>
      </c>
      <c r="G66" s="8">
        <v>12</v>
      </c>
      <c r="H66" s="8">
        <v>18</v>
      </c>
      <c r="I66" s="8">
        <v>14</v>
      </c>
      <c r="J66" s="8">
        <v>11</v>
      </c>
      <c r="K66" s="17">
        <v>25</v>
      </c>
      <c r="L66" s="17">
        <v>35</v>
      </c>
      <c r="M66" s="17">
        <v>25</v>
      </c>
      <c r="N66" s="17">
        <v>52</v>
      </c>
      <c r="O66" s="17">
        <v>71</v>
      </c>
      <c r="P66" s="17">
        <v>167</v>
      </c>
      <c r="Q66" s="17">
        <v>384</v>
      </c>
      <c r="R66" s="17">
        <f>SUM(E66:Q66)</f>
        <v>1006</v>
      </c>
      <c r="S66" s="3">
        <v>62.998212510357718</v>
      </c>
    </row>
    <row r="67" spans="1:19" ht="15" customHeight="1" x14ac:dyDescent="0.15">
      <c r="B67" s="174"/>
      <c r="C67" s="179" t="s">
        <v>175</v>
      </c>
      <c r="D67" s="49"/>
      <c r="E67" s="9">
        <v>437</v>
      </c>
      <c r="F67" s="9">
        <v>28</v>
      </c>
      <c r="G67" s="9">
        <v>23</v>
      </c>
      <c r="H67" s="9">
        <v>18</v>
      </c>
      <c r="I67" s="9">
        <v>10</v>
      </c>
      <c r="J67" s="9">
        <v>7</v>
      </c>
      <c r="K67" s="18">
        <v>8</v>
      </c>
      <c r="L67" s="18">
        <v>1</v>
      </c>
      <c r="M67" s="18">
        <v>9</v>
      </c>
      <c r="N67" s="18">
        <v>6</v>
      </c>
      <c r="O67" s="18">
        <v>4</v>
      </c>
      <c r="P67" s="18">
        <v>17</v>
      </c>
      <c r="Q67" s="18">
        <v>438</v>
      </c>
      <c r="R67" s="18">
        <f t="shared" ref="R67:R75" si="30">SUM(E67:Q67)</f>
        <v>1006</v>
      </c>
      <c r="S67" s="4">
        <v>11.732319673207614</v>
      </c>
    </row>
    <row r="68" spans="1:19" ht="15" customHeight="1" x14ac:dyDescent="0.15">
      <c r="B68" s="174"/>
      <c r="C68" s="179" t="s">
        <v>57</v>
      </c>
      <c r="D68" s="49"/>
      <c r="E68" s="9">
        <v>246</v>
      </c>
      <c r="F68" s="9">
        <v>14</v>
      </c>
      <c r="G68" s="9">
        <v>8</v>
      </c>
      <c r="H68" s="9">
        <v>30</v>
      </c>
      <c r="I68" s="9">
        <v>39</v>
      </c>
      <c r="J68" s="9">
        <v>23</v>
      </c>
      <c r="K68" s="18">
        <v>47</v>
      </c>
      <c r="L68" s="18">
        <v>32</v>
      </c>
      <c r="M68" s="18">
        <v>38</v>
      </c>
      <c r="N68" s="18">
        <v>48</v>
      </c>
      <c r="O68" s="18">
        <v>44</v>
      </c>
      <c r="P68" s="18">
        <v>71</v>
      </c>
      <c r="Q68" s="18">
        <v>366</v>
      </c>
      <c r="R68" s="18">
        <f t="shared" si="30"/>
        <v>1006</v>
      </c>
      <c r="S68" s="4">
        <v>42.976139680643534</v>
      </c>
    </row>
    <row r="69" spans="1:19" ht="15" customHeight="1" x14ac:dyDescent="0.15">
      <c r="B69" s="174"/>
      <c r="C69" s="179" t="s">
        <v>381</v>
      </c>
      <c r="D69" s="49"/>
      <c r="E69" s="9">
        <v>498</v>
      </c>
      <c r="F69" s="9">
        <v>8</v>
      </c>
      <c r="G69" s="9">
        <v>8</v>
      </c>
      <c r="H69" s="9">
        <v>11</v>
      </c>
      <c r="I69" s="9">
        <v>5</v>
      </c>
      <c r="J69" s="9">
        <v>8</v>
      </c>
      <c r="K69" s="18">
        <v>7</v>
      </c>
      <c r="L69" s="18">
        <v>5</v>
      </c>
      <c r="M69" s="18">
        <v>7</v>
      </c>
      <c r="N69" s="18">
        <v>6</v>
      </c>
      <c r="O69" s="18">
        <v>5</v>
      </c>
      <c r="P69" s="18">
        <v>18</v>
      </c>
      <c r="Q69" s="18">
        <v>420</v>
      </c>
      <c r="R69" s="18">
        <f t="shared" si="30"/>
        <v>1006</v>
      </c>
      <c r="S69" s="4">
        <v>4.9983412044906057</v>
      </c>
    </row>
    <row r="70" spans="1:19" ht="15" customHeight="1" x14ac:dyDescent="0.15">
      <c r="B70" s="175"/>
      <c r="C70" s="180" t="s">
        <v>382</v>
      </c>
      <c r="D70" s="176"/>
      <c r="E70" s="10">
        <v>525</v>
      </c>
      <c r="F70" s="10">
        <v>1</v>
      </c>
      <c r="G70" s="10">
        <v>2</v>
      </c>
      <c r="H70" s="10">
        <v>2</v>
      </c>
      <c r="I70" s="10">
        <v>2</v>
      </c>
      <c r="J70" s="10">
        <v>1</v>
      </c>
      <c r="K70" s="19">
        <v>7</v>
      </c>
      <c r="L70" s="19">
        <v>7</v>
      </c>
      <c r="M70" s="19">
        <v>3</v>
      </c>
      <c r="N70" s="19">
        <v>2</v>
      </c>
      <c r="O70" s="19">
        <v>6</v>
      </c>
      <c r="P70" s="19">
        <v>9</v>
      </c>
      <c r="Q70" s="19">
        <v>439</v>
      </c>
      <c r="R70" s="19">
        <f t="shared" si="30"/>
        <v>1006</v>
      </c>
      <c r="S70" s="5">
        <v>6.2751712233434782</v>
      </c>
    </row>
    <row r="71" spans="1:19" ht="15" customHeight="1" x14ac:dyDescent="0.15">
      <c r="B71" s="60" t="s">
        <v>3</v>
      </c>
      <c r="C71" s="178" t="s">
        <v>56</v>
      </c>
      <c r="D71" s="20">
        <f>R66</f>
        <v>1006</v>
      </c>
      <c r="E71" s="12">
        <f t="shared" ref="E71:Q71" si="31">E66/$D71*100</f>
        <v>17.992047713717692</v>
      </c>
      <c r="F71" s="12">
        <f t="shared" si="31"/>
        <v>1.0934393638170974</v>
      </c>
      <c r="G71" s="12">
        <f t="shared" si="31"/>
        <v>1.1928429423459244</v>
      </c>
      <c r="H71" s="12">
        <f t="shared" si="31"/>
        <v>1.7892644135188867</v>
      </c>
      <c r="I71" s="12">
        <f t="shared" si="31"/>
        <v>1.3916500994035785</v>
      </c>
      <c r="J71" s="12">
        <f t="shared" si="31"/>
        <v>1.0934393638170974</v>
      </c>
      <c r="K71" s="4">
        <f t="shared" si="31"/>
        <v>2.4850894632206759</v>
      </c>
      <c r="L71" s="4">
        <f t="shared" si="31"/>
        <v>3.4791252485089466</v>
      </c>
      <c r="M71" s="4">
        <f t="shared" si="31"/>
        <v>2.4850894632206759</v>
      </c>
      <c r="N71" s="4">
        <f t="shared" si="31"/>
        <v>5.1689860834990062</v>
      </c>
      <c r="O71" s="4">
        <f t="shared" si="31"/>
        <v>7.0576540755467194</v>
      </c>
      <c r="P71" s="4">
        <f t="shared" si="31"/>
        <v>16.600397614314115</v>
      </c>
      <c r="Q71" s="4">
        <f t="shared" si="31"/>
        <v>38.17097415506958</v>
      </c>
      <c r="R71" s="4">
        <f t="shared" si="30"/>
        <v>100</v>
      </c>
    </row>
    <row r="72" spans="1:19" ht="15" customHeight="1" x14ac:dyDescent="0.15">
      <c r="B72" s="174"/>
      <c r="C72" s="179" t="s">
        <v>175</v>
      </c>
      <c r="D72" s="20">
        <f>R67</f>
        <v>1006</v>
      </c>
      <c r="E72" s="12">
        <f t="shared" ref="E72:Q72" si="32">E67/$D72*100</f>
        <v>43.439363817097416</v>
      </c>
      <c r="F72" s="12">
        <f t="shared" si="32"/>
        <v>2.7833001988071571</v>
      </c>
      <c r="G72" s="12">
        <f t="shared" si="32"/>
        <v>2.286282306163022</v>
      </c>
      <c r="H72" s="12">
        <f t="shared" si="32"/>
        <v>1.7892644135188867</v>
      </c>
      <c r="I72" s="12">
        <f t="shared" si="32"/>
        <v>0.99403578528827041</v>
      </c>
      <c r="J72" s="12">
        <f t="shared" si="32"/>
        <v>0.69582504970178927</v>
      </c>
      <c r="K72" s="4">
        <f t="shared" si="32"/>
        <v>0.79522862823061624</v>
      </c>
      <c r="L72" s="4">
        <f t="shared" si="32"/>
        <v>9.940357852882703E-2</v>
      </c>
      <c r="M72" s="4">
        <f t="shared" si="32"/>
        <v>0.89463220675944333</v>
      </c>
      <c r="N72" s="4">
        <f t="shared" si="32"/>
        <v>0.59642147117296218</v>
      </c>
      <c r="O72" s="4">
        <f t="shared" si="32"/>
        <v>0.39761431411530812</v>
      </c>
      <c r="P72" s="4">
        <f t="shared" si="32"/>
        <v>1.6898608349900597</v>
      </c>
      <c r="Q72" s="4">
        <f t="shared" si="32"/>
        <v>43.538767395626245</v>
      </c>
      <c r="R72" s="4">
        <f t="shared" si="30"/>
        <v>100</v>
      </c>
    </row>
    <row r="73" spans="1:19" ht="15" customHeight="1" x14ac:dyDescent="0.15">
      <c r="B73" s="174"/>
      <c r="C73" s="179" t="s">
        <v>57</v>
      </c>
      <c r="D73" s="20">
        <f>R68</f>
        <v>1006</v>
      </c>
      <c r="E73" s="12">
        <f t="shared" ref="E73:Q73" si="33">E68/$D73*100</f>
        <v>24.453280318091451</v>
      </c>
      <c r="F73" s="12">
        <f t="shared" si="33"/>
        <v>1.3916500994035785</v>
      </c>
      <c r="G73" s="12">
        <f t="shared" si="33"/>
        <v>0.79522862823061624</v>
      </c>
      <c r="H73" s="12">
        <f t="shared" si="33"/>
        <v>2.982107355864811</v>
      </c>
      <c r="I73" s="12">
        <f t="shared" si="33"/>
        <v>3.8767395626242549</v>
      </c>
      <c r="J73" s="12">
        <f t="shared" si="33"/>
        <v>2.286282306163022</v>
      </c>
      <c r="K73" s="4">
        <f t="shared" si="33"/>
        <v>4.6719681908548711</v>
      </c>
      <c r="L73" s="4">
        <f t="shared" si="33"/>
        <v>3.180914512922465</v>
      </c>
      <c r="M73" s="4">
        <f t="shared" si="33"/>
        <v>3.7773359840954273</v>
      </c>
      <c r="N73" s="4">
        <f t="shared" si="33"/>
        <v>4.7713717693836974</v>
      </c>
      <c r="O73" s="4">
        <f t="shared" si="33"/>
        <v>4.3737574552683895</v>
      </c>
      <c r="P73" s="4">
        <f t="shared" si="33"/>
        <v>7.0576540755467194</v>
      </c>
      <c r="Q73" s="4">
        <f t="shared" si="33"/>
        <v>36.381709741550694</v>
      </c>
      <c r="R73" s="4">
        <f t="shared" si="30"/>
        <v>100</v>
      </c>
    </row>
    <row r="74" spans="1:19" ht="15" customHeight="1" x14ac:dyDescent="0.15">
      <c r="B74" s="174"/>
      <c r="C74" s="179" t="s">
        <v>381</v>
      </c>
      <c r="D74" s="20">
        <f>R69</f>
        <v>1006</v>
      </c>
      <c r="E74" s="12">
        <f t="shared" ref="E74:Q74" si="34">E69/$D74*100</f>
        <v>49.502982107355862</v>
      </c>
      <c r="F74" s="12">
        <f t="shared" si="34"/>
        <v>0.79522862823061624</v>
      </c>
      <c r="G74" s="12">
        <f t="shared" si="34"/>
        <v>0.79522862823061624</v>
      </c>
      <c r="H74" s="12">
        <f t="shared" si="34"/>
        <v>1.0934393638170974</v>
      </c>
      <c r="I74" s="12">
        <f t="shared" si="34"/>
        <v>0.49701789264413521</v>
      </c>
      <c r="J74" s="12">
        <f t="shared" si="34"/>
        <v>0.79522862823061624</v>
      </c>
      <c r="K74" s="4">
        <f t="shared" si="34"/>
        <v>0.69582504970178927</v>
      </c>
      <c r="L74" s="4">
        <f t="shared" si="34"/>
        <v>0.49701789264413521</v>
      </c>
      <c r="M74" s="4">
        <f t="shared" si="34"/>
        <v>0.69582504970178927</v>
      </c>
      <c r="N74" s="4">
        <f t="shared" si="34"/>
        <v>0.59642147117296218</v>
      </c>
      <c r="O74" s="4">
        <f t="shared" si="34"/>
        <v>0.49701789264413521</v>
      </c>
      <c r="P74" s="4">
        <f t="shared" si="34"/>
        <v>1.7892644135188867</v>
      </c>
      <c r="Q74" s="4">
        <f t="shared" si="34"/>
        <v>41.749502982107359</v>
      </c>
      <c r="R74" s="4">
        <f t="shared" si="30"/>
        <v>100</v>
      </c>
    </row>
    <row r="75" spans="1:19" ht="15" customHeight="1" x14ac:dyDescent="0.15">
      <c r="B75" s="175"/>
      <c r="C75" s="180" t="s">
        <v>382</v>
      </c>
      <c r="D75" s="21">
        <f>R70</f>
        <v>1006</v>
      </c>
      <c r="E75" s="13">
        <f t="shared" ref="E75:Q75" si="35">E70/$D75*100</f>
        <v>52.186878727634188</v>
      </c>
      <c r="F75" s="13">
        <f t="shared" si="35"/>
        <v>9.940357852882703E-2</v>
      </c>
      <c r="G75" s="13">
        <f t="shared" si="35"/>
        <v>0.19880715705765406</v>
      </c>
      <c r="H75" s="13">
        <f t="shared" si="35"/>
        <v>0.19880715705765406</v>
      </c>
      <c r="I75" s="13">
        <f t="shared" si="35"/>
        <v>0.19880715705765406</v>
      </c>
      <c r="J75" s="13">
        <f t="shared" si="35"/>
        <v>9.940357852882703E-2</v>
      </c>
      <c r="K75" s="5">
        <f t="shared" si="35"/>
        <v>0.69582504970178927</v>
      </c>
      <c r="L75" s="5">
        <f t="shared" si="35"/>
        <v>0.69582504970178927</v>
      </c>
      <c r="M75" s="5">
        <f t="shared" si="35"/>
        <v>0.29821073558648109</v>
      </c>
      <c r="N75" s="5">
        <f t="shared" si="35"/>
        <v>0.19880715705765406</v>
      </c>
      <c r="O75" s="5">
        <f t="shared" si="35"/>
        <v>0.59642147117296218</v>
      </c>
      <c r="P75" s="5">
        <f t="shared" si="35"/>
        <v>0.89463220675944333</v>
      </c>
      <c r="Q75" s="5">
        <f t="shared" si="35"/>
        <v>43.638170974155074</v>
      </c>
      <c r="R75" s="5">
        <f t="shared" si="30"/>
        <v>99.999999999999986</v>
      </c>
    </row>
    <row r="76" spans="1:19" ht="15" customHeight="1" x14ac:dyDescent="0.15">
      <c r="B76" s="95"/>
      <c r="C76" s="181"/>
      <c r="D76" s="54"/>
      <c r="E76" s="14"/>
      <c r="F76" s="14"/>
      <c r="G76" s="14"/>
      <c r="H76" s="14"/>
      <c r="I76" s="14"/>
      <c r="J76" s="14"/>
      <c r="K76" s="81"/>
      <c r="L76" s="81"/>
      <c r="M76" s="81"/>
      <c r="N76" s="81"/>
      <c r="O76" s="81"/>
      <c r="P76" s="81"/>
      <c r="Q76" s="81"/>
      <c r="R76" s="81"/>
    </row>
    <row r="77" spans="1:19" ht="15" customHeight="1" x14ac:dyDescent="0.15">
      <c r="A77" s="74" t="s">
        <v>738</v>
      </c>
    </row>
    <row r="78" spans="1:19" ht="15" customHeight="1" x14ac:dyDescent="0.15">
      <c r="A78" s="1" t="s">
        <v>739</v>
      </c>
      <c r="B78" s="63"/>
      <c r="C78" s="63"/>
      <c r="D78" s="45"/>
      <c r="E78" s="14"/>
      <c r="F78" s="14"/>
      <c r="G78" s="14"/>
      <c r="H78" s="14"/>
      <c r="I78" s="14"/>
      <c r="J78" s="202"/>
      <c r="K78" s="1"/>
    </row>
    <row r="79" spans="1:19" ht="32.4" x14ac:dyDescent="0.15">
      <c r="B79" s="38"/>
      <c r="C79" s="170" t="s">
        <v>4</v>
      </c>
      <c r="D79" s="29"/>
      <c r="E79" s="173" t="s">
        <v>199</v>
      </c>
      <c r="F79" s="172" t="s">
        <v>88</v>
      </c>
      <c r="G79" s="172" t="s">
        <v>383</v>
      </c>
      <c r="H79" s="172" t="s">
        <v>90</v>
      </c>
      <c r="I79" s="172" t="s">
        <v>91</v>
      </c>
      <c r="J79" s="203" t="s">
        <v>155</v>
      </c>
      <c r="K79" s="177" t="s">
        <v>156</v>
      </c>
      <c r="L79" s="177" t="s">
        <v>157</v>
      </c>
      <c r="M79" s="177" t="s">
        <v>161</v>
      </c>
      <c r="N79" s="177" t="s">
        <v>162</v>
      </c>
      <c r="O79" s="177" t="s">
        <v>163</v>
      </c>
      <c r="P79" s="128" t="s">
        <v>174</v>
      </c>
      <c r="Q79" s="177" t="s">
        <v>160</v>
      </c>
      <c r="R79" s="128" t="s">
        <v>4</v>
      </c>
      <c r="S79" s="128" t="s">
        <v>384</v>
      </c>
    </row>
    <row r="80" spans="1:19" ht="15" customHeight="1" x14ac:dyDescent="0.15">
      <c r="B80" s="60" t="s">
        <v>2</v>
      </c>
      <c r="C80" s="178" t="s">
        <v>56</v>
      </c>
      <c r="D80" s="48"/>
      <c r="E80" s="8">
        <v>18</v>
      </c>
      <c r="F80" s="8">
        <v>7</v>
      </c>
      <c r="G80" s="8">
        <v>9</v>
      </c>
      <c r="H80" s="8">
        <v>12</v>
      </c>
      <c r="I80" s="8">
        <v>22</v>
      </c>
      <c r="J80" s="8">
        <v>10</v>
      </c>
      <c r="K80" s="17">
        <v>24</v>
      </c>
      <c r="L80" s="17">
        <v>27</v>
      </c>
      <c r="M80" s="17">
        <v>20</v>
      </c>
      <c r="N80" s="17">
        <v>47</v>
      </c>
      <c r="O80" s="17">
        <v>73</v>
      </c>
      <c r="P80" s="17">
        <v>166</v>
      </c>
      <c r="Q80" s="17">
        <v>156</v>
      </c>
      <c r="R80" s="17">
        <f>SUM(E80:Q80)</f>
        <v>591</v>
      </c>
      <c r="S80" s="3">
        <v>77.395190744954462</v>
      </c>
    </row>
    <row r="81" spans="2:19" ht="15" customHeight="1" x14ac:dyDescent="0.15">
      <c r="B81" s="174"/>
      <c r="C81" s="179" t="s">
        <v>175</v>
      </c>
      <c r="D81" s="49"/>
      <c r="E81" s="9">
        <v>23</v>
      </c>
      <c r="F81" s="9">
        <v>19</v>
      </c>
      <c r="G81" s="9">
        <v>21</v>
      </c>
      <c r="H81" s="9">
        <v>17</v>
      </c>
      <c r="I81" s="9">
        <v>11</v>
      </c>
      <c r="J81" s="9">
        <v>5</v>
      </c>
      <c r="K81" s="18">
        <v>9</v>
      </c>
      <c r="L81" s="18">
        <v>3</v>
      </c>
      <c r="M81" s="18">
        <v>5</v>
      </c>
      <c r="N81" s="18">
        <v>6</v>
      </c>
      <c r="O81" s="18">
        <v>9</v>
      </c>
      <c r="P81" s="18">
        <v>15</v>
      </c>
      <c r="Q81" s="18">
        <v>68</v>
      </c>
      <c r="R81" s="18">
        <f t="shared" ref="R81:R89" si="36">SUM(E81:Q81)</f>
        <v>211</v>
      </c>
      <c r="S81" s="4">
        <v>37.112531591348493</v>
      </c>
    </row>
    <row r="82" spans="2:19" ht="15" customHeight="1" x14ac:dyDescent="0.15">
      <c r="B82" s="174"/>
      <c r="C82" s="179" t="s">
        <v>57</v>
      </c>
      <c r="D82" s="49"/>
      <c r="E82" s="9">
        <v>23</v>
      </c>
      <c r="F82" s="9">
        <v>9</v>
      </c>
      <c r="G82" s="9">
        <v>10</v>
      </c>
      <c r="H82" s="9">
        <v>15</v>
      </c>
      <c r="I82" s="9">
        <v>27</v>
      </c>
      <c r="J82" s="9">
        <v>17</v>
      </c>
      <c r="K82" s="18">
        <v>31</v>
      </c>
      <c r="L82" s="18">
        <v>36</v>
      </c>
      <c r="M82" s="18">
        <v>34</v>
      </c>
      <c r="N82" s="18">
        <v>59</v>
      </c>
      <c r="O82" s="18">
        <v>35</v>
      </c>
      <c r="P82" s="18">
        <v>87</v>
      </c>
      <c r="Q82" s="18">
        <v>132</v>
      </c>
      <c r="R82" s="18">
        <f t="shared" si="36"/>
        <v>515</v>
      </c>
      <c r="S82" s="4">
        <v>67.402415437568251</v>
      </c>
    </row>
    <row r="83" spans="2:19" ht="15" customHeight="1" x14ac:dyDescent="0.15">
      <c r="B83" s="174"/>
      <c r="C83" s="179" t="s">
        <v>381</v>
      </c>
      <c r="D83" s="49"/>
      <c r="E83" s="9">
        <v>14</v>
      </c>
      <c r="F83" s="9">
        <v>5</v>
      </c>
      <c r="G83" s="9">
        <v>9</v>
      </c>
      <c r="H83" s="9">
        <v>7</v>
      </c>
      <c r="I83" s="9">
        <v>2</v>
      </c>
      <c r="J83" s="9">
        <v>3</v>
      </c>
      <c r="K83" s="18">
        <v>3</v>
      </c>
      <c r="L83" s="18">
        <v>2</v>
      </c>
      <c r="M83" s="18">
        <v>2</v>
      </c>
      <c r="N83" s="18">
        <v>4</v>
      </c>
      <c r="O83" s="18">
        <v>0</v>
      </c>
      <c r="P83" s="18">
        <v>7</v>
      </c>
      <c r="Q83" s="18">
        <v>26</v>
      </c>
      <c r="R83" s="18">
        <f t="shared" si="36"/>
        <v>84</v>
      </c>
      <c r="S83" s="4">
        <v>34.496720306073804</v>
      </c>
    </row>
    <row r="84" spans="2:19" ht="15" customHeight="1" x14ac:dyDescent="0.15">
      <c r="B84" s="175"/>
      <c r="C84" s="180" t="s">
        <v>382</v>
      </c>
      <c r="D84" s="176"/>
      <c r="E84" s="10">
        <v>16</v>
      </c>
      <c r="F84" s="10">
        <v>1</v>
      </c>
      <c r="G84" s="10">
        <v>2</v>
      </c>
      <c r="H84" s="10">
        <v>2</v>
      </c>
      <c r="I84" s="10">
        <v>2</v>
      </c>
      <c r="J84" s="10">
        <v>1</v>
      </c>
      <c r="K84" s="19">
        <v>5</v>
      </c>
      <c r="L84" s="19">
        <v>5</v>
      </c>
      <c r="M84" s="19">
        <v>4</v>
      </c>
      <c r="N84" s="19">
        <v>3</v>
      </c>
      <c r="O84" s="19">
        <v>7</v>
      </c>
      <c r="P84" s="19">
        <v>6</v>
      </c>
      <c r="Q84" s="19">
        <v>27</v>
      </c>
      <c r="R84" s="19">
        <f t="shared" si="36"/>
        <v>81</v>
      </c>
      <c r="S84" s="5">
        <v>48.339342523461845</v>
      </c>
    </row>
    <row r="85" spans="2:19" ht="15" customHeight="1" x14ac:dyDescent="0.15">
      <c r="B85" s="60" t="s">
        <v>3</v>
      </c>
      <c r="C85" s="178" t="s">
        <v>56</v>
      </c>
      <c r="D85" s="20">
        <f>R80</f>
        <v>591</v>
      </c>
      <c r="E85" s="12">
        <f t="shared" ref="E85:Q85" si="37">E80/$D85*100</f>
        <v>3.0456852791878175</v>
      </c>
      <c r="F85" s="12">
        <f t="shared" si="37"/>
        <v>1.1844331641285957</v>
      </c>
      <c r="G85" s="12">
        <f t="shared" si="37"/>
        <v>1.5228426395939088</v>
      </c>
      <c r="H85" s="12">
        <f t="shared" si="37"/>
        <v>2.030456852791878</v>
      </c>
      <c r="I85" s="12">
        <f t="shared" si="37"/>
        <v>3.7225042301184432</v>
      </c>
      <c r="J85" s="12">
        <f t="shared" si="37"/>
        <v>1.6920473773265652</v>
      </c>
      <c r="K85" s="4">
        <f t="shared" si="37"/>
        <v>4.0609137055837561</v>
      </c>
      <c r="L85" s="4">
        <f t="shared" si="37"/>
        <v>4.5685279187817258</v>
      </c>
      <c r="M85" s="4">
        <f t="shared" si="37"/>
        <v>3.3840947546531304</v>
      </c>
      <c r="N85" s="4">
        <f t="shared" si="37"/>
        <v>7.9526226734348562</v>
      </c>
      <c r="O85" s="4">
        <f t="shared" si="37"/>
        <v>12.351945854483926</v>
      </c>
      <c r="P85" s="4">
        <f t="shared" si="37"/>
        <v>28.087986463620979</v>
      </c>
      <c r="Q85" s="4">
        <f t="shared" si="37"/>
        <v>26.395939086294419</v>
      </c>
      <c r="R85" s="4">
        <f t="shared" si="36"/>
        <v>100</v>
      </c>
    </row>
    <row r="86" spans="2:19" ht="15" customHeight="1" x14ac:dyDescent="0.15">
      <c r="B86" s="174"/>
      <c r="C86" s="179" t="s">
        <v>175</v>
      </c>
      <c r="D86" s="20">
        <f>R81</f>
        <v>211</v>
      </c>
      <c r="E86" s="12">
        <f t="shared" ref="E86:Q86" si="38">E81/$D86*100</f>
        <v>10.900473933649289</v>
      </c>
      <c r="F86" s="12">
        <f t="shared" si="38"/>
        <v>9.0047393364928912</v>
      </c>
      <c r="G86" s="12">
        <f t="shared" si="38"/>
        <v>9.9526066350710902</v>
      </c>
      <c r="H86" s="12">
        <f t="shared" si="38"/>
        <v>8.0568720379146921</v>
      </c>
      <c r="I86" s="12">
        <f t="shared" si="38"/>
        <v>5.2132701421800949</v>
      </c>
      <c r="J86" s="12">
        <f t="shared" si="38"/>
        <v>2.3696682464454977</v>
      </c>
      <c r="K86" s="4">
        <f t="shared" si="38"/>
        <v>4.2654028436018958</v>
      </c>
      <c r="L86" s="4">
        <f t="shared" si="38"/>
        <v>1.4218009478672986</v>
      </c>
      <c r="M86" s="4">
        <f t="shared" si="38"/>
        <v>2.3696682464454977</v>
      </c>
      <c r="N86" s="4">
        <f t="shared" si="38"/>
        <v>2.8436018957345972</v>
      </c>
      <c r="O86" s="4">
        <f t="shared" si="38"/>
        <v>4.2654028436018958</v>
      </c>
      <c r="P86" s="4">
        <f t="shared" si="38"/>
        <v>7.109004739336493</v>
      </c>
      <c r="Q86" s="4">
        <f t="shared" si="38"/>
        <v>32.227488151658768</v>
      </c>
      <c r="R86" s="4">
        <f t="shared" si="36"/>
        <v>100</v>
      </c>
    </row>
    <row r="87" spans="2:19" ht="15" customHeight="1" x14ac:dyDescent="0.15">
      <c r="B87" s="174"/>
      <c r="C87" s="179" t="s">
        <v>57</v>
      </c>
      <c r="D87" s="20">
        <f>R82</f>
        <v>515</v>
      </c>
      <c r="E87" s="12">
        <f t="shared" ref="E87:Q87" si="39">E82/$D87*100</f>
        <v>4.4660194174757279</v>
      </c>
      <c r="F87" s="12">
        <f t="shared" si="39"/>
        <v>1.7475728155339807</v>
      </c>
      <c r="G87" s="12">
        <f t="shared" si="39"/>
        <v>1.9417475728155338</v>
      </c>
      <c r="H87" s="12">
        <f t="shared" si="39"/>
        <v>2.912621359223301</v>
      </c>
      <c r="I87" s="12">
        <f t="shared" si="39"/>
        <v>5.2427184466019421</v>
      </c>
      <c r="J87" s="12">
        <f t="shared" si="39"/>
        <v>3.3009708737864081</v>
      </c>
      <c r="K87" s="4">
        <f t="shared" si="39"/>
        <v>6.0194174757281553</v>
      </c>
      <c r="L87" s="4">
        <f t="shared" si="39"/>
        <v>6.9902912621359228</v>
      </c>
      <c r="M87" s="4">
        <f t="shared" si="39"/>
        <v>6.6019417475728162</v>
      </c>
      <c r="N87" s="4">
        <f t="shared" si="39"/>
        <v>11.456310679611651</v>
      </c>
      <c r="O87" s="4">
        <f t="shared" si="39"/>
        <v>6.7961165048543686</v>
      </c>
      <c r="P87" s="4">
        <f t="shared" si="39"/>
        <v>16.893203883495143</v>
      </c>
      <c r="Q87" s="4">
        <f t="shared" si="39"/>
        <v>25.631067961165048</v>
      </c>
      <c r="R87" s="4">
        <f t="shared" si="36"/>
        <v>100</v>
      </c>
    </row>
    <row r="88" spans="2:19" ht="15" customHeight="1" x14ac:dyDescent="0.15">
      <c r="B88" s="174"/>
      <c r="C88" s="179" t="s">
        <v>381</v>
      </c>
      <c r="D88" s="20">
        <f>R83</f>
        <v>84</v>
      </c>
      <c r="E88" s="12">
        <f t="shared" ref="E88:Q88" si="40">E83/$D88*100</f>
        <v>16.666666666666664</v>
      </c>
      <c r="F88" s="12">
        <f t="shared" si="40"/>
        <v>5.9523809523809517</v>
      </c>
      <c r="G88" s="12">
        <f t="shared" si="40"/>
        <v>10.714285714285714</v>
      </c>
      <c r="H88" s="12">
        <f t="shared" si="40"/>
        <v>8.3333333333333321</v>
      </c>
      <c r="I88" s="12">
        <f t="shared" si="40"/>
        <v>2.3809523809523809</v>
      </c>
      <c r="J88" s="12">
        <f t="shared" si="40"/>
        <v>3.5714285714285712</v>
      </c>
      <c r="K88" s="4">
        <f t="shared" si="40"/>
        <v>3.5714285714285712</v>
      </c>
      <c r="L88" s="4">
        <f t="shared" si="40"/>
        <v>2.3809523809523809</v>
      </c>
      <c r="M88" s="4">
        <f t="shared" si="40"/>
        <v>2.3809523809523809</v>
      </c>
      <c r="N88" s="4">
        <f t="shared" si="40"/>
        <v>4.7619047619047619</v>
      </c>
      <c r="O88" s="4">
        <f t="shared" si="40"/>
        <v>0</v>
      </c>
      <c r="P88" s="4">
        <f t="shared" si="40"/>
        <v>8.3333333333333321</v>
      </c>
      <c r="Q88" s="4">
        <f t="shared" si="40"/>
        <v>30.952380952380953</v>
      </c>
      <c r="R88" s="4">
        <f t="shared" si="36"/>
        <v>99.999999999999972</v>
      </c>
    </row>
    <row r="89" spans="2:19" ht="15" customHeight="1" x14ac:dyDescent="0.15">
      <c r="B89" s="175"/>
      <c r="C89" s="180" t="s">
        <v>382</v>
      </c>
      <c r="D89" s="21">
        <f>R84</f>
        <v>81</v>
      </c>
      <c r="E89" s="13">
        <f t="shared" ref="E89:Q89" si="41">E84/$D89*100</f>
        <v>19.753086419753085</v>
      </c>
      <c r="F89" s="13">
        <f t="shared" si="41"/>
        <v>1.2345679012345678</v>
      </c>
      <c r="G89" s="13">
        <f t="shared" si="41"/>
        <v>2.4691358024691357</v>
      </c>
      <c r="H89" s="13">
        <f t="shared" si="41"/>
        <v>2.4691358024691357</v>
      </c>
      <c r="I89" s="13">
        <f t="shared" si="41"/>
        <v>2.4691358024691357</v>
      </c>
      <c r="J89" s="13">
        <f t="shared" si="41"/>
        <v>1.2345679012345678</v>
      </c>
      <c r="K89" s="5">
        <f t="shared" si="41"/>
        <v>6.1728395061728394</v>
      </c>
      <c r="L89" s="5">
        <f t="shared" si="41"/>
        <v>6.1728395061728394</v>
      </c>
      <c r="M89" s="5">
        <f t="shared" si="41"/>
        <v>4.9382716049382713</v>
      </c>
      <c r="N89" s="5">
        <f t="shared" si="41"/>
        <v>3.7037037037037033</v>
      </c>
      <c r="O89" s="5">
        <f t="shared" si="41"/>
        <v>8.6419753086419746</v>
      </c>
      <c r="P89" s="5">
        <f t="shared" si="41"/>
        <v>7.4074074074074066</v>
      </c>
      <c r="Q89" s="5">
        <f t="shared" si="41"/>
        <v>33.333333333333329</v>
      </c>
      <c r="R89" s="5">
        <f t="shared" si="36"/>
        <v>100</v>
      </c>
    </row>
    <row r="90" spans="2:19" ht="15" customHeight="1" x14ac:dyDescent="0.15">
      <c r="B90" s="95"/>
      <c r="C90" s="95"/>
      <c r="D90" s="56"/>
      <c r="E90" s="14"/>
      <c r="F90" s="14"/>
      <c r="G90" s="14"/>
      <c r="H90" s="14"/>
      <c r="I90" s="14"/>
      <c r="J90" s="202"/>
      <c r="K90" s="1"/>
    </row>
    <row r="91" spans="2:19" ht="32.4" x14ac:dyDescent="0.15">
      <c r="B91" s="38"/>
      <c r="C91" s="170" t="s">
        <v>232</v>
      </c>
      <c r="D91" s="29"/>
      <c r="E91" s="173" t="s">
        <v>199</v>
      </c>
      <c r="F91" s="172" t="s">
        <v>88</v>
      </c>
      <c r="G91" s="172" t="s">
        <v>383</v>
      </c>
      <c r="H91" s="172" t="s">
        <v>90</v>
      </c>
      <c r="I91" s="172" t="s">
        <v>91</v>
      </c>
      <c r="J91" s="203" t="s">
        <v>155</v>
      </c>
      <c r="K91" s="177" t="s">
        <v>156</v>
      </c>
      <c r="L91" s="177" t="s">
        <v>157</v>
      </c>
      <c r="M91" s="177" t="s">
        <v>161</v>
      </c>
      <c r="N91" s="177" t="s">
        <v>162</v>
      </c>
      <c r="O91" s="177" t="s">
        <v>163</v>
      </c>
      <c r="P91" s="128" t="s">
        <v>174</v>
      </c>
      <c r="Q91" s="177" t="s">
        <v>160</v>
      </c>
      <c r="R91" s="128" t="s">
        <v>4</v>
      </c>
      <c r="S91" s="128" t="s">
        <v>384</v>
      </c>
    </row>
    <row r="92" spans="2:19" ht="15" customHeight="1" x14ac:dyDescent="0.15">
      <c r="B92" s="60" t="s">
        <v>2</v>
      </c>
      <c r="C92" s="178" t="s">
        <v>56</v>
      </c>
      <c r="D92" s="48"/>
      <c r="E92" s="8">
        <v>6</v>
      </c>
      <c r="F92" s="8">
        <v>1</v>
      </c>
      <c r="G92" s="8">
        <v>5</v>
      </c>
      <c r="H92" s="8">
        <v>2</v>
      </c>
      <c r="I92" s="8">
        <v>12</v>
      </c>
      <c r="J92" s="8">
        <v>3</v>
      </c>
      <c r="K92" s="17">
        <v>9</v>
      </c>
      <c r="L92" s="17">
        <v>6</v>
      </c>
      <c r="M92" s="17">
        <v>8</v>
      </c>
      <c r="N92" s="17">
        <v>15</v>
      </c>
      <c r="O92" s="17">
        <v>31</v>
      </c>
      <c r="P92" s="17">
        <v>103</v>
      </c>
      <c r="Q92" s="17">
        <v>76</v>
      </c>
      <c r="R92" s="17">
        <f>SUM(E92:Q92)</f>
        <v>277</v>
      </c>
      <c r="S92" s="3">
        <v>82.823889563238339</v>
      </c>
    </row>
    <row r="93" spans="2:19" ht="15" customHeight="1" x14ac:dyDescent="0.15">
      <c r="B93" s="174"/>
      <c r="C93" s="179" t="s">
        <v>175</v>
      </c>
      <c r="D93" s="49"/>
      <c r="E93" s="9">
        <v>8</v>
      </c>
      <c r="F93" s="9">
        <v>1</v>
      </c>
      <c r="G93" s="9">
        <v>9</v>
      </c>
      <c r="H93" s="9">
        <v>6</v>
      </c>
      <c r="I93" s="9">
        <v>4</v>
      </c>
      <c r="J93" s="9">
        <v>3</v>
      </c>
      <c r="K93" s="18">
        <v>4</v>
      </c>
      <c r="L93" s="18">
        <v>3</v>
      </c>
      <c r="M93" s="18">
        <v>1</v>
      </c>
      <c r="N93" s="18">
        <v>3</v>
      </c>
      <c r="O93" s="18">
        <v>8</v>
      </c>
      <c r="P93" s="18">
        <v>7</v>
      </c>
      <c r="Q93" s="18">
        <v>37</v>
      </c>
      <c r="R93" s="18">
        <f t="shared" ref="R93:R101" si="42">SUM(E93:Q93)</f>
        <v>94</v>
      </c>
      <c r="S93" s="4">
        <v>47.823151454281145</v>
      </c>
    </row>
    <row r="94" spans="2:19" ht="15" customHeight="1" x14ac:dyDescent="0.15">
      <c r="B94" s="174"/>
      <c r="C94" s="179" t="s">
        <v>57</v>
      </c>
      <c r="D94" s="49"/>
      <c r="E94" s="9">
        <v>14</v>
      </c>
      <c r="F94" s="9">
        <v>2</v>
      </c>
      <c r="G94" s="9">
        <v>4</v>
      </c>
      <c r="H94" s="9">
        <v>7</v>
      </c>
      <c r="I94" s="9">
        <v>7</v>
      </c>
      <c r="J94" s="9">
        <v>8</v>
      </c>
      <c r="K94" s="18">
        <v>7</v>
      </c>
      <c r="L94" s="18">
        <v>17</v>
      </c>
      <c r="M94" s="18">
        <v>15</v>
      </c>
      <c r="N94" s="18">
        <v>32</v>
      </c>
      <c r="O94" s="18">
        <v>19</v>
      </c>
      <c r="P94" s="18">
        <v>65</v>
      </c>
      <c r="Q94" s="18">
        <v>67</v>
      </c>
      <c r="R94" s="18">
        <f t="shared" si="42"/>
        <v>264</v>
      </c>
      <c r="S94" s="4">
        <v>73.422806223891527</v>
      </c>
    </row>
    <row r="95" spans="2:19" ht="15" customHeight="1" x14ac:dyDescent="0.15">
      <c r="B95" s="174"/>
      <c r="C95" s="179" t="s">
        <v>381</v>
      </c>
      <c r="D95" s="49"/>
      <c r="E95" s="9">
        <v>3</v>
      </c>
      <c r="F95" s="9">
        <v>1</v>
      </c>
      <c r="G95" s="9">
        <v>1</v>
      </c>
      <c r="H95" s="9">
        <v>1</v>
      </c>
      <c r="I95" s="9">
        <v>0</v>
      </c>
      <c r="J95" s="9">
        <v>0</v>
      </c>
      <c r="K95" s="18">
        <v>1</v>
      </c>
      <c r="L95" s="18">
        <v>2</v>
      </c>
      <c r="M95" s="18">
        <v>0</v>
      </c>
      <c r="N95" s="18">
        <v>2</v>
      </c>
      <c r="O95" s="18">
        <v>0</v>
      </c>
      <c r="P95" s="18">
        <v>5</v>
      </c>
      <c r="Q95" s="18">
        <v>11</v>
      </c>
      <c r="R95" s="18">
        <f t="shared" si="42"/>
        <v>27</v>
      </c>
      <c r="S95" s="4">
        <v>55.749421296296283</v>
      </c>
    </row>
    <row r="96" spans="2:19" ht="15" customHeight="1" x14ac:dyDescent="0.15">
      <c r="B96" s="175"/>
      <c r="C96" s="180" t="s">
        <v>382</v>
      </c>
      <c r="D96" s="176"/>
      <c r="E96" s="10">
        <v>3</v>
      </c>
      <c r="F96" s="10">
        <v>0</v>
      </c>
      <c r="G96" s="10">
        <v>1</v>
      </c>
      <c r="H96" s="10">
        <v>1</v>
      </c>
      <c r="I96" s="10">
        <v>0</v>
      </c>
      <c r="J96" s="10">
        <v>0</v>
      </c>
      <c r="K96" s="19">
        <v>2</v>
      </c>
      <c r="L96" s="19">
        <v>0</v>
      </c>
      <c r="M96" s="19">
        <v>2</v>
      </c>
      <c r="N96" s="19">
        <v>2</v>
      </c>
      <c r="O96" s="19">
        <v>3</v>
      </c>
      <c r="P96" s="19">
        <v>4</v>
      </c>
      <c r="Q96" s="19">
        <v>11</v>
      </c>
      <c r="R96" s="19">
        <f t="shared" si="42"/>
        <v>29</v>
      </c>
      <c r="S96" s="5">
        <v>63.715914467946988</v>
      </c>
    </row>
    <row r="97" spans="2:19" ht="15" customHeight="1" x14ac:dyDescent="0.15">
      <c r="B97" s="60" t="s">
        <v>3</v>
      </c>
      <c r="C97" s="178" t="s">
        <v>56</v>
      </c>
      <c r="D97" s="20">
        <f>R92</f>
        <v>277</v>
      </c>
      <c r="E97" s="12">
        <f t="shared" ref="E97:Q97" si="43">E92/$D97*100</f>
        <v>2.1660649819494582</v>
      </c>
      <c r="F97" s="12">
        <f t="shared" si="43"/>
        <v>0.36101083032490977</v>
      </c>
      <c r="G97" s="12">
        <f t="shared" si="43"/>
        <v>1.8050541516245486</v>
      </c>
      <c r="H97" s="12">
        <f t="shared" si="43"/>
        <v>0.72202166064981954</v>
      </c>
      <c r="I97" s="12">
        <f t="shared" si="43"/>
        <v>4.3321299638989164</v>
      </c>
      <c r="J97" s="12">
        <f t="shared" si="43"/>
        <v>1.0830324909747291</v>
      </c>
      <c r="K97" s="4">
        <f t="shared" si="43"/>
        <v>3.2490974729241873</v>
      </c>
      <c r="L97" s="4">
        <f t="shared" si="43"/>
        <v>2.1660649819494582</v>
      </c>
      <c r="M97" s="4">
        <f t="shared" si="43"/>
        <v>2.8880866425992782</v>
      </c>
      <c r="N97" s="4">
        <f t="shared" si="43"/>
        <v>5.4151624548736459</v>
      </c>
      <c r="O97" s="4">
        <f t="shared" si="43"/>
        <v>11.191335740072201</v>
      </c>
      <c r="P97" s="4">
        <f t="shared" si="43"/>
        <v>37.184115523465707</v>
      </c>
      <c r="Q97" s="4">
        <f t="shared" si="43"/>
        <v>27.436823104693143</v>
      </c>
      <c r="R97" s="4">
        <f t="shared" si="42"/>
        <v>100</v>
      </c>
    </row>
    <row r="98" spans="2:19" ht="15" customHeight="1" x14ac:dyDescent="0.15">
      <c r="B98" s="174"/>
      <c r="C98" s="179" t="s">
        <v>175</v>
      </c>
      <c r="D98" s="20">
        <f>R93</f>
        <v>94</v>
      </c>
      <c r="E98" s="12">
        <f t="shared" ref="E98:Q98" si="44">E93/$D98*100</f>
        <v>8.5106382978723403</v>
      </c>
      <c r="F98" s="12">
        <f t="shared" si="44"/>
        <v>1.0638297872340425</v>
      </c>
      <c r="G98" s="12">
        <f t="shared" si="44"/>
        <v>9.5744680851063837</v>
      </c>
      <c r="H98" s="12">
        <f t="shared" si="44"/>
        <v>6.3829787234042552</v>
      </c>
      <c r="I98" s="12">
        <f t="shared" si="44"/>
        <v>4.2553191489361701</v>
      </c>
      <c r="J98" s="12">
        <f t="shared" si="44"/>
        <v>3.1914893617021276</v>
      </c>
      <c r="K98" s="4">
        <f t="shared" si="44"/>
        <v>4.2553191489361701</v>
      </c>
      <c r="L98" s="4">
        <f t="shared" si="44"/>
        <v>3.1914893617021276</v>
      </c>
      <c r="M98" s="4">
        <f t="shared" si="44"/>
        <v>1.0638297872340425</v>
      </c>
      <c r="N98" s="4">
        <f t="shared" si="44"/>
        <v>3.1914893617021276</v>
      </c>
      <c r="O98" s="4">
        <f t="shared" si="44"/>
        <v>8.5106382978723403</v>
      </c>
      <c r="P98" s="4">
        <f t="shared" si="44"/>
        <v>7.4468085106382977</v>
      </c>
      <c r="Q98" s="4">
        <f t="shared" si="44"/>
        <v>39.361702127659576</v>
      </c>
      <c r="R98" s="4">
        <f t="shared" si="42"/>
        <v>100</v>
      </c>
    </row>
    <row r="99" spans="2:19" ht="15" customHeight="1" x14ac:dyDescent="0.15">
      <c r="B99" s="174"/>
      <c r="C99" s="179" t="s">
        <v>57</v>
      </c>
      <c r="D99" s="20">
        <f>R94</f>
        <v>264</v>
      </c>
      <c r="E99" s="12">
        <f t="shared" ref="E99:Q99" si="45">E94/$D99*100</f>
        <v>5.3030303030303028</v>
      </c>
      <c r="F99" s="12">
        <f t="shared" si="45"/>
        <v>0.75757575757575757</v>
      </c>
      <c r="G99" s="12">
        <f t="shared" si="45"/>
        <v>1.5151515151515151</v>
      </c>
      <c r="H99" s="12">
        <f t="shared" si="45"/>
        <v>2.6515151515151514</v>
      </c>
      <c r="I99" s="12">
        <f t="shared" si="45"/>
        <v>2.6515151515151514</v>
      </c>
      <c r="J99" s="12">
        <f t="shared" si="45"/>
        <v>3.0303030303030303</v>
      </c>
      <c r="K99" s="4">
        <f t="shared" si="45"/>
        <v>2.6515151515151514</v>
      </c>
      <c r="L99" s="4">
        <f t="shared" si="45"/>
        <v>6.4393939393939394</v>
      </c>
      <c r="M99" s="4">
        <f t="shared" si="45"/>
        <v>5.6818181818181817</v>
      </c>
      <c r="N99" s="4">
        <f t="shared" si="45"/>
        <v>12.121212121212121</v>
      </c>
      <c r="O99" s="4">
        <f t="shared" si="45"/>
        <v>7.1969696969696972</v>
      </c>
      <c r="P99" s="4">
        <f t="shared" si="45"/>
        <v>24.621212121212121</v>
      </c>
      <c r="Q99" s="4">
        <f t="shared" si="45"/>
        <v>25.378787878787879</v>
      </c>
      <c r="R99" s="4">
        <f t="shared" si="42"/>
        <v>99.999999999999986</v>
      </c>
    </row>
    <row r="100" spans="2:19" ht="15" customHeight="1" x14ac:dyDescent="0.15">
      <c r="B100" s="174"/>
      <c r="C100" s="179" t="s">
        <v>381</v>
      </c>
      <c r="D100" s="20">
        <f>R95</f>
        <v>27</v>
      </c>
      <c r="E100" s="12">
        <f t="shared" ref="E100:Q100" si="46">E95/$D100*100</f>
        <v>11.111111111111111</v>
      </c>
      <c r="F100" s="12">
        <f t="shared" si="46"/>
        <v>3.7037037037037033</v>
      </c>
      <c r="G100" s="12">
        <f t="shared" si="46"/>
        <v>3.7037037037037033</v>
      </c>
      <c r="H100" s="12">
        <f t="shared" si="46"/>
        <v>3.7037037037037033</v>
      </c>
      <c r="I100" s="12">
        <f t="shared" si="46"/>
        <v>0</v>
      </c>
      <c r="J100" s="12">
        <f t="shared" si="46"/>
        <v>0</v>
      </c>
      <c r="K100" s="4">
        <f t="shared" si="46"/>
        <v>3.7037037037037033</v>
      </c>
      <c r="L100" s="4">
        <f t="shared" si="46"/>
        <v>7.4074074074074066</v>
      </c>
      <c r="M100" s="4">
        <f t="shared" si="46"/>
        <v>0</v>
      </c>
      <c r="N100" s="4">
        <f t="shared" si="46"/>
        <v>7.4074074074074066</v>
      </c>
      <c r="O100" s="4">
        <f t="shared" si="46"/>
        <v>0</v>
      </c>
      <c r="P100" s="4">
        <f t="shared" si="46"/>
        <v>18.518518518518519</v>
      </c>
      <c r="Q100" s="4">
        <f t="shared" si="46"/>
        <v>40.74074074074074</v>
      </c>
      <c r="R100" s="4">
        <f t="shared" si="42"/>
        <v>100</v>
      </c>
    </row>
    <row r="101" spans="2:19" ht="15" customHeight="1" x14ac:dyDescent="0.15">
      <c r="B101" s="175"/>
      <c r="C101" s="180" t="s">
        <v>382</v>
      </c>
      <c r="D101" s="21">
        <f>R96</f>
        <v>29</v>
      </c>
      <c r="E101" s="13">
        <f t="shared" ref="E101:Q101" si="47">E96/$D101*100</f>
        <v>10.344827586206897</v>
      </c>
      <c r="F101" s="13">
        <f t="shared" si="47"/>
        <v>0</v>
      </c>
      <c r="G101" s="13">
        <f t="shared" si="47"/>
        <v>3.4482758620689653</v>
      </c>
      <c r="H101" s="13">
        <f t="shared" si="47"/>
        <v>3.4482758620689653</v>
      </c>
      <c r="I101" s="13">
        <f t="shared" si="47"/>
        <v>0</v>
      </c>
      <c r="J101" s="13">
        <f t="shared" si="47"/>
        <v>0</v>
      </c>
      <c r="K101" s="5">
        <f t="shared" si="47"/>
        <v>6.8965517241379306</v>
      </c>
      <c r="L101" s="5">
        <f t="shared" si="47"/>
        <v>0</v>
      </c>
      <c r="M101" s="5">
        <f t="shared" si="47"/>
        <v>6.8965517241379306</v>
      </c>
      <c r="N101" s="5">
        <f t="shared" si="47"/>
        <v>6.8965517241379306</v>
      </c>
      <c r="O101" s="5">
        <f t="shared" si="47"/>
        <v>10.344827586206897</v>
      </c>
      <c r="P101" s="5">
        <f t="shared" si="47"/>
        <v>13.793103448275861</v>
      </c>
      <c r="Q101" s="5">
        <f t="shared" si="47"/>
        <v>37.931034482758619</v>
      </c>
      <c r="R101" s="5">
        <f t="shared" si="42"/>
        <v>99.999999999999986</v>
      </c>
    </row>
    <row r="102" spans="2:19" ht="15" customHeight="1" x14ac:dyDescent="0.15">
      <c r="B102" s="63"/>
      <c r="C102" s="63"/>
      <c r="D102" s="45"/>
      <c r="E102" s="14"/>
      <c r="F102" s="14"/>
      <c r="G102" s="14"/>
      <c r="H102" s="14"/>
      <c r="I102" s="14"/>
      <c r="J102" s="202"/>
      <c r="K102" s="1"/>
    </row>
    <row r="103" spans="2:19" ht="32.4" x14ac:dyDescent="0.15">
      <c r="B103" s="38"/>
      <c r="C103" s="170" t="s">
        <v>234</v>
      </c>
      <c r="D103" s="29"/>
      <c r="E103" s="173" t="s">
        <v>199</v>
      </c>
      <c r="F103" s="172" t="s">
        <v>88</v>
      </c>
      <c r="G103" s="172" t="s">
        <v>383</v>
      </c>
      <c r="H103" s="172" t="s">
        <v>90</v>
      </c>
      <c r="I103" s="172" t="s">
        <v>91</v>
      </c>
      <c r="J103" s="203" t="s">
        <v>155</v>
      </c>
      <c r="K103" s="177" t="s">
        <v>156</v>
      </c>
      <c r="L103" s="177" t="s">
        <v>157</v>
      </c>
      <c r="M103" s="177" t="s">
        <v>161</v>
      </c>
      <c r="N103" s="177" t="s">
        <v>162</v>
      </c>
      <c r="O103" s="177" t="s">
        <v>163</v>
      </c>
      <c r="P103" s="128" t="s">
        <v>174</v>
      </c>
      <c r="Q103" s="177" t="s">
        <v>160</v>
      </c>
      <c r="R103" s="128" t="s">
        <v>4</v>
      </c>
      <c r="S103" s="128" t="s">
        <v>384</v>
      </c>
    </row>
    <row r="104" spans="2:19" ht="15" customHeight="1" x14ac:dyDescent="0.15">
      <c r="B104" s="60" t="s">
        <v>2</v>
      </c>
      <c r="C104" s="178" t="s">
        <v>56</v>
      </c>
      <c r="D104" s="48"/>
      <c r="E104" s="8">
        <v>12</v>
      </c>
      <c r="F104" s="8">
        <v>6</v>
      </c>
      <c r="G104" s="8">
        <v>4</v>
      </c>
      <c r="H104" s="8">
        <v>10</v>
      </c>
      <c r="I104" s="8">
        <v>10</v>
      </c>
      <c r="J104" s="8">
        <v>7</v>
      </c>
      <c r="K104" s="17">
        <v>15</v>
      </c>
      <c r="L104" s="17">
        <v>21</v>
      </c>
      <c r="M104" s="17">
        <v>12</v>
      </c>
      <c r="N104" s="17">
        <v>32</v>
      </c>
      <c r="O104" s="17">
        <v>42</v>
      </c>
      <c r="P104" s="17">
        <v>63</v>
      </c>
      <c r="Q104" s="17">
        <v>80</v>
      </c>
      <c r="R104" s="17">
        <f>SUM(E104:Q104)</f>
        <v>314</v>
      </c>
      <c r="S104" s="3">
        <v>72.732077657454298</v>
      </c>
    </row>
    <row r="105" spans="2:19" ht="15" customHeight="1" x14ac:dyDescent="0.15">
      <c r="B105" s="174"/>
      <c r="C105" s="179" t="s">
        <v>175</v>
      </c>
      <c r="D105" s="49"/>
      <c r="E105" s="9">
        <v>15</v>
      </c>
      <c r="F105" s="9">
        <v>18</v>
      </c>
      <c r="G105" s="9">
        <v>12</v>
      </c>
      <c r="H105" s="9">
        <v>11</v>
      </c>
      <c r="I105" s="9">
        <v>7</v>
      </c>
      <c r="J105" s="9">
        <v>2</v>
      </c>
      <c r="K105" s="18">
        <v>5</v>
      </c>
      <c r="L105" s="18">
        <v>0</v>
      </c>
      <c r="M105" s="18">
        <v>4</v>
      </c>
      <c r="N105" s="18">
        <v>3</v>
      </c>
      <c r="O105" s="18">
        <v>1</v>
      </c>
      <c r="P105" s="18">
        <v>8</v>
      </c>
      <c r="Q105" s="18">
        <v>31</v>
      </c>
      <c r="R105" s="18">
        <f t="shared" ref="R105:R113" si="48">SUM(E105:Q105)</f>
        <v>117</v>
      </c>
      <c r="S105" s="4">
        <v>30.013632379869875</v>
      </c>
    </row>
    <row r="106" spans="2:19" ht="15" customHeight="1" x14ac:dyDescent="0.15">
      <c r="B106" s="174"/>
      <c r="C106" s="179" t="s">
        <v>57</v>
      </c>
      <c r="D106" s="49"/>
      <c r="E106" s="9">
        <v>9</v>
      </c>
      <c r="F106" s="9">
        <v>7</v>
      </c>
      <c r="G106" s="9">
        <v>6</v>
      </c>
      <c r="H106" s="9">
        <v>8</v>
      </c>
      <c r="I106" s="9">
        <v>20</v>
      </c>
      <c r="J106" s="9">
        <v>9</v>
      </c>
      <c r="K106" s="18">
        <v>24</v>
      </c>
      <c r="L106" s="18">
        <v>19</v>
      </c>
      <c r="M106" s="18">
        <v>19</v>
      </c>
      <c r="N106" s="18">
        <v>27</v>
      </c>
      <c r="O106" s="18">
        <v>16</v>
      </c>
      <c r="P106" s="18">
        <v>22</v>
      </c>
      <c r="Q106" s="18">
        <v>65</v>
      </c>
      <c r="R106" s="18">
        <f t="shared" si="48"/>
        <v>251</v>
      </c>
      <c r="S106" s="4">
        <v>61.025980034849539</v>
      </c>
    </row>
    <row r="107" spans="2:19" ht="15" customHeight="1" x14ac:dyDescent="0.15">
      <c r="B107" s="174"/>
      <c r="C107" s="179" t="s">
        <v>381</v>
      </c>
      <c r="D107" s="49"/>
      <c r="E107" s="9">
        <v>11</v>
      </c>
      <c r="F107" s="9">
        <v>4</v>
      </c>
      <c r="G107" s="9">
        <v>8</v>
      </c>
      <c r="H107" s="9">
        <v>6</v>
      </c>
      <c r="I107" s="9">
        <v>2</v>
      </c>
      <c r="J107" s="9">
        <v>3</v>
      </c>
      <c r="K107" s="18">
        <v>2</v>
      </c>
      <c r="L107" s="18">
        <v>0</v>
      </c>
      <c r="M107" s="18">
        <v>2</v>
      </c>
      <c r="N107" s="18">
        <v>2</v>
      </c>
      <c r="O107" s="18">
        <v>0</v>
      </c>
      <c r="P107" s="18">
        <v>2</v>
      </c>
      <c r="Q107" s="18">
        <v>15</v>
      </c>
      <c r="R107" s="18">
        <f t="shared" si="48"/>
        <v>57</v>
      </c>
      <c r="S107" s="4">
        <v>26.400453262179521</v>
      </c>
    </row>
    <row r="108" spans="2:19" ht="15" customHeight="1" x14ac:dyDescent="0.15">
      <c r="B108" s="175"/>
      <c r="C108" s="180" t="s">
        <v>382</v>
      </c>
      <c r="D108" s="176"/>
      <c r="E108" s="10">
        <v>13</v>
      </c>
      <c r="F108" s="10">
        <v>1</v>
      </c>
      <c r="G108" s="10">
        <v>1</v>
      </c>
      <c r="H108" s="10">
        <v>1</v>
      </c>
      <c r="I108" s="10">
        <v>2</v>
      </c>
      <c r="J108" s="10">
        <v>1</v>
      </c>
      <c r="K108" s="19">
        <v>3</v>
      </c>
      <c r="L108" s="19">
        <v>5</v>
      </c>
      <c r="M108" s="19">
        <v>2</v>
      </c>
      <c r="N108" s="19">
        <v>1</v>
      </c>
      <c r="O108" s="19">
        <v>4</v>
      </c>
      <c r="P108" s="19">
        <v>2</v>
      </c>
      <c r="Q108" s="19">
        <v>16</v>
      </c>
      <c r="R108" s="19">
        <f t="shared" si="48"/>
        <v>52</v>
      </c>
      <c r="S108" s="5">
        <v>40.651056551219277</v>
      </c>
    </row>
    <row r="109" spans="2:19" ht="15" customHeight="1" x14ac:dyDescent="0.15">
      <c r="B109" s="60" t="s">
        <v>3</v>
      </c>
      <c r="C109" s="178" t="s">
        <v>56</v>
      </c>
      <c r="D109" s="20">
        <f>R104</f>
        <v>314</v>
      </c>
      <c r="E109" s="12">
        <f t="shared" ref="E109:Q109" si="49">E104/$D109*100</f>
        <v>3.8216560509554141</v>
      </c>
      <c r="F109" s="12">
        <f t="shared" si="49"/>
        <v>1.910828025477707</v>
      </c>
      <c r="G109" s="12">
        <f t="shared" si="49"/>
        <v>1.2738853503184715</v>
      </c>
      <c r="H109" s="12">
        <f t="shared" si="49"/>
        <v>3.1847133757961785</v>
      </c>
      <c r="I109" s="12">
        <f t="shared" si="49"/>
        <v>3.1847133757961785</v>
      </c>
      <c r="J109" s="12">
        <f t="shared" si="49"/>
        <v>2.2292993630573248</v>
      </c>
      <c r="K109" s="4">
        <f t="shared" si="49"/>
        <v>4.7770700636942678</v>
      </c>
      <c r="L109" s="4">
        <f t="shared" si="49"/>
        <v>6.6878980891719744</v>
      </c>
      <c r="M109" s="4">
        <f t="shared" si="49"/>
        <v>3.8216560509554141</v>
      </c>
      <c r="N109" s="4">
        <f t="shared" si="49"/>
        <v>10.191082802547772</v>
      </c>
      <c r="O109" s="4">
        <f t="shared" si="49"/>
        <v>13.375796178343949</v>
      </c>
      <c r="P109" s="4">
        <f t="shared" si="49"/>
        <v>20.063694267515924</v>
      </c>
      <c r="Q109" s="4">
        <f t="shared" si="49"/>
        <v>25.477707006369428</v>
      </c>
      <c r="R109" s="4">
        <f t="shared" si="48"/>
        <v>100</v>
      </c>
    </row>
    <row r="110" spans="2:19" ht="15" customHeight="1" x14ac:dyDescent="0.15">
      <c r="B110" s="174"/>
      <c r="C110" s="179" t="s">
        <v>175</v>
      </c>
      <c r="D110" s="20">
        <f>R105</f>
        <v>117</v>
      </c>
      <c r="E110" s="12">
        <f t="shared" ref="E110:Q110" si="50">E105/$D110*100</f>
        <v>12.820512820512819</v>
      </c>
      <c r="F110" s="12">
        <f t="shared" si="50"/>
        <v>15.384615384615385</v>
      </c>
      <c r="G110" s="12">
        <f t="shared" si="50"/>
        <v>10.256410256410255</v>
      </c>
      <c r="H110" s="12">
        <f t="shared" si="50"/>
        <v>9.4017094017094021</v>
      </c>
      <c r="I110" s="12">
        <f t="shared" si="50"/>
        <v>5.982905982905983</v>
      </c>
      <c r="J110" s="12">
        <f t="shared" si="50"/>
        <v>1.7094017094017095</v>
      </c>
      <c r="K110" s="4">
        <f t="shared" si="50"/>
        <v>4.2735042735042734</v>
      </c>
      <c r="L110" s="4">
        <f t="shared" si="50"/>
        <v>0</v>
      </c>
      <c r="M110" s="4">
        <f t="shared" si="50"/>
        <v>3.4188034188034191</v>
      </c>
      <c r="N110" s="4">
        <f t="shared" si="50"/>
        <v>2.5641025641025639</v>
      </c>
      <c r="O110" s="4">
        <f t="shared" si="50"/>
        <v>0.85470085470085477</v>
      </c>
      <c r="P110" s="4">
        <f t="shared" si="50"/>
        <v>6.8376068376068382</v>
      </c>
      <c r="Q110" s="4">
        <f t="shared" si="50"/>
        <v>26.495726495726498</v>
      </c>
      <c r="R110" s="4">
        <f t="shared" si="48"/>
        <v>100.00000000000001</v>
      </c>
    </row>
    <row r="111" spans="2:19" ht="15" customHeight="1" x14ac:dyDescent="0.15">
      <c r="B111" s="174"/>
      <c r="C111" s="179" t="s">
        <v>57</v>
      </c>
      <c r="D111" s="20">
        <f>R106</f>
        <v>251</v>
      </c>
      <c r="E111" s="12">
        <f t="shared" ref="E111:Q111" si="51">E106/$D111*100</f>
        <v>3.5856573705179287</v>
      </c>
      <c r="F111" s="12">
        <f t="shared" si="51"/>
        <v>2.788844621513944</v>
      </c>
      <c r="G111" s="12">
        <f t="shared" si="51"/>
        <v>2.3904382470119523</v>
      </c>
      <c r="H111" s="12">
        <f t="shared" si="51"/>
        <v>3.1872509960159361</v>
      </c>
      <c r="I111" s="12">
        <f t="shared" si="51"/>
        <v>7.9681274900398407</v>
      </c>
      <c r="J111" s="12">
        <f t="shared" si="51"/>
        <v>3.5856573705179287</v>
      </c>
      <c r="K111" s="4">
        <f t="shared" si="51"/>
        <v>9.5617529880478092</v>
      </c>
      <c r="L111" s="4">
        <f t="shared" si="51"/>
        <v>7.569721115537849</v>
      </c>
      <c r="M111" s="4">
        <f t="shared" si="51"/>
        <v>7.569721115537849</v>
      </c>
      <c r="N111" s="4">
        <f t="shared" si="51"/>
        <v>10.756972111553784</v>
      </c>
      <c r="O111" s="4">
        <f t="shared" si="51"/>
        <v>6.3745019920318722</v>
      </c>
      <c r="P111" s="4">
        <f t="shared" si="51"/>
        <v>8.7649402390438258</v>
      </c>
      <c r="Q111" s="4">
        <f t="shared" si="51"/>
        <v>25.89641434262948</v>
      </c>
      <c r="R111" s="4">
        <f t="shared" si="48"/>
        <v>100</v>
      </c>
    </row>
    <row r="112" spans="2:19" ht="15" customHeight="1" x14ac:dyDescent="0.15">
      <c r="B112" s="174"/>
      <c r="C112" s="179" t="s">
        <v>381</v>
      </c>
      <c r="D112" s="20">
        <f>R107</f>
        <v>57</v>
      </c>
      <c r="E112" s="12">
        <f t="shared" ref="E112:Q112" si="52">E107/$D112*100</f>
        <v>19.298245614035086</v>
      </c>
      <c r="F112" s="12">
        <f t="shared" si="52"/>
        <v>7.0175438596491224</v>
      </c>
      <c r="G112" s="12">
        <f t="shared" si="52"/>
        <v>14.035087719298245</v>
      </c>
      <c r="H112" s="12">
        <f t="shared" si="52"/>
        <v>10.526315789473683</v>
      </c>
      <c r="I112" s="12">
        <f t="shared" si="52"/>
        <v>3.5087719298245612</v>
      </c>
      <c r="J112" s="12">
        <f t="shared" si="52"/>
        <v>5.2631578947368416</v>
      </c>
      <c r="K112" s="4">
        <f t="shared" si="52"/>
        <v>3.5087719298245612</v>
      </c>
      <c r="L112" s="4">
        <f t="shared" si="52"/>
        <v>0</v>
      </c>
      <c r="M112" s="4">
        <f t="shared" si="52"/>
        <v>3.5087719298245612</v>
      </c>
      <c r="N112" s="4">
        <f t="shared" si="52"/>
        <v>3.5087719298245612</v>
      </c>
      <c r="O112" s="4">
        <f t="shared" si="52"/>
        <v>0</v>
      </c>
      <c r="P112" s="4">
        <f t="shared" si="52"/>
        <v>3.5087719298245612</v>
      </c>
      <c r="Q112" s="4">
        <f t="shared" si="52"/>
        <v>26.315789473684209</v>
      </c>
      <c r="R112" s="4">
        <f t="shared" si="48"/>
        <v>99.999999999999986</v>
      </c>
    </row>
    <row r="113" spans="1:19" ht="15" customHeight="1" x14ac:dyDescent="0.15">
      <c r="B113" s="175"/>
      <c r="C113" s="180" t="s">
        <v>382</v>
      </c>
      <c r="D113" s="21">
        <f>R108</f>
        <v>52</v>
      </c>
      <c r="E113" s="13">
        <f t="shared" ref="E113:Q113" si="53">E108/$D113*100</f>
        <v>25</v>
      </c>
      <c r="F113" s="13">
        <f t="shared" si="53"/>
        <v>1.9230769230769231</v>
      </c>
      <c r="G113" s="13">
        <f t="shared" si="53"/>
        <v>1.9230769230769231</v>
      </c>
      <c r="H113" s="13">
        <f t="shared" si="53"/>
        <v>1.9230769230769231</v>
      </c>
      <c r="I113" s="13">
        <f t="shared" si="53"/>
        <v>3.8461538461538463</v>
      </c>
      <c r="J113" s="13">
        <f t="shared" si="53"/>
        <v>1.9230769230769231</v>
      </c>
      <c r="K113" s="5">
        <f t="shared" si="53"/>
        <v>5.7692307692307692</v>
      </c>
      <c r="L113" s="5">
        <f t="shared" si="53"/>
        <v>9.6153846153846168</v>
      </c>
      <c r="M113" s="5">
        <f t="shared" si="53"/>
        <v>3.8461538461538463</v>
      </c>
      <c r="N113" s="5">
        <f t="shared" si="53"/>
        <v>1.9230769230769231</v>
      </c>
      <c r="O113" s="5">
        <f t="shared" si="53"/>
        <v>7.6923076923076925</v>
      </c>
      <c r="P113" s="5">
        <f t="shared" si="53"/>
        <v>3.8461538461538463</v>
      </c>
      <c r="Q113" s="5">
        <f t="shared" si="53"/>
        <v>30.76923076923077</v>
      </c>
      <c r="R113" s="5">
        <f t="shared" si="48"/>
        <v>99.999999999999986</v>
      </c>
    </row>
    <row r="114" spans="1:19" ht="15" customHeight="1" x14ac:dyDescent="0.15">
      <c r="B114" s="95"/>
      <c r="C114" s="181"/>
      <c r="D114" s="54"/>
      <c r="E114" s="14"/>
      <c r="F114" s="14"/>
      <c r="G114" s="14"/>
      <c r="H114" s="14"/>
      <c r="I114" s="14"/>
      <c r="J114" s="14"/>
      <c r="K114" s="81"/>
      <c r="L114" s="81"/>
      <c r="M114" s="81"/>
      <c r="N114" s="81"/>
      <c r="O114" s="81"/>
      <c r="P114" s="81"/>
      <c r="Q114" s="81"/>
      <c r="R114" s="81"/>
    </row>
    <row r="115" spans="1:19" ht="15" customHeight="1" x14ac:dyDescent="0.15">
      <c r="A115" s="74" t="s">
        <v>735</v>
      </c>
    </row>
    <row r="116" spans="1:19" ht="15" customHeight="1" x14ac:dyDescent="0.15">
      <c r="A116" s="1" t="s">
        <v>740</v>
      </c>
      <c r="B116" s="63"/>
      <c r="C116" s="63"/>
      <c r="D116" s="45"/>
      <c r="E116" s="14"/>
      <c r="F116" s="14"/>
      <c r="G116" s="14"/>
      <c r="H116" s="14"/>
      <c r="I116" s="14"/>
      <c r="J116" s="202"/>
      <c r="K116" s="1"/>
    </row>
    <row r="117" spans="1:19" ht="32.4" x14ac:dyDescent="0.15">
      <c r="B117" s="38"/>
      <c r="C117" s="170" t="s">
        <v>4</v>
      </c>
      <c r="D117" s="29"/>
      <c r="E117" s="173" t="s">
        <v>199</v>
      </c>
      <c r="F117" s="172" t="s">
        <v>88</v>
      </c>
      <c r="G117" s="172" t="s">
        <v>383</v>
      </c>
      <c r="H117" s="172" t="s">
        <v>90</v>
      </c>
      <c r="I117" s="172" t="s">
        <v>91</v>
      </c>
      <c r="J117" s="203" t="s">
        <v>155</v>
      </c>
      <c r="K117" s="177" t="s">
        <v>156</v>
      </c>
      <c r="L117" s="177" t="s">
        <v>157</v>
      </c>
      <c r="M117" s="177" t="s">
        <v>161</v>
      </c>
      <c r="N117" s="177" t="s">
        <v>162</v>
      </c>
      <c r="O117" s="177" t="s">
        <v>163</v>
      </c>
      <c r="P117" s="128" t="s">
        <v>174</v>
      </c>
      <c r="Q117" s="177" t="s">
        <v>160</v>
      </c>
      <c r="R117" s="128" t="s">
        <v>4</v>
      </c>
      <c r="S117" s="128" t="s">
        <v>384</v>
      </c>
    </row>
    <row r="118" spans="1:19" ht="15" customHeight="1" x14ac:dyDescent="0.15">
      <c r="B118" s="60" t="s">
        <v>2</v>
      </c>
      <c r="C118" s="178" t="s">
        <v>56</v>
      </c>
      <c r="D118" s="48"/>
      <c r="E118" s="8">
        <v>644</v>
      </c>
      <c r="F118" s="8">
        <v>102</v>
      </c>
      <c r="G118" s="8">
        <v>56</v>
      </c>
      <c r="H118" s="8">
        <v>32</v>
      </c>
      <c r="I118" s="8">
        <v>19</v>
      </c>
      <c r="J118" s="8">
        <v>31</v>
      </c>
      <c r="K118" s="17">
        <v>18</v>
      </c>
      <c r="L118" s="17">
        <v>23</v>
      </c>
      <c r="M118" s="17">
        <v>22</v>
      </c>
      <c r="N118" s="17">
        <v>26</v>
      </c>
      <c r="O118" s="17">
        <v>34</v>
      </c>
      <c r="P118" s="17">
        <v>173</v>
      </c>
      <c r="Q118" s="17">
        <v>1123</v>
      </c>
      <c r="R118" s="17">
        <f>SUM(E118:Q118)</f>
        <v>2303</v>
      </c>
      <c r="S118" s="3">
        <v>26.224447328064713</v>
      </c>
    </row>
    <row r="119" spans="1:19" ht="15" customHeight="1" x14ac:dyDescent="0.15">
      <c r="B119" s="174"/>
      <c r="C119" s="179" t="s">
        <v>175</v>
      </c>
      <c r="D119" s="49"/>
      <c r="E119" s="9">
        <v>851</v>
      </c>
      <c r="F119" s="9">
        <v>133</v>
      </c>
      <c r="G119" s="9">
        <v>101</v>
      </c>
      <c r="H119" s="9">
        <v>59</v>
      </c>
      <c r="I119" s="9">
        <v>25</v>
      </c>
      <c r="J119" s="9">
        <v>12</v>
      </c>
      <c r="K119" s="18">
        <v>17</v>
      </c>
      <c r="L119" s="18">
        <v>12</v>
      </c>
      <c r="M119" s="18">
        <v>8</v>
      </c>
      <c r="N119" s="18">
        <v>7</v>
      </c>
      <c r="O119" s="18">
        <v>15</v>
      </c>
      <c r="P119" s="18">
        <v>22</v>
      </c>
      <c r="Q119" s="18">
        <v>1041</v>
      </c>
      <c r="R119" s="18">
        <f t="shared" ref="R119:R127" si="54">SUM(E119:Q119)</f>
        <v>2303</v>
      </c>
      <c r="S119" s="4">
        <v>9.085146004192616</v>
      </c>
    </row>
    <row r="120" spans="1:19" ht="15" customHeight="1" x14ac:dyDescent="0.15">
      <c r="B120" s="174"/>
      <c r="C120" s="179" t="s">
        <v>57</v>
      </c>
      <c r="D120" s="49"/>
      <c r="E120" s="9">
        <v>642</v>
      </c>
      <c r="F120" s="9">
        <v>161</v>
      </c>
      <c r="G120" s="9">
        <v>153</v>
      </c>
      <c r="H120" s="9">
        <v>100</v>
      </c>
      <c r="I120" s="9">
        <v>74</v>
      </c>
      <c r="J120" s="9">
        <v>39</v>
      </c>
      <c r="K120" s="18">
        <v>38</v>
      </c>
      <c r="L120" s="18">
        <v>34</v>
      </c>
      <c r="M120" s="18">
        <v>17</v>
      </c>
      <c r="N120" s="18">
        <v>13</v>
      </c>
      <c r="O120" s="18">
        <v>16</v>
      </c>
      <c r="P120" s="18">
        <v>62</v>
      </c>
      <c r="Q120" s="18">
        <v>954</v>
      </c>
      <c r="R120" s="18">
        <f t="shared" si="54"/>
        <v>2303</v>
      </c>
      <c r="S120" s="4">
        <v>17.810218793447202</v>
      </c>
    </row>
    <row r="121" spans="1:19" ht="15" customHeight="1" x14ac:dyDescent="0.15">
      <c r="B121" s="174"/>
      <c r="C121" s="179" t="s">
        <v>381</v>
      </c>
      <c r="D121" s="49"/>
      <c r="E121" s="9">
        <v>1135</v>
      </c>
      <c r="F121" s="9">
        <v>13</v>
      </c>
      <c r="G121" s="9">
        <v>9</v>
      </c>
      <c r="H121" s="9">
        <v>4</v>
      </c>
      <c r="I121" s="9">
        <v>4</v>
      </c>
      <c r="J121" s="9">
        <v>3</v>
      </c>
      <c r="K121" s="18">
        <v>0</v>
      </c>
      <c r="L121" s="18">
        <v>3</v>
      </c>
      <c r="M121" s="18">
        <v>1</v>
      </c>
      <c r="N121" s="18">
        <v>3</v>
      </c>
      <c r="O121" s="18">
        <v>0</v>
      </c>
      <c r="P121" s="18">
        <v>5</v>
      </c>
      <c r="Q121" s="18">
        <v>1123</v>
      </c>
      <c r="R121" s="18">
        <f t="shared" si="54"/>
        <v>2303</v>
      </c>
      <c r="S121" s="4">
        <v>1.319634374126653</v>
      </c>
    </row>
    <row r="122" spans="1:19" ht="15" customHeight="1" x14ac:dyDescent="0.15">
      <c r="B122" s="175"/>
      <c r="C122" s="180" t="s">
        <v>382</v>
      </c>
      <c r="D122" s="176"/>
      <c r="E122" s="10">
        <v>1123</v>
      </c>
      <c r="F122" s="10">
        <v>8</v>
      </c>
      <c r="G122" s="10">
        <v>6</v>
      </c>
      <c r="H122" s="10">
        <v>5</v>
      </c>
      <c r="I122" s="10">
        <v>1</v>
      </c>
      <c r="J122" s="10">
        <v>1</v>
      </c>
      <c r="K122" s="19">
        <v>5</v>
      </c>
      <c r="L122" s="19">
        <v>7</v>
      </c>
      <c r="M122" s="19">
        <v>4</v>
      </c>
      <c r="N122" s="19">
        <v>6</v>
      </c>
      <c r="O122" s="19">
        <v>5</v>
      </c>
      <c r="P122" s="19">
        <v>7</v>
      </c>
      <c r="Q122" s="19">
        <v>1125</v>
      </c>
      <c r="R122" s="19">
        <f t="shared" si="54"/>
        <v>2303</v>
      </c>
      <c r="S122" s="5">
        <v>2.5675468765091685</v>
      </c>
    </row>
    <row r="123" spans="1:19" ht="15" customHeight="1" x14ac:dyDescent="0.15">
      <c r="B123" s="60" t="s">
        <v>3</v>
      </c>
      <c r="C123" s="178" t="s">
        <v>56</v>
      </c>
      <c r="D123" s="20">
        <f>D47</f>
        <v>2303</v>
      </c>
      <c r="E123" s="12">
        <f t="shared" ref="E123:Q123" si="55">E118/$D123*100</f>
        <v>27.96352583586626</v>
      </c>
      <c r="F123" s="12">
        <f t="shared" si="55"/>
        <v>4.4290056448111157</v>
      </c>
      <c r="G123" s="12">
        <f t="shared" si="55"/>
        <v>2.43161094224924</v>
      </c>
      <c r="H123" s="12">
        <f t="shared" si="55"/>
        <v>1.3894919669995658</v>
      </c>
      <c r="I123" s="12">
        <f t="shared" si="55"/>
        <v>0.82501085540599217</v>
      </c>
      <c r="J123" s="12">
        <f t="shared" si="55"/>
        <v>1.3460703430308294</v>
      </c>
      <c r="K123" s="4">
        <f t="shared" si="55"/>
        <v>0.78158923143725567</v>
      </c>
      <c r="L123" s="4">
        <f t="shared" si="55"/>
        <v>0.99869735128093795</v>
      </c>
      <c r="M123" s="4">
        <f t="shared" si="55"/>
        <v>0.95527572731220145</v>
      </c>
      <c r="N123" s="4">
        <f t="shared" si="55"/>
        <v>1.1289622231871472</v>
      </c>
      <c r="O123" s="4">
        <f t="shared" si="55"/>
        <v>1.4763352149370386</v>
      </c>
      <c r="P123" s="4">
        <f t="shared" si="55"/>
        <v>7.5119409465914027</v>
      </c>
      <c r="Q123" s="4">
        <f t="shared" si="55"/>
        <v>48.762483716891012</v>
      </c>
      <c r="R123" s="4">
        <f t="shared" si="54"/>
        <v>100</v>
      </c>
    </row>
    <row r="124" spans="1:19" ht="15" customHeight="1" x14ac:dyDescent="0.15">
      <c r="B124" s="174"/>
      <c r="C124" s="179" t="s">
        <v>175</v>
      </c>
      <c r="D124" s="20">
        <f>D48</f>
        <v>2303</v>
      </c>
      <c r="E124" s="12">
        <f t="shared" ref="E124:Q124" si="56">E119/$D124*100</f>
        <v>36.951801997394703</v>
      </c>
      <c r="F124" s="12">
        <f t="shared" si="56"/>
        <v>5.7750759878419453</v>
      </c>
      <c r="G124" s="12">
        <f t="shared" si="56"/>
        <v>4.3855840208423791</v>
      </c>
      <c r="H124" s="12">
        <f t="shared" si="56"/>
        <v>2.5618758141554494</v>
      </c>
      <c r="I124" s="12">
        <f t="shared" si="56"/>
        <v>1.0855405992184108</v>
      </c>
      <c r="J124" s="12">
        <f t="shared" si="56"/>
        <v>0.52105948762483711</v>
      </c>
      <c r="K124" s="4">
        <f t="shared" si="56"/>
        <v>0.73816760746851928</v>
      </c>
      <c r="L124" s="4">
        <f t="shared" si="56"/>
        <v>0.52105948762483711</v>
      </c>
      <c r="M124" s="4">
        <f t="shared" si="56"/>
        <v>0.34737299174989145</v>
      </c>
      <c r="N124" s="4">
        <f t="shared" si="56"/>
        <v>0.303951367781155</v>
      </c>
      <c r="O124" s="4">
        <f t="shared" si="56"/>
        <v>0.65132435953104639</v>
      </c>
      <c r="P124" s="4">
        <f t="shared" si="56"/>
        <v>0.95527572731220145</v>
      </c>
      <c r="Q124" s="4">
        <f t="shared" si="56"/>
        <v>45.201910551454624</v>
      </c>
      <c r="R124" s="4">
        <f t="shared" si="54"/>
        <v>100</v>
      </c>
    </row>
    <row r="125" spans="1:19" ht="15" customHeight="1" x14ac:dyDescent="0.15">
      <c r="B125" s="174"/>
      <c r="C125" s="179" t="s">
        <v>57</v>
      </c>
      <c r="D125" s="20">
        <f>D49</f>
        <v>2303</v>
      </c>
      <c r="E125" s="12">
        <f t="shared" ref="E125:Q125" si="57">E120/$D125*100</f>
        <v>27.876682587928787</v>
      </c>
      <c r="F125" s="12">
        <f t="shared" si="57"/>
        <v>6.9908814589665651</v>
      </c>
      <c r="G125" s="12">
        <f t="shared" si="57"/>
        <v>6.6435084672166749</v>
      </c>
      <c r="H125" s="12">
        <f t="shared" si="57"/>
        <v>4.3421623968736434</v>
      </c>
      <c r="I125" s="12">
        <f t="shared" si="57"/>
        <v>3.2132001736864959</v>
      </c>
      <c r="J125" s="12">
        <f t="shared" si="57"/>
        <v>1.693443334780721</v>
      </c>
      <c r="K125" s="4">
        <f t="shared" si="57"/>
        <v>1.6500217108119843</v>
      </c>
      <c r="L125" s="4">
        <f t="shared" si="57"/>
        <v>1.4763352149370386</v>
      </c>
      <c r="M125" s="4">
        <f t="shared" si="57"/>
        <v>0.73816760746851928</v>
      </c>
      <c r="N125" s="4">
        <f t="shared" si="57"/>
        <v>0.56448111159357361</v>
      </c>
      <c r="O125" s="4">
        <f t="shared" si="57"/>
        <v>0.69474598349978289</v>
      </c>
      <c r="P125" s="4">
        <f t="shared" si="57"/>
        <v>2.6921406860616588</v>
      </c>
      <c r="Q125" s="4">
        <f t="shared" si="57"/>
        <v>41.424229266174557</v>
      </c>
      <c r="R125" s="4">
        <f t="shared" si="54"/>
        <v>100</v>
      </c>
    </row>
    <row r="126" spans="1:19" ht="15" customHeight="1" x14ac:dyDescent="0.15">
      <c r="B126" s="174"/>
      <c r="C126" s="179" t="s">
        <v>381</v>
      </c>
      <c r="D126" s="20">
        <f>D50</f>
        <v>2303</v>
      </c>
      <c r="E126" s="12">
        <f t="shared" ref="E126:Q126" si="58">E121/$D126*100</f>
        <v>49.283543204515851</v>
      </c>
      <c r="F126" s="12">
        <f t="shared" si="58"/>
        <v>0.56448111159357361</v>
      </c>
      <c r="G126" s="12">
        <f t="shared" si="58"/>
        <v>0.39079461571862784</v>
      </c>
      <c r="H126" s="12">
        <f t="shared" si="58"/>
        <v>0.17368649587494572</v>
      </c>
      <c r="I126" s="12">
        <f t="shared" si="58"/>
        <v>0.17368649587494572</v>
      </c>
      <c r="J126" s="12">
        <f t="shared" si="58"/>
        <v>0.13026487190620928</v>
      </c>
      <c r="K126" s="4">
        <f t="shared" si="58"/>
        <v>0</v>
      </c>
      <c r="L126" s="4">
        <f t="shared" si="58"/>
        <v>0.13026487190620928</v>
      </c>
      <c r="M126" s="4">
        <f t="shared" si="58"/>
        <v>4.3421623968736431E-2</v>
      </c>
      <c r="N126" s="4">
        <f t="shared" si="58"/>
        <v>0.13026487190620928</v>
      </c>
      <c r="O126" s="4">
        <f t="shared" si="58"/>
        <v>0</v>
      </c>
      <c r="P126" s="4">
        <f t="shared" si="58"/>
        <v>0.21710811984368217</v>
      </c>
      <c r="Q126" s="4">
        <f t="shared" si="58"/>
        <v>48.762483716891012</v>
      </c>
      <c r="R126" s="4">
        <f t="shared" si="54"/>
        <v>99.999999999999986</v>
      </c>
    </row>
    <row r="127" spans="1:19" ht="15" customHeight="1" x14ac:dyDescent="0.15">
      <c r="B127" s="175"/>
      <c r="C127" s="180" t="s">
        <v>382</v>
      </c>
      <c r="D127" s="21">
        <f>D51</f>
        <v>2303</v>
      </c>
      <c r="E127" s="13">
        <f t="shared" ref="E127:Q127" si="59">E122/$D127*100</f>
        <v>48.762483716891012</v>
      </c>
      <c r="F127" s="13">
        <f t="shared" si="59"/>
        <v>0.34737299174989145</v>
      </c>
      <c r="G127" s="13">
        <f t="shared" si="59"/>
        <v>0.26052974381241856</v>
      </c>
      <c r="H127" s="13">
        <f t="shared" si="59"/>
        <v>0.21710811984368217</v>
      </c>
      <c r="I127" s="13">
        <f t="shared" si="59"/>
        <v>4.3421623968736431E-2</v>
      </c>
      <c r="J127" s="13">
        <f t="shared" si="59"/>
        <v>4.3421623968736431E-2</v>
      </c>
      <c r="K127" s="5">
        <f t="shared" si="59"/>
        <v>0.21710811984368217</v>
      </c>
      <c r="L127" s="5">
        <f t="shared" si="59"/>
        <v>0.303951367781155</v>
      </c>
      <c r="M127" s="5">
        <f t="shared" si="59"/>
        <v>0.17368649587494572</v>
      </c>
      <c r="N127" s="5">
        <f t="shared" si="59"/>
        <v>0.26052974381241856</v>
      </c>
      <c r="O127" s="5">
        <f t="shared" si="59"/>
        <v>0.21710811984368217</v>
      </c>
      <c r="P127" s="5">
        <f t="shared" si="59"/>
        <v>0.303951367781155</v>
      </c>
      <c r="Q127" s="5">
        <f t="shared" si="59"/>
        <v>48.849326964828485</v>
      </c>
      <c r="R127" s="5">
        <f t="shared" si="54"/>
        <v>99.999999999999986</v>
      </c>
    </row>
    <row r="128" spans="1:19" ht="15" customHeight="1" x14ac:dyDescent="0.15">
      <c r="B128" s="95"/>
      <c r="C128" s="95"/>
      <c r="D128" s="56"/>
      <c r="E128" s="14"/>
      <c r="F128" s="14"/>
      <c r="G128" s="14"/>
      <c r="H128" s="14"/>
      <c r="I128" s="14"/>
      <c r="J128" s="202"/>
      <c r="K128" s="1"/>
    </row>
    <row r="129" spans="2:19" ht="32.4" x14ac:dyDescent="0.15">
      <c r="B129" s="38"/>
      <c r="C129" s="170" t="s">
        <v>232</v>
      </c>
      <c r="D129" s="29"/>
      <c r="E129" s="173" t="s">
        <v>199</v>
      </c>
      <c r="F129" s="172" t="s">
        <v>88</v>
      </c>
      <c r="G129" s="172" t="s">
        <v>383</v>
      </c>
      <c r="H129" s="172" t="s">
        <v>90</v>
      </c>
      <c r="I129" s="172" t="s">
        <v>91</v>
      </c>
      <c r="J129" s="203" t="s">
        <v>155</v>
      </c>
      <c r="K129" s="177" t="s">
        <v>156</v>
      </c>
      <c r="L129" s="177" t="s">
        <v>157</v>
      </c>
      <c r="M129" s="177" t="s">
        <v>161</v>
      </c>
      <c r="N129" s="177" t="s">
        <v>162</v>
      </c>
      <c r="O129" s="177" t="s">
        <v>163</v>
      </c>
      <c r="P129" s="128" t="s">
        <v>174</v>
      </c>
      <c r="Q129" s="177" t="s">
        <v>160</v>
      </c>
      <c r="R129" s="128" t="s">
        <v>4</v>
      </c>
      <c r="S129" s="128" t="s">
        <v>384</v>
      </c>
    </row>
    <row r="130" spans="2:19" ht="15" customHeight="1" x14ac:dyDescent="0.15">
      <c r="B130" s="60" t="s">
        <v>2</v>
      </c>
      <c r="C130" s="178" t="s">
        <v>56</v>
      </c>
      <c r="D130" s="48"/>
      <c r="E130" s="8">
        <v>332</v>
      </c>
      <c r="F130" s="8">
        <v>38</v>
      </c>
      <c r="G130" s="8">
        <v>21</v>
      </c>
      <c r="H130" s="8">
        <v>9</v>
      </c>
      <c r="I130" s="8">
        <v>3</v>
      </c>
      <c r="J130" s="8">
        <v>11</v>
      </c>
      <c r="K130" s="17">
        <v>9</v>
      </c>
      <c r="L130" s="17">
        <v>8</v>
      </c>
      <c r="M130" s="17">
        <v>11</v>
      </c>
      <c r="N130" s="17">
        <v>17</v>
      </c>
      <c r="O130" s="17">
        <v>23</v>
      </c>
      <c r="P130" s="17">
        <v>127</v>
      </c>
      <c r="Q130" s="17">
        <v>688</v>
      </c>
      <c r="R130" s="17">
        <f>SUM(E130:Q130)</f>
        <v>1297</v>
      </c>
      <c r="S130" s="3">
        <v>31.95376060666829</v>
      </c>
    </row>
    <row r="131" spans="2:19" ht="15" customHeight="1" x14ac:dyDescent="0.15">
      <c r="B131" s="174"/>
      <c r="C131" s="179" t="s">
        <v>175</v>
      </c>
      <c r="D131" s="49"/>
      <c r="E131" s="9">
        <v>465</v>
      </c>
      <c r="F131" s="9">
        <v>61</v>
      </c>
      <c r="G131" s="9">
        <v>42</v>
      </c>
      <c r="H131" s="9">
        <v>32</v>
      </c>
      <c r="I131" s="9">
        <v>16</v>
      </c>
      <c r="J131" s="9">
        <v>7</v>
      </c>
      <c r="K131" s="18">
        <v>9</v>
      </c>
      <c r="L131" s="18">
        <v>7</v>
      </c>
      <c r="M131" s="18">
        <v>6</v>
      </c>
      <c r="N131" s="18">
        <v>6</v>
      </c>
      <c r="O131" s="18">
        <v>8</v>
      </c>
      <c r="P131" s="18">
        <v>14</v>
      </c>
      <c r="Q131" s="18">
        <v>624</v>
      </c>
      <c r="R131" s="18">
        <f t="shared" ref="R131:R139" si="60">SUM(E131:Q131)</f>
        <v>1297</v>
      </c>
      <c r="S131" s="4">
        <v>9.724305626570942</v>
      </c>
    </row>
    <row r="132" spans="2:19" ht="15" customHeight="1" x14ac:dyDescent="0.15">
      <c r="B132" s="174"/>
      <c r="C132" s="179" t="s">
        <v>57</v>
      </c>
      <c r="D132" s="49"/>
      <c r="E132" s="9">
        <v>353</v>
      </c>
      <c r="F132" s="9">
        <v>88</v>
      </c>
      <c r="G132" s="9">
        <v>72</v>
      </c>
      <c r="H132" s="9">
        <v>45</v>
      </c>
      <c r="I132" s="9">
        <v>43</v>
      </c>
      <c r="J132" s="9">
        <v>20</v>
      </c>
      <c r="K132" s="18">
        <v>15</v>
      </c>
      <c r="L132" s="18">
        <v>18</v>
      </c>
      <c r="M132" s="18">
        <v>8</v>
      </c>
      <c r="N132" s="18">
        <v>6</v>
      </c>
      <c r="O132" s="18">
        <v>10</v>
      </c>
      <c r="P132" s="18">
        <v>45</v>
      </c>
      <c r="Q132" s="18">
        <v>574</v>
      </c>
      <c r="R132" s="18">
        <f t="shared" si="60"/>
        <v>1297</v>
      </c>
      <c r="S132" s="4">
        <v>18.510478507395987</v>
      </c>
    </row>
    <row r="133" spans="2:19" ht="15" customHeight="1" x14ac:dyDescent="0.15">
      <c r="B133" s="174"/>
      <c r="C133" s="179" t="s">
        <v>381</v>
      </c>
      <c r="D133" s="49"/>
      <c r="E133" s="9">
        <v>599</v>
      </c>
      <c r="F133" s="9">
        <v>3</v>
      </c>
      <c r="G133" s="9">
        <v>5</v>
      </c>
      <c r="H133" s="9">
        <v>3</v>
      </c>
      <c r="I133" s="9">
        <v>0</v>
      </c>
      <c r="J133" s="9">
        <v>2</v>
      </c>
      <c r="K133" s="18">
        <v>0</v>
      </c>
      <c r="L133" s="18">
        <v>1</v>
      </c>
      <c r="M133" s="18">
        <v>0</v>
      </c>
      <c r="N133" s="18">
        <v>1</v>
      </c>
      <c r="O133" s="18">
        <v>0</v>
      </c>
      <c r="P133" s="18">
        <v>3</v>
      </c>
      <c r="Q133" s="18">
        <v>680</v>
      </c>
      <c r="R133" s="18">
        <f t="shared" si="60"/>
        <v>1297</v>
      </c>
      <c r="S133" s="4">
        <v>1.1299076791397136</v>
      </c>
    </row>
    <row r="134" spans="2:19" ht="15" customHeight="1" x14ac:dyDescent="0.15">
      <c r="B134" s="175"/>
      <c r="C134" s="180" t="s">
        <v>382</v>
      </c>
      <c r="D134" s="176"/>
      <c r="E134" s="10">
        <v>598</v>
      </c>
      <c r="F134" s="10">
        <v>5</v>
      </c>
      <c r="G134" s="10">
        <v>4</v>
      </c>
      <c r="H134" s="10">
        <v>2</v>
      </c>
      <c r="I134" s="10">
        <v>1</v>
      </c>
      <c r="J134" s="10">
        <v>0</v>
      </c>
      <c r="K134" s="19">
        <v>0</v>
      </c>
      <c r="L134" s="19">
        <v>0</v>
      </c>
      <c r="M134" s="19">
        <v>0</v>
      </c>
      <c r="N134" s="19">
        <v>1</v>
      </c>
      <c r="O134" s="19">
        <v>3</v>
      </c>
      <c r="P134" s="19">
        <v>3</v>
      </c>
      <c r="Q134" s="19">
        <v>680</v>
      </c>
      <c r="R134" s="19">
        <f t="shared" si="60"/>
        <v>1297</v>
      </c>
      <c r="S134" s="5">
        <v>1.3626769395657605</v>
      </c>
    </row>
    <row r="135" spans="2:19" ht="15" customHeight="1" x14ac:dyDescent="0.15">
      <c r="B135" s="60" t="s">
        <v>3</v>
      </c>
      <c r="C135" s="178" t="s">
        <v>56</v>
      </c>
      <c r="D135" s="20">
        <f>D59</f>
        <v>1297</v>
      </c>
      <c r="E135" s="12">
        <f t="shared" ref="E135:Q135" si="61">E130/$D135*100</f>
        <v>25.597532767925983</v>
      </c>
      <c r="F135" s="12">
        <f t="shared" si="61"/>
        <v>2.9298380878951429</v>
      </c>
      <c r="G135" s="12">
        <f t="shared" si="61"/>
        <v>1.6191210485736314</v>
      </c>
      <c r="H135" s="12">
        <f t="shared" si="61"/>
        <v>0.69390902081727057</v>
      </c>
      <c r="I135" s="12">
        <f t="shared" si="61"/>
        <v>0.2313030069390902</v>
      </c>
      <c r="J135" s="12">
        <f t="shared" si="61"/>
        <v>0.84811102544333083</v>
      </c>
      <c r="K135" s="4">
        <f t="shared" si="61"/>
        <v>0.69390902081727057</v>
      </c>
      <c r="L135" s="4">
        <f t="shared" si="61"/>
        <v>0.6168080185042405</v>
      </c>
      <c r="M135" s="4">
        <f t="shared" si="61"/>
        <v>0.84811102544333083</v>
      </c>
      <c r="N135" s="4">
        <f t="shared" si="61"/>
        <v>1.3107170393215111</v>
      </c>
      <c r="O135" s="4">
        <f t="shared" si="61"/>
        <v>1.7733230531996915</v>
      </c>
      <c r="P135" s="4">
        <f t="shared" si="61"/>
        <v>9.7918272937548192</v>
      </c>
      <c r="Q135" s="4">
        <f t="shared" si="61"/>
        <v>53.045489591364692</v>
      </c>
      <c r="R135" s="4">
        <f t="shared" si="60"/>
        <v>100</v>
      </c>
    </row>
    <row r="136" spans="2:19" ht="15" customHeight="1" x14ac:dyDescent="0.15">
      <c r="B136" s="174"/>
      <c r="C136" s="179" t="s">
        <v>175</v>
      </c>
      <c r="D136" s="20">
        <f>D60</f>
        <v>1297</v>
      </c>
      <c r="E136" s="12">
        <f t="shared" ref="E136:Q136" si="62">E131/$D136*100</f>
        <v>35.851966075558984</v>
      </c>
      <c r="F136" s="12">
        <f t="shared" si="62"/>
        <v>4.7031611410948342</v>
      </c>
      <c r="G136" s="12">
        <f t="shared" si="62"/>
        <v>3.2382420971472627</v>
      </c>
      <c r="H136" s="12">
        <f t="shared" si="62"/>
        <v>2.467232074016962</v>
      </c>
      <c r="I136" s="12">
        <f t="shared" si="62"/>
        <v>1.233616037008481</v>
      </c>
      <c r="J136" s="12">
        <f t="shared" si="62"/>
        <v>0.53970701619121042</v>
      </c>
      <c r="K136" s="4">
        <f t="shared" si="62"/>
        <v>0.69390902081727057</v>
      </c>
      <c r="L136" s="4">
        <f t="shared" si="62"/>
        <v>0.53970701619121042</v>
      </c>
      <c r="M136" s="4">
        <f t="shared" si="62"/>
        <v>0.4626060138781804</v>
      </c>
      <c r="N136" s="4">
        <f t="shared" si="62"/>
        <v>0.4626060138781804</v>
      </c>
      <c r="O136" s="4">
        <f t="shared" si="62"/>
        <v>0.6168080185042405</v>
      </c>
      <c r="P136" s="4">
        <f t="shared" si="62"/>
        <v>1.0794140323824208</v>
      </c>
      <c r="Q136" s="4">
        <f t="shared" si="62"/>
        <v>48.11102544333076</v>
      </c>
      <c r="R136" s="4">
        <f t="shared" si="60"/>
        <v>100</v>
      </c>
    </row>
    <row r="137" spans="2:19" ht="15" customHeight="1" x14ac:dyDescent="0.15">
      <c r="B137" s="174"/>
      <c r="C137" s="179" t="s">
        <v>57</v>
      </c>
      <c r="D137" s="20">
        <f>D61</f>
        <v>1297</v>
      </c>
      <c r="E137" s="12">
        <f t="shared" ref="E137:Q137" si="63">E132/$D137*100</f>
        <v>27.216653816499615</v>
      </c>
      <c r="F137" s="12">
        <f t="shared" si="63"/>
        <v>6.7848882035466467</v>
      </c>
      <c r="G137" s="12">
        <f t="shared" si="63"/>
        <v>5.5512721665381646</v>
      </c>
      <c r="H137" s="12">
        <f t="shared" si="63"/>
        <v>3.469545104086353</v>
      </c>
      <c r="I137" s="12">
        <f t="shared" si="63"/>
        <v>3.3153430994602933</v>
      </c>
      <c r="J137" s="12">
        <f t="shared" si="63"/>
        <v>1.5420200462606015</v>
      </c>
      <c r="K137" s="4">
        <f t="shared" si="63"/>
        <v>1.1565150346954509</v>
      </c>
      <c r="L137" s="4">
        <f t="shared" si="63"/>
        <v>1.3878180416345411</v>
      </c>
      <c r="M137" s="4">
        <f t="shared" si="63"/>
        <v>0.6168080185042405</v>
      </c>
      <c r="N137" s="4">
        <f t="shared" si="63"/>
        <v>0.4626060138781804</v>
      </c>
      <c r="O137" s="4">
        <f t="shared" si="63"/>
        <v>0.77101002313030076</v>
      </c>
      <c r="P137" s="4">
        <f t="shared" si="63"/>
        <v>3.469545104086353</v>
      </c>
      <c r="Q137" s="4">
        <f t="shared" si="63"/>
        <v>44.255975327679259</v>
      </c>
      <c r="R137" s="4">
        <f t="shared" si="60"/>
        <v>99.999999999999986</v>
      </c>
    </row>
    <row r="138" spans="2:19" ht="15" customHeight="1" x14ac:dyDescent="0.15">
      <c r="B138" s="174"/>
      <c r="C138" s="179" t="s">
        <v>381</v>
      </c>
      <c r="D138" s="20">
        <f>D62</f>
        <v>1297</v>
      </c>
      <c r="E138" s="12">
        <f t="shared" ref="E138:Q138" si="64">E133/$D138*100</f>
        <v>46.183500385505013</v>
      </c>
      <c r="F138" s="12">
        <f t="shared" si="64"/>
        <v>0.2313030069390902</v>
      </c>
      <c r="G138" s="12">
        <f t="shared" si="64"/>
        <v>0.38550501156515038</v>
      </c>
      <c r="H138" s="12">
        <f t="shared" si="64"/>
        <v>0.2313030069390902</v>
      </c>
      <c r="I138" s="12">
        <f t="shared" si="64"/>
        <v>0</v>
      </c>
      <c r="J138" s="12">
        <f t="shared" si="64"/>
        <v>0.15420200462606012</v>
      </c>
      <c r="K138" s="4">
        <f t="shared" si="64"/>
        <v>0</v>
      </c>
      <c r="L138" s="4">
        <f t="shared" si="64"/>
        <v>7.7101002313030062E-2</v>
      </c>
      <c r="M138" s="4">
        <f t="shared" si="64"/>
        <v>0</v>
      </c>
      <c r="N138" s="4">
        <f t="shared" si="64"/>
        <v>7.7101002313030062E-2</v>
      </c>
      <c r="O138" s="4">
        <f t="shared" si="64"/>
        <v>0</v>
      </c>
      <c r="P138" s="4">
        <f t="shared" si="64"/>
        <v>0.2313030069390902</v>
      </c>
      <c r="Q138" s="4">
        <f t="shared" si="64"/>
        <v>52.428681572860448</v>
      </c>
      <c r="R138" s="4">
        <f t="shared" si="60"/>
        <v>100</v>
      </c>
    </row>
    <row r="139" spans="2:19" ht="15" customHeight="1" x14ac:dyDescent="0.15">
      <c r="B139" s="175"/>
      <c r="C139" s="180" t="s">
        <v>382</v>
      </c>
      <c r="D139" s="21">
        <f>D63</f>
        <v>1297</v>
      </c>
      <c r="E139" s="13">
        <f t="shared" ref="E139:Q139" si="65">E134/$D139*100</f>
        <v>46.106399383191984</v>
      </c>
      <c r="F139" s="13">
        <f t="shared" si="65"/>
        <v>0.38550501156515038</v>
      </c>
      <c r="G139" s="13">
        <f t="shared" si="65"/>
        <v>0.30840400925212025</v>
      </c>
      <c r="H139" s="13">
        <f t="shared" si="65"/>
        <v>0.15420200462606012</v>
      </c>
      <c r="I139" s="13">
        <f t="shared" si="65"/>
        <v>7.7101002313030062E-2</v>
      </c>
      <c r="J139" s="13">
        <f t="shared" si="65"/>
        <v>0</v>
      </c>
      <c r="K139" s="5">
        <f t="shared" si="65"/>
        <v>0</v>
      </c>
      <c r="L139" s="5">
        <f t="shared" si="65"/>
        <v>0</v>
      </c>
      <c r="M139" s="5">
        <f t="shared" si="65"/>
        <v>0</v>
      </c>
      <c r="N139" s="5">
        <f t="shared" si="65"/>
        <v>7.7101002313030062E-2</v>
      </c>
      <c r="O139" s="5">
        <f t="shared" si="65"/>
        <v>0.2313030069390902</v>
      </c>
      <c r="P139" s="5">
        <f t="shared" si="65"/>
        <v>0.2313030069390902</v>
      </c>
      <c r="Q139" s="5">
        <f t="shared" si="65"/>
        <v>52.428681572860448</v>
      </c>
      <c r="R139" s="5">
        <f t="shared" si="60"/>
        <v>100</v>
      </c>
    </row>
    <row r="140" spans="2:19" ht="15" customHeight="1" x14ac:dyDescent="0.15">
      <c r="B140" s="63"/>
      <c r="C140" s="63"/>
      <c r="D140" s="45"/>
      <c r="E140" s="14"/>
      <c r="F140" s="14"/>
      <c r="G140" s="14"/>
      <c r="H140" s="14"/>
      <c r="I140" s="14"/>
      <c r="J140" s="202"/>
      <c r="K140" s="1"/>
    </row>
    <row r="141" spans="2:19" ht="32.4" x14ac:dyDescent="0.15">
      <c r="B141" s="38"/>
      <c r="C141" s="170" t="s">
        <v>234</v>
      </c>
      <c r="D141" s="29"/>
      <c r="E141" s="173" t="s">
        <v>199</v>
      </c>
      <c r="F141" s="172" t="s">
        <v>88</v>
      </c>
      <c r="G141" s="172" t="s">
        <v>383</v>
      </c>
      <c r="H141" s="172" t="s">
        <v>90</v>
      </c>
      <c r="I141" s="172" t="s">
        <v>91</v>
      </c>
      <c r="J141" s="203" t="s">
        <v>155</v>
      </c>
      <c r="K141" s="177" t="s">
        <v>156</v>
      </c>
      <c r="L141" s="177" t="s">
        <v>157</v>
      </c>
      <c r="M141" s="177" t="s">
        <v>161</v>
      </c>
      <c r="N141" s="177" t="s">
        <v>162</v>
      </c>
      <c r="O141" s="177" t="s">
        <v>163</v>
      </c>
      <c r="P141" s="128" t="s">
        <v>174</v>
      </c>
      <c r="Q141" s="177" t="s">
        <v>160</v>
      </c>
      <c r="R141" s="128" t="s">
        <v>4</v>
      </c>
      <c r="S141" s="128" t="s">
        <v>384</v>
      </c>
    </row>
    <row r="142" spans="2:19" ht="15" customHeight="1" x14ac:dyDescent="0.15">
      <c r="B142" s="60" t="s">
        <v>2</v>
      </c>
      <c r="C142" s="178" t="s">
        <v>56</v>
      </c>
      <c r="D142" s="48"/>
      <c r="E142" s="8">
        <v>312</v>
      </c>
      <c r="F142" s="8">
        <v>64</v>
      </c>
      <c r="G142" s="8">
        <v>35</v>
      </c>
      <c r="H142" s="8">
        <v>23</v>
      </c>
      <c r="I142" s="8">
        <v>16</v>
      </c>
      <c r="J142" s="8">
        <v>20</v>
      </c>
      <c r="K142" s="17">
        <v>9</v>
      </c>
      <c r="L142" s="17">
        <v>15</v>
      </c>
      <c r="M142" s="17">
        <v>11</v>
      </c>
      <c r="N142" s="17">
        <v>9</v>
      </c>
      <c r="O142" s="17">
        <v>11</v>
      </c>
      <c r="P142" s="17">
        <v>46</v>
      </c>
      <c r="Q142" s="17">
        <v>435</v>
      </c>
      <c r="R142" s="17">
        <f>SUM(E142:Q142)</f>
        <v>1006</v>
      </c>
      <c r="S142" s="3">
        <v>20.113848752461234</v>
      </c>
    </row>
    <row r="143" spans="2:19" ht="15" customHeight="1" x14ac:dyDescent="0.15">
      <c r="B143" s="174"/>
      <c r="C143" s="179" t="s">
        <v>175</v>
      </c>
      <c r="D143" s="49"/>
      <c r="E143" s="9">
        <v>386</v>
      </c>
      <c r="F143" s="9">
        <v>72</v>
      </c>
      <c r="G143" s="9">
        <v>59</v>
      </c>
      <c r="H143" s="9">
        <v>27</v>
      </c>
      <c r="I143" s="9">
        <v>9</v>
      </c>
      <c r="J143" s="9">
        <v>5</v>
      </c>
      <c r="K143" s="18">
        <v>8</v>
      </c>
      <c r="L143" s="18">
        <v>5</v>
      </c>
      <c r="M143" s="18">
        <v>2</v>
      </c>
      <c r="N143" s="18">
        <v>1</v>
      </c>
      <c r="O143" s="18">
        <v>7</v>
      </c>
      <c r="P143" s="18">
        <v>8</v>
      </c>
      <c r="Q143" s="18">
        <v>417</v>
      </c>
      <c r="R143" s="18">
        <f t="shared" ref="R143:R151" si="66">SUM(E143:Q143)</f>
        <v>1006</v>
      </c>
      <c r="S143" s="4">
        <v>8.3548328872815496</v>
      </c>
    </row>
    <row r="144" spans="2:19" ht="15" customHeight="1" x14ac:dyDescent="0.15">
      <c r="B144" s="174"/>
      <c r="C144" s="179" t="s">
        <v>57</v>
      </c>
      <c r="D144" s="49"/>
      <c r="E144" s="9">
        <v>289</v>
      </c>
      <c r="F144" s="9">
        <v>73</v>
      </c>
      <c r="G144" s="9">
        <v>81</v>
      </c>
      <c r="H144" s="9">
        <v>55</v>
      </c>
      <c r="I144" s="9">
        <v>31</v>
      </c>
      <c r="J144" s="9">
        <v>19</v>
      </c>
      <c r="K144" s="18">
        <v>23</v>
      </c>
      <c r="L144" s="18">
        <v>16</v>
      </c>
      <c r="M144" s="18">
        <v>9</v>
      </c>
      <c r="N144" s="18">
        <v>7</v>
      </c>
      <c r="O144" s="18">
        <v>6</v>
      </c>
      <c r="P144" s="18">
        <v>17</v>
      </c>
      <c r="Q144" s="18">
        <v>380</v>
      </c>
      <c r="R144" s="18">
        <f t="shared" si="66"/>
        <v>1006</v>
      </c>
      <c r="S144" s="4">
        <v>17.001452382608615</v>
      </c>
    </row>
    <row r="145" spans="2:19" ht="15" customHeight="1" x14ac:dyDescent="0.15">
      <c r="B145" s="174"/>
      <c r="C145" s="179" t="s">
        <v>381</v>
      </c>
      <c r="D145" s="49"/>
      <c r="E145" s="9">
        <v>536</v>
      </c>
      <c r="F145" s="9">
        <v>10</v>
      </c>
      <c r="G145" s="9">
        <v>4</v>
      </c>
      <c r="H145" s="9">
        <v>1</v>
      </c>
      <c r="I145" s="9">
        <v>4</v>
      </c>
      <c r="J145" s="9">
        <v>1</v>
      </c>
      <c r="K145" s="18">
        <v>0</v>
      </c>
      <c r="L145" s="18">
        <v>2</v>
      </c>
      <c r="M145" s="18">
        <v>1</v>
      </c>
      <c r="N145" s="18">
        <v>2</v>
      </c>
      <c r="O145" s="18">
        <v>0</v>
      </c>
      <c r="P145" s="18">
        <v>2</v>
      </c>
      <c r="Q145" s="18">
        <v>443</v>
      </c>
      <c r="R145" s="18">
        <f t="shared" si="66"/>
        <v>1006</v>
      </c>
      <c r="S145" s="4">
        <v>1.5275586561993721</v>
      </c>
    </row>
    <row r="146" spans="2:19" ht="15" customHeight="1" x14ac:dyDescent="0.15">
      <c r="B146" s="175"/>
      <c r="C146" s="180" t="s">
        <v>382</v>
      </c>
      <c r="D146" s="176"/>
      <c r="E146" s="10">
        <v>525</v>
      </c>
      <c r="F146" s="10">
        <v>3</v>
      </c>
      <c r="G146" s="10">
        <v>2</v>
      </c>
      <c r="H146" s="10">
        <v>3</v>
      </c>
      <c r="I146" s="10">
        <v>0</v>
      </c>
      <c r="J146" s="10">
        <v>1</v>
      </c>
      <c r="K146" s="19">
        <v>5</v>
      </c>
      <c r="L146" s="19">
        <v>7</v>
      </c>
      <c r="M146" s="19">
        <v>4</v>
      </c>
      <c r="N146" s="19">
        <v>5</v>
      </c>
      <c r="O146" s="19">
        <v>2</v>
      </c>
      <c r="P146" s="19">
        <v>4</v>
      </c>
      <c r="Q146" s="19">
        <v>445</v>
      </c>
      <c r="R146" s="19">
        <f t="shared" si="66"/>
        <v>1006</v>
      </c>
      <c r="S146" s="5">
        <v>3.8926890353221499</v>
      </c>
    </row>
    <row r="147" spans="2:19" ht="15" customHeight="1" x14ac:dyDescent="0.15">
      <c r="B147" s="60" t="s">
        <v>3</v>
      </c>
      <c r="C147" s="178" t="s">
        <v>56</v>
      </c>
      <c r="D147" s="20">
        <f>D71</f>
        <v>1006</v>
      </c>
      <c r="E147" s="12">
        <f t="shared" ref="E147:Q147" si="67">E142/$D147*100</f>
        <v>31.013916500994039</v>
      </c>
      <c r="F147" s="12">
        <f t="shared" si="67"/>
        <v>6.3618290258449299</v>
      </c>
      <c r="G147" s="12">
        <f t="shared" si="67"/>
        <v>3.4791252485089466</v>
      </c>
      <c r="H147" s="12">
        <f t="shared" si="67"/>
        <v>2.286282306163022</v>
      </c>
      <c r="I147" s="12">
        <f t="shared" si="67"/>
        <v>1.5904572564612325</v>
      </c>
      <c r="J147" s="12">
        <f t="shared" si="67"/>
        <v>1.9880715705765408</v>
      </c>
      <c r="K147" s="4">
        <f t="shared" si="67"/>
        <v>0.89463220675944333</v>
      </c>
      <c r="L147" s="4">
        <f t="shared" si="67"/>
        <v>1.4910536779324055</v>
      </c>
      <c r="M147" s="4">
        <f t="shared" si="67"/>
        <v>1.0934393638170974</v>
      </c>
      <c r="N147" s="4">
        <f t="shared" si="67"/>
        <v>0.89463220675944333</v>
      </c>
      <c r="O147" s="4">
        <f t="shared" si="67"/>
        <v>1.0934393638170974</v>
      </c>
      <c r="P147" s="4">
        <f t="shared" si="67"/>
        <v>4.5725646123260439</v>
      </c>
      <c r="Q147" s="4">
        <f t="shared" si="67"/>
        <v>43.240556660039765</v>
      </c>
      <c r="R147" s="4">
        <f t="shared" si="66"/>
        <v>100.00000000000003</v>
      </c>
    </row>
    <row r="148" spans="2:19" ht="15" customHeight="1" x14ac:dyDescent="0.15">
      <c r="B148" s="174"/>
      <c r="C148" s="179" t="s">
        <v>175</v>
      </c>
      <c r="D148" s="20">
        <f>D72</f>
        <v>1006</v>
      </c>
      <c r="E148" s="12">
        <f t="shared" ref="E148:Q148" si="68">E143/$D148*100</f>
        <v>38.369781312127238</v>
      </c>
      <c r="F148" s="12">
        <f t="shared" si="68"/>
        <v>7.1570576540755466</v>
      </c>
      <c r="G148" s="12">
        <f t="shared" si="68"/>
        <v>5.8648111332007948</v>
      </c>
      <c r="H148" s="12">
        <f t="shared" si="68"/>
        <v>2.6838966202783299</v>
      </c>
      <c r="I148" s="12">
        <f t="shared" si="68"/>
        <v>0.89463220675944333</v>
      </c>
      <c r="J148" s="12">
        <f t="shared" si="68"/>
        <v>0.49701789264413521</v>
      </c>
      <c r="K148" s="4">
        <f t="shared" si="68"/>
        <v>0.79522862823061624</v>
      </c>
      <c r="L148" s="4">
        <f t="shared" si="68"/>
        <v>0.49701789264413521</v>
      </c>
      <c r="M148" s="4">
        <f t="shared" si="68"/>
        <v>0.19880715705765406</v>
      </c>
      <c r="N148" s="4">
        <f t="shared" si="68"/>
        <v>9.940357852882703E-2</v>
      </c>
      <c r="O148" s="4">
        <f t="shared" si="68"/>
        <v>0.69582504970178927</v>
      </c>
      <c r="P148" s="4">
        <f t="shared" si="68"/>
        <v>0.79522862823061624</v>
      </c>
      <c r="Q148" s="4">
        <f t="shared" si="68"/>
        <v>41.451292246520879</v>
      </c>
      <c r="R148" s="4">
        <f t="shared" si="66"/>
        <v>100.00000000000001</v>
      </c>
    </row>
    <row r="149" spans="2:19" ht="15" customHeight="1" x14ac:dyDescent="0.15">
      <c r="B149" s="174"/>
      <c r="C149" s="179" t="s">
        <v>57</v>
      </c>
      <c r="D149" s="20">
        <f>D73</f>
        <v>1006</v>
      </c>
      <c r="E149" s="12">
        <f t="shared" ref="E149:Q149" si="69">E144/$D149*100</f>
        <v>28.727634194831015</v>
      </c>
      <c r="F149" s="12">
        <f t="shared" si="69"/>
        <v>7.2564612326043738</v>
      </c>
      <c r="G149" s="12">
        <f t="shared" si="69"/>
        <v>8.0516898608349905</v>
      </c>
      <c r="H149" s="12">
        <f t="shared" si="69"/>
        <v>5.4671968190854869</v>
      </c>
      <c r="I149" s="12">
        <f t="shared" si="69"/>
        <v>3.0815109343936382</v>
      </c>
      <c r="J149" s="12">
        <f t="shared" si="69"/>
        <v>1.8886679920477136</v>
      </c>
      <c r="K149" s="4">
        <f t="shared" si="69"/>
        <v>2.286282306163022</v>
      </c>
      <c r="L149" s="4">
        <f t="shared" si="69"/>
        <v>1.5904572564612325</v>
      </c>
      <c r="M149" s="4">
        <f t="shared" si="69"/>
        <v>0.89463220675944333</v>
      </c>
      <c r="N149" s="4">
        <f t="shared" si="69"/>
        <v>0.69582504970178927</v>
      </c>
      <c r="O149" s="4">
        <f t="shared" si="69"/>
        <v>0.59642147117296218</v>
      </c>
      <c r="P149" s="4">
        <f t="shared" si="69"/>
        <v>1.6898608349900597</v>
      </c>
      <c r="Q149" s="4">
        <f t="shared" si="69"/>
        <v>37.773359840954271</v>
      </c>
      <c r="R149" s="4">
        <f t="shared" si="66"/>
        <v>100</v>
      </c>
    </row>
    <row r="150" spans="2:19" ht="15" customHeight="1" x14ac:dyDescent="0.15">
      <c r="B150" s="174"/>
      <c r="C150" s="179" t="s">
        <v>381</v>
      </c>
      <c r="D150" s="20">
        <f>D74</f>
        <v>1006</v>
      </c>
      <c r="E150" s="12">
        <f t="shared" ref="E150:Q150" si="70">E145/$D150*100</f>
        <v>53.280318091451292</v>
      </c>
      <c r="F150" s="12">
        <f t="shared" si="70"/>
        <v>0.99403578528827041</v>
      </c>
      <c r="G150" s="12">
        <f t="shared" si="70"/>
        <v>0.39761431411530812</v>
      </c>
      <c r="H150" s="12">
        <f t="shared" si="70"/>
        <v>9.940357852882703E-2</v>
      </c>
      <c r="I150" s="12">
        <f t="shared" si="70"/>
        <v>0.39761431411530812</v>
      </c>
      <c r="J150" s="12">
        <f t="shared" si="70"/>
        <v>9.940357852882703E-2</v>
      </c>
      <c r="K150" s="4">
        <f t="shared" si="70"/>
        <v>0</v>
      </c>
      <c r="L150" s="4">
        <f t="shared" si="70"/>
        <v>0.19880715705765406</v>
      </c>
      <c r="M150" s="4">
        <f t="shared" si="70"/>
        <v>9.940357852882703E-2</v>
      </c>
      <c r="N150" s="4">
        <f t="shared" si="70"/>
        <v>0.19880715705765406</v>
      </c>
      <c r="O150" s="4">
        <f t="shared" si="70"/>
        <v>0</v>
      </c>
      <c r="P150" s="4">
        <f t="shared" si="70"/>
        <v>0.19880715705765406</v>
      </c>
      <c r="Q150" s="4">
        <f t="shared" si="70"/>
        <v>44.035785288270382</v>
      </c>
      <c r="R150" s="4">
        <f t="shared" si="66"/>
        <v>100</v>
      </c>
    </row>
    <row r="151" spans="2:19" ht="15" customHeight="1" x14ac:dyDescent="0.15">
      <c r="B151" s="175"/>
      <c r="C151" s="180" t="s">
        <v>382</v>
      </c>
      <c r="D151" s="21">
        <f>D75</f>
        <v>1006</v>
      </c>
      <c r="E151" s="13">
        <f t="shared" ref="E151:Q151" si="71">E146/$D151*100</f>
        <v>52.186878727634188</v>
      </c>
      <c r="F151" s="13">
        <f t="shared" si="71"/>
        <v>0.29821073558648109</v>
      </c>
      <c r="G151" s="13">
        <f t="shared" si="71"/>
        <v>0.19880715705765406</v>
      </c>
      <c r="H151" s="13">
        <f t="shared" si="71"/>
        <v>0.29821073558648109</v>
      </c>
      <c r="I151" s="13">
        <f t="shared" si="71"/>
        <v>0</v>
      </c>
      <c r="J151" s="13">
        <f t="shared" si="71"/>
        <v>9.940357852882703E-2</v>
      </c>
      <c r="K151" s="5">
        <f t="shared" si="71"/>
        <v>0.49701789264413521</v>
      </c>
      <c r="L151" s="5">
        <f t="shared" si="71"/>
        <v>0.69582504970178927</v>
      </c>
      <c r="M151" s="5">
        <f t="shared" si="71"/>
        <v>0.39761431411530812</v>
      </c>
      <c r="N151" s="5">
        <f t="shared" si="71"/>
        <v>0.49701789264413521</v>
      </c>
      <c r="O151" s="5">
        <f t="shared" si="71"/>
        <v>0.19880715705765406</v>
      </c>
      <c r="P151" s="5">
        <f t="shared" si="71"/>
        <v>0.39761431411530812</v>
      </c>
      <c r="Q151" s="5">
        <f t="shared" si="71"/>
        <v>44.234592445328033</v>
      </c>
      <c r="R151" s="5">
        <f t="shared" si="66"/>
        <v>100</v>
      </c>
    </row>
    <row r="152" spans="2:19" ht="15" customHeight="1" x14ac:dyDescent="0.15">
      <c r="B152" s="95"/>
      <c r="C152" s="181"/>
      <c r="D152" s="54"/>
      <c r="E152" s="14"/>
      <c r="F152" s="14"/>
      <c r="G152" s="14"/>
      <c r="H152" s="14"/>
      <c r="I152" s="14"/>
      <c r="J152" s="14"/>
      <c r="K152" s="81"/>
      <c r="L152" s="81"/>
      <c r="M152" s="81"/>
      <c r="N152" s="81"/>
      <c r="O152" s="81"/>
      <c r="P152" s="81"/>
      <c r="Q152" s="81"/>
      <c r="R152" s="81"/>
    </row>
  </sheetData>
  <phoneticPr fontId="1"/>
  <pageMargins left="0.27559055118110237" right="0.27559055118110237" top="0.47244094488188981" bottom="0.31496062992125984" header="0.23622047244094491" footer="0.27559055118110237"/>
  <pageSetup paperSize="9" scale="65" orientation="portrait" r:id="rId1"/>
  <headerFooter alignWithMargins="0">
    <oddHeader>&amp;C【2019年度　厚生労働省　老人保健事業推進費等補助金事業】
高齢者向け住まいに関するアンケート調査&amp;R&amp;A</oddHeader>
    <oddFooter>&amp;R&amp;P/&amp;N</oddFooter>
  </headerFooter>
  <rowBreaks count="1" manualBreakCount="1">
    <brk id="76"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536"/>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8.44140625" style="1" customWidth="1"/>
    <col min="3" max="4" width="9.44140625" style="1" customWidth="1"/>
    <col min="5" max="5" width="9" style="1" customWidth="1"/>
    <col min="6" max="11" width="9" style="7" customWidth="1"/>
    <col min="12" max="19" width="9" style="1" customWidth="1"/>
    <col min="20" max="16384" width="9.109375" style="1"/>
  </cols>
  <sheetData>
    <row r="1" spans="1:15" ht="15" customHeight="1" x14ac:dyDescent="0.15">
      <c r="A1" s="144" t="s">
        <v>741</v>
      </c>
    </row>
    <row r="2" spans="1:15" ht="15" customHeight="1" x14ac:dyDescent="0.15">
      <c r="A2" s="1" t="s">
        <v>742</v>
      </c>
      <c r="B2" s="22"/>
      <c r="G2" s="1"/>
      <c r="H2" s="1"/>
      <c r="I2" s="1"/>
      <c r="J2" s="1"/>
      <c r="K2" s="1"/>
    </row>
    <row r="3" spans="1:15" ht="15" customHeight="1" x14ac:dyDescent="0.15">
      <c r="B3" s="65"/>
      <c r="C3" s="33"/>
      <c r="D3" s="33"/>
      <c r="E3" s="80"/>
      <c r="F3" s="84" t="s">
        <v>2</v>
      </c>
      <c r="G3" s="87"/>
      <c r="H3" s="110"/>
      <c r="I3" s="84" t="s">
        <v>3</v>
      </c>
      <c r="J3" s="85"/>
      <c r="K3" s="1"/>
    </row>
    <row r="4" spans="1:15" ht="19.2" x14ac:dyDescent="0.15">
      <c r="B4" s="78"/>
      <c r="C4" s="7"/>
      <c r="D4" s="7"/>
      <c r="E4" s="98" t="s">
        <v>4</v>
      </c>
      <c r="F4" s="98" t="s">
        <v>231</v>
      </c>
      <c r="G4" s="98" t="s">
        <v>233</v>
      </c>
      <c r="H4" s="107" t="s">
        <v>4</v>
      </c>
      <c r="I4" s="98" t="s">
        <v>231</v>
      </c>
      <c r="J4" s="98" t="s">
        <v>233</v>
      </c>
      <c r="K4" s="1"/>
    </row>
    <row r="5" spans="1:15" ht="15" customHeight="1" x14ac:dyDescent="0.15">
      <c r="B5" s="35"/>
      <c r="C5" s="89"/>
      <c r="D5" s="36"/>
      <c r="E5" s="37"/>
      <c r="F5" s="37"/>
      <c r="G5" s="37"/>
      <c r="H5" s="111">
        <f>E$9</f>
        <v>803</v>
      </c>
      <c r="I5" s="2">
        <f t="shared" ref="I5:J5" si="0">F$9</f>
        <v>726</v>
      </c>
      <c r="J5" s="2">
        <f t="shared" si="0"/>
        <v>77</v>
      </c>
      <c r="K5" s="91"/>
      <c r="L5" s="91"/>
      <c r="M5" s="91"/>
      <c r="N5" s="91"/>
      <c r="O5" s="91"/>
    </row>
    <row r="6" spans="1:15" ht="15" customHeight="1" x14ac:dyDescent="0.15">
      <c r="B6" s="34" t="s">
        <v>118</v>
      </c>
      <c r="C6" s="255"/>
      <c r="D6" s="7"/>
      <c r="E6" s="18">
        <v>176</v>
      </c>
      <c r="F6" s="18">
        <v>143</v>
      </c>
      <c r="G6" s="18">
        <v>33</v>
      </c>
      <c r="H6" s="113">
        <f>E6/H$5*100</f>
        <v>21.917808219178081</v>
      </c>
      <c r="I6" s="4">
        <f t="shared" ref="I6:J8" si="1">F6/I$5*100</f>
        <v>19.696969696969695</v>
      </c>
      <c r="J6" s="4">
        <f t="shared" si="1"/>
        <v>42.857142857142854</v>
      </c>
      <c r="K6" s="81"/>
      <c r="L6" s="81"/>
      <c r="M6" s="81"/>
      <c r="N6" s="81"/>
      <c r="O6" s="81"/>
    </row>
    <row r="7" spans="1:15" ht="15" customHeight="1" x14ac:dyDescent="0.15">
      <c r="B7" s="34" t="s">
        <v>119</v>
      </c>
      <c r="C7" s="255"/>
      <c r="D7" s="7"/>
      <c r="E7" s="18">
        <v>601</v>
      </c>
      <c r="F7" s="18">
        <v>559</v>
      </c>
      <c r="G7" s="18">
        <v>42</v>
      </c>
      <c r="H7" s="113">
        <f t="shared" ref="H7:H8" si="2">E7/H$5*100</f>
        <v>74.844333748443333</v>
      </c>
      <c r="I7" s="4">
        <f t="shared" si="1"/>
        <v>76.997245179063356</v>
      </c>
      <c r="J7" s="4">
        <f t="shared" si="1"/>
        <v>54.54545454545454</v>
      </c>
      <c r="K7" s="81"/>
      <c r="L7" s="81"/>
      <c r="M7" s="81"/>
      <c r="N7" s="81"/>
      <c r="O7" s="81"/>
    </row>
    <row r="8" spans="1:15" ht="15" customHeight="1" x14ac:dyDescent="0.15">
      <c r="B8" s="35" t="s">
        <v>0</v>
      </c>
      <c r="C8" s="89"/>
      <c r="D8" s="36"/>
      <c r="E8" s="19">
        <v>26</v>
      </c>
      <c r="F8" s="19">
        <v>24</v>
      </c>
      <c r="G8" s="19">
        <v>2</v>
      </c>
      <c r="H8" s="117">
        <f t="shared" si="2"/>
        <v>3.2378580323785799</v>
      </c>
      <c r="I8" s="5">
        <f t="shared" si="1"/>
        <v>3.3057851239669422</v>
      </c>
      <c r="J8" s="5">
        <f t="shared" si="1"/>
        <v>2.5974025974025974</v>
      </c>
      <c r="K8" s="23"/>
      <c r="L8" s="23"/>
      <c r="M8" s="23"/>
      <c r="N8" s="23"/>
      <c r="O8" s="23"/>
    </row>
    <row r="9" spans="1:15" ht="15" customHeight="1" x14ac:dyDescent="0.15">
      <c r="B9" s="38" t="s">
        <v>1</v>
      </c>
      <c r="C9" s="79"/>
      <c r="D9" s="28"/>
      <c r="E9" s="39">
        <f>SUM(E6:E8)</f>
        <v>803</v>
      </c>
      <c r="F9" s="39">
        <f>SUM(F6:F8)</f>
        <v>726</v>
      </c>
      <c r="G9" s="39">
        <f>SUM(G6:G8)</f>
        <v>77</v>
      </c>
      <c r="H9" s="114">
        <f>IF(SUM(H6:H8)&gt;100,"－",SUM(H6:H8))</f>
        <v>100</v>
      </c>
      <c r="I9" s="6">
        <f>IF(SUM(I6:I8)&gt;100,"－",SUM(I6:I8))</f>
        <v>99.999999999999986</v>
      </c>
      <c r="J9" s="6">
        <f>IF(SUM(J6:J8)&gt;100,"－",SUM(J6:J8))</f>
        <v>99.999999999999986</v>
      </c>
      <c r="K9" s="23"/>
      <c r="L9" s="23"/>
      <c r="M9" s="23"/>
      <c r="N9" s="23"/>
      <c r="O9" s="23"/>
    </row>
    <row r="10" spans="1:15" ht="15" customHeight="1" x14ac:dyDescent="0.15">
      <c r="B10" s="63"/>
      <c r="C10" s="45"/>
      <c r="D10" s="45"/>
      <c r="E10" s="45"/>
      <c r="F10" s="45"/>
      <c r="G10" s="93"/>
      <c r="H10" s="46"/>
      <c r="I10" s="1"/>
      <c r="J10" s="1"/>
      <c r="K10" s="1"/>
    </row>
    <row r="11" spans="1:15" ht="15" customHeight="1" x14ac:dyDescent="0.15">
      <c r="A11" s="1" t="s">
        <v>746</v>
      </c>
      <c r="B11" s="22"/>
      <c r="G11" s="1"/>
      <c r="H11" s="1"/>
      <c r="I11" s="1"/>
      <c r="J11" s="1"/>
      <c r="K11" s="1"/>
    </row>
    <row r="12" spans="1:15" ht="15" customHeight="1" x14ac:dyDescent="0.15">
      <c r="B12" s="65"/>
      <c r="C12" s="33"/>
      <c r="D12" s="33"/>
      <c r="E12" s="80"/>
      <c r="F12" s="84" t="s">
        <v>2</v>
      </c>
      <c r="G12" s="87"/>
      <c r="H12" s="110"/>
      <c r="I12" s="84" t="s">
        <v>3</v>
      </c>
      <c r="J12" s="85"/>
      <c r="K12" s="1"/>
    </row>
    <row r="13" spans="1:15" ht="19.2" x14ac:dyDescent="0.15">
      <c r="B13" s="78"/>
      <c r="C13" s="7"/>
      <c r="D13" s="7"/>
      <c r="E13" s="98" t="s">
        <v>4</v>
      </c>
      <c r="F13" s="98" t="s">
        <v>231</v>
      </c>
      <c r="G13" s="98" t="s">
        <v>233</v>
      </c>
      <c r="H13" s="107" t="s">
        <v>4</v>
      </c>
      <c r="I13" s="98" t="s">
        <v>231</v>
      </c>
      <c r="J13" s="98" t="s">
        <v>233</v>
      </c>
      <c r="K13" s="1"/>
    </row>
    <row r="14" spans="1:15" ht="15" customHeight="1" x14ac:dyDescent="0.15">
      <c r="B14" s="35"/>
      <c r="C14" s="89"/>
      <c r="D14" s="36"/>
      <c r="E14" s="37"/>
      <c r="F14" s="37"/>
      <c r="G14" s="37"/>
      <c r="H14" s="111">
        <f>E$9</f>
        <v>803</v>
      </c>
      <c r="I14" s="2">
        <f t="shared" ref="I14" si="3">F$9</f>
        <v>726</v>
      </c>
      <c r="J14" s="2">
        <f t="shared" ref="J14" si="4">G$9</f>
        <v>77</v>
      </c>
      <c r="K14" s="91"/>
      <c r="L14" s="91"/>
      <c r="M14" s="91"/>
      <c r="N14" s="91"/>
      <c r="O14" s="91"/>
    </row>
    <row r="15" spans="1:15" ht="15" customHeight="1" x14ac:dyDescent="0.15">
      <c r="B15" s="34" t="s">
        <v>118</v>
      </c>
      <c r="C15" s="255"/>
      <c r="D15" s="7"/>
      <c r="E15" s="18">
        <v>574</v>
      </c>
      <c r="F15" s="18">
        <v>507</v>
      </c>
      <c r="G15" s="18">
        <v>67</v>
      </c>
      <c r="H15" s="113">
        <f>E15/H$5*100</f>
        <v>71.481942714819425</v>
      </c>
      <c r="I15" s="4">
        <f t="shared" ref="I15:I17" si="5">F15/I$5*100</f>
        <v>69.834710743801651</v>
      </c>
      <c r="J15" s="4">
        <f t="shared" ref="J15:J17" si="6">G15/J$5*100</f>
        <v>87.012987012987011</v>
      </c>
      <c r="K15" s="81"/>
      <c r="L15" s="81"/>
      <c r="M15" s="81"/>
      <c r="N15" s="81"/>
      <c r="O15" s="81"/>
    </row>
    <row r="16" spans="1:15" ht="15" customHeight="1" x14ac:dyDescent="0.15">
      <c r="B16" s="34" t="s">
        <v>119</v>
      </c>
      <c r="C16" s="255"/>
      <c r="D16" s="7"/>
      <c r="E16" s="18">
        <v>186</v>
      </c>
      <c r="F16" s="18">
        <v>179</v>
      </c>
      <c r="G16" s="18">
        <v>7</v>
      </c>
      <c r="H16" s="113">
        <f t="shared" ref="H16:H17" si="7">E16/H$5*100</f>
        <v>23.163138231631383</v>
      </c>
      <c r="I16" s="4">
        <f t="shared" si="5"/>
        <v>24.655647382920108</v>
      </c>
      <c r="J16" s="4">
        <f t="shared" si="6"/>
        <v>9.0909090909090917</v>
      </c>
      <c r="K16" s="81"/>
      <c r="L16" s="81"/>
      <c r="M16" s="81"/>
      <c r="N16" s="81"/>
      <c r="O16" s="81"/>
    </row>
    <row r="17" spans="1:15" ht="15" customHeight="1" x14ac:dyDescent="0.15">
      <c r="B17" s="35" t="s">
        <v>0</v>
      </c>
      <c r="C17" s="89"/>
      <c r="D17" s="36"/>
      <c r="E17" s="19">
        <v>43</v>
      </c>
      <c r="F17" s="19">
        <v>40</v>
      </c>
      <c r="G17" s="19">
        <v>3</v>
      </c>
      <c r="H17" s="117">
        <f t="shared" si="7"/>
        <v>5.3549190535491906</v>
      </c>
      <c r="I17" s="5">
        <f t="shared" si="5"/>
        <v>5.5096418732782375</v>
      </c>
      <c r="J17" s="5">
        <f t="shared" si="6"/>
        <v>3.8961038961038961</v>
      </c>
      <c r="K17" s="23"/>
      <c r="L17" s="23"/>
      <c r="M17" s="23"/>
      <c r="N17" s="23"/>
      <c r="O17" s="23"/>
    </row>
    <row r="18" spans="1:15" ht="15" customHeight="1" x14ac:dyDescent="0.15">
      <c r="B18" s="38" t="s">
        <v>1</v>
      </c>
      <c r="C18" s="79"/>
      <c r="D18" s="28"/>
      <c r="E18" s="39">
        <f>SUM(E15:E17)</f>
        <v>803</v>
      </c>
      <c r="F18" s="39">
        <f>SUM(F15:F17)</f>
        <v>726</v>
      </c>
      <c r="G18" s="39">
        <f>SUM(G15:G17)</f>
        <v>77</v>
      </c>
      <c r="H18" s="114">
        <f>IF(SUM(H15:H17)&gt;100,"－",SUM(H15:H17))</f>
        <v>100</v>
      </c>
      <c r="I18" s="6">
        <f>IF(SUM(I15:I17)&gt;100,"－",SUM(I15:I17))</f>
        <v>100</v>
      </c>
      <c r="J18" s="6">
        <f>IF(SUM(J15:J17)&gt;100,"－",SUM(J15:J17))</f>
        <v>100</v>
      </c>
      <c r="K18" s="23"/>
      <c r="L18" s="23"/>
      <c r="M18" s="23"/>
      <c r="N18" s="23"/>
      <c r="O18" s="23"/>
    </row>
    <row r="19" spans="1:15" ht="15" customHeight="1" x14ac:dyDescent="0.15">
      <c r="B19" s="63"/>
      <c r="C19" s="45"/>
      <c r="D19" s="45"/>
      <c r="E19" s="45"/>
      <c r="F19" s="45"/>
      <c r="G19" s="93"/>
      <c r="H19" s="46"/>
      <c r="I19" s="1"/>
      <c r="J19" s="1"/>
      <c r="K19" s="1"/>
    </row>
    <row r="20" spans="1:15" ht="15" customHeight="1" x14ac:dyDescent="0.15">
      <c r="A20" s="1" t="s">
        <v>747</v>
      </c>
      <c r="B20" s="22"/>
      <c r="G20" s="1"/>
      <c r="H20" s="1"/>
      <c r="I20" s="1"/>
      <c r="J20" s="1"/>
      <c r="K20" s="1"/>
    </row>
    <row r="21" spans="1:15" ht="15" customHeight="1" x14ac:dyDescent="0.15">
      <c r="B21" s="65"/>
      <c r="C21" s="33"/>
      <c r="D21" s="33"/>
      <c r="E21" s="80"/>
      <c r="F21" s="84" t="s">
        <v>2</v>
      </c>
      <c r="G21" s="87"/>
      <c r="H21" s="110"/>
      <c r="I21" s="84" t="s">
        <v>3</v>
      </c>
      <c r="J21" s="85"/>
      <c r="K21" s="1"/>
    </row>
    <row r="22" spans="1:15" ht="19.2" x14ac:dyDescent="0.15">
      <c r="B22" s="78"/>
      <c r="C22" s="7"/>
      <c r="D22" s="7"/>
      <c r="E22" s="98" t="s">
        <v>4</v>
      </c>
      <c r="F22" s="98" t="s">
        <v>231</v>
      </c>
      <c r="G22" s="98" t="s">
        <v>233</v>
      </c>
      <c r="H22" s="107" t="s">
        <v>4</v>
      </c>
      <c r="I22" s="98" t="s">
        <v>231</v>
      </c>
      <c r="J22" s="98" t="s">
        <v>233</v>
      </c>
      <c r="K22" s="1"/>
    </row>
    <row r="23" spans="1:15" ht="15" customHeight="1" x14ac:dyDescent="0.15">
      <c r="B23" s="35"/>
      <c r="C23" s="89"/>
      <c r="D23" s="36"/>
      <c r="E23" s="37"/>
      <c r="F23" s="37"/>
      <c r="G23" s="37"/>
      <c r="H23" s="111">
        <f>E$9</f>
        <v>803</v>
      </c>
      <c r="I23" s="2">
        <f t="shared" ref="I23" si="8">F$9</f>
        <v>726</v>
      </c>
      <c r="J23" s="2">
        <f t="shared" ref="J23" si="9">G$9</f>
        <v>77</v>
      </c>
      <c r="K23" s="91"/>
      <c r="L23" s="91"/>
      <c r="M23" s="91"/>
      <c r="N23" s="91"/>
      <c r="O23" s="91"/>
    </row>
    <row r="24" spans="1:15" ht="15" customHeight="1" x14ac:dyDescent="0.15">
      <c r="B24" s="34" t="s">
        <v>118</v>
      </c>
      <c r="C24" s="255"/>
      <c r="D24" s="7"/>
      <c r="E24" s="18">
        <v>340</v>
      </c>
      <c r="F24" s="18">
        <v>291</v>
      </c>
      <c r="G24" s="18">
        <v>49</v>
      </c>
      <c r="H24" s="113">
        <f>E24/H$5*100</f>
        <v>42.34122042341221</v>
      </c>
      <c r="I24" s="4">
        <f t="shared" ref="I24:I26" si="10">F24/I$5*100</f>
        <v>40.082644628099175</v>
      </c>
      <c r="J24" s="4">
        <f t="shared" ref="J24:J26" si="11">G24/J$5*100</f>
        <v>63.636363636363633</v>
      </c>
      <c r="K24" s="81"/>
      <c r="L24" s="81"/>
      <c r="M24" s="81"/>
      <c r="N24" s="81"/>
      <c r="O24" s="81"/>
    </row>
    <row r="25" spans="1:15" ht="15" customHeight="1" x14ac:dyDescent="0.15">
      <c r="B25" s="34" t="s">
        <v>119</v>
      </c>
      <c r="C25" s="255"/>
      <c r="D25" s="7"/>
      <c r="E25" s="18">
        <v>410</v>
      </c>
      <c r="F25" s="18">
        <v>389</v>
      </c>
      <c r="G25" s="18">
        <v>21</v>
      </c>
      <c r="H25" s="113">
        <f t="shared" ref="H25:H26" si="12">E25/H$5*100</f>
        <v>51.058530510585307</v>
      </c>
      <c r="I25" s="4">
        <f t="shared" si="10"/>
        <v>53.58126721763086</v>
      </c>
      <c r="J25" s="4">
        <f t="shared" si="11"/>
        <v>27.27272727272727</v>
      </c>
      <c r="K25" s="81"/>
      <c r="L25" s="81"/>
      <c r="M25" s="81"/>
      <c r="N25" s="81"/>
      <c r="O25" s="81"/>
    </row>
    <row r="26" spans="1:15" ht="15" customHeight="1" x14ac:dyDescent="0.15">
      <c r="B26" s="35" t="s">
        <v>0</v>
      </c>
      <c r="C26" s="89"/>
      <c r="D26" s="36"/>
      <c r="E26" s="19">
        <v>53</v>
      </c>
      <c r="F26" s="19">
        <v>46</v>
      </c>
      <c r="G26" s="19">
        <v>7</v>
      </c>
      <c r="H26" s="117">
        <f t="shared" si="12"/>
        <v>6.6002490660024904</v>
      </c>
      <c r="I26" s="5">
        <f t="shared" si="10"/>
        <v>6.336088154269973</v>
      </c>
      <c r="J26" s="5">
        <f t="shared" si="11"/>
        <v>9.0909090909090917</v>
      </c>
      <c r="K26" s="23"/>
      <c r="L26" s="23"/>
      <c r="M26" s="23"/>
      <c r="N26" s="23"/>
      <c r="O26" s="23"/>
    </row>
    <row r="27" spans="1:15" ht="15" customHeight="1" x14ac:dyDescent="0.15">
      <c r="B27" s="38" t="s">
        <v>1</v>
      </c>
      <c r="C27" s="79"/>
      <c r="D27" s="28"/>
      <c r="E27" s="39">
        <f>SUM(E24:E26)</f>
        <v>803</v>
      </c>
      <c r="F27" s="39">
        <f>SUM(F24:F26)</f>
        <v>726</v>
      </c>
      <c r="G27" s="39">
        <f>SUM(G24:G26)</f>
        <v>77</v>
      </c>
      <c r="H27" s="114">
        <f>IF(SUM(H24:H26)&gt;100,"－",SUM(H24:H26))</f>
        <v>100.00000000000001</v>
      </c>
      <c r="I27" s="6">
        <f>IF(SUM(I24:I26)&gt;100,"－",SUM(I24:I26))</f>
        <v>100.00000000000001</v>
      </c>
      <c r="J27" s="6">
        <f>IF(SUM(J24:J26)&gt;100,"－",SUM(J24:J26))</f>
        <v>100</v>
      </c>
      <c r="K27" s="23"/>
      <c r="L27" s="23"/>
      <c r="M27" s="23"/>
      <c r="N27" s="23"/>
      <c r="O27" s="23"/>
    </row>
    <row r="28" spans="1:15" ht="15" customHeight="1" x14ac:dyDescent="0.15">
      <c r="B28" s="63"/>
      <c r="C28" s="45"/>
      <c r="D28" s="45"/>
      <c r="E28" s="45"/>
      <c r="F28" s="45"/>
      <c r="G28" s="93"/>
      <c r="H28" s="46"/>
      <c r="I28" s="1"/>
      <c r="J28" s="1"/>
      <c r="K28" s="1"/>
    </row>
    <row r="29" spans="1:15" ht="15" customHeight="1" x14ac:dyDescent="0.15">
      <c r="A29" s="1" t="s">
        <v>748</v>
      </c>
      <c r="B29" s="22"/>
      <c r="G29" s="1"/>
      <c r="H29" s="1"/>
      <c r="I29" s="1"/>
      <c r="J29" s="1"/>
      <c r="K29" s="1"/>
    </row>
    <row r="30" spans="1:15" ht="15" customHeight="1" x14ac:dyDescent="0.15">
      <c r="B30" s="65"/>
      <c r="C30" s="33"/>
      <c r="D30" s="33"/>
      <c r="E30" s="80"/>
      <c r="F30" s="84" t="s">
        <v>2</v>
      </c>
      <c r="G30" s="87"/>
      <c r="H30" s="110"/>
      <c r="I30" s="84" t="s">
        <v>3</v>
      </c>
      <c r="J30" s="85"/>
      <c r="K30" s="1"/>
    </row>
    <row r="31" spans="1:15" ht="19.2" x14ac:dyDescent="0.15">
      <c r="B31" s="78"/>
      <c r="C31" s="7"/>
      <c r="D31" s="7"/>
      <c r="E31" s="98" t="s">
        <v>4</v>
      </c>
      <c r="F31" s="98" t="s">
        <v>231</v>
      </c>
      <c r="G31" s="98" t="s">
        <v>233</v>
      </c>
      <c r="H31" s="107" t="s">
        <v>4</v>
      </c>
      <c r="I31" s="98" t="s">
        <v>231</v>
      </c>
      <c r="J31" s="98" t="s">
        <v>233</v>
      </c>
      <c r="K31" s="1"/>
    </row>
    <row r="32" spans="1:15" ht="15" customHeight="1" x14ac:dyDescent="0.15">
      <c r="B32" s="35"/>
      <c r="C32" s="89"/>
      <c r="D32" s="36"/>
      <c r="E32" s="37"/>
      <c r="F32" s="37"/>
      <c r="G32" s="37"/>
      <c r="H32" s="111">
        <f>E$9</f>
        <v>803</v>
      </c>
      <c r="I32" s="2">
        <f t="shared" ref="I32" si="13">F$9</f>
        <v>726</v>
      </c>
      <c r="J32" s="2">
        <f t="shared" ref="J32" si="14">G$9</f>
        <v>77</v>
      </c>
      <c r="K32" s="91"/>
      <c r="L32" s="91"/>
      <c r="M32" s="91"/>
      <c r="N32" s="91"/>
      <c r="O32" s="91"/>
    </row>
    <row r="33" spans="1:15" ht="15" customHeight="1" x14ac:dyDescent="0.15">
      <c r="B33" s="34" t="s">
        <v>118</v>
      </c>
      <c r="C33" s="255"/>
      <c r="D33" s="7"/>
      <c r="E33" s="18">
        <v>707</v>
      </c>
      <c r="F33" s="18">
        <v>640</v>
      </c>
      <c r="G33" s="18">
        <v>67</v>
      </c>
      <c r="H33" s="113">
        <f>E33/H$5*100</f>
        <v>88.044831880448314</v>
      </c>
      <c r="I33" s="4">
        <f t="shared" ref="I33:I35" si="15">F33/I$5*100</f>
        <v>88.1542699724518</v>
      </c>
      <c r="J33" s="4">
        <f t="shared" ref="J33:J35" si="16">G33/J$5*100</f>
        <v>87.012987012987011</v>
      </c>
      <c r="K33" s="81"/>
      <c r="L33" s="81"/>
      <c r="M33" s="81"/>
      <c r="N33" s="81"/>
      <c r="O33" s="81"/>
    </row>
    <row r="34" spans="1:15" ht="15" customHeight="1" x14ac:dyDescent="0.15">
      <c r="B34" s="34" t="s">
        <v>119</v>
      </c>
      <c r="C34" s="255"/>
      <c r="D34" s="7"/>
      <c r="E34" s="18">
        <v>52</v>
      </c>
      <c r="F34" s="18">
        <v>47</v>
      </c>
      <c r="G34" s="18">
        <v>5</v>
      </c>
      <c r="H34" s="113">
        <f t="shared" ref="H34:H35" si="17">E34/H$5*100</f>
        <v>6.4757160647571599</v>
      </c>
      <c r="I34" s="4">
        <f t="shared" si="15"/>
        <v>6.4738292011019283</v>
      </c>
      <c r="J34" s="4">
        <f t="shared" si="16"/>
        <v>6.4935064935064926</v>
      </c>
      <c r="K34" s="81"/>
      <c r="L34" s="81"/>
      <c r="M34" s="81"/>
      <c r="N34" s="81"/>
      <c r="O34" s="81"/>
    </row>
    <row r="35" spans="1:15" ht="15" customHeight="1" x14ac:dyDescent="0.15">
      <c r="B35" s="35" t="s">
        <v>0</v>
      </c>
      <c r="C35" s="89"/>
      <c r="D35" s="36"/>
      <c r="E35" s="19">
        <v>44</v>
      </c>
      <c r="F35" s="19">
        <v>39</v>
      </c>
      <c r="G35" s="19">
        <v>5</v>
      </c>
      <c r="H35" s="117">
        <f t="shared" si="17"/>
        <v>5.4794520547945202</v>
      </c>
      <c r="I35" s="5">
        <f t="shared" si="15"/>
        <v>5.3719008264462813</v>
      </c>
      <c r="J35" s="5">
        <f t="shared" si="16"/>
        <v>6.4935064935064926</v>
      </c>
      <c r="K35" s="23"/>
      <c r="L35" s="23"/>
      <c r="M35" s="23"/>
      <c r="N35" s="23"/>
      <c r="O35" s="23"/>
    </row>
    <row r="36" spans="1:15" ht="15" customHeight="1" x14ac:dyDescent="0.15">
      <c r="B36" s="38" t="s">
        <v>1</v>
      </c>
      <c r="C36" s="79"/>
      <c r="D36" s="28"/>
      <c r="E36" s="39">
        <f>SUM(E33:E35)</f>
        <v>803</v>
      </c>
      <c r="F36" s="39">
        <f>SUM(F33:F35)</f>
        <v>726</v>
      </c>
      <c r="G36" s="39">
        <f>SUM(G33:G35)</f>
        <v>77</v>
      </c>
      <c r="H36" s="114">
        <f>IF(SUM(H33:H35)&gt;100,"－",SUM(H33:H35))</f>
        <v>100</v>
      </c>
      <c r="I36" s="6">
        <f>IF(SUM(I33:I35)&gt;100,"－",SUM(I33:I35))</f>
        <v>100</v>
      </c>
      <c r="J36" s="6">
        <f>IF(SUM(J33:J35)&gt;100,"－",SUM(J33:J35))</f>
        <v>99.999999999999986</v>
      </c>
      <c r="K36" s="23"/>
      <c r="L36" s="23"/>
      <c r="M36" s="23"/>
      <c r="N36" s="23"/>
      <c r="O36" s="23"/>
    </row>
    <row r="37" spans="1:15" ht="15" customHeight="1" x14ac:dyDescent="0.15">
      <c r="B37" s="63"/>
      <c r="C37" s="45"/>
      <c r="D37" s="45"/>
      <c r="E37" s="45"/>
      <c r="F37" s="45"/>
      <c r="G37" s="93"/>
      <c r="H37" s="46"/>
      <c r="I37" s="1"/>
      <c r="J37" s="1"/>
      <c r="K37" s="1"/>
    </row>
    <row r="38" spans="1:15" ht="15" customHeight="1" x14ac:dyDescent="0.15">
      <c r="A38" s="43" t="s">
        <v>749</v>
      </c>
      <c r="F38" s="1"/>
      <c r="J38" s="1"/>
      <c r="K38" s="1"/>
    </row>
    <row r="39" spans="1:15" ht="15" customHeight="1" x14ac:dyDescent="0.15">
      <c r="A39" s="1" t="s">
        <v>750</v>
      </c>
      <c r="B39" s="22"/>
      <c r="C39" s="7"/>
      <c r="D39" s="7"/>
      <c r="E39" s="7"/>
      <c r="I39" s="1"/>
      <c r="J39" s="1"/>
      <c r="K39" s="1"/>
    </row>
    <row r="40" spans="1:15" ht="15" customHeight="1" x14ac:dyDescent="0.15">
      <c r="B40" s="65"/>
      <c r="C40" s="33"/>
      <c r="D40" s="33"/>
      <c r="E40" s="80"/>
      <c r="F40" s="84" t="s">
        <v>2</v>
      </c>
      <c r="G40" s="87"/>
      <c r="H40" s="110"/>
      <c r="I40" s="84" t="s">
        <v>3</v>
      </c>
      <c r="J40" s="85"/>
      <c r="K40" s="1"/>
    </row>
    <row r="41" spans="1:15" ht="19.2" x14ac:dyDescent="0.15">
      <c r="B41" s="78"/>
      <c r="C41" s="7"/>
      <c r="D41" s="7"/>
      <c r="E41" s="98" t="s">
        <v>4</v>
      </c>
      <c r="F41" s="98" t="s">
        <v>231</v>
      </c>
      <c r="G41" s="98" t="s">
        <v>233</v>
      </c>
      <c r="H41" s="107" t="s">
        <v>4</v>
      </c>
      <c r="I41" s="98" t="s">
        <v>231</v>
      </c>
      <c r="J41" s="98" t="s">
        <v>233</v>
      </c>
      <c r="K41" s="1"/>
    </row>
    <row r="42" spans="1:15" ht="15" customHeight="1" x14ac:dyDescent="0.15">
      <c r="B42" s="35"/>
      <c r="C42" s="89"/>
      <c r="D42" s="36"/>
      <c r="E42" s="37"/>
      <c r="F42" s="37"/>
      <c r="G42" s="37"/>
      <c r="H42" s="111">
        <f>E$34</f>
        <v>52</v>
      </c>
      <c r="I42" s="2">
        <f t="shared" ref="I42:J42" si="18">F$34</f>
        <v>47</v>
      </c>
      <c r="J42" s="2">
        <f t="shared" si="18"/>
        <v>5</v>
      </c>
      <c r="K42" s="91"/>
      <c r="L42" s="91"/>
      <c r="M42" s="91"/>
      <c r="N42" s="91"/>
      <c r="O42" s="91"/>
    </row>
    <row r="43" spans="1:15" ht="15" customHeight="1" x14ac:dyDescent="0.15">
      <c r="B43" s="34" t="s">
        <v>120</v>
      </c>
      <c r="C43" s="255"/>
      <c r="D43" s="7"/>
      <c r="E43" s="18">
        <v>9</v>
      </c>
      <c r="F43" s="18">
        <v>8</v>
      </c>
      <c r="G43" s="18">
        <v>1</v>
      </c>
      <c r="H43" s="113">
        <f>E43/H$42*100</f>
        <v>17.307692307692307</v>
      </c>
      <c r="I43" s="4">
        <f t="shared" ref="I43:I50" si="19">F43/I$42*100</f>
        <v>17.021276595744681</v>
      </c>
      <c r="J43" s="4">
        <f t="shared" ref="J43:J50" si="20">G43/J$42*100</f>
        <v>20</v>
      </c>
      <c r="K43" s="81"/>
      <c r="L43" s="81"/>
      <c r="M43" s="81"/>
      <c r="N43" s="81"/>
      <c r="O43" s="81"/>
    </row>
    <row r="44" spans="1:15" ht="15" customHeight="1" x14ac:dyDescent="0.15">
      <c r="B44" s="34" t="s">
        <v>121</v>
      </c>
      <c r="C44" s="255"/>
      <c r="D44" s="7"/>
      <c r="E44" s="18">
        <v>3</v>
      </c>
      <c r="F44" s="18">
        <v>2</v>
      </c>
      <c r="G44" s="18">
        <v>1</v>
      </c>
      <c r="H44" s="113">
        <f t="shared" ref="H44:H50" si="21">E44/H$42*100</f>
        <v>5.7692307692307692</v>
      </c>
      <c r="I44" s="4">
        <f t="shared" si="19"/>
        <v>4.2553191489361701</v>
      </c>
      <c r="J44" s="4">
        <f t="shared" si="20"/>
        <v>20</v>
      </c>
      <c r="K44" s="81"/>
      <c r="L44" s="81"/>
      <c r="M44" s="81"/>
      <c r="N44" s="81"/>
      <c r="O44" s="81"/>
    </row>
    <row r="45" spans="1:15" ht="15" customHeight="1" x14ac:dyDescent="0.15">
      <c r="B45" s="34" t="s">
        <v>122</v>
      </c>
      <c r="C45" s="255"/>
      <c r="D45" s="7"/>
      <c r="E45" s="18">
        <v>10</v>
      </c>
      <c r="F45" s="18">
        <v>9</v>
      </c>
      <c r="G45" s="18">
        <v>1</v>
      </c>
      <c r="H45" s="113">
        <f t="shared" si="21"/>
        <v>19.230769230769234</v>
      </c>
      <c r="I45" s="4">
        <f t="shared" si="19"/>
        <v>19.148936170212767</v>
      </c>
      <c r="J45" s="4">
        <f t="shared" si="20"/>
        <v>20</v>
      </c>
      <c r="K45" s="81"/>
      <c r="L45" s="81"/>
      <c r="M45" s="81"/>
      <c r="N45" s="81"/>
      <c r="O45" s="81"/>
    </row>
    <row r="46" spans="1:15" ht="15" customHeight="1" x14ac:dyDescent="0.15">
      <c r="B46" s="34" t="s">
        <v>123</v>
      </c>
      <c r="C46" s="255"/>
      <c r="D46" s="7"/>
      <c r="E46" s="18">
        <v>8</v>
      </c>
      <c r="F46" s="18">
        <v>6</v>
      </c>
      <c r="G46" s="18">
        <v>2</v>
      </c>
      <c r="H46" s="113">
        <f t="shared" si="21"/>
        <v>15.384615384615385</v>
      </c>
      <c r="I46" s="4">
        <f t="shared" si="19"/>
        <v>12.76595744680851</v>
      </c>
      <c r="J46" s="4">
        <f t="shared" si="20"/>
        <v>40</v>
      </c>
      <c r="K46" s="81"/>
      <c r="L46" s="81"/>
      <c r="M46" s="81"/>
      <c r="N46" s="81"/>
      <c r="O46" s="81"/>
    </row>
    <row r="47" spans="1:15" ht="15" customHeight="1" x14ac:dyDescent="0.15">
      <c r="B47" s="34" t="s">
        <v>124</v>
      </c>
      <c r="C47" s="255"/>
      <c r="D47" s="7"/>
      <c r="E47" s="18">
        <v>6</v>
      </c>
      <c r="F47" s="18">
        <v>6</v>
      </c>
      <c r="G47" s="18">
        <v>0</v>
      </c>
      <c r="H47" s="113">
        <f t="shared" si="21"/>
        <v>11.538461538461538</v>
      </c>
      <c r="I47" s="4">
        <f t="shared" si="19"/>
        <v>12.76595744680851</v>
      </c>
      <c r="J47" s="4">
        <f t="shared" si="20"/>
        <v>0</v>
      </c>
      <c r="K47" s="81"/>
      <c r="L47" s="81"/>
      <c r="M47" s="81"/>
      <c r="N47" s="81"/>
      <c r="O47" s="81"/>
    </row>
    <row r="48" spans="1:15" ht="15" customHeight="1" x14ac:dyDescent="0.15">
      <c r="B48" s="34" t="s">
        <v>125</v>
      </c>
      <c r="C48" s="255"/>
      <c r="D48" s="7"/>
      <c r="E48" s="18">
        <v>1</v>
      </c>
      <c r="F48" s="18">
        <v>1</v>
      </c>
      <c r="G48" s="18">
        <v>0</v>
      </c>
      <c r="H48" s="113">
        <f t="shared" si="21"/>
        <v>1.9230769230769231</v>
      </c>
      <c r="I48" s="4">
        <f t="shared" si="19"/>
        <v>2.1276595744680851</v>
      </c>
      <c r="J48" s="4">
        <f t="shared" si="20"/>
        <v>0</v>
      </c>
      <c r="K48" s="81"/>
      <c r="L48" s="81"/>
      <c r="M48" s="81"/>
      <c r="N48" s="81"/>
      <c r="O48" s="81"/>
    </row>
    <row r="49" spans="2:15" ht="15" customHeight="1" x14ac:dyDescent="0.15">
      <c r="B49" s="34" t="s">
        <v>581</v>
      </c>
      <c r="C49" s="255"/>
      <c r="D49" s="7"/>
      <c r="E49" s="18">
        <v>3</v>
      </c>
      <c r="F49" s="18">
        <v>3</v>
      </c>
      <c r="G49" s="18">
        <v>0</v>
      </c>
      <c r="H49" s="113">
        <f t="shared" si="21"/>
        <v>5.7692307692307692</v>
      </c>
      <c r="I49" s="4">
        <f t="shared" si="19"/>
        <v>6.3829787234042552</v>
      </c>
      <c r="J49" s="4">
        <f t="shared" si="20"/>
        <v>0</v>
      </c>
      <c r="K49" s="81"/>
      <c r="L49" s="81"/>
      <c r="M49" s="81"/>
      <c r="N49" s="81"/>
      <c r="O49" s="81"/>
    </row>
    <row r="50" spans="2:15" ht="15" customHeight="1" x14ac:dyDescent="0.15">
      <c r="B50" s="35" t="s">
        <v>0</v>
      </c>
      <c r="C50" s="89"/>
      <c r="D50" s="36"/>
      <c r="E50" s="19">
        <v>12</v>
      </c>
      <c r="F50" s="19">
        <v>12</v>
      </c>
      <c r="G50" s="19">
        <v>0</v>
      </c>
      <c r="H50" s="117">
        <f t="shared" si="21"/>
        <v>23.076923076923077</v>
      </c>
      <c r="I50" s="5">
        <f t="shared" si="19"/>
        <v>25.531914893617021</v>
      </c>
      <c r="J50" s="5">
        <f t="shared" si="20"/>
        <v>0</v>
      </c>
      <c r="K50" s="23"/>
      <c r="L50" s="23"/>
      <c r="M50" s="23"/>
      <c r="N50" s="23"/>
      <c r="O50" s="23"/>
    </row>
    <row r="51" spans="2:15" ht="15" customHeight="1" x14ac:dyDescent="0.15">
      <c r="B51" s="38" t="s">
        <v>1</v>
      </c>
      <c r="C51" s="79"/>
      <c r="D51" s="28"/>
      <c r="E51" s="39">
        <f>SUM(E43:E50)</f>
        <v>52</v>
      </c>
      <c r="F51" s="39">
        <f>SUM(F43:F50)</f>
        <v>47</v>
      </c>
      <c r="G51" s="39">
        <f>SUM(G43:G50)</f>
        <v>5</v>
      </c>
      <c r="H51" s="114">
        <f>IF(SUM(H43:H50)&gt;100,"－",SUM(H43:H50))</f>
        <v>100</v>
      </c>
      <c r="I51" s="6">
        <f>IF(SUM(I43:I50)&gt;100,"－",SUM(I43:I50))</f>
        <v>100</v>
      </c>
      <c r="J51" s="6">
        <f>IF(SUM(J43:J50)&gt;100,"－",SUM(J43:J50))</f>
        <v>100</v>
      </c>
      <c r="K51" s="23"/>
      <c r="L51" s="23"/>
      <c r="M51" s="23"/>
      <c r="N51" s="23"/>
      <c r="O51" s="23"/>
    </row>
    <row r="52" spans="2:15" ht="15" customHeight="1" x14ac:dyDescent="0.15">
      <c r="B52" s="38" t="s">
        <v>108</v>
      </c>
      <c r="C52" s="79"/>
      <c r="D52" s="29"/>
      <c r="E52" s="41">
        <v>27.524999999999999</v>
      </c>
      <c r="F52" s="72">
        <v>28.228571428571428</v>
      </c>
      <c r="G52" s="72">
        <v>22.6</v>
      </c>
      <c r="H52" s="23"/>
      <c r="I52" s="23"/>
      <c r="J52" s="23"/>
      <c r="K52" s="23"/>
      <c r="L52" s="23"/>
      <c r="M52" s="23"/>
      <c r="N52" s="23"/>
      <c r="O52" s="23"/>
    </row>
    <row r="53" spans="2:15" ht="15" customHeight="1" x14ac:dyDescent="0.15">
      <c r="B53" s="38" t="s">
        <v>109</v>
      </c>
      <c r="C53" s="79"/>
      <c r="D53" s="29"/>
      <c r="E53" s="193">
        <v>80</v>
      </c>
      <c r="F53" s="47">
        <v>80</v>
      </c>
      <c r="G53" s="47">
        <v>37</v>
      </c>
      <c r="H53" s="23"/>
      <c r="I53" s="23"/>
      <c r="J53" s="23"/>
      <c r="K53" s="23"/>
      <c r="L53" s="23"/>
      <c r="M53" s="23"/>
      <c r="N53" s="23"/>
      <c r="O53" s="23"/>
    </row>
    <row r="54" spans="2:15" ht="15" customHeight="1" x14ac:dyDescent="0.15">
      <c r="B54" s="86" t="s">
        <v>152</v>
      </c>
      <c r="C54" s="7"/>
      <c r="D54" s="7"/>
      <c r="E54" s="7"/>
      <c r="I54" s="1"/>
      <c r="J54" s="1"/>
      <c r="K54" s="1"/>
    </row>
    <row r="55" spans="2:15" ht="15" customHeight="1" x14ac:dyDescent="0.15">
      <c r="B55" s="65"/>
      <c r="C55" s="33"/>
      <c r="D55" s="33"/>
      <c r="E55" s="80"/>
      <c r="F55" s="84" t="s">
        <v>2</v>
      </c>
      <c r="G55" s="87"/>
      <c r="H55" s="110"/>
      <c r="I55" s="84" t="s">
        <v>3</v>
      </c>
      <c r="J55" s="85"/>
      <c r="K55" s="1"/>
    </row>
    <row r="56" spans="2:15" ht="19.2" x14ac:dyDescent="0.15">
      <c r="B56" s="78"/>
      <c r="C56" s="7"/>
      <c r="D56" s="7"/>
      <c r="E56" s="98" t="s">
        <v>4</v>
      </c>
      <c r="F56" s="98" t="s">
        <v>231</v>
      </c>
      <c r="G56" s="98" t="s">
        <v>233</v>
      </c>
      <c r="H56" s="107" t="s">
        <v>4</v>
      </c>
      <c r="I56" s="98" t="s">
        <v>231</v>
      </c>
      <c r="J56" s="98" t="s">
        <v>233</v>
      </c>
      <c r="K56" s="1"/>
    </row>
    <row r="57" spans="2:15" ht="15" customHeight="1" x14ac:dyDescent="0.15">
      <c r="B57" s="35"/>
      <c r="C57" s="89"/>
      <c r="D57" s="36"/>
      <c r="E57" s="37"/>
      <c r="F57" s="37"/>
      <c r="G57" s="37"/>
      <c r="H57" s="111">
        <f>E$34</f>
        <v>52</v>
      </c>
      <c r="I57" s="2">
        <f t="shared" ref="I57" si="22">F$34</f>
        <v>47</v>
      </c>
      <c r="J57" s="2">
        <f t="shared" ref="J57" si="23">G$34</f>
        <v>5</v>
      </c>
      <c r="K57" s="91"/>
      <c r="L57" s="91"/>
      <c r="M57" s="91"/>
      <c r="N57" s="91"/>
      <c r="O57" s="91"/>
    </row>
    <row r="58" spans="2:15" ht="15" customHeight="1" x14ac:dyDescent="0.15">
      <c r="B58" s="34" t="s">
        <v>120</v>
      </c>
      <c r="C58" s="255"/>
      <c r="D58" s="7"/>
      <c r="E58" s="18">
        <v>6</v>
      </c>
      <c r="F58" s="18">
        <v>5</v>
      </c>
      <c r="G58" s="18">
        <v>1</v>
      </c>
      <c r="H58" s="113">
        <f>E58/H$57*100</f>
        <v>11.538461538461538</v>
      </c>
      <c r="I58" s="4">
        <f t="shared" ref="I58:I64" si="24">F58/I$57*100</f>
        <v>10.638297872340425</v>
      </c>
      <c r="J58" s="4">
        <f t="shared" ref="J58:J64" si="25">G58/J$57*100</f>
        <v>20</v>
      </c>
      <c r="K58" s="81"/>
      <c r="L58" s="81"/>
      <c r="M58" s="81"/>
      <c r="N58" s="81"/>
      <c r="O58" s="81"/>
    </row>
    <row r="59" spans="2:15" ht="15" customHeight="1" x14ac:dyDescent="0.15">
      <c r="B59" s="34" t="s">
        <v>121</v>
      </c>
      <c r="C59" s="255"/>
      <c r="D59" s="7"/>
      <c r="E59" s="18">
        <v>4</v>
      </c>
      <c r="F59" s="18">
        <v>4</v>
      </c>
      <c r="G59" s="18">
        <v>0</v>
      </c>
      <c r="H59" s="113">
        <f t="shared" ref="H59:H64" si="26">E59/H$57*100</f>
        <v>7.6923076923076925</v>
      </c>
      <c r="I59" s="4">
        <f t="shared" si="24"/>
        <v>8.5106382978723403</v>
      </c>
      <c r="J59" s="4">
        <f t="shared" si="25"/>
        <v>0</v>
      </c>
      <c r="K59" s="81"/>
      <c r="L59" s="81"/>
      <c r="M59" s="81"/>
      <c r="N59" s="81"/>
      <c r="O59" s="81"/>
    </row>
    <row r="60" spans="2:15" ht="15" customHeight="1" x14ac:dyDescent="0.15">
      <c r="B60" s="34" t="s">
        <v>122</v>
      </c>
      <c r="C60" s="255"/>
      <c r="D60" s="7"/>
      <c r="E60" s="18">
        <v>4</v>
      </c>
      <c r="F60" s="18">
        <v>4</v>
      </c>
      <c r="G60" s="18">
        <v>0</v>
      </c>
      <c r="H60" s="113">
        <f t="shared" si="26"/>
        <v>7.6923076923076925</v>
      </c>
      <c r="I60" s="4">
        <f t="shared" si="24"/>
        <v>8.5106382978723403</v>
      </c>
      <c r="J60" s="4">
        <f t="shared" si="25"/>
        <v>0</v>
      </c>
      <c r="K60" s="81"/>
      <c r="L60" s="81"/>
      <c r="M60" s="81"/>
      <c r="N60" s="81"/>
      <c r="O60" s="81"/>
    </row>
    <row r="61" spans="2:15" ht="15" customHeight="1" x14ac:dyDescent="0.15">
      <c r="B61" s="34" t="s">
        <v>123</v>
      </c>
      <c r="C61" s="255"/>
      <c r="D61" s="7"/>
      <c r="E61" s="18">
        <v>3</v>
      </c>
      <c r="F61" s="18">
        <v>3</v>
      </c>
      <c r="G61" s="18">
        <v>0</v>
      </c>
      <c r="H61" s="113">
        <f t="shared" si="26"/>
        <v>5.7692307692307692</v>
      </c>
      <c r="I61" s="4">
        <f t="shared" si="24"/>
        <v>6.3829787234042552</v>
      </c>
      <c r="J61" s="4">
        <f t="shared" si="25"/>
        <v>0</v>
      </c>
      <c r="K61" s="81"/>
      <c r="L61" s="81"/>
      <c r="M61" s="81"/>
      <c r="N61" s="81"/>
      <c r="O61" s="81"/>
    </row>
    <row r="62" spans="2:15" ht="15" customHeight="1" x14ac:dyDescent="0.15">
      <c r="B62" s="34" t="s">
        <v>124</v>
      </c>
      <c r="C62" s="255"/>
      <c r="D62" s="7"/>
      <c r="E62" s="18">
        <v>16</v>
      </c>
      <c r="F62" s="18">
        <v>13</v>
      </c>
      <c r="G62" s="18">
        <v>3</v>
      </c>
      <c r="H62" s="113">
        <f t="shared" si="26"/>
        <v>30.76923076923077</v>
      </c>
      <c r="I62" s="4">
        <f t="shared" si="24"/>
        <v>27.659574468085108</v>
      </c>
      <c r="J62" s="4">
        <f t="shared" si="25"/>
        <v>60</v>
      </c>
      <c r="K62" s="81"/>
      <c r="L62" s="81"/>
      <c r="M62" s="81"/>
      <c r="N62" s="81"/>
      <c r="O62" s="81"/>
    </row>
    <row r="63" spans="2:15" ht="15" customHeight="1" x14ac:dyDescent="0.15">
      <c r="B63" s="34" t="s">
        <v>224</v>
      </c>
      <c r="C63" s="255"/>
      <c r="D63" s="7"/>
      <c r="E63" s="18">
        <v>7</v>
      </c>
      <c r="F63" s="18">
        <v>6</v>
      </c>
      <c r="G63" s="18">
        <v>1</v>
      </c>
      <c r="H63" s="113">
        <f t="shared" si="26"/>
        <v>13.461538461538462</v>
      </c>
      <c r="I63" s="4">
        <f t="shared" si="24"/>
        <v>12.76595744680851</v>
      </c>
      <c r="J63" s="4">
        <f t="shared" si="25"/>
        <v>20</v>
      </c>
      <c r="K63" s="81"/>
      <c r="L63" s="81"/>
      <c r="M63" s="81"/>
      <c r="N63" s="81"/>
      <c r="O63" s="81"/>
    </row>
    <row r="64" spans="2:15" ht="15" customHeight="1" x14ac:dyDescent="0.15">
      <c r="B64" s="35" t="s">
        <v>0</v>
      </c>
      <c r="C64" s="89"/>
      <c r="D64" s="36"/>
      <c r="E64" s="19">
        <v>12</v>
      </c>
      <c r="F64" s="19">
        <v>12</v>
      </c>
      <c r="G64" s="19">
        <v>0</v>
      </c>
      <c r="H64" s="117">
        <f t="shared" si="26"/>
        <v>23.076923076923077</v>
      </c>
      <c r="I64" s="5">
        <f t="shared" si="24"/>
        <v>25.531914893617021</v>
      </c>
      <c r="J64" s="5">
        <f t="shared" si="25"/>
        <v>0</v>
      </c>
      <c r="K64" s="23"/>
      <c r="L64" s="23"/>
      <c r="M64" s="23"/>
      <c r="N64" s="23"/>
      <c r="O64" s="23"/>
    </row>
    <row r="65" spans="1:15" ht="15" customHeight="1" x14ac:dyDescent="0.15">
      <c r="B65" s="38" t="s">
        <v>1</v>
      </c>
      <c r="C65" s="79"/>
      <c r="D65" s="28"/>
      <c r="E65" s="39">
        <f>SUM(E58:E64)</f>
        <v>52</v>
      </c>
      <c r="F65" s="39">
        <f>SUM(F58:F64)</f>
        <v>47</v>
      </c>
      <c r="G65" s="39">
        <f>SUM(G58:G64)</f>
        <v>5</v>
      </c>
      <c r="H65" s="114">
        <f>IF(SUM(H58:H64)&gt;100,"－",SUM(H58:H64))</f>
        <v>100.00000000000001</v>
      </c>
      <c r="I65" s="6">
        <f>IF(SUM(I58:I64)&gt;100,"－",SUM(I58:I64))</f>
        <v>100</v>
      </c>
      <c r="J65" s="6">
        <f>IF(SUM(J58:J64)&gt;100,"－",SUM(J58:J64))</f>
        <v>100</v>
      </c>
      <c r="K65" s="23"/>
      <c r="L65" s="23"/>
      <c r="M65" s="23"/>
      <c r="N65" s="23"/>
      <c r="O65" s="23"/>
    </row>
    <row r="66" spans="1:15" ht="15" customHeight="1" x14ac:dyDescent="0.15">
      <c r="B66" s="38" t="s">
        <v>108</v>
      </c>
      <c r="C66" s="79"/>
      <c r="D66" s="29"/>
      <c r="E66" s="41">
        <v>27.524999999999999</v>
      </c>
      <c r="F66" s="72">
        <v>28.228571428571428</v>
      </c>
      <c r="G66" s="72">
        <v>22.6</v>
      </c>
      <c r="H66" s="23"/>
      <c r="I66" s="23"/>
      <c r="J66" s="23"/>
      <c r="K66" s="23"/>
      <c r="L66" s="23"/>
      <c r="M66" s="23"/>
      <c r="N66" s="23"/>
      <c r="O66" s="23"/>
    </row>
    <row r="67" spans="1:15" ht="15" customHeight="1" x14ac:dyDescent="0.15">
      <c r="B67" s="38" t="s">
        <v>109</v>
      </c>
      <c r="C67" s="79"/>
      <c r="D67" s="29"/>
      <c r="E67" s="41">
        <v>26.868421052631579</v>
      </c>
      <c r="F67" s="72">
        <v>28.228571428571428</v>
      </c>
      <c r="G67" s="72">
        <v>22.6</v>
      </c>
      <c r="H67" s="23"/>
      <c r="I67" s="23"/>
      <c r="J67" s="23"/>
      <c r="K67" s="23"/>
      <c r="L67" s="23"/>
      <c r="M67" s="23"/>
      <c r="N67" s="23"/>
      <c r="O67" s="23"/>
    </row>
    <row r="68" spans="1:15" ht="9.9" customHeight="1" x14ac:dyDescent="0.15">
      <c r="B68" s="63"/>
      <c r="C68" s="56"/>
      <c r="D68" s="56"/>
      <c r="E68" s="56"/>
      <c r="F68" s="56"/>
      <c r="G68" s="14"/>
      <c r="H68" s="14"/>
      <c r="I68" s="14"/>
      <c r="J68" s="1"/>
      <c r="K68" s="1"/>
    </row>
    <row r="69" spans="1:15" ht="15" customHeight="1" x14ac:dyDescent="0.15">
      <c r="A69" s="1" t="s">
        <v>751</v>
      </c>
      <c r="B69" s="22"/>
      <c r="G69" s="1"/>
      <c r="H69" s="1"/>
      <c r="I69" s="1"/>
      <c r="J69" s="1"/>
      <c r="K69" s="1"/>
    </row>
    <row r="70" spans="1:15" ht="15" customHeight="1" x14ac:dyDescent="0.15">
      <c r="B70" s="65"/>
      <c r="C70" s="33"/>
      <c r="D70" s="33"/>
      <c r="E70" s="80"/>
      <c r="F70" s="84" t="s">
        <v>2</v>
      </c>
      <c r="G70" s="87"/>
      <c r="H70" s="110"/>
      <c r="I70" s="84" t="s">
        <v>3</v>
      </c>
      <c r="J70" s="85"/>
      <c r="K70" s="1"/>
    </row>
    <row r="71" spans="1:15" ht="19.2" x14ac:dyDescent="0.15">
      <c r="B71" s="78"/>
      <c r="C71" s="7"/>
      <c r="D71" s="7"/>
      <c r="E71" s="98" t="s">
        <v>4</v>
      </c>
      <c r="F71" s="98" t="s">
        <v>231</v>
      </c>
      <c r="G71" s="98" t="s">
        <v>233</v>
      </c>
      <c r="H71" s="107" t="s">
        <v>4</v>
      </c>
      <c r="I71" s="98" t="s">
        <v>231</v>
      </c>
      <c r="J71" s="98" t="s">
        <v>233</v>
      </c>
      <c r="K71" s="1"/>
    </row>
    <row r="72" spans="1:15" ht="15" customHeight="1" x14ac:dyDescent="0.15">
      <c r="B72" s="35"/>
      <c r="C72" s="89"/>
      <c r="D72" s="36"/>
      <c r="E72" s="37"/>
      <c r="F72" s="37"/>
      <c r="G72" s="37"/>
      <c r="H72" s="111">
        <f>E$9</f>
        <v>803</v>
      </c>
      <c r="I72" s="2">
        <f t="shared" ref="I72:J72" si="27">F$9</f>
        <v>726</v>
      </c>
      <c r="J72" s="2">
        <f t="shared" si="27"/>
        <v>77</v>
      </c>
      <c r="K72" s="91"/>
      <c r="L72" s="91"/>
      <c r="M72" s="91"/>
      <c r="N72" s="91"/>
      <c r="O72" s="91"/>
    </row>
    <row r="73" spans="1:15" ht="15" customHeight="1" x14ac:dyDescent="0.15">
      <c r="B73" s="34" t="s">
        <v>118</v>
      </c>
      <c r="C73" s="255"/>
      <c r="D73" s="7"/>
      <c r="E73" s="18">
        <v>569</v>
      </c>
      <c r="F73" s="18">
        <v>517</v>
      </c>
      <c r="G73" s="18">
        <v>52</v>
      </c>
      <c r="H73" s="113">
        <f t="shared" ref="H73:J75" si="28">E73/H$5*100</f>
        <v>70.859277708592771</v>
      </c>
      <c r="I73" s="4">
        <f t="shared" si="28"/>
        <v>71.212121212121218</v>
      </c>
      <c r="J73" s="4">
        <f t="shared" si="28"/>
        <v>67.532467532467535</v>
      </c>
      <c r="K73" s="81"/>
      <c r="L73" s="81"/>
      <c r="M73" s="81"/>
      <c r="N73" s="81"/>
      <c r="O73" s="81"/>
    </row>
    <row r="74" spans="1:15" ht="15" customHeight="1" x14ac:dyDescent="0.15">
      <c r="B74" s="34" t="s">
        <v>119</v>
      </c>
      <c r="C74" s="255"/>
      <c r="D74" s="7"/>
      <c r="E74" s="18">
        <v>194</v>
      </c>
      <c r="F74" s="18">
        <v>174</v>
      </c>
      <c r="G74" s="18">
        <v>20</v>
      </c>
      <c r="H74" s="113">
        <f t="shared" si="28"/>
        <v>24.159402241594023</v>
      </c>
      <c r="I74" s="4">
        <f t="shared" si="28"/>
        <v>23.966942148760332</v>
      </c>
      <c r="J74" s="4">
        <f t="shared" si="28"/>
        <v>25.97402597402597</v>
      </c>
      <c r="K74" s="81"/>
      <c r="L74" s="81"/>
      <c r="M74" s="81"/>
      <c r="N74" s="81"/>
      <c r="O74" s="81"/>
    </row>
    <row r="75" spans="1:15" ht="15" customHeight="1" x14ac:dyDescent="0.15">
      <c r="B75" s="35" t="s">
        <v>0</v>
      </c>
      <c r="C75" s="89"/>
      <c r="D75" s="36"/>
      <c r="E75" s="19">
        <v>40</v>
      </c>
      <c r="F75" s="19">
        <v>35</v>
      </c>
      <c r="G75" s="19">
        <v>5</v>
      </c>
      <c r="H75" s="117">
        <f t="shared" si="28"/>
        <v>4.9813200498132</v>
      </c>
      <c r="I75" s="5">
        <f t="shared" si="28"/>
        <v>4.8209366391184574</v>
      </c>
      <c r="J75" s="5">
        <f t="shared" si="28"/>
        <v>6.4935064935064926</v>
      </c>
      <c r="K75" s="23"/>
      <c r="L75" s="23"/>
      <c r="M75" s="23"/>
      <c r="N75" s="23"/>
      <c r="O75" s="23"/>
    </row>
    <row r="76" spans="1:15" ht="15" customHeight="1" x14ac:dyDescent="0.15">
      <c r="B76" s="38" t="s">
        <v>1</v>
      </c>
      <c r="C76" s="79"/>
      <c r="D76" s="28"/>
      <c r="E76" s="39">
        <f>SUM(E73:E75)</f>
        <v>803</v>
      </c>
      <c r="F76" s="39">
        <f>SUM(F73:F75)</f>
        <v>726</v>
      </c>
      <c r="G76" s="39">
        <f>SUM(G73:G75)</f>
        <v>77</v>
      </c>
      <c r="H76" s="114">
        <f>IF(SUM(H73:H75)&gt;100,"－",SUM(H73:H75))</f>
        <v>100</v>
      </c>
      <c r="I76" s="6">
        <f>IF(SUM(I73:I75)&gt;100,"－",SUM(I73:I75))</f>
        <v>100</v>
      </c>
      <c r="J76" s="6">
        <f>IF(SUM(J73:J75)&gt;100,"－",SUM(J73:J75))</f>
        <v>100</v>
      </c>
      <c r="K76" s="23"/>
      <c r="L76" s="23"/>
      <c r="M76" s="23"/>
      <c r="N76" s="23"/>
      <c r="O76" s="23"/>
    </row>
    <row r="77" spans="1:15" ht="15" customHeight="1" x14ac:dyDescent="0.15">
      <c r="B77" s="63"/>
      <c r="C77" s="45"/>
      <c r="D77" s="45"/>
      <c r="E77" s="45"/>
      <c r="F77" s="45"/>
      <c r="G77" s="93"/>
      <c r="H77" s="46"/>
      <c r="I77" s="1"/>
      <c r="J77" s="1"/>
      <c r="K77" s="1"/>
    </row>
    <row r="78" spans="1:15" ht="15" customHeight="1" x14ac:dyDescent="0.15">
      <c r="A78" s="43" t="s">
        <v>743</v>
      </c>
      <c r="F78" s="1"/>
      <c r="J78" s="1"/>
      <c r="K78" s="1"/>
    </row>
    <row r="79" spans="1:15" ht="15" customHeight="1" x14ac:dyDescent="0.15">
      <c r="A79" s="1" t="s">
        <v>752</v>
      </c>
      <c r="B79" s="22"/>
      <c r="C79" s="7"/>
      <c r="D79" s="7"/>
      <c r="E79" s="7"/>
      <c r="I79" s="1"/>
      <c r="J79" s="1"/>
      <c r="K79" s="1"/>
    </row>
    <row r="80" spans="1:15" ht="15" customHeight="1" x14ac:dyDescent="0.15">
      <c r="B80" s="65"/>
      <c r="C80" s="33"/>
      <c r="D80" s="33"/>
      <c r="E80" s="80"/>
      <c r="F80" s="84" t="s">
        <v>2</v>
      </c>
      <c r="G80" s="87"/>
      <c r="H80" s="110"/>
      <c r="I80" s="84" t="s">
        <v>3</v>
      </c>
      <c r="J80" s="85"/>
      <c r="K80" s="1"/>
    </row>
    <row r="81" spans="2:15" ht="19.2" x14ac:dyDescent="0.15">
      <c r="B81" s="78"/>
      <c r="C81" s="7"/>
      <c r="D81" s="7"/>
      <c r="E81" s="98" t="s">
        <v>4</v>
      </c>
      <c r="F81" s="98" t="s">
        <v>231</v>
      </c>
      <c r="G81" s="98" t="s">
        <v>233</v>
      </c>
      <c r="H81" s="107" t="s">
        <v>4</v>
      </c>
      <c r="I81" s="98" t="s">
        <v>231</v>
      </c>
      <c r="J81" s="98" t="s">
        <v>233</v>
      </c>
      <c r="K81" s="1"/>
    </row>
    <row r="82" spans="2:15" ht="15" customHeight="1" x14ac:dyDescent="0.15">
      <c r="B82" s="35"/>
      <c r="C82" s="89"/>
      <c r="D82" s="36"/>
      <c r="E82" s="37"/>
      <c r="F82" s="37"/>
      <c r="G82" s="37"/>
      <c r="H82" s="111">
        <f>E$74</f>
        <v>194</v>
      </c>
      <c r="I82" s="2">
        <f t="shared" ref="I82:J82" si="29">F$74</f>
        <v>174</v>
      </c>
      <c r="J82" s="2">
        <f t="shared" si="29"/>
        <v>20</v>
      </c>
      <c r="K82" s="91"/>
      <c r="L82" s="91"/>
      <c r="M82" s="91"/>
      <c r="N82" s="91"/>
      <c r="O82" s="91"/>
    </row>
    <row r="83" spans="2:15" ht="15" customHeight="1" x14ac:dyDescent="0.15">
      <c r="B83" s="34" t="s">
        <v>120</v>
      </c>
      <c r="C83" s="255"/>
      <c r="D83" s="7"/>
      <c r="E83" s="18">
        <v>7</v>
      </c>
      <c r="F83" s="18">
        <v>6</v>
      </c>
      <c r="G83" s="18">
        <v>1</v>
      </c>
      <c r="H83" s="113">
        <f t="shared" ref="H83:J92" si="30">E83/H$82*100</f>
        <v>3.608247422680412</v>
      </c>
      <c r="I83" s="4">
        <f t="shared" si="30"/>
        <v>3.4482758620689653</v>
      </c>
      <c r="J83" s="4">
        <f t="shared" si="30"/>
        <v>5</v>
      </c>
      <c r="K83" s="81"/>
      <c r="L83" s="81"/>
      <c r="M83" s="81"/>
      <c r="N83" s="81"/>
      <c r="O83" s="81"/>
    </row>
    <row r="84" spans="2:15" ht="15" customHeight="1" x14ac:dyDescent="0.15">
      <c r="B84" s="34" t="s">
        <v>121</v>
      </c>
      <c r="C84" s="255"/>
      <c r="D84" s="7"/>
      <c r="E84" s="18">
        <v>7</v>
      </c>
      <c r="F84" s="18">
        <v>6</v>
      </c>
      <c r="G84" s="18">
        <v>1</v>
      </c>
      <c r="H84" s="113">
        <f t="shared" si="30"/>
        <v>3.608247422680412</v>
      </c>
      <c r="I84" s="4">
        <f t="shared" si="30"/>
        <v>3.4482758620689653</v>
      </c>
      <c r="J84" s="4">
        <f t="shared" si="30"/>
        <v>5</v>
      </c>
      <c r="K84" s="81"/>
      <c r="L84" s="81"/>
      <c r="M84" s="81"/>
      <c r="N84" s="81"/>
      <c r="O84" s="81"/>
    </row>
    <row r="85" spans="2:15" ht="15" customHeight="1" x14ac:dyDescent="0.15">
      <c r="B85" s="34" t="s">
        <v>122</v>
      </c>
      <c r="C85" s="255"/>
      <c r="D85" s="7"/>
      <c r="E85" s="18">
        <v>18</v>
      </c>
      <c r="F85" s="18">
        <v>14</v>
      </c>
      <c r="G85" s="18">
        <v>4</v>
      </c>
      <c r="H85" s="113">
        <f t="shared" si="30"/>
        <v>9.2783505154639183</v>
      </c>
      <c r="I85" s="4">
        <f t="shared" si="30"/>
        <v>8.0459770114942533</v>
      </c>
      <c r="J85" s="4">
        <f t="shared" si="30"/>
        <v>20</v>
      </c>
      <c r="K85" s="81"/>
      <c r="L85" s="81"/>
      <c r="M85" s="81"/>
      <c r="N85" s="81"/>
      <c r="O85" s="81"/>
    </row>
    <row r="86" spans="2:15" ht="15" customHeight="1" x14ac:dyDescent="0.15">
      <c r="B86" s="34" t="s">
        <v>123</v>
      </c>
      <c r="C86" s="255"/>
      <c r="D86" s="7"/>
      <c r="E86" s="18">
        <v>18</v>
      </c>
      <c r="F86" s="18">
        <v>16</v>
      </c>
      <c r="G86" s="18">
        <v>2</v>
      </c>
      <c r="H86" s="113">
        <f t="shared" si="30"/>
        <v>9.2783505154639183</v>
      </c>
      <c r="I86" s="4">
        <f t="shared" si="30"/>
        <v>9.1954022988505741</v>
      </c>
      <c r="J86" s="4">
        <f t="shared" si="30"/>
        <v>10</v>
      </c>
      <c r="K86" s="81"/>
      <c r="L86" s="81"/>
      <c r="M86" s="81"/>
      <c r="N86" s="81"/>
      <c r="O86" s="81"/>
    </row>
    <row r="87" spans="2:15" ht="15" customHeight="1" x14ac:dyDescent="0.15">
      <c r="B87" s="34" t="s">
        <v>124</v>
      </c>
      <c r="C87" s="255"/>
      <c r="D87" s="7"/>
      <c r="E87" s="18">
        <v>31</v>
      </c>
      <c r="F87" s="18">
        <v>29</v>
      </c>
      <c r="G87" s="18">
        <v>2</v>
      </c>
      <c r="H87" s="113">
        <f t="shared" si="30"/>
        <v>15.979381443298967</v>
      </c>
      <c r="I87" s="4">
        <f t="shared" si="30"/>
        <v>16.666666666666664</v>
      </c>
      <c r="J87" s="4">
        <f t="shared" si="30"/>
        <v>10</v>
      </c>
      <c r="K87" s="81"/>
      <c r="L87" s="81"/>
      <c r="M87" s="81"/>
      <c r="N87" s="81"/>
      <c r="O87" s="81"/>
    </row>
    <row r="88" spans="2:15" ht="15" customHeight="1" x14ac:dyDescent="0.15">
      <c r="B88" s="34" t="s">
        <v>125</v>
      </c>
      <c r="C88" s="255"/>
      <c r="D88" s="7"/>
      <c r="E88" s="18">
        <v>25</v>
      </c>
      <c r="F88" s="18">
        <v>19</v>
      </c>
      <c r="G88" s="18">
        <v>6</v>
      </c>
      <c r="H88" s="113">
        <f t="shared" si="30"/>
        <v>12.886597938144329</v>
      </c>
      <c r="I88" s="4">
        <f t="shared" si="30"/>
        <v>10.919540229885058</v>
      </c>
      <c r="J88" s="4">
        <f t="shared" si="30"/>
        <v>30</v>
      </c>
      <c r="K88" s="81"/>
      <c r="L88" s="81"/>
      <c r="M88" s="81"/>
      <c r="N88" s="81"/>
      <c r="O88" s="81"/>
    </row>
    <row r="89" spans="2:15" ht="15" customHeight="1" x14ac:dyDescent="0.15">
      <c r="B89" s="34" t="s">
        <v>126</v>
      </c>
      <c r="C89" s="255"/>
      <c r="D89" s="7"/>
      <c r="E89" s="18">
        <v>19</v>
      </c>
      <c r="F89" s="18">
        <v>18</v>
      </c>
      <c r="G89" s="18">
        <v>1</v>
      </c>
      <c r="H89" s="113">
        <f t="shared" si="30"/>
        <v>9.7938144329896915</v>
      </c>
      <c r="I89" s="4">
        <f t="shared" si="30"/>
        <v>10.344827586206897</v>
      </c>
      <c r="J89" s="4">
        <f t="shared" si="30"/>
        <v>5</v>
      </c>
      <c r="K89" s="81"/>
      <c r="L89" s="81"/>
      <c r="M89" s="81"/>
      <c r="N89" s="81"/>
      <c r="O89" s="81"/>
    </row>
    <row r="90" spans="2:15" ht="15" customHeight="1" x14ac:dyDescent="0.15">
      <c r="B90" s="34" t="s">
        <v>223</v>
      </c>
      <c r="C90" s="255"/>
      <c r="D90" s="7"/>
      <c r="E90" s="18">
        <v>6</v>
      </c>
      <c r="F90" s="18">
        <v>5</v>
      </c>
      <c r="G90" s="18">
        <v>1</v>
      </c>
      <c r="H90" s="113">
        <f t="shared" si="30"/>
        <v>3.0927835051546393</v>
      </c>
      <c r="I90" s="4">
        <f t="shared" si="30"/>
        <v>2.8735632183908044</v>
      </c>
      <c r="J90" s="4">
        <f t="shared" si="30"/>
        <v>5</v>
      </c>
      <c r="K90" s="81"/>
      <c r="L90" s="81"/>
      <c r="M90" s="81"/>
      <c r="N90" s="81"/>
      <c r="O90" s="81"/>
    </row>
    <row r="91" spans="2:15" ht="15" customHeight="1" x14ac:dyDescent="0.15">
      <c r="B91" s="34" t="s">
        <v>127</v>
      </c>
      <c r="C91" s="255"/>
      <c r="D91" s="7"/>
      <c r="E91" s="18">
        <v>18</v>
      </c>
      <c r="F91" s="18">
        <v>17</v>
      </c>
      <c r="G91" s="18">
        <v>1</v>
      </c>
      <c r="H91" s="113">
        <f t="shared" si="30"/>
        <v>9.2783505154639183</v>
      </c>
      <c r="I91" s="4">
        <f t="shared" si="30"/>
        <v>9.7701149425287355</v>
      </c>
      <c r="J91" s="4">
        <f t="shared" si="30"/>
        <v>5</v>
      </c>
      <c r="K91" s="81"/>
      <c r="L91" s="81"/>
      <c r="M91" s="81"/>
      <c r="N91" s="81"/>
      <c r="O91" s="81"/>
    </row>
    <row r="92" spans="2:15" ht="15" customHeight="1" x14ac:dyDescent="0.15">
      <c r="B92" s="35" t="s">
        <v>0</v>
      </c>
      <c r="C92" s="89"/>
      <c r="D92" s="36"/>
      <c r="E92" s="19">
        <v>45</v>
      </c>
      <c r="F92" s="19">
        <v>44</v>
      </c>
      <c r="G92" s="19">
        <v>1</v>
      </c>
      <c r="H92" s="117">
        <f t="shared" si="30"/>
        <v>23.195876288659793</v>
      </c>
      <c r="I92" s="5">
        <f t="shared" si="30"/>
        <v>25.287356321839084</v>
      </c>
      <c r="J92" s="5">
        <f t="shared" si="30"/>
        <v>5</v>
      </c>
      <c r="K92" s="23"/>
      <c r="L92" s="23"/>
      <c r="M92" s="23"/>
      <c r="N92" s="23"/>
      <c r="O92" s="23"/>
    </row>
    <row r="93" spans="2:15" ht="15" customHeight="1" x14ac:dyDescent="0.15">
      <c r="B93" s="38" t="s">
        <v>1</v>
      </c>
      <c r="C93" s="79"/>
      <c r="D93" s="28"/>
      <c r="E93" s="39">
        <f>SUM(E83:E92)</f>
        <v>194</v>
      </c>
      <c r="F93" s="39">
        <f>SUM(F83:F92)</f>
        <v>174</v>
      </c>
      <c r="G93" s="39">
        <f>SUM(G83:G92)</f>
        <v>20</v>
      </c>
      <c r="H93" s="114">
        <f>IF(SUM(H83:H92)&gt;100,"－",SUM(H83:H92))</f>
        <v>100</v>
      </c>
      <c r="I93" s="6">
        <f>IF(SUM(I83:I92)&gt;100,"－",SUM(I83:I92))</f>
        <v>100</v>
      </c>
      <c r="J93" s="6">
        <f>IF(SUM(J83:J92)&gt;100,"－",SUM(J83:J92))</f>
        <v>100</v>
      </c>
      <c r="K93" s="23"/>
      <c r="L93" s="23"/>
      <c r="M93" s="23"/>
      <c r="N93" s="23"/>
      <c r="O93" s="23"/>
    </row>
    <row r="94" spans="2:15" ht="15" customHeight="1" x14ac:dyDescent="0.15">
      <c r="B94" s="38" t="s">
        <v>108</v>
      </c>
      <c r="C94" s="79"/>
      <c r="D94" s="29"/>
      <c r="E94" s="41">
        <v>50.161073825503358</v>
      </c>
      <c r="F94" s="72">
        <v>51.07692307692308</v>
      </c>
      <c r="G94" s="72">
        <v>43.89473684210526</v>
      </c>
      <c r="H94" s="23"/>
      <c r="I94" s="23"/>
      <c r="J94" s="23"/>
      <c r="K94" s="23"/>
      <c r="L94" s="23"/>
      <c r="M94" s="23"/>
      <c r="N94" s="23"/>
      <c r="O94" s="23"/>
    </row>
    <row r="95" spans="2:15" ht="15" customHeight="1" x14ac:dyDescent="0.15">
      <c r="B95" s="38" t="s">
        <v>109</v>
      </c>
      <c r="C95" s="79"/>
      <c r="D95" s="29"/>
      <c r="E95" s="193">
        <v>175</v>
      </c>
      <c r="F95" s="47">
        <v>175</v>
      </c>
      <c r="G95" s="47">
        <v>95</v>
      </c>
      <c r="H95" s="23"/>
      <c r="I95" s="23"/>
      <c r="J95" s="23"/>
      <c r="K95" s="23"/>
      <c r="L95" s="23"/>
      <c r="M95" s="23"/>
      <c r="N95" s="23"/>
      <c r="O95" s="23"/>
    </row>
    <row r="96" spans="2:15" ht="15" customHeight="1" x14ac:dyDescent="0.15">
      <c r="B96" s="86" t="s">
        <v>152</v>
      </c>
      <c r="C96" s="7"/>
      <c r="D96" s="7"/>
      <c r="E96" s="7"/>
      <c r="I96" s="1"/>
      <c r="J96" s="1"/>
      <c r="K96" s="1"/>
    </row>
    <row r="97" spans="1:15" ht="15" customHeight="1" x14ac:dyDescent="0.15">
      <c r="B97" s="65"/>
      <c r="C97" s="33"/>
      <c r="D97" s="33"/>
      <c r="E97" s="80"/>
      <c r="F97" s="84" t="s">
        <v>2</v>
      </c>
      <c r="G97" s="87"/>
      <c r="H97" s="110"/>
      <c r="I97" s="84" t="s">
        <v>3</v>
      </c>
      <c r="J97" s="85"/>
      <c r="K97" s="1"/>
    </row>
    <row r="98" spans="1:15" ht="19.2" x14ac:dyDescent="0.15">
      <c r="B98" s="78"/>
      <c r="C98" s="7"/>
      <c r="D98" s="7"/>
      <c r="E98" s="98" t="s">
        <v>4</v>
      </c>
      <c r="F98" s="98" t="s">
        <v>231</v>
      </c>
      <c r="G98" s="98" t="s">
        <v>233</v>
      </c>
      <c r="H98" s="107" t="s">
        <v>4</v>
      </c>
      <c r="I98" s="98" t="s">
        <v>231</v>
      </c>
      <c r="J98" s="98" t="s">
        <v>233</v>
      </c>
      <c r="K98" s="1"/>
    </row>
    <row r="99" spans="1:15" ht="15" customHeight="1" x14ac:dyDescent="0.15">
      <c r="B99" s="35"/>
      <c r="C99" s="89"/>
      <c r="D99" s="36"/>
      <c r="E99" s="37"/>
      <c r="F99" s="37"/>
      <c r="G99" s="37"/>
      <c r="H99" s="111">
        <f>E$74</f>
        <v>194</v>
      </c>
      <c r="I99" s="2">
        <f t="shared" ref="I99" si="31">F$74</f>
        <v>174</v>
      </c>
      <c r="J99" s="2">
        <f t="shared" ref="J99" si="32">G$74</f>
        <v>20</v>
      </c>
      <c r="K99" s="91"/>
      <c r="L99" s="91"/>
      <c r="M99" s="91"/>
      <c r="N99" s="91"/>
      <c r="O99" s="91"/>
    </row>
    <row r="100" spans="1:15" ht="15" customHeight="1" x14ac:dyDescent="0.15">
      <c r="B100" s="34" t="s">
        <v>120</v>
      </c>
      <c r="C100" s="255"/>
      <c r="D100" s="7"/>
      <c r="E100" s="18">
        <v>10</v>
      </c>
      <c r="F100" s="18">
        <v>9</v>
      </c>
      <c r="G100" s="18">
        <v>1</v>
      </c>
      <c r="H100" s="113">
        <f t="shared" ref="H100:J106" si="33">E100/H$82*100</f>
        <v>5.1546391752577314</v>
      </c>
      <c r="I100" s="4">
        <f t="shared" si="33"/>
        <v>5.1724137931034484</v>
      </c>
      <c r="J100" s="4">
        <f t="shared" si="33"/>
        <v>5</v>
      </c>
      <c r="K100" s="81"/>
      <c r="L100" s="81"/>
      <c r="M100" s="81"/>
      <c r="N100" s="81"/>
      <c r="O100" s="81"/>
    </row>
    <row r="101" spans="1:15" ht="15" customHeight="1" x14ac:dyDescent="0.15">
      <c r="B101" s="34" t="s">
        <v>121</v>
      </c>
      <c r="C101" s="255"/>
      <c r="D101" s="7"/>
      <c r="E101" s="18">
        <v>11</v>
      </c>
      <c r="F101" s="18">
        <v>11</v>
      </c>
      <c r="G101" s="18">
        <v>0</v>
      </c>
      <c r="H101" s="113">
        <f t="shared" si="33"/>
        <v>5.6701030927835054</v>
      </c>
      <c r="I101" s="4">
        <f t="shared" si="33"/>
        <v>6.3218390804597711</v>
      </c>
      <c r="J101" s="4">
        <f t="shared" si="33"/>
        <v>0</v>
      </c>
      <c r="K101" s="81"/>
      <c r="L101" s="81"/>
      <c r="M101" s="81"/>
      <c r="N101" s="81"/>
      <c r="O101" s="81"/>
    </row>
    <row r="102" spans="1:15" ht="15" customHeight="1" x14ac:dyDescent="0.15">
      <c r="B102" s="34" t="s">
        <v>122</v>
      </c>
      <c r="C102" s="255"/>
      <c r="D102" s="7"/>
      <c r="E102" s="18">
        <v>13</v>
      </c>
      <c r="F102" s="18">
        <v>13</v>
      </c>
      <c r="G102" s="18">
        <v>0</v>
      </c>
      <c r="H102" s="113">
        <f t="shared" si="33"/>
        <v>6.7010309278350517</v>
      </c>
      <c r="I102" s="4">
        <f t="shared" si="33"/>
        <v>7.4712643678160928</v>
      </c>
      <c r="J102" s="4">
        <f t="shared" si="33"/>
        <v>0</v>
      </c>
      <c r="K102" s="81"/>
      <c r="L102" s="81"/>
      <c r="M102" s="81"/>
      <c r="N102" s="81"/>
      <c r="O102" s="81"/>
    </row>
    <row r="103" spans="1:15" ht="15" customHeight="1" x14ac:dyDescent="0.15">
      <c r="B103" s="34" t="s">
        <v>123</v>
      </c>
      <c r="C103" s="255"/>
      <c r="D103" s="7"/>
      <c r="E103" s="18">
        <v>23</v>
      </c>
      <c r="F103" s="18">
        <v>22</v>
      </c>
      <c r="G103" s="18">
        <v>1</v>
      </c>
      <c r="H103" s="113">
        <f t="shared" si="33"/>
        <v>11.855670103092782</v>
      </c>
      <c r="I103" s="4">
        <f t="shared" si="33"/>
        <v>12.643678160919542</v>
      </c>
      <c r="J103" s="4">
        <f t="shared" si="33"/>
        <v>5</v>
      </c>
      <c r="K103" s="81"/>
      <c r="L103" s="81"/>
      <c r="M103" s="81"/>
      <c r="N103" s="81"/>
      <c r="O103" s="81"/>
    </row>
    <row r="104" spans="1:15" ht="15" customHeight="1" x14ac:dyDescent="0.15">
      <c r="B104" s="34" t="s">
        <v>124</v>
      </c>
      <c r="C104" s="255"/>
      <c r="D104" s="7"/>
      <c r="E104" s="18">
        <v>68</v>
      </c>
      <c r="F104" s="18">
        <v>56</v>
      </c>
      <c r="G104" s="18">
        <v>12</v>
      </c>
      <c r="H104" s="113">
        <f t="shared" si="33"/>
        <v>35.051546391752574</v>
      </c>
      <c r="I104" s="4">
        <f t="shared" si="33"/>
        <v>32.183908045977013</v>
      </c>
      <c r="J104" s="4">
        <f t="shared" si="33"/>
        <v>60</v>
      </c>
      <c r="K104" s="81"/>
      <c r="L104" s="81"/>
      <c r="M104" s="81"/>
      <c r="N104" s="81"/>
      <c r="O104" s="81"/>
    </row>
    <row r="105" spans="1:15" ht="15" customHeight="1" x14ac:dyDescent="0.15">
      <c r="B105" s="34" t="s">
        <v>224</v>
      </c>
      <c r="C105" s="255"/>
      <c r="D105" s="7"/>
      <c r="E105" s="18">
        <v>24</v>
      </c>
      <c r="F105" s="18">
        <v>19</v>
      </c>
      <c r="G105" s="18">
        <v>5</v>
      </c>
      <c r="H105" s="113">
        <f t="shared" si="33"/>
        <v>12.371134020618557</v>
      </c>
      <c r="I105" s="4">
        <f t="shared" si="33"/>
        <v>10.919540229885058</v>
      </c>
      <c r="J105" s="4">
        <f t="shared" si="33"/>
        <v>25</v>
      </c>
      <c r="K105" s="81"/>
      <c r="L105" s="81"/>
      <c r="M105" s="81"/>
      <c r="N105" s="81"/>
      <c r="O105" s="81"/>
    </row>
    <row r="106" spans="1:15" ht="15" customHeight="1" x14ac:dyDescent="0.15">
      <c r="B106" s="35" t="s">
        <v>0</v>
      </c>
      <c r="C106" s="89"/>
      <c r="D106" s="36"/>
      <c r="E106" s="19">
        <v>45</v>
      </c>
      <c r="F106" s="19">
        <v>44</v>
      </c>
      <c r="G106" s="19">
        <v>1</v>
      </c>
      <c r="H106" s="117">
        <f t="shared" si="33"/>
        <v>23.195876288659793</v>
      </c>
      <c r="I106" s="5">
        <f t="shared" si="33"/>
        <v>25.287356321839084</v>
      </c>
      <c r="J106" s="5">
        <f t="shared" si="33"/>
        <v>5</v>
      </c>
      <c r="K106" s="23"/>
      <c r="L106" s="23"/>
      <c r="M106" s="23"/>
      <c r="N106" s="23"/>
      <c r="O106" s="23"/>
    </row>
    <row r="107" spans="1:15" ht="15" customHeight="1" x14ac:dyDescent="0.15">
      <c r="B107" s="38" t="s">
        <v>1</v>
      </c>
      <c r="C107" s="79"/>
      <c r="D107" s="28"/>
      <c r="E107" s="39">
        <f>SUM(E100:E106)</f>
        <v>194</v>
      </c>
      <c r="F107" s="39">
        <f>SUM(F100:F106)</f>
        <v>174</v>
      </c>
      <c r="G107" s="39">
        <f>SUM(G100:G106)</f>
        <v>20</v>
      </c>
      <c r="H107" s="114">
        <f>IF(SUM(H100:H106)&gt;100,"－",SUM(H100:H106))</f>
        <v>100</v>
      </c>
      <c r="I107" s="6">
        <f>IF(SUM(I100:I106)&gt;100,"－",SUM(I100:I106))</f>
        <v>100.00000000000001</v>
      </c>
      <c r="J107" s="6">
        <f>IF(SUM(J100:J106)&gt;100,"－",SUM(J100:J106))</f>
        <v>100</v>
      </c>
      <c r="K107" s="23"/>
      <c r="L107" s="23"/>
      <c r="M107" s="23"/>
      <c r="N107" s="23"/>
      <c r="O107" s="23"/>
    </row>
    <row r="108" spans="1:15" ht="15" customHeight="1" x14ac:dyDescent="0.15">
      <c r="B108" s="38" t="s">
        <v>108</v>
      </c>
      <c r="C108" s="79"/>
      <c r="D108" s="29"/>
      <c r="E108" s="41">
        <v>37.725577585965354</v>
      </c>
      <c r="F108" s="72">
        <v>36.739630282868447</v>
      </c>
      <c r="G108" s="72">
        <v>44.471532817680867</v>
      </c>
      <c r="H108" s="23"/>
      <c r="I108" s="23"/>
      <c r="J108" s="23"/>
      <c r="K108" s="23"/>
      <c r="L108" s="23"/>
      <c r="M108" s="23"/>
      <c r="N108" s="23"/>
      <c r="O108" s="23"/>
    </row>
    <row r="109" spans="1:15" ht="15" customHeight="1" x14ac:dyDescent="0.15">
      <c r="B109" s="38" t="s">
        <v>109</v>
      </c>
      <c r="C109" s="79"/>
      <c r="D109" s="29"/>
      <c r="E109" s="41">
        <v>50</v>
      </c>
      <c r="F109" s="72">
        <v>50</v>
      </c>
      <c r="G109" s="72">
        <v>50</v>
      </c>
      <c r="H109" s="23"/>
      <c r="I109" s="23"/>
      <c r="J109" s="23"/>
      <c r="K109" s="23"/>
      <c r="L109" s="23"/>
      <c r="M109" s="23"/>
      <c r="N109" s="23"/>
      <c r="O109" s="23"/>
    </row>
    <row r="110" spans="1:15" ht="12" customHeight="1" x14ac:dyDescent="0.15">
      <c r="B110" s="63"/>
      <c r="C110" s="56"/>
      <c r="D110" s="56"/>
      <c r="E110" s="56"/>
      <c r="F110" s="56"/>
      <c r="G110" s="14"/>
      <c r="H110" s="14"/>
      <c r="I110" s="14"/>
      <c r="J110" s="1"/>
      <c r="K110" s="1"/>
    </row>
    <row r="111" spans="1:15" ht="15" customHeight="1" x14ac:dyDescent="0.15">
      <c r="A111" s="1" t="s">
        <v>753</v>
      </c>
      <c r="B111" s="22"/>
      <c r="G111" s="1"/>
      <c r="H111" s="1"/>
      <c r="I111" s="1"/>
      <c r="J111" s="1"/>
      <c r="K111" s="1"/>
    </row>
    <row r="112" spans="1:15" ht="15" customHeight="1" x14ac:dyDescent="0.15">
      <c r="B112" s="65"/>
      <c r="C112" s="33"/>
      <c r="D112" s="33"/>
      <c r="E112" s="80"/>
      <c r="F112" s="84" t="s">
        <v>2</v>
      </c>
      <c r="G112" s="87"/>
      <c r="H112" s="110"/>
      <c r="I112" s="84" t="s">
        <v>3</v>
      </c>
      <c r="J112" s="85"/>
      <c r="K112" s="1"/>
    </row>
    <row r="113" spans="1:15" ht="19.2" x14ac:dyDescent="0.15">
      <c r="B113" s="78"/>
      <c r="C113" s="7"/>
      <c r="D113" s="7"/>
      <c r="E113" s="98" t="s">
        <v>4</v>
      </c>
      <c r="F113" s="98" t="s">
        <v>231</v>
      </c>
      <c r="G113" s="98" t="s">
        <v>233</v>
      </c>
      <c r="H113" s="107" t="s">
        <v>4</v>
      </c>
      <c r="I113" s="98" t="s">
        <v>231</v>
      </c>
      <c r="J113" s="98" t="s">
        <v>233</v>
      </c>
      <c r="K113" s="1"/>
    </row>
    <row r="114" spans="1:15" ht="15" customHeight="1" x14ac:dyDescent="0.15">
      <c r="B114" s="35"/>
      <c r="C114" s="89"/>
      <c r="D114" s="36"/>
      <c r="E114" s="37"/>
      <c r="F114" s="37"/>
      <c r="G114" s="37"/>
      <c r="H114" s="111">
        <f>E$9</f>
        <v>803</v>
      </c>
      <c r="I114" s="2">
        <f t="shared" ref="I114:J114" si="34">F$9</f>
        <v>726</v>
      </c>
      <c r="J114" s="2">
        <f t="shared" si="34"/>
        <v>77</v>
      </c>
      <c r="K114" s="91"/>
      <c r="L114" s="91"/>
      <c r="M114" s="91"/>
      <c r="N114" s="91"/>
      <c r="O114" s="91"/>
    </row>
    <row r="115" spans="1:15" ht="15" customHeight="1" x14ac:dyDescent="0.15">
      <c r="B115" s="34" t="s">
        <v>118</v>
      </c>
      <c r="C115" s="255"/>
      <c r="D115" s="7"/>
      <c r="E115" s="18">
        <v>76</v>
      </c>
      <c r="F115" s="18">
        <v>55</v>
      </c>
      <c r="G115" s="18">
        <v>21</v>
      </c>
      <c r="H115" s="113">
        <f t="shared" ref="H115:J117" si="35">E115/H$5*100</f>
        <v>9.4645080946450815</v>
      </c>
      <c r="I115" s="4">
        <f t="shared" si="35"/>
        <v>7.5757575757575761</v>
      </c>
      <c r="J115" s="4">
        <f t="shared" si="35"/>
        <v>27.27272727272727</v>
      </c>
      <c r="K115" s="81"/>
      <c r="L115" s="81"/>
      <c r="M115" s="81"/>
      <c r="N115" s="81"/>
      <c r="O115" s="81"/>
    </row>
    <row r="116" spans="1:15" ht="15" customHeight="1" x14ac:dyDescent="0.15">
      <c r="B116" s="34" t="s">
        <v>119</v>
      </c>
      <c r="C116" s="255"/>
      <c r="D116" s="7"/>
      <c r="E116" s="18">
        <v>700</v>
      </c>
      <c r="F116" s="18">
        <v>646</v>
      </c>
      <c r="G116" s="18">
        <v>54</v>
      </c>
      <c r="H116" s="113">
        <f t="shared" si="35"/>
        <v>87.173100871731009</v>
      </c>
      <c r="I116" s="4">
        <f t="shared" si="35"/>
        <v>88.980716253443532</v>
      </c>
      <c r="J116" s="4">
        <f t="shared" si="35"/>
        <v>70.129870129870127</v>
      </c>
      <c r="K116" s="81"/>
      <c r="L116" s="81"/>
      <c r="M116" s="81"/>
      <c r="N116" s="81"/>
      <c r="O116" s="81"/>
    </row>
    <row r="117" spans="1:15" ht="15" customHeight="1" x14ac:dyDescent="0.15">
      <c r="B117" s="35" t="s">
        <v>0</v>
      </c>
      <c r="C117" s="89"/>
      <c r="D117" s="36"/>
      <c r="E117" s="19">
        <v>27</v>
      </c>
      <c r="F117" s="19">
        <v>25</v>
      </c>
      <c r="G117" s="19">
        <v>2</v>
      </c>
      <c r="H117" s="117">
        <f t="shared" si="35"/>
        <v>3.3623910336239105</v>
      </c>
      <c r="I117" s="5">
        <f t="shared" si="35"/>
        <v>3.443526170798898</v>
      </c>
      <c r="J117" s="5">
        <f t="shared" si="35"/>
        <v>2.5974025974025974</v>
      </c>
      <c r="K117" s="23"/>
      <c r="L117" s="23"/>
      <c r="M117" s="23"/>
      <c r="N117" s="23"/>
      <c r="O117" s="23"/>
    </row>
    <row r="118" spans="1:15" ht="15" customHeight="1" x14ac:dyDescent="0.15">
      <c r="B118" s="38" t="s">
        <v>1</v>
      </c>
      <c r="C118" s="79"/>
      <c r="D118" s="28"/>
      <c r="E118" s="39">
        <f>SUM(E115:E117)</f>
        <v>803</v>
      </c>
      <c r="F118" s="39">
        <f>SUM(F115:F117)</f>
        <v>726</v>
      </c>
      <c r="G118" s="39">
        <f>SUM(G115:G117)</f>
        <v>77</v>
      </c>
      <c r="H118" s="114">
        <f>IF(SUM(H115:H117)&gt;100,"－",SUM(H115:H117))</f>
        <v>100</v>
      </c>
      <c r="I118" s="6">
        <f>IF(SUM(I115:I117)&gt;100,"－",SUM(I115:I117))</f>
        <v>100.00000000000001</v>
      </c>
      <c r="J118" s="6">
        <f>IF(SUM(J115:J117)&gt;100,"－",SUM(J115:J117))</f>
        <v>99.999999999999986</v>
      </c>
      <c r="K118" s="23"/>
      <c r="L118" s="23"/>
      <c r="M118" s="23"/>
      <c r="N118" s="23"/>
      <c r="O118" s="23"/>
    </row>
    <row r="119" spans="1:15" ht="15" customHeight="1" x14ac:dyDescent="0.15">
      <c r="B119" s="63"/>
      <c r="C119" s="45"/>
      <c r="D119" s="45"/>
      <c r="E119" s="45"/>
      <c r="F119" s="45"/>
      <c r="G119" s="93"/>
      <c r="H119" s="46"/>
      <c r="I119" s="1"/>
      <c r="J119" s="1"/>
      <c r="K119" s="1"/>
    </row>
    <row r="120" spans="1:15" ht="15" customHeight="1" x14ac:dyDescent="0.15">
      <c r="A120" s="43" t="s">
        <v>754</v>
      </c>
      <c r="F120" s="1"/>
      <c r="J120" s="1"/>
      <c r="K120" s="1"/>
    </row>
    <row r="121" spans="1:15" ht="15" customHeight="1" x14ac:dyDescent="0.15">
      <c r="A121" s="1" t="s">
        <v>755</v>
      </c>
      <c r="B121" s="22"/>
      <c r="C121" s="7"/>
      <c r="D121" s="7"/>
      <c r="E121" s="7"/>
      <c r="I121" s="1"/>
      <c r="J121" s="1"/>
      <c r="K121" s="1"/>
    </row>
    <row r="122" spans="1:15" ht="15" customHeight="1" x14ac:dyDescent="0.15">
      <c r="B122" s="65"/>
      <c r="C122" s="33"/>
      <c r="D122" s="33"/>
      <c r="E122" s="80"/>
      <c r="F122" s="84" t="s">
        <v>2</v>
      </c>
      <c r="G122" s="87"/>
      <c r="H122" s="110"/>
      <c r="I122" s="84" t="s">
        <v>3</v>
      </c>
      <c r="J122" s="85"/>
      <c r="K122" s="1"/>
    </row>
    <row r="123" spans="1:15" ht="19.2" x14ac:dyDescent="0.15">
      <c r="B123" s="78"/>
      <c r="C123" s="7"/>
      <c r="D123" s="7"/>
      <c r="E123" s="98" t="s">
        <v>4</v>
      </c>
      <c r="F123" s="98" t="s">
        <v>231</v>
      </c>
      <c r="G123" s="98" t="s">
        <v>233</v>
      </c>
      <c r="H123" s="107" t="s">
        <v>4</v>
      </c>
      <c r="I123" s="98" t="s">
        <v>231</v>
      </c>
      <c r="J123" s="98" t="s">
        <v>233</v>
      </c>
      <c r="K123" s="1"/>
    </row>
    <row r="124" spans="1:15" ht="15" customHeight="1" x14ac:dyDescent="0.15">
      <c r="B124" s="35"/>
      <c r="C124" s="89"/>
      <c r="D124" s="36"/>
      <c r="E124" s="37"/>
      <c r="F124" s="37"/>
      <c r="G124" s="37"/>
      <c r="H124" s="111">
        <f>E116</f>
        <v>700</v>
      </c>
      <c r="I124" s="2">
        <f>F116</f>
        <v>646</v>
      </c>
      <c r="J124" s="2">
        <f>G116</f>
        <v>54</v>
      </c>
      <c r="K124" s="91"/>
      <c r="L124" s="91"/>
      <c r="M124" s="91"/>
      <c r="N124" s="91"/>
      <c r="O124" s="91"/>
    </row>
    <row r="125" spans="1:15" ht="15" customHeight="1" x14ac:dyDescent="0.15">
      <c r="B125" s="34" t="s">
        <v>120</v>
      </c>
      <c r="C125" s="255"/>
      <c r="D125" s="7"/>
      <c r="E125" s="18">
        <v>10</v>
      </c>
      <c r="F125" s="18">
        <v>10</v>
      </c>
      <c r="G125" s="18">
        <v>0</v>
      </c>
      <c r="H125" s="113">
        <f t="shared" ref="H125:J134" si="36">E125/H$124*100</f>
        <v>1.4285714285714286</v>
      </c>
      <c r="I125" s="4">
        <f t="shared" si="36"/>
        <v>1.5479876160990713</v>
      </c>
      <c r="J125" s="4">
        <f t="shared" si="36"/>
        <v>0</v>
      </c>
      <c r="K125" s="81"/>
      <c r="L125" s="81"/>
      <c r="M125" s="81"/>
      <c r="N125" s="81"/>
      <c r="O125" s="81"/>
    </row>
    <row r="126" spans="1:15" ht="15" customHeight="1" x14ac:dyDescent="0.15">
      <c r="B126" s="34" t="s">
        <v>121</v>
      </c>
      <c r="C126" s="255"/>
      <c r="D126" s="7"/>
      <c r="E126" s="18">
        <v>31</v>
      </c>
      <c r="F126" s="18">
        <v>28</v>
      </c>
      <c r="G126" s="18">
        <v>3</v>
      </c>
      <c r="H126" s="113">
        <f t="shared" si="36"/>
        <v>4.4285714285714279</v>
      </c>
      <c r="I126" s="4">
        <f t="shared" si="36"/>
        <v>4.3343653250773997</v>
      </c>
      <c r="J126" s="4">
        <f t="shared" si="36"/>
        <v>5.5555555555555554</v>
      </c>
      <c r="K126" s="81"/>
      <c r="L126" s="81"/>
      <c r="M126" s="81"/>
      <c r="N126" s="81"/>
      <c r="O126" s="81"/>
    </row>
    <row r="127" spans="1:15" ht="15" customHeight="1" x14ac:dyDescent="0.15">
      <c r="B127" s="34" t="s">
        <v>122</v>
      </c>
      <c r="C127" s="255"/>
      <c r="D127" s="7"/>
      <c r="E127" s="18">
        <v>91</v>
      </c>
      <c r="F127" s="18">
        <v>83</v>
      </c>
      <c r="G127" s="18">
        <v>8</v>
      </c>
      <c r="H127" s="113">
        <f t="shared" si="36"/>
        <v>13</v>
      </c>
      <c r="I127" s="4">
        <f t="shared" si="36"/>
        <v>12.848297213622292</v>
      </c>
      <c r="J127" s="4">
        <f t="shared" si="36"/>
        <v>14.814814814814813</v>
      </c>
      <c r="K127" s="81"/>
      <c r="L127" s="81"/>
      <c r="M127" s="81"/>
      <c r="N127" s="81"/>
      <c r="O127" s="81"/>
    </row>
    <row r="128" spans="1:15" ht="15" customHeight="1" x14ac:dyDescent="0.15">
      <c r="B128" s="34" t="s">
        <v>123</v>
      </c>
      <c r="C128" s="255"/>
      <c r="D128" s="7"/>
      <c r="E128" s="18">
        <v>97</v>
      </c>
      <c r="F128" s="18">
        <v>85</v>
      </c>
      <c r="G128" s="18">
        <v>12</v>
      </c>
      <c r="H128" s="113">
        <f t="shared" si="36"/>
        <v>13.857142857142858</v>
      </c>
      <c r="I128" s="4">
        <f t="shared" si="36"/>
        <v>13.157894736842104</v>
      </c>
      <c r="J128" s="4">
        <f t="shared" si="36"/>
        <v>22.222222222222221</v>
      </c>
      <c r="K128" s="81"/>
      <c r="L128" s="81"/>
      <c r="M128" s="81"/>
      <c r="N128" s="81"/>
      <c r="O128" s="81"/>
    </row>
    <row r="129" spans="2:15" ht="15" customHeight="1" x14ac:dyDescent="0.15">
      <c r="B129" s="34" t="s">
        <v>124</v>
      </c>
      <c r="C129" s="255"/>
      <c r="D129" s="7"/>
      <c r="E129" s="18">
        <v>99</v>
      </c>
      <c r="F129" s="18">
        <v>89</v>
      </c>
      <c r="G129" s="18">
        <v>10</v>
      </c>
      <c r="H129" s="113">
        <f t="shared" si="36"/>
        <v>14.142857142857142</v>
      </c>
      <c r="I129" s="4">
        <f t="shared" si="36"/>
        <v>13.777089783281735</v>
      </c>
      <c r="J129" s="4">
        <f t="shared" si="36"/>
        <v>18.518518518518519</v>
      </c>
      <c r="K129" s="81"/>
      <c r="L129" s="81"/>
      <c r="M129" s="81"/>
      <c r="N129" s="81"/>
      <c r="O129" s="81"/>
    </row>
    <row r="130" spans="2:15" ht="15" customHeight="1" x14ac:dyDescent="0.15">
      <c r="B130" s="34" t="s">
        <v>125</v>
      </c>
      <c r="C130" s="255"/>
      <c r="D130" s="7"/>
      <c r="E130" s="18">
        <v>83</v>
      </c>
      <c r="F130" s="18">
        <v>74</v>
      </c>
      <c r="G130" s="18">
        <v>9</v>
      </c>
      <c r="H130" s="113">
        <f t="shared" si="36"/>
        <v>11.857142857142858</v>
      </c>
      <c r="I130" s="4">
        <f t="shared" si="36"/>
        <v>11.455108359133128</v>
      </c>
      <c r="J130" s="4">
        <f t="shared" si="36"/>
        <v>16.666666666666664</v>
      </c>
      <c r="K130" s="81"/>
      <c r="L130" s="81"/>
      <c r="M130" s="81"/>
      <c r="N130" s="81"/>
      <c r="O130" s="81"/>
    </row>
    <row r="131" spans="2:15" ht="15" customHeight="1" x14ac:dyDescent="0.15">
      <c r="B131" s="34" t="s">
        <v>126</v>
      </c>
      <c r="C131" s="255"/>
      <c r="D131" s="7"/>
      <c r="E131" s="18">
        <v>45</v>
      </c>
      <c r="F131" s="18">
        <v>40</v>
      </c>
      <c r="G131" s="18">
        <v>5</v>
      </c>
      <c r="H131" s="113">
        <f t="shared" si="36"/>
        <v>6.4285714285714279</v>
      </c>
      <c r="I131" s="4">
        <f t="shared" si="36"/>
        <v>6.1919504643962853</v>
      </c>
      <c r="J131" s="4">
        <f t="shared" si="36"/>
        <v>9.2592592592592595</v>
      </c>
      <c r="K131" s="81"/>
      <c r="L131" s="81"/>
      <c r="M131" s="81"/>
      <c r="N131" s="81"/>
      <c r="O131" s="81"/>
    </row>
    <row r="132" spans="2:15" ht="15" customHeight="1" x14ac:dyDescent="0.15">
      <c r="B132" s="34" t="s">
        <v>223</v>
      </c>
      <c r="C132" s="255"/>
      <c r="D132" s="7"/>
      <c r="E132" s="18">
        <v>27</v>
      </c>
      <c r="F132" s="18">
        <v>26</v>
      </c>
      <c r="G132" s="18">
        <v>1</v>
      </c>
      <c r="H132" s="113">
        <f t="shared" si="36"/>
        <v>3.8571428571428568</v>
      </c>
      <c r="I132" s="4">
        <f t="shared" si="36"/>
        <v>4.0247678018575854</v>
      </c>
      <c r="J132" s="4">
        <f t="shared" si="36"/>
        <v>1.8518518518518516</v>
      </c>
      <c r="K132" s="81"/>
      <c r="L132" s="81"/>
      <c r="M132" s="81"/>
      <c r="N132" s="81"/>
      <c r="O132" s="81"/>
    </row>
    <row r="133" spans="2:15" ht="15" customHeight="1" x14ac:dyDescent="0.15">
      <c r="B133" s="34" t="s">
        <v>127</v>
      </c>
      <c r="C133" s="255"/>
      <c r="D133" s="7"/>
      <c r="E133" s="18">
        <v>34</v>
      </c>
      <c r="F133" s="18">
        <v>33</v>
      </c>
      <c r="G133" s="18">
        <v>1</v>
      </c>
      <c r="H133" s="113">
        <f t="shared" si="36"/>
        <v>4.8571428571428568</v>
      </c>
      <c r="I133" s="4">
        <f t="shared" si="36"/>
        <v>5.1083591331269353</v>
      </c>
      <c r="J133" s="4">
        <f t="shared" si="36"/>
        <v>1.8518518518518516</v>
      </c>
      <c r="K133" s="81"/>
      <c r="L133" s="81"/>
      <c r="M133" s="81"/>
      <c r="N133" s="81"/>
      <c r="O133" s="81"/>
    </row>
    <row r="134" spans="2:15" ht="15" customHeight="1" x14ac:dyDescent="0.15">
      <c r="B134" s="35" t="s">
        <v>0</v>
      </c>
      <c r="C134" s="89"/>
      <c r="D134" s="36"/>
      <c r="E134" s="19">
        <v>183</v>
      </c>
      <c r="F134" s="19">
        <v>178</v>
      </c>
      <c r="G134" s="19">
        <v>5</v>
      </c>
      <c r="H134" s="117">
        <f t="shared" si="36"/>
        <v>26.142857142857146</v>
      </c>
      <c r="I134" s="5">
        <f t="shared" si="36"/>
        <v>27.554179566563469</v>
      </c>
      <c r="J134" s="5">
        <f t="shared" si="36"/>
        <v>9.2592592592592595</v>
      </c>
      <c r="K134" s="23"/>
      <c r="L134" s="23"/>
      <c r="M134" s="23"/>
      <c r="N134" s="23"/>
      <c r="O134" s="23"/>
    </row>
    <row r="135" spans="2:15" ht="15" customHeight="1" x14ac:dyDescent="0.15">
      <c r="B135" s="38" t="s">
        <v>1</v>
      </c>
      <c r="C135" s="79"/>
      <c r="D135" s="28"/>
      <c r="E135" s="39">
        <f>SUM(E125:E134)</f>
        <v>700</v>
      </c>
      <c r="F135" s="39">
        <f>SUM(F125:F134)</f>
        <v>646</v>
      </c>
      <c r="G135" s="39">
        <f>SUM(G125:G134)</f>
        <v>54</v>
      </c>
      <c r="H135" s="114">
        <f>IF(SUM(H125:H134)&gt;100,"－",SUM(H125:H134))</f>
        <v>100.00000000000003</v>
      </c>
      <c r="I135" s="6">
        <f>IF(SUM(I125:I134)&gt;100,"－",SUM(I125:I134))</f>
        <v>100</v>
      </c>
      <c r="J135" s="6">
        <f>IF(SUM(J125:J134)&gt;100,"－",SUM(J125:J134))</f>
        <v>100</v>
      </c>
      <c r="K135" s="23"/>
      <c r="L135" s="23"/>
      <c r="M135" s="23"/>
      <c r="N135" s="23"/>
      <c r="O135" s="23"/>
    </row>
    <row r="136" spans="2:15" ht="15" customHeight="1" x14ac:dyDescent="0.15">
      <c r="B136" s="38" t="s">
        <v>108</v>
      </c>
      <c r="C136" s="79"/>
      <c r="D136" s="29"/>
      <c r="E136" s="41">
        <v>44.628626692456479</v>
      </c>
      <c r="F136" s="72">
        <v>44.935897435897438</v>
      </c>
      <c r="G136" s="72">
        <v>41.693877551020407</v>
      </c>
      <c r="H136" s="23"/>
      <c r="I136" s="23"/>
      <c r="J136" s="23"/>
      <c r="K136" s="23"/>
      <c r="L136" s="23"/>
      <c r="M136" s="23"/>
      <c r="N136" s="23"/>
      <c r="O136" s="23"/>
    </row>
    <row r="137" spans="2:15" ht="15" customHeight="1" x14ac:dyDescent="0.15">
      <c r="B137" s="38" t="s">
        <v>109</v>
      </c>
      <c r="C137" s="79"/>
      <c r="D137" s="29"/>
      <c r="E137" s="193">
        <v>166</v>
      </c>
      <c r="F137" s="47">
        <v>166</v>
      </c>
      <c r="G137" s="47">
        <v>95</v>
      </c>
      <c r="H137" s="23"/>
      <c r="I137" s="23"/>
      <c r="J137" s="23"/>
      <c r="K137" s="23"/>
      <c r="L137" s="23"/>
      <c r="M137" s="23"/>
      <c r="N137" s="23"/>
      <c r="O137" s="23"/>
    </row>
    <row r="138" spans="2:15" ht="15" customHeight="1" x14ac:dyDescent="0.15">
      <c r="B138" s="86" t="s">
        <v>152</v>
      </c>
      <c r="C138" s="7"/>
      <c r="D138" s="7"/>
      <c r="E138" s="7"/>
      <c r="I138" s="1"/>
      <c r="J138" s="1"/>
      <c r="K138" s="1"/>
    </row>
    <row r="139" spans="2:15" ht="15" customHeight="1" x14ac:dyDescent="0.15">
      <c r="B139" s="65"/>
      <c r="C139" s="33"/>
      <c r="D139" s="33"/>
      <c r="E139" s="80"/>
      <c r="F139" s="84" t="s">
        <v>2</v>
      </c>
      <c r="G139" s="87"/>
      <c r="H139" s="110"/>
      <c r="I139" s="84" t="s">
        <v>3</v>
      </c>
      <c r="J139" s="85"/>
      <c r="K139" s="1"/>
    </row>
    <row r="140" spans="2:15" ht="19.2" x14ac:dyDescent="0.15">
      <c r="B140" s="78"/>
      <c r="C140" s="7"/>
      <c r="D140" s="7"/>
      <c r="E140" s="98" t="s">
        <v>4</v>
      </c>
      <c r="F140" s="98" t="s">
        <v>231</v>
      </c>
      <c r="G140" s="98" t="s">
        <v>233</v>
      </c>
      <c r="H140" s="107" t="s">
        <v>4</v>
      </c>
      <c r="I140" s="98" t="s">
        <v>231</v>
      </c>
      <c r="J140" s="98" t="s">
        <v>233</v>
      </c>
      <c r="K140" s="1"/>
    </row>
    <row r="141" spans="2:15" ht="15" customHeight="1" x14ac:dyDescent="0.15">
      <c r="B141" s="35"/>
      <c r="C141" s="89"/>
      <c r="D141" s="36"/>
      <c r="E141" s="37"/>
      <c r="F141" s="37"/>
      <c r="G141" s="37"/>
      <c r="H141" s="111">
        <f>E116</f>
        <v>700</v>
      </c>
      <c r="I141" s="2">
        <f>F116</f>
        <v>646</v>
      </c>
      <c r="J141" s="2">
        <f>G116</f>
        <v>54</v>
      </c>
      <c r="K141" s="91"/>
      <c r="L141" s="91"/>
      <c r="M141" s="91"/>
      <c r="N141" s="91"/>
      <c r="O141" s="91"/>
    </row>
    <row r="142" spans="2:15" ht="15" customHeight="1" x14ac:dyDescent="0.15">
      <c r="B142" s="34" t="s">
        <v>585</v>
      </c>
      <c r="C142" s="255"/>
      <c r="D142" s="7"/>
      <c r="E142" s="18">
        <v>36</v>
      </c>
      <c r="F142" s="18">
        <v>34</v>
      </c>
      <c r="G142" s="18">
        <v>2</v>
      </c>
      <c r="H142" s="113">
        <f t="shared" ref="H142:J147" si="37">E142/H$124*100</f>
        <v>5.1428571428571423</v>
      </c>
      <c r="I142" s="4">
        <f t="shared" si="37"/>
        <v>5.2631578947368416</v>
      </c>
      <c r="J142" s="4">
        <f t="shared" si="37"/>
        <v>3.7037037037037033</v>
      </c>
      <c r="K142" s="81"/>
      <c r="L142" s="81"/>
      <c r="M142" s="81"/>
      <c r="N142" s="81"/>
      <c r="O142" s="81"/>
    </row>
    <row r="143" spans="2:15" ht="15" customHeight="1" x14ac:dyDescent="0.15">
      <c r="B143" s="34" t="s">
        <v>122</v>
      </c>
      <c r="C143" s="255"/>
      <c r="D143" s="7"/>
      <c r="E143" s="18">
        <v>31</v>
      </c>
      <c r="F143" s="18">
        <v>30</v>
      </c>
      <c r="G143" s="18">
        <v>1</v>
      </c>
      <c r="H143" s="113">
        <f t="shared" si="37"/>
        <v>4.4285714285714279</v>
      </c>
      <c r="I143" s="4">
        <f t="shared" si="37"/>
        <v>4.643962848297214</v>
      </c>
      <c r="J143" s="4">
        <f t="shared" si="37"/>
        <v>1.8518518518518516</v>
      </c>
      <c r="K143" s="81"/>
      <c r="L143" s="81"/>
      <c r="M143" s="81"/>
      <c r="N143" s="81"/>
      <c r="O143" s="81"/>
    </row>
    <row r="144" spans="2:15" ht="15" customHeight="1" x14ac:dyDescent="0.15">
      <c r="B144" s="34" t="s">
        <v>123</v>
      </c>
      <c r="C144" s="255"/>
      <c r="D144" s="7"/>
      <c r="E144" s="18">
        <v>122</v>
      </c>
      <c r="F144" s="18">
        <v>113</v>
      </c>
      <c r="G144" s="18">
        <v>9</v>
      </c>
      <c r="H144" s="113">
        <f t="shared" si="37"/>
        <v>17.428571428571431</v>
      </c>
      <c r="I144" s="4">
        <f t="shared" si="37"/>
        <v>17.492260061919502</v>
      </c>
      <c r="J144" s="4">
        <f t="shared" si="37"/>
        <v>16.666666666666664</v>
      </c>
      <c r="K144" s="81"/>
      <c r="L144" s="81"/>
      <c r="M144" s="81"/>
      <c r="N144" s="81"/>
      <c r="O144" s="81"/>
    </row>
    <row r="145" spans="1:15" ht="15" customHeight="1" x14ac:dyDescent="0.15">
      <c r="B145" s="34" t="s">
        <v>124</v>
      </c>
      <c r="C145" s="255"/>
      <c r="D145" s="7"/>
      <c r="E145" s="18">
        <v>277</v>
      </c>
      <c r="F145" s="18">
        <v>250</v>
      </c>
      <c r="G145" s="18">
        <v>27</v>
      </c>
      <c r="H145" s="113">
        <f t="shared" si="37"/>
        <v>39.571428571428577</v>
      </c>
      <c r="I145" s="4">
        <f t="shared" si="37"/>
        <v>38.699690402476783</v>
      </c>
      <c r="J145" s="4">
        <f t="shared" si="37"/>
        <v>50</v>
      </c>
      <c r="K145" s="81"/>
      <c r="L145" s="81"/>
      <c r="M145" s="81"/>
      <c r="N145" s="81"/>
      <c r="O145" s="81"/>
    </row>
    <row r="146" spans="1:15" ht="15" customHeight="1" x14ac:dyDescent="0.15">
      <c r="B146" s="34" t="s">
        <v>224</v>
      </c>
      <c r="C146" s="255"/>
      <c r="D146" s="7"/>
      <c r="E146" s="18">
        <v>50</v>
      </c>
      <c r="F146" s="18">
        <v>40</v>
      </c>
      <c r="G146" s="18">
        <v>10</v>
      </c>
      <c r="H146" s="113">
        <f t="shared" si="37"/>
        <v>7.1428571428571423</v>
      </c>
      <c r="I146" s="4">
        <f t="shared" si="37"/>
        <v>6.1919504643962853</v>
      </c>
      <c r="J146" s="4">
        <f t="shared" si="37"/>
        <v>18.518518518518519</v>
      </c>
      <c r="K146" s="81"/>
      <c r="L146" s="81"/>
      <c r="M146" s="81"/>
      <c r="N146" s="81"/>
      <c r="O146" s="81"/>
    </row>
    <row r="147" spans="1:15" ht="15" customHeight="1" x14ac:dyDescent="0.15">
      <c r="B147" s="35" t="s">
        <v>0</v>
      </c>
      <c r="C147" s="89"/>
      <c r="D147" s="36"/>
      <c r="E147" s="19">
        <v>184</v>
      </c>
      <c r="F147" s="19">
        <v>179</v>
      </c>
      <c r="G147" s="19">
        <v>5</v>
      </c>
      <c r="H147" s="117">
        <f t="shared" si="37"/>
        <v>26.285714285714285</v>
      </c>
      <c r="I147" s="5">
        <f t="shared" si="37"/>
        <v>27.708978328173373</v>
      </c>
      <c r="J147" s="5">
        <f t="shared" si="37"/>
        <v>9.2592592592592595</v>
      </c>
      <c r="K147" s="23"/>
      <c r="L147" s="23"/>
      <c r="M147" s="23"/>
      <c r="N147" s="23"/>
      <c r="O147" s="23"/>
    </row>
    <row r="148" spans="1:15" ht="15" customHeight="1" x14ac:dyDescent="0.15">
      <c r="B148" s="38" t="s">
        <v>1</v>
      </c>
      <c r="C148" s="79"/>
      <c r="D148" s="28"/>
      <c r="E148" s="39">
        <f>SUM(E142:E147)</f>
        <v>700</v>
      </c>
      <c r="F148" s="39">
        <f>SUM(F142:F147)</f>
        <v>646</v>
      </c>
      <c r="G148" s="39">
        <f>SUM(G142:G147)</f>
        <v>54</v>
      </c>
      <c r="H148" s="114">
        <f>IF(SUM(H142:H147)&gt;100,"－",SUM(H142:H147))</f>
        <v>100</v>
      </c>
      <c r="I148" s="6">
        <f>IF(SUM(I142:I147)&gt;100,"－",SUM(I142:I147))</f>
        <v>100</v>
      </c>
      <c r="J148" s="6">
        <f>IF(SUM(J142:J147)&gt;100,"－",SUM(J142:J147))</f>
        <v>100</v>
      </c>
      <c r="K148" s="23"/>
      <c r="L148" s="23"/>
      <c r="M148" s="23"/>
      <c r="N148" s="23"/>
      <c r="O148" s="23"/>
    </row>
    <row r="149" spans="1:15" ht="15" customHeight="1" x14ac:dyDescent="0.15">
      <c r="B149" s="38" t="s">
        <v>108</v>
      </c>
      <c r="C149" s="79"/>
      <c r="D149" s="29"/>
      <c r="E149" s="41">
        <v>39.541160724958772</v>
      </c>
      <c r="F149" s="72">
        <v>39.222064415861588</v>
      </c>
      <c r="G149" s="72">
        <v>42.582343915742342</v>
      </c>
      <c r="H149" s="23"/>
      <c r="I149" s="23"/>
      <c r="J149" s="23"/>
      <c r="K149" s="23"/>
      <c r="L149" s="23"/>
      <c r="M149" s="23"/>
      <c r="N149" s="23"/>
      <c r="O149" s="23"/>
    </row>
    <row r="150" spans="1:15" ht="15" customHeight="1" x14ac:dyDescent="0.15">
      <c r="B150" s="38" t="s">
        <v>109</v>
      </c>
      <c r="C150" s="79"/>
      <c r="D150" s="29"/>
      <c r="E150" s="41">
        <v>50</v>
      </c>
      <c r="F150" s="72">
        <v>50</v>
      </c>
      <c r="G150" s="72">
        <v>50</v>
      </c>
      <c r="H150" s="23"/>
      <c r="I150" s="23"/>
      <c r="J150" s="23"/>
      <c r="K150" s="23"/>
      <c r="L150" s="23"/>
      <c r="M150" s="23"/>
      <c r="N150" s="23"/>
      <c r="O150" s="23"/>
    </row>
    <row r="151" spans="1:15" ht="15" customHeight="1" x14ac:dyDescent="0.15">
      <c r="B151" s="63"/>
      <c r="C151" s="56"/>
      <c r="D151" s="56"/>
      <c r="E151" s="56"/>
      <c r="F151" s="56"/>
      <c r="G151" s="14"/>
      <c r="H151" s="14"/>
      <c r="I151" s="14"/>
      <c r="J151" s="1"/>
      <c r="K151" s="1"/>
    </row>
    <row r="152" spans="1:15" ht="15" customHeight="1" x14ac:dyDescent="0.15">
      <c r="A152" s="1" t="s">
        <v>756</v>
      </c>
      <c r="B152" s="22"/>
      <c r="G152" s="1"/>
      <c r="H152" s="1"/>
      <c r="I152" s="1"/>
      <c r="J152" s="1"/>
      <c r="K152" s="1"/>
    </row>
    <row r="153" spans="1:15" ht="15" customHeight="1" x14ac:dyDescent="0.15">
      <c r="B153" s="65"/>
      <c r="C153" s="33"/>
      <c r="D153" s="33"/>
      <c r="E153" s="80"/>
      <c r="F153" s="84" t="s">
        <v>2</v>
      </c>
      <c r="G153" s="87"/>
      <c r="H153" s="110"/>
      <c r="I153" s="84" t="s">
        <v>3</v>
      </c>
      <c r="J153" s="85"/>
      <c r="K153" s="1"/>
    </row>
    <row r="154" spans="1:15" ht="19.2" x14ac:dyDescent="0.15">
      <c r="B154" s="78"/>
      <c r="C154" s="7"/>
      <c r="D154" s="7"/>
      <c r="E154" s="98" t="s">
        <v>4</v>
      </c>
      <c r="F154" s="98" t="s">
        <v>231</v>
      </c>
      <c r="G154" s="98" t="s">
        <v>233</v>
      </c>
      <c r="H154" s="107" t="s">
        <v>4</v>
      </c>
      <c r="I154" s="98" t="s">
        <v>231</v>
      </c>
      <c r="J154" s="98" t="s">
        <v>233</v>
      </c>
      <c r="K154" s="1"/>
    </row>
    <row r="155" spans="1:15" ht="15" customHeight="1" x14ac:dyDescent="0.15">
      <c r="B155" s="35"/>
      <c r="C155" s="89"/>
      <c r="D155" s="36"/>
      <c r="E155" s="37"/>
      <c r="F155" s="37"/>
      <c r="G155" s="37"/>
      <c r="H155" s="111">
        <f>E$9</f>
        <v>803</v>
      </c>
      <c r="I155" s="2">
        <f t="shared" ref="I155" si="38">F$9</f>
        <v>726</v>
      </c>
      <c r="J155" s="2">
        <f t="shared" ref="J155" si="39">G$9</f>
        <v>77</v>
      </c>
      <c r="K155" s="91"/>
      <c r="L155" s="91"/>
      <c r="M155" s="91"/>
      <c r="N155" s="91"/>
      <c r="O155" s="91"/>
    </row>
    <row r="156" spans="1:15" ht="15" customHeight="1" x14ac:dyDescent="0.15">
      <c r="B156" s="34" t="s">
        <v>118</v>
      </c>
      <c r="C156" s="255"/>
      <c r="D156" s="7"/>
      <c r="E156" s="18">
        <v>291</v>
      </c>
      <c r="F156" s="18">
        <v>254</v>
      </c>
      <c r="G156" s="18">
        <v>37</v>
      </c>
      <c r="H156" s="113">
        <f t="shared" ref="H156:H158" si="40">E156/H$5*100</f>
        <v>36.239103362391035</v>
      </c>
      <c r="I156" s="4">
        <f t="shared" ref="I156:I158" si="41">F156/I$5*100</f>
        <v>34.986225895316799</v>
      </c>
      <c r="J156" s="4">
        <f t="shared" ref="J156:J158" si="42">G156/J$5*100</f>
        <v>48.051948051948052</v>
      </c>
      <c r="K156" s="81"/>
      <c r="L156" s="81"/>
      <c r="M156" s="81"/>
      <c r="N156" s="81"/>
      <c r="O156" s="81"/>
    </row>
    <row r="157" spans="1:15" ht="15" customHeight="1" x14ac:dyDescent="0.15">
      <c r="B157" s="34" t="s">
        <v>119</v>
      </c>
      <c r="C157" s="255"/>
      <c r="D157" s="7"/>
      <c r="E157" s="18">
        <v>476</v>
      </c>
      <c r="F157" s="18">
        <v>439</v>
      </c>
      <c r="G157" s="18">
        <v>37</v>
      </c>
      <c r="H157" s="113">
        <f t="shared" si="40"/>
        <v>59.277708592777088</v>
      </c>
      <c r="I157" s="4">
        <f t="shared" si="41"/>
        <v>60.468319559228647</v>
      </c>
      <c r="J157" s="4">
        <f t="shared" si="42"/>
        <v>48.051948051948052</v>
      </c>
      <c r="K157" s="81"/>
      <c r="L157" s="81"/>
      <c r="M157" s="81"/>
      <c r="N157" s="81"/>
      <c r="O157" s="81"/>
    </row>
    <row r="158" spans="1:15" ht="15" customHeight="1" x14ac:dyDescent="0.15">
      <c r="B158" s="35" t="s">
        <v>0</v>
      </c>
      <c r="C158" s="89"/>
      <c r="D158" s="36"/>
      <c r="E158" s="19">
        <v>36</v>
      </c>
      <c r="F158" s="19">
        <v>33</v>
      </c>
      <c r="G158" s="19">
        <v>3</v>
      </c>
      <c r="H158" s="117">
        <f t="shared" si="40"/>
        <v>4.4831880448318806</v>
      </c>
      <c r="I158" s="5">
        <f t="shared" si="41"/>
        <v>4.5454545454545459</v>
      </c>
      <c r="J158" s="5">
        <f t="shared" si="42"/>
        <v>3.8961038961038961</v>
      </c>
      <c r="K158" s="23"/>
      <c r="L158" s="23"/>
      <c r="M158" s="23"/>
      <c r="N158" s="23"/>
      <c r="O158" s="23"/>
    </row>
    <row r="159" spans="1:15" ht="15" customHeight="1" x14ac:dyDescent="0.15">
      <c r="B159" s="38" t="s">
        <v>1</v>
      </c>
      <c r="C159" s="79"/>
      <c r="D159" s="28"/>
      <c r="E159" s="39">
        <f>SUM(E156:E158)</f>
        <v>803</v>
      </c>
      <c r="F159" s="39">
        <f>SUM(F156:F158)</f>
        <v>726</v>
      </c>
      <c r="G159" s="39">
        <f>SUM(G156:G158)</f>
        <v>77</v>
      </c>
      <c r="H159" s="114">
        <f>IF(SUM(H156:H158)&gt;100,"－",SUM(H156:H158))</f>
        <v>100</v>
      </c>
      <c r="I159" s="6">
        <f>IF(SUM(I156:I158)&gt;100,"－",SUM(I156:I158))</f>
        <v>99.999999999999986</v>
      </c>
      <c r="J159" s="6">
        <f>IF(SUM(J156:J158)&gt;100,"－",SUM(J156:J158))</f>
        <v>100</v>
      </c>
      <c r="K159" s="23"/>
      <c r="L159" s="23"/>
      <c r="M159" s="23"/>
      <c r="N159" s="23"/>
      <c r="O159" s="23"/>
    </row>
    <row r="160" spans="1:15" ht="15" customHeight="1" x14ac:dyDescent="0.15">
      <c r="B160" s="63"/>
      <c r="C160" s="45"/>
      <c r="D160" s="45"/>
      <c r="E160" s="45"/>
      <c r="F160" s="45"/>
      <c r="G160" s="93"/>
      <c r="H160" s="46"/>
      <c r="I160" s="1"/>
      <c r="J160" s="1"/>
      <c r="K160" s="1"/>
    </row>
    <row r="161" spans="1:15" ht="15" customHeight="1" x14ac:dyDescent="0.15">
      <c r="A161" s="43" t="s">
        <v>744</v>
      </c>
      <c r="F161" s="1"/>
      <c r="J161" s="1"/>
      <c r="K161" s="1"/>
    </row>
    <row r="162" spans="1:15" ht="15" customHeight="1" x14ac:dyDescent="0.15">
      <c r="A162" s="1" t="s">
        <v>757</v>
      </c>
      <c r="B162" s="22"/>
      <c r="C162" s="7"/>
      <c r="D162" s="7"/>
      <c r="E162" s="7"/>
      <c r="I162" s="1"/>
      <c r="J162" s="1"/>
      <c r="K162" s="1"/>
    </row>
    <row r="163" spans="1:15" ht="15" customHeight="1" x14ac:dyDescent="0.15">
      <c r="B163" s="65"/>
      <c r="C163" s="33"/>
      <c r="D163" s="33"/>
      <c r="E163" s="80"/>
      <c r="F163" s="84" t="s">
        <v>2</v>
      </c>
      <c r="G163" s="87"/>
      <c r="H163" s="110"/>
      <c r="I163" s="84" t="s">
        <v>3</v>
      </c>
      <c r="J163" s="85"/>
      <c r="K163" s="1"/>
    </row>
    <row r="164" spans="1:15" ht="19.2" x14ac:dyDescent="0.15">
      <c r="B164" s="78"/>
      <c r="C164" s="7"/>
      <c r="D164" s="7"/>
      <c r="E164" s="98" t="s">
        <v>4</v>
      </c>
      <c r="F164" s="98" t="s">
        <v>231</v>
      </c>
      <c r="G164" s="98" t="s">
        <v>233</v>
      </c>
      <c r="H164" s="107" t="s">
        <v>4</v>
      </c>
      <c r="I164" s="98" t="s">
        <v>231</v>
      </c>
      <c r="J164" s="98" t="s">
        <v>233</v>
      </c>
      <c r="K164" s="1"/>
    </row>
    <row r="165" spans="1:15" ht="15" customHeight="1" x14ac:dyDescent="0.15">
      <c r="B165" s="35"/>
      <c r="C165" s="89"/>
      <c r="D165" s="36"/>
      <c r="E165" s="37"/>
      <c r="F165" s="37"/>
      <c r="G165" s="37"/>
      <c r="H165" s="111">
        <f>E157</f>
        <v>476</v>
      </c>
      <c r="I165" s="2">
        <f>F157</f>
        <v>439</v>
      </c>
      <c r="J165" s="2">
        <f>G157</f>
        <v>37</v>
      </c>
      <c r="K165" s="91"/>
      <c r="L165" s="91"/>
      <c r="M165" s="91"/>
      <c r="N165" s="91"/>
      <c r="O165" s="91"/>
    </row>
    <row r="166" spans="1:15" ht="15" customHeight="1" x14ac:dyDescent="0.15">
      <c r="B166" s="330" t="s">
        <v>196</v>
      </c>
      <c r="C166" s="255"/>
      <c r="D166" s="7"/>
      <c r="E166" s="18">
        <v>126</v>
      </c>
      <c r="F166" s="18">
        <v>123</v>
      </c>
      <c r="G166" s="18">
        <v>3</v>
      </c>
      <c r="H166" s="113">
        <f>E166/H$165*100</f>
        <v>26.47058823529412</v>
      </c>
      <c r="I166" s="4">
        <f t="shared" ref="I166:I170" si="43">F166/I$165*100</f>
        <v>28.018223234624145</v>
      </c>
      <c r="J166" s="4">
        <f t="shared" ref="J166:J170" si="44">G166/J$165*100</f>
        <v>8.1081081081081088</v>
      </c>
      <c r="K166" s="322"/>
      <c r="L166" s="81"/>
      <c r="M166" s="81"/>
      <c r="N166" s="81"/>
      <c r="O166" s="81"/>
    </row>
    <row r="167" spans="1:15" ht="15" customHeight="1" x14ac:dyDescent="0.15">
      <c r="B167" s="330" t="s">
        <v>104</v>
      </c>
      <c r="C167" s="255"/>
      <c r="D167" s="7"/>
      <c r="E167" s="18">
        <v>174</v>
      </c>
      <c r="F167" s="18">
        <v>155</v>
      </c>
      <c r="G167" s="18">
        <v>19</v>
      </c>
      <c r="H167" s="113">
        <f t="shared" ref="H167:H170" si="45">E167/H$165*100</f>
        <v>36.554621848739494</v>
      </c>
      <c r="I167" s="4">
        <f t="shared" si="43"/>
        <v>35.307517084282459</v>
      </c>
      <c r="J167" s="4">
        <f t="shared" si="44"/>
        <v>51.351351351351347</v>
      </c>
      <c r="K167" s="81"/>
      <c r="L167" s="81"/>
      <c r="M167" s="81"/>
      <c r="N167" s="81"/>
      <c r="O167" s="81"/>
    </row>
    <row r="168" spans="1:15" ht="15" customHeight="1" x14ac:dyDescent="0.15">
      <c r="B168" s="330" t="s">
        <v>105</v>
      </c>
      <c r="C168" s="255"/>
      <c r="D168" s="7"/>
      <c r="E168" s="18">
        <v>41</v>
      </c>
      <c r="F168" s="18">
        <v>37</v>
      </c>
      <c r="G168" s="18">
        <v>4</v>
      </c>
      <c r="H168" s="113">
        <f t="shared" si="45"/>
        <v>8.6134453781512601</v>
      </c>
      <c r="I168" s="4">
        <f t="shared" si="43"/>
        <v>8.428246013667426</v>
      </c>
      <c r="J168" s="4">
        <f t="shared" si="44"/>
        <v>10.810810810810811</v>
      </c>
      <c r="K168" s="81"/>
      <c r="L168" s="81"/>
      <c r="M168" s="81"/>
      <c r="N168" s="81"/>
      <c r="O168" s="81"/>
    </row>
    <row r="169" spans="1:15" ht="15" customHeight="1" x14ac:dyDescent="0.15">
      <c r="B169" s="330" t="s">
        <v>537</v>
      </c>
      <c r="C169" s="255"/>
      <c r="D169" s="7"/>
      <c r="E169" s="18">
        <v>44</v>
      </c>
      <c r="F169" s="18">
        <v>41</v>
      </c>
      <c r="G169" s="18">
        <v>3</v>
      </c>
      <c r="H169" s="113">
        <f t="shared" si="45"/>
        <v>9.2436974789915975</v>
      </c>
      <c r="I169" s="4">
        <f t="shared" si="43"/>
        <v>9.3394077448747161</v>
      </c>
      <c r="J169" s="4">
        <f t="shared" si="44"/>
        <v>8.1081081081081088</v>
      </c>
      <c r="K169" s="81"/>
      <c r="L169" s="81"/>
      <c r="M169" s="81"/>
      <c r="N169" s="81"/>
      <c r="O169" s="81"/>
    </row>
    <row r="170" spans="1:15" ht="15" customHeight="1" x14ac:dyDescent="0.15">
      <c r="B170" s="331" t="s">
        <v>0</v>
      </c>
      <c r="C170" s="89"/>
      <c r="D170" s="36"/>
      <c r="E170" s="19">
        <v>91</v>
      </c>
      <c r="F170" s="19">
        <v>83</v>
      </c>
      <c r="G170" s="19">
        <v>8</v>
      </c>
      <c r="H170" s="117">
        <f t="shared" si="45"/>
        <v>19.117647058823529</v>
      </c>
      <c r="I170" s="5">
        <f t="shared" si="43"/>
        <v>18.906605922551254</v>
      </c>
      <c r="J170" s="5">
        <f t="shared" si="44"/>
        <v>21.621621621621621</v>
      </c>
      <c r="K170" s="23"/>
      <c r="L170" s="23"/>
      <c r="M170" s="23"/>
      <c r="N170" s="23"/>
      <c r="O170" s="23"/>
    </row>
    <row r="171" spans="1:15" ht="15" customHeight="1" x14ac:dyDescent="0.15">
      <c r="B171" s="332" t="s">
        <v>1</v>
      </c>
      <c r="C171" s="79"/>
      <c r="D171" s="28"/>
      <c r="E171" s="39">
        <f>SUM(E166:E170)</f>
        <v>476</v>
      </c>
      <c r="F171" s="39">
        <f>SUM(F166:F170)</f>
        <v>439</v>
      </c>
      <c r="G171" s="39">
        <f>SUM(G166:G170)</f>
        <v>37</v>
      </c>
      <c r="H171" s="114">
        <f>IF(SUM(H166:H170)&gt;100,"－",SUM(H166:H170))</f>
        <v>100</v>
      </c>
      <c r="I171" s="6">
        <f>IF(SUM(I166:I170)&gt;100,"－",SUM(I166:I170))</f>
        <v>100</v>
      </c>
      <c r="J171" s="6">
        <f>IF(SUM(J166:J170)&gt;100,"－",SUM(J166:J170))</f>
        <v>100</v>
      </c>
      <c r="K171" s="23"/>
      <c r="L171" s="23"/>
      <c r="M171" s="23"/>
      <c r="N171" s="23"/>
      <c r="O171" s="23"/>
    </row>
    <row r="172" spans="1:15" ht="15" customHeight="1" x14ac:dyDescent="0.15">
      <c r="B172" s="332" t="s">
        <v>108</v>
      </c>
      <c r="C172" s="79"/>
      <c r="D172" s="29"/>
      <c r="E172" s="41">
        <v>1.2675324675324675</v>
      </c>
      <c r="F172" s="72">
        <v>1.2668539325842696</v>
      </c>
      <c r="G172" s="72">
        <v>1.2758620689655173</v>
      </c>
      <c r="H172" s="23"/>
      <c r="I172" s="23"/>
      <c r="J172" s="23"/>
      <c r="K172" s="23"/>
      <c r="L172" s="23"/>
      <c r="M172" s="23"/>
      <c r="N172" s="23"/>
      <c r="O172" s="23"/>
    </row>
    <row r="173" spans="1:15" ht="15" customHeight="1" x14ac:dyDescent="0.15">
      <c r="B173" s="332" t="s">
        <v>109</v>
      </c>
      <c r="C173" s="79"/>
      <c r="D173" s="29"/>
      <c r="E173" s="193">
        <v>29</v>
      </c>
      <c r="F173" s="47">
        <v>29</v>
      </c>
      <c r="G173" s="47">
        <v>4</v>
      </c>
      <c r="H173" s="23"/>
      <c r="I173" s="23"/>
      <c r="J173" s="23"/>
      <c r="K173" s="23"/>
      <c r="L173" s="23"/>
      <c r="M173" s="23"/>
      <c r="N173" s="23"/>
      <c r="O173" s="23"/>
    </row>
    <row r="174" spans="1:15" ht="15" customHeight="1" x14ac:dyDescent="0.15">
      <c r="B174" s="333" t="s">
        <v>152</v>
      </c>
      <c r="C174" s="7"/>
      <c r="D174" s="7"/>
      <c r="E174" s="7"/>
      <c r="I174" s="1"/>
      <c r="J174" s="1"/>
      <c r="K174" s="1"/>
    </row>
    <row r="175" spans="1:15" ht="15" customHeight="1" x14ac:dyDescent="0.15">
      <c r="B175" s="334"/>
      <c r="C175" s="33"/>
      <c r="D175" s="33"/>
      <c r="E175" s="80"/>
      <c r="F175" s="84" t="s">
        <v>2</v>
      </c>
      <c r="G175" s="87"/>
      <c r="H175" s="110"/>
      <c r="I175" s="84" t="s">
        <v>3</v>
      </c>
      <c r="J175" s="85"/>
      <c r="K175" s="1"/>
    </row>
    <row r="176" spans="1:15" ht="19.2" x14ac:dyDescent="0.15">
      <c r="B176" s="335"/>
      <c r="C176" s="7"/>
      <c r="D176" s="7"/>
      <c r="E176" s="98" t="s">
        <v>4</v>
      </c>
      <c r="F176" s="98" t="s">
        <v>231</v>
      </c>
      <c r="G176" s="98" t="s">
        <v>233</v>
      </c>
      <c r="H176" s="107" t="s">
        <v>4</v>
      </c>
      <c r="I176" s="98" t="s">
        <v>231</v>
      </c>
      <c r="J176" s="98" t="s">
        <v>233</v>
      </c>
      <c r="K176" s="1"/>
    </row>
    <row r="177" spans="1:15" ht="15" customHeight="1" x14ac:dyDescent="0.15">
      <c r="B177" s="331"/>
      <c r="C177" s="89"/>
      <c r="D177" s="36"/>
      <c r="E177" s="37"/>
      <c r="F177" s="37"/>
      <c r="G177" s="37"/>
      <c r="H177" s="111">
        <f>E157</f>
        <v>476</v>
      </c>
      <c r="I177" s="2">
        <f>F157</f>
        <v>439</v>
      </c>
      <c r="J177" s="2">
        <f>G157</f>
        <v>37</v>
      </c>
      <c r="K177" s="91"/>
      <c r="L177" s="91"/>
      <c r="M177" s="91"/>
      <c r="N177" s="91"/>
      <c r="O177" s="91"/>
    </row>
    <row r="178" spans="1:15" ht="15" customHeight="1" x14ac:dyDescent="0.15">
      <c r="B178" s="330" t="s">
        <v>196</v>
      </c>
      <c r="C178" s="255"/>
      <c r="D178" s="7"/>
      <c r="E178" s="18">
        <v>126</v>
      </c>
      <c r="F178" s="18">
        <v>123</v>
      </c>
      <c r="G178" s="18">
        <v>3</v>
      </c>
      <c r="H178" s="113">
        <f>E178/H$177*100</f>
        <v>26.47058823529412</v>
      </c>
      <c r="I178" s="4">
        <f t="shared" ref="I178:I182" si="46">F178/I$177*100</f>
        <v>28.018223234624145</v>
      </c>
      <c r="J178" s="4">
        <f t="shared" ref="J178:J182" si="47">G178/J$177*100</f>
        <v>8.1081081081081088</v>
      </c>
      <c r="K178" s="322"/>
      <c r="L178" s="81"/>
      <c r="M178" s="81"/>
      <c r="N178" s="81"/>
      <c r="O178" s="81"/>
    </row>
    <row r="179" spans="1:15" ht="15" customHeight="1" x14ac:dyDescent="0.15">
      <c r="B179" s="34" t="s">
        <v>534</v>
      </c>
      <c r="C179" s="255"/>
      <c r="D179" s="7"/>
      <c r="E179" s="18">
        <v>89</v>
      </c>
      <c r="F179" s="18">
        <v>81</v>
      </c>
      <c r="G179" s="18">
        <v>8</v>
      </c>
      <c r="H179" s="113">
        <f t="shared" ref="H179:H182" si="48">E179/H$177*100</f>
        <v>18.69747899159664</v>
      </c>
      <c r="I179" s="4">
        <f t="shared" si="46"/>
        <v>18.451025056947611</v>
      </c>
      <c r="J179" s="4">
        <f t="shared" si="47"/>
        <v>21.621621621621621</v>
      </c>
      <c r="K179" s="81"/>
      <c r="L179" s="81"/>
      <c r="M179" s="81"/>
      <c r="N179" s="81"/>
      <c r="O179" s="81"/>
    </row>
    <row r="180" spans="1:15" ht="15" customHeight="1" x14ac:dyDescent="0.15">
      <c r="B180" s="34" t="s">
        <v>535</v>
      </c>
      <c r="C180" s="255"/>
      <c r="D180" s="7"/>
      <c r="E180" s="18">
        <v>107</v>
      </c>
      <c r="F180" s="18">
        <v>96</v>
      </c>
      <c r="G180" s="18">
        <v>11</v>
      </c>
      <c r="H180" s="113">
        <f t="shared" si="48"/>
        <v>22.478991596638657</v>
      </c>
      <c r="I180" s="4">
        <f t="shared" si="46"/>
        <v>21.867881548974943</v>
      </c>
      <c r="J180" s="4">
        <f t="shared" si="47"/>
        <v>29.72972972972973</v>
      </c>
      <c r="K180" s="81"/>
      <c r="L180" s="81"/>
      <c r="M180" s="81"/>
      <c r="N180" s="81"/>
      <c r="O180" s="81"/>
    </row>
    <row r="181" spans="1:15" ht="15" customHeight="1" x14ac:dyDescent="0.15">
      <c r="B181" s="34" t="s">
        <v>510</v>
      </c>
      <c r="C181" s="255"/>
      <c r="D181" s="7"/>
      <c r="E181" s="18">
        <v>62</v>
      </c>
      <c r="F181" s="18">
        <v>55</v>
      </c>
      <c r="G181" s="18">
        <v>7</v>
      </c>
      <c r="H181" s="113">
        <f t="shared" si="48"/>
        <v>13.025210084033615</v>
      </c>
      <c r="I181" s="4">
        <f t="shared" si="46"/>
        <v>12.52847380410023</v>
      </c>
      <c r="J181" s="4">
        <f t="shared" si="47"/>
        <v>18.918918918918919</v>
      </c>
      <c r="K181" s="81"/>
      <c r="L181" s="81"/>
      <c r="M181" s="81"/>
      <c r="N181" s="81"/>
      <c r="O181" s="81"/>
    </row>
    <row r="182" spans="1:15" ht="15" customHeight="1" x14ac:dyDescent="0.15">
      <c r="B182" s="35" t="s">
        <v>0</v>
      </c>
      <c r="C182" s="89"/>
      <c r="D182" s="36"/>
      <c r="E182" s="19">
        <v>92</v>
      </c>
      <c r="F182" s="19">
        <v>84</v>
      </c>
      <c r="G182" s="19">
        <v>8</v>
      </c>
      <c r="H182" s="117">
        <f t="shared" si="48"/>
        <v>19.327731092436977</v>
      </c>
      <c r="I182" s="5">
        <f t="shared" si="46"/>
        <v>19.134396355353076</v>
      </c>
      <c r="J182" s="5">
        <f t="shared" si="47"/>
        <v>21.621621621621621</v>
      </c>
      <c r="K182" s="23"/>
      <c r="L182" s="23"/>
      <c r="M182" s="23"/>
      <c r="N182" s="23"/>
      <c r="O182" s="23"/>
    </row>
    <row r="183" spans="1:15" ht="15" customHeight="1" x14ac:dyDescent="0.15">
      <c r="B183" s="38" t="s">
        <v>1</v>
      </c>
      <c r="C183" s="79"/>
      <c r="D183" s="28"/>
      <c r="E183" s="39">
        <f>SUM(E178:E182)</f>
        <v>476</v>
      </c>
      <c r="F183" s="39">
        <f>SUM(F178:F182)</f>
        <v>439</v>
      </c>
      <c r="G183" s="39">
        <f>SUM(G178:G182)</f>
        <v>37</v>
      </c>
      <c r="H183" s="114">
        <f>IF(SUM(H178:H182)&gt;100,"－",SUM(H178:H182))</f>
        <v>100.00000000000001</v>
      </c>
      <c r="I183" s="6">
        <f>IF(SUM(I178:I182)&gt;100,"－",SUM(I178:I182))</f>
        <v>100.00000000000001</v>
      </c>
      <c r="J183" s="6">
        <f>IF(SUM(J178:J182)&gt;100,"－",SUM(J178:J182))</f>
        <v>100</v>
      </c>
      <c r="K183" s="23"/>
      <c r="L183" s="23"/>
      <c r="M183" s="23"/>
      <c r="N183" s="23"/>
      <c r="O183" s="23"/>
    </row>
    <row r="184" spans="1:15" ht="15" customHeight="1" x14ac:dyDescent="0.15">
      <c r="B184" s="38" t="s">
        <v>108</v>
      </c>
      <c r="C184" s="79"/>
      <c r="D184" s="29"/>
      <c r="E184" s="41">
        <v>1.3258531122664399</v>
      </c>
      <c r="F184" s="72">
        <v>1.3075806282369982</v>
      </c>
      <c r="G184" s="72">
        <v>1.5495335202130505</v>
      </c>
      <c r="H184" s="23"/>
      <c r="I184" s="23"/>
      <c r="J184" s="23"/>
      <c r="K184" s="23"/>
      <c r="L184" s="23"/>
      <c r="M184" s="23"/>
      <c r="N184" s="23"/>
      <c r="O184" s="23"/>
    </row>
    <row r="185" spans="1:15" ht="15" customHeight="1" x14ac:dyDescent="0.15">
      <c r="B185" s="38" t="s">
        <v>109</v>
      </c>
      <c r="C185" s="79"/>
      <c r="D185" s="29"/>
      <c r="E185" s="41">
        <v>48.333333333333336</v>
      </c>
      <c r="F185" s="72">
        <v>48.333333333333336</v>
      </c>
      <c r="G185" s="72">
        <v>5.4054054054054053</v>
      </c>
      <c r="H185" s="23"/>
      <c r="I185" s="23"/>
      <c r="J185" s="23"/>
      <c r="K185" s="23"/>
      <c r="L185" s="23"/>
      <c r="M185" s="23"/>
      <c r="N185" s="23"/>
      <c r="O185" s="23"/>
    </row>
    <row r="186" spans="1:15" ht="15" customHeight="1" x14ac:dyDescent="0.15">
      <c r="B186" s="63"/>
      <c r="C186" s="56"/>
      <c r="D186" s="56"/>
      <c r="E186" s="56"/>
      <c r="F186" s="56"/>
      <c r="G186" s="14"/>
      <c r="H186" s="14"/>
      <c r="I186" s="14"/>
      <c r="J186" s="1"/>
      <c r="K186" s="1"/>
    </row>
    <row r="187" spans="1:15" ht="15" customHeight="1" x14ac:dyDescent="0.15">
      <c r="A187" s="1" t="s">
        <v>758</v>
      </c>
      <c r="B187" s="22"/>
      <c r="G187" s="1"/>
      <c r="H187" s="1"/>
      <c r="I187" s="1"/>
      <c r="J187" s="1"/>
      <c r="K187" s="1"/>
    </row>
    <row r="188" spans="1:15" ht="15" customHeight="1" x14ac:dyDescent="0.15">
      <c r="B188" s="65"/>
      <c r="C188" s="33"/>
      <c r="D188" s="33"/>
      <c r="E188" s="80"/>
      <c r="F188" s="84" t="s">
        <v>2</v>
      </c>
      <c r="G188" s="87"/>
      <c r="H188" s="110"/>
      <c r="I188" s="84" t="s">
        <v>3</v>
      </c>
      <c r="J188" s="85"/>
      <c r="K188" s="1"/>
    </row>
    <row r="189" spans="1:15" ht="19.2" x14ac:dyDescent="0.15">
      <c r="B189" s="78"/>
      <c r="C189" s="7"/>
      <c r="D189" s="7"/>
      <c r="E189" s="98" t="s">
        <v>4</v>
      </c>
      <c r="F189" s="98" t="s">
        <v>231</v>
      </c>
      <c r="G189" s="98" t="s">
        <v>233</v>
      </c>
      <c r="H189" s="107" t="s">
        <v>4</v>
      </c>
      <c r="I189" s="98" t="s">
        <v>231</v>
      </c>
      <c r="J189" s="98" t="s">
        <v>233</v>
      </c>
      <c r="K189" s="1"/>
    </row>
    <row r="190" spans="1:15" ht="15" customHeight="1" x14ac:dyDescent="0.15">
      <c r="B190" s="35"/>
      <c r="C190" s="89"/>
      <c r="D190" s="36"/>
      <c r="E190" s="37"/>
      <c r="F190" s="37"/>
      <c r="G190" s="37"/>
      <c r="H190" s="111">
        <f>E$9</f>
        <v>803</v>
      </c>
      <c r="I190" s="2">
        <f t="shared" ref="I190:J190" si="49">F$9</f>
        <v>726</v>
      </c>
      <c r="J190" s="2">
        <f t="shared" si="49"/>
        <v>77</v>
      </c>
      <c r="K190" s="91"/>
      <c r="L190" s="91"/>
      <c r="M190" s="91"/>
      <c r="N190" s="91"/>
      <c r="O190" s="91"/>
    </row>
    <row r="191" spans="1:15" ht="15" customHeight="1" x14ac:dyDescent="0.15">
      <c r="B191" s="34" t="s">
        <v>118</v>
      </c>
      <c r="C191" s="255"/>
      <c r="D191" s="7"/>
      <c r="E191" s="18">
        <v>749</v>
      </c>
      <c r="F191" s="18">
        <v>680</v>
      </c>
      <c r="G191" s="18">
        <v>69</v>
      </c>
      <c r="H191" s="113">
        <f t="shared" ref="H191:J194" si="50">E191/H$5*100</f>
        <v>93.27521793275217</v>
      </c>
      <c r="I191" s="4">
        <f t="shared" si="50"/>
        <v>93.663911845730027</v>
      </c>
      <c r="J191" s="4">
        <f t="shared" si="50"/>
        <v>89.610389610389603</v>
      </c>
      <c r="K191" s="81"/>
      <c r="L191" s="81"/>
      <c r="M191" s="81"/>
      <c r="N191" s="81"/>
      <c r="O191" s="81"/>
    </row>
    <row r="192" spans="1:15" ht="15" customHeight="1" x14ac:dyDescent="0.15">
      <c r="B192" s="34" t="s">
        <v>361</v>
      </c>
      <c r="C192" s="255"/>
      <c r="D192" s="7"/>
      <c r="E192" s="18">
        <v>10</v>
      </c>
      <c r="F192" s="18">
        <v>7</v>
      </c>
      <c r="G192" s="18">
        <v>3</v>
      </c>
      <c r="H192" s="113">
        <f t="shared" si="50"/>
        <v>1.2453300124533</v>
      </c>
      <c r="I192" s="4">
        <f t="shared" si="50"/>
        <v>0.96418732782369143</v>
      </c>
      <c r="J192" s="4">
        <f t="shared" si="50"/>
        <v>3.8961038961038961</v>
      </c>
      <c r="K192" s="81"/>
      <c r="L192" s="81"/>
      <c r="M192" s="81"/>
      <c r="N192" s="81"/>
      <c r="O192" s="81"/>
    </row>
    <row r="193" spans="1:15" ht="15" customHeight="1" x14ac:dyDescent="0.15">
      <c r="B193" s="34" t="s">
        <v>214</v>
      </c>
      <c r="C193" s="255"/>
      <c r="D193" s="7"/>
      <c r="E193" s="18">
        <v>0</v>
      </c>
      <c r="F193" s="18">
        <v>0</v>
      </c>
      <c r="G193" s="18">
        <v>0</v>
      </c>
      <c r="H193" s="113">
        <f t="shared" si="50"/>
        <v>0</v>
      </c>
      <c r="I193" s="4">
        <f t="shared" si="50"/>
        <v>0</v>
      </c>
      <c r="J193" s="4">
        <f t="shared" si="50"/>
        <v>0</v>
      </c>
      <c r="K193" s="81"/>
      <c r="L193" s="81"/>
      <c r="M193" s="81"/>
      <c r="N193" s="81"/>
      <c r="O193" s="81"/>
    </row>
    <row r="194" spans="1:15" ht="15" customHeight="1" x14ac:dyDescent="0.15">
      <c r="B194" s="35" t="s">
        <v>0</v>
      </c>
      <c r="C194" s="89"/>
      <c r="D194" s="36"/>
      <c r="E194" s="19">
        <v>44</v>
      </c>
      <c r="F194" s="19">
        <v>39</v>
      </c>
      <c r="G194" s="19">
        <v>5</v>
      </c>
      <c r="H194" s="117">
        <f t="shared" si="50"/>
        <v>5.4794520547945202</v>
      </c>
      <c r="I194" s="5">
        <f t="shared" si="50"/>
        <v>5.3719008264462813</v>
      </c>
      <c r="J194" s="5">
        <f t="shared" si="50"/>
        <v>6.4935064935064926</v>
      </c>
      <c r="K194" s="23"/>
      <c r="L194" s="23"/>
      <c r="M194" s="23"/>
      <c r="N194" s="23"/>
      <c r="O194" s="23"/>
    </row>
    <row r="195" spans="1:15" ht="15" customHeight="1" x14ac:dyDescent="0.15">
      <c r="B195" s="38" t="s">
        <v>1</v>
      </c>
      <c r="C195" s="79"/>
      <c r="D195" s="28"/>
      <c r="E195" s="39">
        <f>SUM(E191:E194)</f>
        <v>803</v>
      </c>
      <c r="F195" s="39">
        <f>SUM(F191:F194)</f>
        <v>726</v>
      </c>
      <c r="G195" s="39">
        <f>SUM(G191:G194)</f>
        <v>77</v>
      </c>
      <c r="H195" s="114">
        <f>IF(SUM(H191:H194)&gt;100,"－",SUM(H191:H194))</f>
        <v>99.999999999999986</v>
      </c>
      <c r="I195" s="6">
        <f>IF(SUM(I191:I194)&gt;100,"－",SUM(I191:I194))</f>
        <v>100</v>
      </c>
      <c r="J195" s="6">
        <f>IF(SUM(J191:J194)&gt;100,"－",SUM(J191:J194))</f>
        <v>99.999999999999986</v>
      </c>
      <c r="K195" s="23"/>
      <c r="L195" s="23"/>
      <c r="M195" s="23"/>
      <c r="N195" s="23"/>
      <c r="O195" s="23"/>
    </row>
    <row r="196" spans="1:15" ht="15" customHeight="1" x14ac:dyDescent="0.15">
      <c r="B196" s="63"/>
      <c r="C196" s="45"/>
      <c r="D196" s="45"/>
      <c r="E196" s="45"/>
      <c r="F196" s="45"/>
      <c r="G196" s="93"/>
      <c r="H196" s="46"/>
      <c r="I196" s="1"/>
      <c r="J196" s="1"/>
      <c r="K196" s="1"/>
    </row>
    <row r="197" spans="1:15" ht="15" customHeight="1" x14ac:dyDescent="0.15">
      <c r="A197" s="43" t="s">
        <v>745</v>
      </c>
      <c r="F197" s="1"/>
      <c r="J197" s="1"/>
      <c r="K197" s="1"/>
    </row>
    <row r="198" spans="1:15" ht="15" customHeight="1" x14ac:dyDescent="0.15">
      <c r="A198" s="1" t="s">
        <v>759</v>
      </c>
      <c r="B198" s="22"/>
      <c r="C198" s="7"/>
      <c r="D198" s="7"/>
      <c r="E198" s="7"/>
      <c r="I198" s="1"/>
      <c r="J198" s="1"/>
      <c r="K198" s="1"/>
    </row>
    <row r="199" spans="1:15" ht="15" customHeight="1" x14ac:dyDescent="0.15">
      <c r="B199" s="65"/>
      <c r="C199" s="33"/>
      <c r="D199" s="33"/>
      <c r="E199" s="80"/>
      <c r="F199" s="84" t="s">
        <v>2</v>
      </c>
      <c r="G199" s="87"/>
      <c r="H199" s="110"/>
      <c r="I199" s="84" t="s">
        <v>3</v>
      </c>
      <c r="J199" s="85"/>
      <c r="K199" s="1"/>
    </row>
    <row r="200" spans="1:15" ht="19.2" x14ac:dyDescent="0.15">
      <c r="B200" s="78"/>
      <c r="C200" s="7"/>
      <c r="D200" s="7"/>
      <c r="E200" s="98" t="s">
        <v>4</v>
      </c>
      <c r="F200" s="98" t="s">
        <v>231</v>
      </c>
      <c r="G200" s="98" t="s">
        <v>233</v>
      </c>
      <c r="H200" s="107" t="s">
        <v>4</v>
      </c>
      <c r="I200" s="98" t="s">
        <v>231</v>
      </c>
      <c r="J200" s="98" t="s">
        <v>233</v>
      </c>
      <c r="K200" s="1"/>
    </row>
    <row r="201" spans="1:15" ht="15" customHeight="1" x14ac:dyDescent="0.15">
      <c r="B201" s="35"/>
      <c r="C201" s="89"/>
      <c r="D201" s="36"/>
      <c r="E201" s="37"/>
      <c r="F201" s="37"/>
      <c r="G201" s="37"/>
      <c r="H201" s="111">
        <f>SUM(E192:E193)</f>
        <v>10</v>
      </c>
      <c r="I201" s="2">
        <f>SUM(F192:F193)</f>
        <v>7</v>
      </c>
      <c r="J201" s="2">
        <f>SUM(G192:G193)</f>
        <v>3</v>
      </c>
      <c r="K201" s="91"/>
      <c r="L201" s="91"/>
      <c r="M201" s="91"/>
      <c r="N201" s="91"/>
      <c r="O201" s="91"/>
    </row>
    <row r="202" spans="1:15" ht="15" customHeight="1" x14ac:dyDescent="0.15">
      <c r="B202" s="34" t="s">
        <v>101</v>
      </c>
      <c r="C202" s="255"/>
      <c r="D202" s="7"/>
      <c r="E202" s="18">
        <v>0</v>
      </c>
      <c r="F202" s="18">
        <v>0</v>
      </c>
      <c r="G202" s="18">
        <v>0</v>
      </c>
      <c r="H202" s="113">
        <f t="shared" ref="H202:J206" si="51">E202/H$201*100</f>
        <v>0</v>
      </c>
      <c r="I202" s="4">
        <f t="shared" si="51"/>
        <v>0</v>
      </c>
      <c r="J202" s="4">
        <f t="shared" si="51"/>
        <v>0</v>
      </c>
      <c r="K202" s="81"/>
      <c r="L202" s="81"/>
      <c r="M202" s="81"/>
      <c r="N202" s="81"/>
      <c r="O202" s="81"/>
    </row>
    <row r="203" spans="1:15" ht="15" customHeight="1" x14ac:dyDescent="0.15">
      <c r="B203" s="34" t="s">
        <v>102</v>
      </c>
      <c r="C203" s="255"/>
      <c r="D203" s="7"/>
      <c r="E203" s="18">
        <v>2</v>
      </c>
      <c r="F203" s="18">
        <v>1</v>
      </c>
      <c r="G203" s="18">
        <v>1</v>
      </c>
      <c r="H203" s="113">
        <f t="shared" si="51"/>
        <v>20</v>
      </c>
      <c r="I203" s="4">
        <f t="shared" si="51"/>
        <v>14.285714285714285</v>
      </c>
      <c r="J203" s="4">
        <f t="shared" si="51"/>
        <v>33.333333333333329</v>
      </c>
      <c r="K203" s="81"/>
      <c r="L203" s="81"/>
      <c r="M203" s="81"/>
      <c r="N203" s="81"/>
      <c r="O203" s="81"/>
    </row>
    <row r="204" spans="1:15" ht="15" customHeight="1" x14ac:dyDescent="0.15">
      <c r="B204" s="34" t="s">
        <v>81</v>
      </c>
      <c r="C204" s="182"/>
      <c r="D204" s="7"/>
      <c r="E204" s="18">
        <v>1</v>
      </c>
      <c r="F204" s="18">
        <v>0</v>
      </c>
      <c r="G204" s="18">
        <v>1</v>
      </c>
      <c r="H204" s="113">
        <f t="shared" si="51"/>
        <v>10</v>
      </c>
      <c r="I204" s="4">
        <f t="shared" si="51"/>
        <v>0</v>
      </c>
      <c r="J204" s="4">
        <f t="shared" si="51"/>
        <v>33.333333333333329</v>
      </c>
      <c r="K204" s="81"/>
      <c r="L204" s="81"/>
      <c r="M204" s="81"/>
      <c r="N204" s="81"/>
      <c r="O204" s="81"/>
    </row>
    <row r="205" spans="1:15" ht="15" customHeight="1" x14ac:dyDescent="0.15">
      <c r="B205" s="34" t="s">
        <v>582</v>
      </c>
      <c r="C205" s="255"/>
      <c r="D205" s="7"/>
      <c r="E205" s="18">
        <v>3</v>
      </c>
      <c r="F205" s="18">
        <v>3</v>
      </c>
      <c r="G205" s="18">
        <v>0</v>
      </c>
      <c r="H205" s="113">
        <f t="shared" si="51"/>
        <v>30</v>
      </c>
      <c r="I205" s="4">
        <f t="shared" si="51"/>
        <v>42.857142857142854</v>
      </c>
      <c r="J205" s="4">
        <f t="shared" si="51"/>
        <v>0</v>
      </c>
      <c r="K205" s="81"/>
      <c r="L205" s="81"/>
      <c r="M205" s="81"/>
      <c r="N205" s="81"/>
      <c r="O205" s="81"/>
    </row>
    <row r="206" spans="1:15" ht="15" customHeight="1" x14ac:dyDescent="0.15">
      <c r="B206" s="35" t="s">
        <v>0</v>
      </c>
      <c r="C206" s="89"/>
      <c r="D206" s="36"/>
      <c r="E206" s="19">
        <v>4</v>
      </c>
      <c r="F206" s="19">
        <v>3</v>
      </c>
      <c r="G206" s="19">
        <v>1</v>
      </c>
      <c r="H206" s="117">
        <f t="shared" si="51"/>
        <v>40</v>
      </c>
      <c r="I206" s="5">
        <f t="shared" si="51"/>
        <v>42.857142857142854</v>
      </c>
      <c r="J206" s="5">
        <f t="shared" si="51"/>
        <v>33.333333333333329</v>
      </c>
      <c r="K206" s="23"/>
      <c r="L206" s="23"/>
      <c r="M206" s="23"/>
      <c r="N206" s="23"/>
      <c r="O206" s="23"/>
    </row>
    <row r="207" spans="1:15" ht="15" customHeight="1" x14ac:dyDescent="0.15">
      <c r="B207" s="38" t="s">
        <v>1</v>
      </c>
      <c r="C207" s="79"/>
      <c r="D207" s="28"/>
      <c r="E207" s="39">
        <f>SUM(E202:E206)</f>
        <v>10</v>
      </c>
      <c r="F207" s="39">
        <f>SUM(F202:F206)</f>
        <v>7</v>
      </c>
      <c r="G207" s="39">
        <f>SUM(G202:G206)</f>
        <v>3</v>
      </c>
      <c r="H207" s="114">
        <f>IF(SUM(H202:H206)&gt;100,"－",SUM(H202:H206))</f>
        <v>100</v>
      </c>
      <c r="I207" s="6">
        <f>IF(SUM(I202:I206)&gt;100,"－",SUM(I202:I206))</f>
        <v>100</v>
      </c>
      <c r="J207" s="6">
        <f>IF(SUM(J202:J206)&gt;100,"－",SUM(J202:J206))</f>
        <v>99.999999999999986</v>
      </c>
      <c r="K207" s="23"/>
      <c r="L207" s="23"/>
      <c r="M207" s="23"/>
      <c r="N207" s="23"/>
      <c r="O207" s="23"/>
    </row>
    <row r="208" spans="1:15" ht="15" customHeight="1" x14ac:dyDescent="0.15">
      <c r="B208" s="38" t="s">
        <v>108</v>
      </c>
      <c r="C208" s="79"/>
      <c r="D208" s="29"/>
      <c r="E208" s="41">
        <v>13.833333333333334</v>
      </c>
      <c r="F208" s="72">
        <v>15.75</v>
      </c>
      <c r="G208" s="72">
        <v>10</v>
      </c>
      <c r="H208" s="23"/>
      <c r="I208" s="23"/>
      <c r="J208" s="23"/>
      <c r="K208" s="23"/>
      <c r="L208" s="23"/>
      <c r="M208" s="23"/>
      <c r="N208" s="23"/>
      <c r="O208" s="23"/>
    </row>
    <row r="209" spans="1:15" ht="15" customHeight="1" x14ac:dyDescent="0.15">
      <c r="B209" s="38" t="s">
        <v>109</v>
      </c>
      <c r="C209" s="79"/>
      <c r="D209" s="29"/>
      <c r="E209" s="193">
        <v>25</v>
      </c>
      <c r="F209" s="47">
        <v>25</v>
      </c>
      <c r="G209" s="47">
        <v>11</v>
      </c>
      <c r="H209" s="23"/>
      <c r="I209" s="23"/>
      <c r="J209" s="23"/>
      <c r="K209" s="23"/>
      <c r="L209" s="23"/>
      <c r="M209" s="23"/>
      <c r="N209" s="23"/>
      <c r="O209" s="23"/>
    </row>
    <row r="210" spans="1:15" ht="15" customHeight="1" x14ac:dyDescent="0.15">
      <c r="B210" s="86" t="s">
        <v>152</v>
      </c>
      <c r="C210" s="7"/>
      <c r="D210" s="7"/>
      <c r="E210" s="7"/>
      <c r="I210" s="1"/>
      <c r="J210" s="1"/>
      <c r="K210" s="1"/>
    </row>
    <row r="211" spans="1:15" ht="15" customHeight="1" x14ac:dyDescent="0.15">
      <c r="B211" s="65"/>
      <c r="C211" s="33"/>
      <c r="D211" s="33"/>
      <c r="E211" s="80"/>
      <c r="F211" s="84" t="s">
        <v>2</v>
      </c>
      <c r="G211" s="87"/>
      <c r="H211" s="110"/>
      <c r="I211" s="84" t="s">
        <v>3</v>
      </c>
      <c r="J211" s="85"/>
      <c r="K211" s="1"/>
    </row>
    <row r="212" spans="1:15" ht="19.2" x14ac:dyDescent="0.15">
      <c r="B212" s="78"/>
      <c r="C212" s="7"/>
      <c r="D212" s="7"/>
      <c r="E212" s="98" t="s">
        <v>4</v>
      </c>
      <c r="F212" s="98" t="s">
        <v>231</v>
      </c>
      <c r="G212" s="98" t="s">
        <v>233</v>
      </c>
      <c r="H212" s="107" t="s">
        <v>4</v>
      </c>
      <c r="I212" s="98" t="s">
        <v>231</v>
      </c>
      <c r="J212" s="98" t="s">
        <v>233</v>
      </c>
      <c r="K212" s="1"/>
    </row>
    <row r="213" spans="1:15" ht="15" customHeight="1" x14ac:dyDescent="0.15">
      <c r="B213" s="35"/>
      <c r="C213" s="89"/>
      <c r="D213" s="36"/>
      <c r="E213" s="37"/>
      <c r="F213" s="37"/>
      <c r="G213" s="37"/>
      <c r="H213" s="111">
        <f>SUM(E192:E193)</f>
        <v>10</v>
      </c>
      <c r="I213" s="2">
        <f>SUM(F192:F193)</f>
        <v>7</v>
      </c>
      <c r="J213" s="2">
        <f>SUM(G192:G193)</f>
        <v>3</v>
      </c>
      <c r="K213" s="91"/>
      <c r="L213" s="91"/>
      <c r="M213" s="91"/>
      <c r="N213" s="91"/>
      <c r="O213" s="91"/>
    </row>
    <row r="214" spans="1:15" ht="15" customHeight="1" x14ac:dyDescent="0.15">
      <c r="B214" s="34" t="s">
        <v>225</v>
      </c>
      <c r="C214" s="255"/>
      <c r="D214" s="7"/>
      <c r="E214" s="18">
        <v>0</v>
      </c>
      <c r="F214" s="18">
        <v>0</v>
      </c>
      <c r="G214" s="18">
        <v>0</v>
      </c>
      <c r="H214" s="113">
        <f t="shared" ref="H214:J218" si="52">E214/H$201*100</f>
        <v>0</v>
      </c>
      <c r="I214" s="4">
        <f t="shared" si="52"/>
        <v>0</v>
      </c>
      <c r="J214" s="4">
        <f t="shared" si="52"/>
        <v>0</v>
      </c>
      <c r="K214" s="81"/>
      <c r="L214" s="81"/>
      <c r="M214" s="81"/>
      <c r="N214" s="81"/>
      <c r="O214" s="81"/>
    </row>
    <row r="215" spans="1:15" ht="15" customHeight="1" x14ac:dyDescent="0.15">
      <c r="B215" s="34" t="s">
        <v>116</v>
      </c>
      <c r="C215" s="255"/>
      <c r="D215" s="7"/>
      <c r="E215" s="18">
        <v>4</v>
      </c>
      <c r="F215" s="18">
        <v>4</v>
      </c>
      <c r="G215" s="18">
        <v>0</v>
      </c>
      <c r="H215" s="113">
        <f t="shared" si="52"/>
        <v>40</v>
      </c>
      <c r="I215" s="4">
        <f t="shared" si="52"/>
        <v>57.142857142857139</v>
      </c>
      <c r="J215" s="4">
        <f t="shared" si="52"/>
        <v>0</v>
      </c>
      <c r="K215" s="81"/>
      <c r="L215" s="81"/>
      <c r="M215" s="81"/>
      <c r="N215" s="81"/>
      <c r="O215" s="81"/>
    </row>
    <row r="216" spans="1:15" ht="15" customHeight="1" x14ac:dyDescent="0.15">
      <c r="B216" s="34" t="s">
        <v>135</v>
      </c>
      <c r="C216" s="255"/>
      <c r="D216" s="7"/>
      <c r="E216" s="18">
        <v>2</v>
      </c>
      <c r="F216" s="18">
        <v>0</v>
      </c>
      <c r="G216" s="18">
        <v>2</v>
      </c>
      <c r="H216" s="113">
        <f t="shared" si="52"/>
        <v>20</v>
      </c>
      <c r="I216" s="4">
        <f t="shared" si="52"/>
        <v>0</v>
      </c>
      <c r="J216" s="4">
        <f t="shared" si="52"/>
        <v>66.666666666666657</v>
      </c>
      <c r="K216" s="81"/>
      <c r="L216" s="81"/>
      <c r="M216" s="81"/>
      <c r="N216" s="81"/>
      <c r="O216" s="81"/>
    </row>
    <row r="217" spans="1:15" ht="15" customHeight="1" x14ac:dyDescent="0.15">
      <c r="B217" s="34" t="s">
        <v>136</v>
      </c>
      <c r="C217" s="255"/>
      <c r="D217" s="7"/>
      <c r="E217" s="18">
        <v>0</v>
      </c>
      <c r="F217" s="18">
        <v>0</v>
      </c>
      <c r="G217" s="18">
        <v>0</v>
      </c>
      <c r="H217" s="113">
        <f t="shared" si="52"/>
        <v>0</v>
      </c>
      <c r="I217" s="4">
        <f t="shared" si="52"/>
        <v>0</v>
      </c>
      <c r="J217" s="4">
        <f t="shared" si="52"/>
        <v>0</v>
      </c>
      <c r="K217" s="81"/>
      <c r="L217" s="81"/>
      <c r="M217" s="81"/>
      <c r="N217" s="81"/>
      <c r="O217" s="81"/>
    </row>
    <row r="218" spans="1:15" ht="15" customHeight="1" x14ac:dyDescent="0.15">
      <c r="B218" s="35" t="s">
        <v>0</v>
      </c>
      <c r="C218" s="89"/>
      <c r="D218" s="36"/>
      <c r="E218" s="19">
        <v>4</v>
      </c>
      <c r="F218" s="19">
        <v>3</v>
      </c>
      <c r="G218" s="19">
        <v>1</v>
      </c>
      <c r="H218" s="117">
        <f t="shared" si="52"/>
        <v>40</v>
      </c>
      <c r="I218" s="5">
        <f t="shared" si="52"/>
        <v>42.857142857142854</v>
      </c>
      <c r="J218" s="5">
        <f t="shared" si="52"/>
        <v>33.333333333333329</v>
      </c>
      <c r="K218" s="23"/>
      <c r="L218" s="23"/>
      <c r="M218" s="23"/>
      <c r="N218" s="23"/>
      <c r="O218" s="23"/>
    </row>
    <row r="219" spans="1:15" ht="15" customHeight="1" x14ac:dyDescent="0.15">
      <c r="B219" s="38" t="s">
        <v>1</v>
      </c>
      <c r="C219" s="79"/>
      <c r="D219" s="28"/>
      <c r="E219" s="39">
        <f>SUM(E214:E218)</f>
        <v>10</v>
      </c>
      <c r="F219" s="39">
        <f>SUM(F214:F218)</f>
        <v>7</v>
      </c>
      <c r="G219" s="39">
        <f>SUM(G214:G218)</f>
        <v>3</v>
      </c>
      <c r="H219" s="114">
        <f>IF(SUM(H214:H218)&gt;100,"－",SUM(H214:H218))</f>
        <v>100</v>
      </c>
      <c r="I219" s="6">
        <f>IF(SUM(I214:I218)&gt;100,"－",SUM(I214:I218))</f>
        <v>100</v>
      </c>
      <c r="J219" s="6">
        <f>IF(SUM(J214:J218)&gt;100,"－",SUM(J214:J218))</f>
        <v>99.999999999999986</v>
      </c>
      <c r="K219" s="23"/>
      <c r="L219" s="23"/>
      <c r="M219" s="23"/>
      <c r="N219" s="23"/>
      <c r="O219" s="23"/>
    </row>
    <row r="220" spans="1:15" ht="15" customHeight="1" x14ac:dyDescent="0.15">
      <c r="B220" s="38" t="s">
        <v>108</v>
      </c>
      <c r="C220" s="79"/>
      <c r="D220" s="29"/>
      <c r="E220" s="41">
        <v>28.735334713595581</v>
      </c>
      <c r="F220" s="72">
        <v>26.436335403726709</v>
      </c>
      <c r="G220" s="72">
        <v>33.333333333333329</v>
      </c>
      <c r="H220" s="23"/>
      <c r="I220" s="23"/>
      <c r="J220" s="23"/>
      <c r="K220" s="23"/>
      <c r="L220" s="23"/>
      <c r="M220" s="23"/>
      <c r="N220" s="23"/>
      <c r="O220" s="23"/>
    </row>
    <row r="221" spans="1:15" ht="15" customHeight="1" x14ac:dyDescent="0.15">
      <c r="B221" s="38" t="s">
        <v>109</v>
      </c>
      <c r="C221" s="79"/>
      <c r="D221" s="29"/>
      <c r="E221" s="41">
        <v>36.666666666666664</v>
      </c>
      <c r="F221" s="72">
        <v>28.571428571428569</v>
      </c>
      <c r="G221" s="72">
        <v>36.666666666666664</v>
      </c>
      <c r="H221" s="23"/>
      <c r="I221" s="23"/>
      <c r="J221" s="23"/>
      <c r="K221" s="23"/>
      <c r="L221" s="23"/>
      <c r="M221" s="23"/>
      <c r="N221" s="23"/>
      <c r="O221" s="23"/>
    </row>
    <row r="222" spans="1:15" ht="15" customHeight="1" x14ac:dyDescent="0.15">
      <c r="B222" s="63"/>
      <c r="C222" s="56"/>
      <c r="D222" s="56"/>
      <c r="E222" s="56"/>
      <c r="F222" s="56"/>
      <c r="G222" s="14"/>
      <c r="H222" s="14"/>
      <c r="I222" s="14"/>
      <c r="J222" s="1"/>
      <c r="K222" s="1"/>
    </row>
    <row r="223" spans="1:15" ht="15" customHeight="1" x14ac:dyDescent="0.15">
      <c r="A223" s="1" t="s">
        <v>760</v>
      </c>
      <c r="B223" s="22"/>
      <c r="G223" s="1"/>
      <c r="H223" s="1"/>
      <c r="I223" s="1"/>
      <c r="J223" s="1"/>
      <c r="K223" s="1"/>
    </row>
    <row r="224" spans="1:15" ht="15" customHeight="1" x14ac:dyDescent="0.15">
      <c r="B224" s="65"/>
      <c r="C224" s="33"/>
      <c r="D224" s="33"/>
      <c r="E224" s="80"/>
      <c r="F224" s="84" t="s">
        <v>2</v>
      </c>
      <c r="G224" s="87"/>
      <c r="H224" s="110"/>
      <c r="I224" s="84" t="s">
        <v>3</v>
      </c>
      <c r="J224" s="85"/>
      <c r="K224" s="1"/>
    </row>
    <row r="225" spans="1:15" ht="19.2" x14ac:dyDescent="0.15">
      <c r="B225" s="78"/>
      <c r="C225" s="7"/>
      <c r="D225" s="7"/>
      <c r="E225" s="98" t="s">
        <v>4</v>
      </c>
      <c r="F225" s="98" t="s">
        <v>231</v>
      </c>
      <c r="G225" s="98" t="s">
        <v>233</v>
      </c>
      <c r="H225" s="107" t="s">
        <v>4</v>
      </c>
      <c r="I225" s="98" t="s">
        <v>231</v>
      </c>
      <c r="J225" s="98" t="s">
        <v>233</v>
      </c>
      <c r="K225" s="1"/>
    </row>
    <row r="226" spans="1:15" ht="15" customHeight="1" x14ac:dyDescent="0.15">
      <c r="B226" s="35"/>
      <c r="C226" s="89"/>
      <c r="D226" s="36"/>
      <c r="E226" s="37"/>
      <c r="F226" s="37"/>
      <c r="G226" s="37"/>
      <c r="H226" s="111">
        <f>E$9</f>
        <v>803</v>
      </c>
      <c r="I226" s="2">
        <f t="shared" ref="I226" si="53">F$9</f>
        <v>726</v>
      </c>
      <c r="J226" s="2">
        <f t="shared" ref="J226" si="54">G$9</f>
        <v>77</v>
      </c>
      <c r="K226" s="91"/>
      <c r="L226" s="91"/>
      <c r="M226" s="91"/>
      <c r="N226" s="91"/>
      <c r="O226" s="91"/>
    </row>
    <row r="227" spans="1:15" ht="15" customHeight="1" x14ac:dyDescent="0.15">
      <c r="B227" s="34" t="s">
        <v>118</v>
      </c>
      <c r="C227" s="255"/>
      <c r="D227" s="7"/>
      <c r="E227" s="18">
        <v>681</v>
      </c>
      <c r="F227" s="18">
        <v>616</v>
      </c>
      <c r="G227" s="18">
        <v>65</v>
      </c>
      <c r="H227" s="113">
        <f t="shared" ref="H227:H229" si="55">E227/H$5*100</f>
        <v>84.806973848069731</v>
      </c>
      <c r="I227" s="4">
        <f t="shared" ref="I227:I229" si="56">F227/I$5*100</f>
        <v>84.848484848484844</v>
      </c>
      <c r="J227" s="4">
        <f t="shared" ref="J227:J229" si="57">G227/J$5*100</f>
        <v>84.415584415584405</v>
      </c>
      <c r="K227" s="81"/>
      <c r="L227" s="81"/>
      <c r="M227" s="81"/>
      <c r="N227" s="81"/>
      <c r="O227" s="81"/>
    </row>
    <row r="228" spans="1:15" ht="15" customHeight="1" x14ac:dyDescent="0.15">
      <c r="B228" s="34" t="s">
        <v>119</v>
      </c>
      <c r="C228" s="255"/>
      <c r="D228" s="7"/>
      <c r="E228" s="18">
        <v>80</v>
      </c>
      <c r="F228" s="18">
        <v>72</v>
      </c>
      <c r="G228" s="18">
        <v>8</v>
      </c>
      <c r="H228" s="113">
        <f t="shared" si="55"/>
        <v>9.9626400996264</v>
      </c>
      <c r="I228" s="4">
        <f t="shared" si="56"/>
        <v>9.9173553719008272</v>
      </c>
      <c r="J228" s="4">
        <f t="shared" si="57"/>
        <v>10.38961038961039</v>
      </c>
      <c r="K228" s="81"/>
      <c r="L228" s="81"/>
      <c r="M228" s="81"/>
      <c r="N228" s="81"/>
      <c r="O228" s="81"/>
    </row>
    <row r="229" spans="1:15" ht="15" customHeight="1" x14ac:dyDescent="0.15">
      <c r="B229" s="35" t="s">
        <v>0</v>
      </c>
      <c r="C229" s="89"/>
      <c r="D229" s="36"/>
      <c r="E229" s="19">
        <v>42</v>
      </c>
      <c r="F229" s="19">
        <v>38</v>
      </c>
      <c r="G229" s="19">
        <v>4</v>
      </c>
      <c r="H229" s="117">
        <f t="shared" si="55"/>
        <v>5.230386052303861</v>
      </c>
      <c r="I229" s="5">
        <f t="shared" si="56"/>
        <v>5.2341597796143251</v>
      </c>
      <c r="J229" s="5">
        <f t="shared" si="57"/>
        <v>5.1948051948051948</v>
      </c>
      <c r="K229" s="23"/>
      <c r="L229" s="23"/>
      <c r="M229" s="23"/>
      <c r="N229" s="23"/>
      <c r="O229" s="23"/>
    </row>
    <row r="230" spans="1:15" ht="15" customHeight="1" x14ac:dyDescent="0.15">
      <c r="B230" s="38" t="s">
        <v>1</v>
      </c>
      <c r="C230" s="79"/>
      <c r="D230" s="28"/>
      <c r="E230" s="39">
        <f>SUM(E227:E229)</f>
        <v>803</v>
      </c>
      <c r="F230" s="39">
        <f>SUM(F227:F229)</f>
        <v>726</v>
      </c>
      <c r="G230" s="39">
        <f>SUM(G227:G229)</f>
        <v>77</v>
      </c>
      <c r="H230" s="114">
        <f>IF(SUM(H227:H229)&gt;100,"－",SUM(H227:H229))</f>
        <v>99.999999999999986</v>
      </c>
      <c r="I230" s="6">
        <f>IF(SUM(I227:I229)&gt;100,"－",SUM(I227:I229))</f>
        <v>100</v>
      </c>
      <c r="J230" s="6">
        <f>IF(SUM(J227:J229)&gt;100,"－",SUM(J227:J229))</f>
        <v>99.999999999999986</v>
      </c>
      <c r="K230" s="23"/>
      <c r="L230" s="23"/>
      <c r="M230" s="23"/>
      <c r="N230" s="23"/>
      <c r="O230" s="23"/>
    </row>
    <row r="231" spans="1:15" ht="15" customHeight="1" x14ac:dyDescent="0.15">
      <c r="B231" s="63"/>
      <c r="C231" s="45"/>
      <c r="D231" s="45"/>
      <c r="E231" s="45"/>
      <c r="F231" s="45"/>
      <c r="G231" s="93"/>
      <c r="H231" s="46"/>
      <c r="I231" s="1"/>
      <c r="J231" s="1"/>
      <c r="K231" s="1"/>
    </row>
    <row r="232" spans="1:15" ht="15" customHeight="1" x14ac:dyDescent="0.15">
      <c r="A232" s="43" t="s">
        <v>761</v>
      </c>
      <c r="F232" s="1"/>
      <c r="J232" s="1"/>
      <c r="K232" s="1"/>
    </row>
    <row r="233" spans="1:15" ht="15" customHeight="1" x14ac:dyDescent="0.15">
      <c r="A233" s="1" t="s">
        <v>762</v>
      </c>
      <c r="B233" s="22"/>
      <c r="C233" s="7"/>
      <c r="D233" s="7"/>
      <c r="E233" s="7"/>
      <c r="I233" s="1"/>
      <c r="J233" s="1"/>
      <c r="K233" s="1"/>
    </row>
    <row r="234" spans="1:15" ht="15" customHeight="1" x14ac:dyDescent="0.15">
      <c r="B234" s="65"/>
      <c r="C234" s="33"/>
      <c r="D234" s="33"/>
      <c r="E234" s="80"/>
      <c r="F234" s="84" t="s">
        <v>2</v>
      </c>
      <c r="G234" s="87"/>
      <c r="H234" s="110"/>
      <c r="I234" s="84" t="s">
        <v>3</v>
      </c>
      <c r="J234" s="85"/>
      <c r="K234" s="1"/>
    </row>
    <row r="235" spans="1:15" ht="19.2" x14ac:dyDescent="0.15">
      <c r="B235" s="78"/>
      <c r="C235" s="7"/>
      <c r="D235" s="7"/>
      <c r="E235" s="98" t="s">
        <v>4</v>
      </c>
      <c r="F235" s="98" t="s">
        <v>231</v>
      </c>
      <c r="G235" s="98" t="s">
        <v>233</v>
      </c>
      <c r="H235" s="107" t="s">
        <v>4</v>
      </c>
      <c r="I235" s="98" t="s">
        <v>231</v>
      </c>
      <c r="J235" s="98" t="s">
        <v>233</v>
      </c>
      <c r="K235" s="1"/>
    </row>
    <row r="236" spans="1:15" ht="15" customHeight="1" x14ac:dyDescent="0.15">
      <c r="B236" s="35"/>
      <c r="C236" s="89"/>
      <c r="D236" s="36"/>
      <c r="E236" s="37"/>
      <c r="F236" s="37"/>
      <c r="G236" s="37"/>
      <c r="H236" s="111">
        <f>E228</f>
        <v>80</v>
      </c>
      <c r="I236" s="2">
        <f>F228</f>
        <v>72</v>
      </c>
      <c r="J236" s="2">
        <f>G228</f>
        <v>8</v>
      </c>
      <c r="K236" s="91"/>
      <c r="L236" s="91"/>
      <c r="M236" s="91"/>
      <c r="N236" s="91"/>
      <c r="O236" s="91"/>
    </row>
    <row r="237" spans="1:15" ht="15" customHeight="1" x14ac:dyDescent="0.15">
      <c r="B237" s="330" t="s">
        <v>196</v>
      </c>
      <c r="C237" s="255"/>
      <c r="D237" s="7"/>
      <c r="E237" s="18">
        <v>48</v>
      </c>
      <c r="F237" s="18">
        <v>41</v>
      </c>
      <c r="G237" s="18">
        <v>7</v>
      </c>
      <c r="H237" s="113">
        <f>E237/H$236*100</f>
        <v>60</v>
      </c>
      <c r="I237" s="4">
        <f t="shared" ref="I237:I240" si="58">F237/I$236*100</f>
        <v>56.944444444444443</v>
      </c>
      <c r="J237" s="4">
        <f t="shared" ref="J237:J240" si="59">G237/J$236*100</f>
        <v>87.5</v>
      </c>
      <c r="K237" s="322"/>
      <c r="L237" s="81"/>
      <c r="M237" s="81"/>
      <c r="N237" s="81"/>
      <c r="O237" s="81"/>
    </row>
    <row r="238" spans="1:15" ht="15" customHeight="1" x14ac:dyDescent="0.15">
      <c r="B238" s="330" t="s">
        <v>104</v>
      </c>
      <c r="C238" s="255"/>
      <c r="D238" s="7"/>
      <c r="E238" s="18">
        <v>5</v>
      </c>
      <c r="F238" s="18">
        <v>4</v>
      </c>
      <c r="G238" s="18">
        <v>1</v>
      </c>
      <c r="H238" s="113">
        <f t="shared" ref="H238:H240" si="60">E238/H$236*100</f>
        <v>6.25</v>
      </c>
      <c r="I238" s="4">
        <f t="shared" si="58"/>
        <v>5.5555555555555554</v>
      </c>
      <c r="J238" s="4">
        <f t="shared" si="59"/>
        <v>12.5</v>
      </c>
      <c r="K238" s="81"/>
      <c r="L238" s="81"/>
      <c r="M238" s="81"/>
      <c r="N238" s="81"/>
      <c r="O238" s="81"/>
    </row>
    <row r="239" spans="1:15" ht="15" customHeight="1" x14ac:dyDescent="0.15">
      <c r="B239" s="330" t="s">
        <v>105</v>
      </c>
      <c r="C239" s="255"/>
      <c r="D239" s="7"/>
      <c r="E239" s="18">
        <v>4</v>
      </c>
      <c r="F239" s="18">
        <v>4</v>
      </c>
      <c r="G239" s="18">
        <v>0</v>
      </c>
      <c r="H239" s="113">
        <f t="shared" si="60"/>
        <v>5</v>
      </c>
      <c r="I239" s="4">
        <f t="shared" si="58"/>
        <v>5.5555555555555554</v>
      </c>
      <c r="J239" s="4">
        <f t="shared" si="59"/>
        <v>0</v>
      </c>
      <c r="K239" s="81"/>
      <c r="L239" s="81"/>
      <c r="M239" s="81"/>
      <c r="N239" s="81"/>
      <c r="O239" s="81"/>
    </row>
    <row r="240" spans="1:15" ht="15" customHeight="1" x14ac:dyDescent="0.15">
      <c r="B240" s="331" t="s">
        <v>0</v>
      </c>
      <c r="C240" s="89"/>
      <c r="D240" s="36"/>
      <c r="E240" s="19">
        <v>23</v>
      </c>
      <c r="F240" s="19">
        <v>23</v>
      </c>
      <c r="G240" s="19">
        <v>0</v>
      </c>
      <c r="H240" s="117">
        <f t="shared" si="60"/>
        <v>28.749999999999996</v>
      </c>
      <c r="I240" s="5">
        <f t="shared" si="58"/>
        <v>31.944444444444443</v>
      </c>
      <c r="J240" s="5">
        <f t="shared" si="59"/>
        <v>0</v>
      </c>
      <c r="K240" s="23"/>
      <c r="L240" s="23"/>
      <c r="M240" s="23"/>
      <c r="N240" s="23"/>
      <c r="O240" s="23"/>
    </row>
    <row r="241" spans="1:15" ht="15" customHeight="1" x14ac:dyDescent="0.15">
      <c r="B241" s="332" t="s">
        <v>1</v>
      </c>
      <c r="C241" s="79"/>
      <c r="D241" s="28"/>
      <c r="E241" s="39">
        <f>SUM(E237:E240)</f>
        <v>80</v>
      </c>
      <c r="F241" s="39">
        <f>SUM(F237:F240)</f>
        <v>72</v>
      </c>
      <c r="G241" s="39">
        <f>SUM(G237:G240)</f>
        <v>8</v>
      </c>
      <c r="H241" s="114">
        <f>IF(SUM(H237:H240)&gt;100,"－",SUM(H237:H240))</f>
        <v>100</v>
      </c>
      <c r="I241" s="6">
        <f>IF(SUM(I237:I240)&gt;100,"－",SUM(I237:I240))</f>
        <v>100</v>
      </c>
      <c r="J241" s="6">
        <f>IF(SUM(J237:J240)&gt;100,"－",SUM(J237:J240))</f>
        <v>100</v>
      </c>
      <c r="K241" s="23"/>
      <c r="L241" s="23"/>
      <c r="M241" s="23"/>
      <c r="N241" s="23"/>
      <c r="O241" s="23"/>
    </row>
    <row r="242" spans="1:15" ht="15" customHeight="1" x14ac:dyDescent="0.15">
      <c r="B242" s="332" t="s">
        <v>108</v>
      </c>
      <c r="C242" s="79"/>
      <c r="D242" s="29"/>
      <c r="E242" s="41">
        <v>0.22807017543859648</v>
      </c>
      <c r="F242" s="72">
        <v>0.24489795918367346</v>
      </c>
      <c r="G242" s="72">
        <v>0.125</v>
      </c>
      <c r="H242" s="23"/>
      <c r="I242" s="23"/>
      <c r="J242" s="23"/>
      <c r="K242" s="23"/>
      <c r="L242" s="23"/>
      <c r="M242" s="23"/>
      <c r="N242" s="23"/>
      <c r="O242" s="23"/>
    </row>
    <row r="243" spans="1:15" ht="15" customHeight="1" x14ac:dyDescent="0.15">
      <c r="B243" s="332" t="s">
        <v>109</v>
      </c>
      <c r="C243" s="79"/>
      <c r="D243" s="29"/>
      <c r="E243" s="193">
        <v>2</v>
      </c>
      <c r="F243" s="47">
        <v>2</v>
      </c>
      <c r="G243" s="47">
        <v>1</v>
      </c>
      <c r="H243" s="23"/>
      <c r="I243" s="23"/>
      <c r="J243" s="23"/>
      <c r="K243" s="23"/>
      <c r="L243" s="23"/>
      <c r="M243" s="23"/>
      <c r="N243" s="23"/>
      <c r="O243" s="23"/>
    </row>
    <row r="244" spans="1:15" ht="15" customHeight="1" x14ac:dyDescent="0.15">
      <c r="B244" s="333" t="s">
        <v>152</v>
      </c>
      <c r="C244" s="7"/>
      <c r="D244" s="7"/>
      <c r="E244" s="7"/>
      <c r="I244" s="1"/>
      <c r="J244" s="1"/>
      <c r="K244" s="1"/>
    </row>
    <row r="245" spans="1:15" ht="15" customHeight="1" x14ac:dyDescent="0.15">
      <c r="B245" s="334"/>
      <c r="C245" s="33"/>
      <c r="D245" s="33"/>
      <c r="E245" s="80"/>
      <c r="F245" s="84" t="s">
        <v>2</v>
      </c>
      <c r="G245" s="87"/>
      <c r="H245" s="110"/>
      <c r="I245" s="84" t="s">
        <v>3</v>
      </c>
      <c r="J245" s="85"/>
      <c r="K245" s="1"/>
    </row>
    <row r="246" spans="1:15" ht="19.2" x14ac:dyDescent="0.15">
      <c r="B246" s="335"/>
      <c r="C246" s="7"/>
      <c r="D246" s="7"/>
      <c r="E246" s="98" t="s">
        <v>4</v>
      </c>
      <c r="F246" s="98" t="s">
        <v>231</v>
      </c>
      <c r="G246" s="98" t="s">
        <v>233</v>
      </c>
      <c r="H246" s="107" t="s">
        <v>4</v>
      </c>
      <c r="I246" s="98" t="s">
        <v>231</v>
      </c>
      <c r="J246" s="98" t="s">
        <v>233</v>
      </c>
      <c r="K246" s="1"/>
    </row>
    <row r="247" spans="1:15" ht="15" customHeight="1" x14ac:dyDescent="0.15">
      <c r="B247" s="331"/>
      <c r="C247" s="89"/>
      <c r="D247" s="36"/>
      <c r="E247" s="37"/>
      <c r="F247" s="37"/>
      <c r="G247" s="37"/>
      <c r="H247" s="111">
        <f>E228</f>
        <v>80</v>
      </c>
      <c r="I247" s="2">
        <f>F228</f>
        <v>72</v>
      </c>
      <c r="J247" s="2">
        <f>G228</f>
        <v>8</v>
      </c>
      <c r="K247" s="91"/>
      <c r="L247" s="91"/>
      <c r="M247" s="91"/>
      <c r="N247" s="91"/>
      <c r="O247" s="91"/>
    </row>
    <row r="248" spans="1:15" ht="15" customHeight="1" x14ac:dyDescent="0.15">
      <c r="B248" s="330" t="s">
        <v>196</v>
      </c>
      <c r="C248" s="255"/>
      <c r="D248" s="7"/>
      <c r="E248" s="18">
        <v>48</v>
      </c>
      <c r="F248" s="18">
        <v>41</v>
      </c>
      <c r="G248" s="18">
        <v>7</v>
      </c>
      <c r="H248" s="113">
        <f>E248/H$247*100</f>
        <v>60</v>
      </c>
      <c r="I248" s="4">
        <f t="shared" ref="I248:I251" si="61">F248/I$247*100</f>
        <v>56.944444444444443</v>
      </c>
      <c r="J248" s="4">
        <f t="shared" ref="J248:J251" si="62">G248/J$247*100</f>
        <v>87.5</v>
      </c>
      <c r="K248" s="322"/>
      <c r="L248" s="81"/>
      <c r="M248" s="81"/>
      <c r="N248" s="81"/>
      <c r="O248" s="81"/>
    </row>
    <row r="249" spans="1:15" ht="15" customHeight="1" x14ac:dyDescent="0.15">
      <c r="B249" s="34" t="s">
        <v>534</v>
      </c>
      <c r="C249" s="255"/>
      <c r="D249" s="7"/>
      <c r="E249" s="18">
        <v>2</v>
      </c>
      <c r="F249" s="18">
        <v>2</v>
      </c>
      <c r="G249" s="18">
        <v>0</v>
      </c>
      <c r="H249" s="113">
        <f t="shared" ref="H249:H251" si="63">E249/H$247*100</f>
        <v>2.5</v>
      </c>
      <c r="I249" s="4">
        <f t="shared" si="61"/>
        <v>2.7777777777777777</v>
      </c>
      <c r="J249" s="4">
        <f t="shared" si="62"/>
        <v>0</v>
      </c>
      <c r="K249" s="81"/>
      <c r="L249" s="81"/>
      <c r="M249" s="81"/>
      <c r="N249" s="81"/>
      <c r="O249" s="81"/>
    </row>
    <row r="250" spans="1:15" ht="15" customHeight="1" x14ac:dyDescent="0.15">
      <c r="B250" s="34" t="s">
        <v>583</v>
      </c>
      <c r="C250" s="255"/>
      <c r="D250" s="7"/>
      <c r="E250" s="18">
        <v>7</v>
      </c>
      <c r="F250" s="18">
        <v>6</v>
      </c>
      <c r="G250" s="18">
        <v>1</v>
      </c>
      <c r="H250" s="113">
        <f t="shared" si="63"/>
        <v>8.75</v>
      </c>
      <c r="I250" s="4">
        <f t="shared" si="61"/>
        <v>8.3333333333333321</v>
      </c>
      <c r="J250" s="4">
        <f t="shared" si="62"/>
        <v>12.5</v>
      </c>
      <c r="K250" s="81"/>
      <c r="L250" s="81"/>
      <c r="M250" s="81"/>
      <c r="N250" s="81"/>
      <c r="O250" s="81"/>
    </row>
    <row r="251" spans="1:15" ht="15" customHeight="1" x14ac:dyDescent="0.15">
      <c r="B251" s="35" t="s">
        <v>0</v>
      </c>
      <c r="C251" s="89"/>
      <c r="D251" s="36"/>
      <c r="E251" s="19">
        <v>23</v>
      </c>
      <c r="F251" s="19">
        <v>23</v>
      </c>
      <c r="G251" s="19">
        <v>0</v>
      </c>
      <c r="H251" s="117">
        <f t="shared" si="63"/>
        <v>28.749999999999996</v>
      </c>
      <c r="I251" s="5">
        <f t="shared" si="61"/>
        <v>31.944444444444443</v>
      </c>
      <c r="J251" s="5">
        <f t="shared" si="62"/>
        <v>0</v>
      </c>
      <c r="K251" s="23"/>
      <c r="L251" s="23"/>
      <c r="M251" s="23"/>
      <c r="N251" s="23"/>
      <c r="O251" s="23"/>
    </row>
    <row r="252" spans="1:15" ht="15" customHeight="1" x14ac:dyDescent="0.15">
      <c r="B252" s="38" t="s">
        <v>1</v>
      </c>
      <c r="C252" s="79"/>
      <c r="D252" s="28"/>
      <c r="E252" s="39">
        <f>SUM(E248:E251)</f>
        <v>80</v>
      </c>
      <c r="F252" s="39">
        <f>SUM(F248:F251)</f>
        <v>72</v>
      </c>
      <c r="G252" s="39">
        <f>SUM(G248:G251)</f>
        <v>8</v>
      </c>
      <c r="H252" s="114">
        <f>IF(SUM(H248:H251)&gt;100,"－",SUM(H248:H251))</f>
        <v>100</v>
      </c>
      <c r="I252" s="6">
        <f>IF(SUM(I248:I251)&gt;100,"－",SUM(I248:I251))</f>
        <v>100</v>
      </c>
      <c r="J252" s="6">
        <f>IF(SUM(J248:J251)&gt;100,"－",SUM(J248:J251))</f>
        <v>100</v>
      </c>
      <c r="K252" s="23"/>
      <c r="L252" s="23"/>
      <c r="M252" s="23"/>
      <c r="N252" s="23"/>
      <c r="O252" s="23"/>
    </row>
    <row r="253" spans="1:15" ht="15" customHeight="1" x14ac:dyDescent="0.15">
      <c r="B253" s="38" t="s">
        <v>108</v>
      </c>
      <c r="C253" s="79"/>
      <c r="D253" s="29"/>
      <c r="E253" s="41">
        <v>0.23723860988488529</v>
      </c>
      <c r="F253" s="72">
        <v>0.23672497633390893</v>
      </c>
      <c r="G253" s="72">
        <v>0.24038461538461539</v>
      </c>
      <c r="H253" s="23"/>
      <c r="I253" s="23"/>
      <c r="J253" s="23"/>
      <c r="K253" s="23"/>
      <c r="L253" s="23"/>
      <c r="M253" s="23"/>
      <c r="N253" s="23"/>
      <c r="O253" s="23"/>
    </row>
    <row r="254" spans="1:15" ht="15" customHeight="1" x14ac:dyDescent="0.15">
      <c r="B254" s="38" t="s">
        <v>109</v>
      </c>
      <c r="C254" s="79"/>
      <c r="D254" s="29"/>
      <c r="E254" s="41">
        <v>2.3809523809523809</v>
      </c>
      <c r="F254" s="72">
        <v>2.3809523809523809</v>
      </c>
      <c r="G254" s="72">
        <v>1.9230769230769231</v>
      </c>
      <c r="H254" s="23"/>
      <c r="I254" s="23"/>
      <c r="J254" s="23"/>
      <c r="K254" s="23"/>
      <c r="L254" s="23"/>
      <c r="M254" s="23"/>
      <c r="N254" s="23"/>
      <c r="O254" s="23"/>
    </row>
    <row r="255" spans="1:15" ht="15" customHeight="1" x14ac:dyDescent="0.15">
      <c r="B255" s="63"/>
      <c r="C255" s="56"/>
      <c r="D255" s="56"/>
      <c r="E255" s="56"/>
      <c r="F255" s="56"/>
      <c r="G255" s="14"/>
      <c r="H255" s="14"/>
      <c r="I255" s="14"/>
      <c r="J255" s="1"/>
      <c r="K255" s="1"/>
    </row>
    <row r="256" spans="1:15" ht="15" customHeight="1" x14ac:dyDescent="0.15">
      <c r="A256" s="1" t="s">
        <v>763</v>
      </c>
      <c r="B256" s="22"/>
      <c r="G256" s="1"/>
      <c r="H256" s="1"/>
      <c r="I256" s="1"/>
      <c r="J256" s="1"/>
      <c r="K256" s="1"/>
    </row>
    <row r="257" spans="1:15" ht="15" customHeight="1" x14ac:dyDescent="0.15">
      <c r="B257" s="65"/>
      <c r="C257" s="33"/>
      <c r="D257" s="33"/>
      <c r="E257" s="80"/>
      <c r="F257" s="84" t="s">
        <v>2</v>
      </c>
      <c r="G257" s="87"/>
      <c r="H257" s="110"/>
      <c r="I257" s="84" t="s">
        <v>3</v>
      </c>
      <c r="J257" s="85"/>
      <c r="K257" s="1"/>
    </row>
    <row r="258" spans="1:15" ht="19.2" x14ac:dyDescent="0.15">
      <c r="B258" s="78"/>
      <c r="C258" s="7"/>
      <c r="D258" s="7"/>
      <c r="E258" s="98" t="s">
        <v>4</v>
      </c>
      <c r="F258" s="98" t="s">
        <v>231</v>
      </c>
      <c r="G258" s="98" t="s">
        <v>233</v>
      </c>
      <c r="H258" s="107" t="s">
        <v>4</v>
      </c>
      <c r="I258" s="98" t="s">
        <v>231</v>
      </c>
      <c r="J258" s="98" t="s">
        <v>233</v>
      </c>
      <c r="K258" s="1"/>
    </row>
    <row r="259" spans="1:15" ht="15" customHeight="1" x14ac:dyDescent="0.15">
      <c r="B259" s="35"/>
      <c r="C259" s="89"/>
      <c r="D259" s="36"/>
      <c r="E259" s="37"/>
      <c r="F259" s="37"/>
      <c r="G259" s="37"/>
      <c r="H259" s="111">
        <f>E$9</f>
        <v>803</v>
      </c>
      <c r="I259" s="2">
        <f t="shared" ref="I259:J259" si="64">F$9</f>
        <v>726</v>
      </c>
      <c r="J259" s="2">
        <f t="shared" si="64"/>
        <v>77</v>
      </c>
      <c r="K259" s="91"/>
      <c r="L259" s="91"/>
      <c r="M259" s="91"/>
      <c r="N259" s="91"/>
      <c r="O259" s="91"/>
    </row>
    <row r="260" spans="1:15" ht="15" customHeight="1" x14ac:dyDescent="0.15">
      <c r="B260" s="34" t="s">
        <v>128</v>
      </c>
      <c r="C260" s="255"/>
      <c r="D260" s="7"/>
      <c r="E260" s="18">
        <v>250</v>
      </c>
      <c r="F260" s="18">
        <v>211</v>
      </c>
      <c r="G260" s="18">
        <v>39</v>
      </c>
      <c r="H260" s="113">
        <f t="shared" ref="H260:J262" si="65">E260/H$5*100</f>
        <v>31.133250311332507</v>
      </c>
      <c r="I260" s="4">
        <f t="shared" si="65"/>
        <v>29.0633608815427</v>
      </c>
      <c r="J260" s="4">
        <f t="shared" si="65"/>
        <v>50.649350649350644</v>
      </c>
      <c r="K260" s="81"/>
      <c r="L260" s="81"/>
      <c r="M260" s="81"/>
      <c r="N260" s="81"/>
      <c r="O260" s="81"/>
    </row>
    <row r="261" spans="1:15" ht="15" customHeight="1" x14ac:dyDescent="0.15">
      <c r="B261" s="34" t="s">
        <v>129</v>
      </c>
      <c r="C261" s="255"/>
      <c r="D261" s="7"/>
      <c r="E261" s="18">
        <v>440</v>
      </c>
      <c r="F261" s="18">
        <v>404</v>
      </c>
      <c r="G261" s="18">
        <v>36</v>
      </c>
      <c r="H261" s="113">
        <f t="shared" si="65"/>
        <v>54.794520547945204</v>
      </c>
      <c r="I261" s="4">
        <f t="shared" si="65"/>
        <v>55.647382920110189</v>
      </c>
      <c r="J261" s="4">
        <f t="shared" si="65"/>
        <v>46.753246753246749</v>
      </c>
      <c r="K261" s="81"/>
      <c r="L261" s="81"/>
      <c r="M261" s="81"/>
      <c r="N261" s="81"/>
      <c r="O261" s="81"/>
    </row>
    <row r="262" spans="1:15" ht="15" customHeight="1" x14ac:dyDescent="0.15">
      <c r="B262" s="35" t="s">
        <v>0</v>
      </c>
      <c r="C262" s="89"/>
      <c r="D262" s="36"/>
      <c r="E262" s="19">
        <v>113</v>
      </c>
      <c r="F262" s="19">
        <v>111</v>
      </c>
      <c r="G262" s="19">
        <v>2</v>
      </c>
      <c r="H262" s="117">
        <f t="shared" si="65"/>
        <v>14.072229140722293</v>
      </c>
      <c r="I262" s="5">
        <f t="shared" si="65"/>
        <v>15.289256198347106</v>
      </c>
      <c r="J262" s="5">
        <f t="shared" si="65"/>
        <v>2.5974025974025974</v>
      </c>
      <c r="K262" s="23"/>
      <c r="L262" s="23"/>
      <c r="M262" s="23"/>
      <c r="N262" s="23"/>
      <c r="O262" s="23"/>
    </row>
    <row r="263" spans="1:15" ht="15" customHeight="1" x14ac:dyDescent="0.15">
      <c r="B263" s="38" t="s">
        <v>1</v>
      </c>
      <c r="C263" s="79"/>
      <c r="D263" s="28"/>
      <c r="E263" s="39">
        <f>SUM(E260:E262)</f>
        <v>803</v>
      </c>
      <c r="F263" s="39">
        <f>SUM(F260:F262)</f>
        <v>726</v>
      </c>
      <c r="G263" s="39">
        <f>SUM(G260:G262)</f>
        <v>77</v>
      </c>
      <c r="H263" s="114">
        <f>IF(SUM(H260:H262)&gt;100,"－",SUM(H260:H262))</f>
        <v>100</v>
      </c>
      <c r="I263" s="6">
        <f>IF(SUM(I260:I262)&gt;100,"－",SUM(I260:I262))</f>
        <v>99.999999999999986</v>
      </c>
      <c r="J263" s="6">
        <f>IF(SUM(J260:J262)&gt;100,"－",SUM(J260:J262))</f>
        <v>99.999999999999986</v>
      </c>
      <c r="K263" s="23"/>
      <c r="L263" s="23"/>
      <c r="M263" s="23"/>
      <c r="N263" s="23"/>
      <c r="O263" s="23"/>
    </row>
    <row r="264" spans="1:15" ht="15" customHeight="1" x14ac:dyDescent="0.15">
      <c r="B264" s="63"/>
      <c r="C264" s="45"/>
      <c r="D264" s="45"/>
      <c r="E264" s="45"/>
      <c r="F264" s="45"/>
      <c r="G264" s="93"/>
      <c r="H264" s="46"/>
      <c r="I264" s="1"/>
      <c r="J264" s="1"/>
      <c r="K264" s="1"/>
    </row>
    <row r="265" spans="1:15" ht="15" customHeight="1" x14ac:dyDescent="0.15">
      <c r="A265" s="43" t="s">
        <v>764</v>
      </c>
      <c r="F265" s="1"/>
      <c r="J265" s="1"/>
      <c r="K265" s="1"/>
    </row>
    <row r="266" spans="1:15" ht="15" customHeight="1" x14ac:dyDescent="0.15">
      <c r="A266" s="1" t="s">
        <v>765</v>
      </c>
      <c r="B266" s="22"/>
      <c r="C266" s="7"/>
      <c r="D266" s="7"/>
      <c r="E266" s="7"/>
      <c r="I266" s="1"/>
      <c r="J266" s="1"/>
      <c r="K266" s="1"/>
    </row>
    <row r="267" spans="1:15" ht="15" customHeight="1" x14ac:dyDescent="0.15">
      <c r="B267" s="65"/>
      <c r="C267" s="33"/>
      <c r="D267" s="33"/>
      <c r="E267" s="80"/>
      <c r="F267" s="84" t="s">
        <v>2</v>
      </c>
      <c r="G267" s="87"/>
      <c r="H267" s="110"/>
      <c r="I267" s="84" t="s">
        <v>3</v>
      </c>
      <c r="J267" s="85"/>
      <c r="K267" s="1"/>
    </row>
    <row r="268" spans="1:15" ht="19.2" x14ac:dyDescent="0.15">
      <c r="B268" s="78"/>
      <c r="C268" s="7"/>
      <c r="D268" s="7"/>
      <c r="E268" s="98" t="s">
        <v>4</v>
      </c>
      <c r="F268" s="98" t="s">
        <v>231</v>
      </c>
      <c r="G268" s="98" t="s">
        <v>233</v>
      </c>
      <c r="H268" s="107" t="s">
        <v>4</v>
      </c>
      <c r="I268" s="98" t="s">
        <v>231</v>
      </c>
      <c r="J268" s="98" t="s">
        <v>233</v>
      </c>
      <c r="K268" s="1"/>
    </row>
    <row r="269" spans="1:15" ht="15" customHeight="1" x14ac:dyDescent="0.15">
      <c r="B269" s="35"/>
      <c r="C269" s="89"/>
      <c r="D269" s="36"/>
      <c r="E269" s="37"/>
      <c r="F269" s="37"/>
      <c r="G269" s="37"/>
      <c r="H269" s="111">
        <f>E261</f>
        <v>440</v>
      </c>
      <c r="I269" s="2">
        <f>F261</f>
        <v>404</v>
      </c>
      <c r="J269" s="2">
        <f>G261</f>
        <v>36</v>
      </c>
      <c r="K269" s="91"/>
      <c r="L269" s="91"/>
      <c r="M269" s="91"/>
      <c r="N269" s="91"/>
      <c r="O269" s="91"/>
    </row>
    <row r="270" spans="1:15" ht="15" customHeight="1" x14ac:dyDescent="0.15">
      <c r="B270" s="34" t="s">
        <v>196</v>
      </c>
      <c r="C270" s="255"/>
      <c r="D270" s="7"/>
      <c r="E270" s="18">
        <v>149</v>
      </c>
      <c r="F270" s="18">
        <v>137</v>
      </c>
      <c r="G270" s="18">
        <v>12</v>
      </c>
      <c r="H270" s="113">
        <f t="shared" ref="H270:J275" si="66">E270/H$269*100</f>
        <v>33.86363636363636</v>
      </c>
      <c r="I270" s="4">
        <f t="shared" si="66"/>
        <v>33.910891089108915</v>
      </c>
      <c r="J270" s="4">
        <f t="shared" si="66"/>
        <v>33.333333333333329</v>
      </c>
      <c r="K270" s="322"/>
      <c r="L270" s="81"/>
      <c r="M270" s="81"/>
      <c r="N270" s="81"/>
      <c r="O270" s="81"/>
    </row>
    <row r="271" spans="1:15" ht="15" customHeight="1" x14ac:dyDescent="0.15">
      <c r="B271" s="34" t="s">
        <v>104</v>
      </c>
      <c r="C271" s="255"/>
      <c r="D271" s="7"/>
      <c r="E271" s="18">
        <v>81</v>
      </c>
      <c r="F271" s="18">
        <v>71</v>
      </c>
      <c r="G271" s="18">
        <v>10</v>
      </c>
      <c r="H271" s="113">
        <f t="shared" si="66"/>
        <v>18.409090909090907</v>
      </c>
      <c r="I271" s="4">
        <f t="shared" si="66"/>
        <v>17.574257425742573</v>
      </c>
      <c r="J271" s="4">
        <f t="shared" si="66"/>
        <v>27.777777777777779</v>
      </c>
      <c r="K271" s="81"/>
      <c r="L271" s="81"/>
      <c r="M271" s="81"/>
      <c r="N271" s="81"/>
      <c r="O271" s="81"/>
    </row>
    <row r="272" spans="1:15" ht="15" customHeight="1" x14ac:dyDescent="0.15">
      <c r="B272" s="34" t="s">
        <v>105</v>
      </c>
      <c r="C272" s="255"/>
      <c r="D272" s="7"/>
      <c r="E272" s="18">
        <v>76</v>
      </c>
      <c r="F272" s="18">
        <v>69</v>
      </c>
      <c r="G272" s="18">
        <v>7</v>
      </c>
      <c r="H272" s="113">
        <f t="shared" si="66"/>
        <v>17.272727272727273</v>
      </c>
      <c r="I272" s="4">
        <f t="shared" si="66"/>
        <v>17.079207920792079</v>
      </c>
      <c r="J272" s="4">
        <f t="shared" si="66"/>
        <v>19.444444444444446</v>
      </c>
      <c r="K272" s="81"/>
      <c r="L272" s="81"/>
      <c r="M272" s="81"/>
      <c r="N272" s="81"/>
      <c r="O272" s="81"/>
    </row>
    <row r="273" spans="2:15" ht="15" customHeight="1" x14ac:dyDescent="0.15">
      <c r="B273" s="34" t="s">
        <v>217</v>
      </c>
      <c r="C273" s="255"/>
      <c r="D273" s="7"/>
      <c r="E273" s="18">
        <v>54</v>
      </c>
      <c r="F273" s="18">
        <v>53</v>
      </c>
      <c r="G273" s="18">
        <v>1</v>
      </c>
      <c r="H273" s="113">
        <f t="shared" si="66"/>
        <v>12.272727272727273</v>
      </c>
      <c r="I273" s="4">
        <f t="shared" si="66"/>
        <v>13.118811881188119</v>
      </c>
      <c r="J273" s="4">
        <f t="shared" si="66"/>
        <v>2.7777777777777777</v>
      </c>
      <c r="K273" s="81"/>
      <c r="L273" s="81"/>
      <c r="M273" s="81"/>
      <c r="N273" s="81"/>
      <c r="O273" s="81"/>
    </row>
    <row r="274" spans="2:15" ht="15" customHeight="1" x14ac:dyDescent="0.15">
      <c r="B274" s="34" t="s">
        <v>130</v>
      </c>
      <c r="C274" s="255"/>
      <c r="D274" s="7"/>
      <c r="E274" s="18">
        <v>27</v>
      </c>
      <c r="F274" s="18">
        <v>26</v>
      </c>
      <c r="G274" s="18">
        <v>1</v>
      </c>
      <c r="H274" s="113">
        <f t="shared" si="66"/>
        <v>6.1363636363636367</v>
      </c>
      <c r="I274" s="4">
        <f t="shared" si="66"/>
        <v>6.435643564356436</v>
      </c>
      <c r="J274" s="4">
        <f t="shared" si="66"/>
        <v>2.7777777777777777</v>
      </c>
      <c r="K274" s="81"/>
      <c r="L274" s="81"/>
      <c r="M274" s="81"/>
      <c r="N274" s="81"/>
      <c r="O274" s="81"/>
    </row>
    <row r="275" spans="2:15" ht="15" customHeight="1" x14ac:dyDescent="0.15">
      <c r="B275" s="35" t="s">
        <v>0</v>
      </c>
      <c r="C275" s="89"/>
      <c r="D275" s="36"/>
      <c r="E275" s="19">
        <v>53</v>
      </c>
      <c r="F275" s="19">
        <v>48</v>
      </c>
      <c r="G275" s="19">
        <v>5</v>
      </c>
      <c r="H275" s="117">
        <f t="shared" si="66"/>
        <v>12.045454545454545</v>
      </c>
      <c r="I275" s="5">
        <f t="shared" si="66"/>
        <v>11.881188118811881</v>
      </c>
      <c r="J275" s="5">
        <f t="shared" si="66"/>
        <v>13.888888888888889</v>
      </c>
      <c r="K275" s="23"/>
      <c r="L275" s="23"/>
      <c r="M275" s="23"/>
      <c r="N275" s="23"/>
      <c r="O275" s="23"/>
    </row>
    <row r="276" spans="2:15" ht="15" customHeight="1" x14ac:dyDescent="0.15">
      <c r="B276" s="38" t="s">
        <v>1</v>
      </c>
      <c r="C276" s="79"/>
      <c r="D276" s="28"/>
      <c r="E276" s="39">
        <f>SUM(E270:E275)</f>
        <v>440</v>
      </c>
      <c r="F276" s="39">
        <f>SUM(F270:F275)</f>
        <v>404</v>
      </c>
      <c r="G276" s="39">
        <f>SUM(G270:G275)</f>
        <v>36</v>
      </c>
      <c r="H276" s="114">
        <f>IF(SUM(H270:H275)&gt;100,"－",SUM(H270:H275))</f>
        <v>100</v>
      </c>
      <c r="I276" s="6">
        <f>IF(SUM(I270:I275)&gt;100,"－",SUM(I270:I275))</f>
        <v>100</v>
      </c>
      <c r="J276" s="6">
        <f>IF(SUM(J270:J275)&gt;100,"－",SUM(J270:J275))</f>
        <v>99.999999999999986</v>
      </c>
      <c r="K276" s="23"/>
      <c r="L276" s="23"/>
      <c r="M276" s="23"/>
      <c r="N276" s="23"/>
      <c r="O276" s="23"/>
    </row>
    <row r="277" spans="2:15" ht="15" customHeight="1" x14ac:dyDescent="0.15">
      <c r="B277" s="38" t="s">
        <v>108</v>
      </c>
      <c r="C277" s="79"/>
      <c r="D277" s="29"/>
      <c r="E277" s="41">
        <v>1.6201550387596899</v>
      </c>
      <c r="F277" s="72">
        <v>1.6601123595505618</v>
      </c>
      <c r="G277" s="72">
        <v>1.1612903225806452</v>
      </c>
      <c r="H277" s="23"/>
      <c r="I277" s="23"/>
      <c r="J277" s="23"/>
      <c r="K277" s="23"/>
      <c r="L277" s="23"/>
      <c r="M277" s="23"/>
      <c r="N277" s="23"/>
      <c r="O277" s="23"/>
    </row>
    <row r="278" spans="2:15" ht="15" customHeight="1" x14ac:dyDescent="0.15">
      <c r="B278" s="38" t="s">
        <v>109</v>
      </c>
      <c r="C278" s="79"/>
      <c r="D278" s="29"/>
      <c r="E278" s="193">
        <v>18</v>
      </c>
      <c r="F278" s="47">
        <v>18</v>
      </c>
      <c r="G278" s="47">
        <v>8</v>
      </c>
      <c r="H278" s="23"/>
      <c r="I278" s="23"/>
      <c r="J278" s="23"/>
      <c r="K278" s="23"/>
      <c r="L278" s="23"/>
      <c r="M278" s="23"/>
      <c r="N278" s="23"/>
      <c r="O278" s="23"/>
    </row>
    <row r="279" spans="2:15" ht="15" customHeight="1" x14ac:dyDescent="0.15">
      <c r="B279" s="86" t="s">
        <v>152</v>
      </c>
      <c r="C279" s="7"/>
      <c r="D279" s="7"/>
      <c r="E279" s="7"/>
      <c r="I279" s="1"/>
      <c r="J279" s="1"/>
      <c r="K279" s="1"/>
    </row>
    <row r="280" spans="2:15" ht="15" customHeight="1" x14ac:dyDescent="0.15">
      <c r="B280" s="65"/>
      <c r="C280" s="33"/>
      <c r="D280" s="33"/>
      <c r="E280" s="80"/>
      <c r="F280" s="84" t="s">
        <v>2</v>
      </c>
      <c r="G280" s="87"/>
      <c r="H280" s="110"/>
      <c r="I280" s="84" t="s">
        <v>3</v>
      </c>
      <c r="J280" s="85"/>
      <c r="K280" s="1"/>
    </row>
    <row r="281" spans="2:15" ht="19.2" x14ac:dyDescent="0.15">
      <c r="B281" s="78"/>
      <c r="C281" s="7"/>
      <c r="D281" s="7"/>
      <c r="E281" s="98" t="s">
        <v>4</v>
      </c>
      <c r="F281" s="98" t="s">
        <v>231</v>
      </c>
      <c r="G281" s="98" t="s">
        <v>233</v>
      </c>
      <c r="H281" s="107" t="s">
        <v>4</v>
      </c>
      <c r="I281" s="98" t="s">
        <v>231</v>
      </c>
      <c r="J281" s="98" t="s">
        <v>233</v>
      </c>
      <c r="K281" s="1"/>
    </row>
    <row r="282" spans="2:15" ht="15" customHeight="1" x14ac:dyDescent="0.15">
      <c r="B282" s="35"/>
      <c r="C282" s="89"/>
      <c r="D282" s="36"/>
      <c r="E282" s="37"/>
      <c r="F282" s="37"/>
      <c r="G282" s="37"/>
      <c r="H282" s="111">
        <f>E261</f>
        <v>440</v>
      </c>
      <c r="I282" s="2">
        <f>F261</f>
        <v>404</v>
      </c>
      <c r="J282" s="2">
        <f>G261</f>
        <v>36</v>
      </c>
      <c r="K282" s="91"/>
      <c r="L282" s="91"/>
      <c r="M282" s="91"/>
      <c r="N282" s="91"/>
      <c r="O282" s="91"/>
    </row>
    <row r="283" spans="2:15" ht="15" customHeight="1" x14ac:dyDescent="0.15">
      <c r="B283" s="34" t="s">
        <v>196</v>
      </c>
      <c r="C283" s="255"/>
      <c r="D283" s="7"/>
      <c r="E283" s="18">
        <v>149</v>
      </c>
      <c r="F283" s="18">
        <v>137</v>
      </c>
      <c r="G283" s="18">
        <v>12</v>
      </c>
      <c r="H283" s="113">
        <f t="shared" ref="H283:J288" si="67">E283/H$282*100</f>
        <v>33.86363636363636</v>
      </c>
      <c r="I283" s="4">
        <f t="shared" si="67"/>
        <v>33.910891089108915</v>
      </c>
      <c r="J283" s="4">
        <f t="shared" si="67"/>
        <v>33.333333333333329</v>
      </c>
      <c r="K283" s="322"/>
      <c r="L283" s="81"/>
      <c r="M283" s="81"/>
      <c r="N283" s="81"/>
      <c r="O283" s="81"/>
    </row>
    <row r="284" spans="2:15" ht="15" customHeight="1" x14ac:dyDescent="0.15">
      <c r="B284" s="34" t="s">
        <v>534</v>
      </c>
      <c r="C284" s="255"/>
      <c r="D284" s="7"/>
      <c r="E284" s="18">
        <v>55</v>
      </c>
      <c r="F284" s="18">
        <v>50</v>
      </c>
      <c r="G284" s="18">
        <v>5</v>
      </c>
      <c r="H284" s="113">
        <f t="shared" si="67"/>
        <v>12.5</v>
      </c>
      <c r="I284" s="4">
        <f t="shared" si="67"/>
        <v>12.376237623762377</v>
      </c>
      <c r="J284" s="4">
        <f t="shared" si="67"/>
        <v>13.888888888888889</v>
      </c>
      <c r="K284" s="283"/>
      <c r="L284" s="81"/>
      <c r="M284" s="81"/>
      <c r="N284" s="81"/>
      <c r="O284" s="81"/>
    </row>
    <row r="285" spans="2:15" ht="15" customHeight="1" x14ac:dyDescent="0.15">
      <c r="B285" s="34" t="s">
        <v>584</v>
      </c>
      <c r="C285" s="255"/>
      <c r="D285" s="7"/>
      <c r="E285" s="18">
        <v>81</v>
      </c>
      <c r="F285" s="18">
        <v>73</v>
      </c>
      <c r="G285" s="18">
        <v>8</v>
      </c>
      <c r="H285" s="113">
        <f t="shared" si="67"/>
        <v>18.409090909090907</v>
      </c>
      <c r="I285" s="4">
        <f t="shared" si="67"/>
        <v>18.06930693069307</v>
      </c>
      <c r="J285" s="4">
        <f t="shared" si="67"/>
        <v>22.222222222222221</v>
      </c>
      <c r="K285" s="283"/>
      <c r="L285" s="81"/>
      <c r="M285" s="81"/>
      <c r="N285" s="81"/>
      <c r="O285" s="81"/>
    </row>
    <row r="286" spans="2:15" ht="15" customHeight="1" x14ac:dyDescent="0.15">
      <c r="B286" s="34" t="s">
        <v>82</v>
      </c>
      <c r="C286" s="255"/>
      <c r="D286" s="7"/>
      <c r="E286" s="18">
        <v>47</v>
      </c>
      <c r="F286" s="18">
        <v>45</v>
      </c>
      <c r="G286" s="18">
        <v>2</v>
      </c>
      <c r="H286" s="113">
        <f t="shared" si="67"/>
        <v>10.681818181818182</v>
      </c>
      <c r="I286" s="4">
        <f t="shared" si="67"/>
        <v>11.138613861386139</v>
      </c>
      <c r="J286" s="4">
        <f t="shared" si="67"/>
        <v>5.5555555555555554</v>
      </c>
      <c r="K286" s="283"/>
      <c r="L286" s="81"/>
      <c r="M286" s="81"/>
      <c r="N286" s="81"/>
      <c r="O286" s="81"/>
    </row>
    <row r="287" spans="2:15" ht="15" customHeight="1" x14ac:dyDescent="0.15">
      <c r="B287" s="34" t="s">
        <v>537</v>
      </c>
      <c r="C287" s="255"/>
      <c r="D287" s="7"/>
      <c r="E287" s="18">
        <v>54</v>
      </c>
      <c r="F287" s="18">
        <v>50</v>
      </c>
      <c r="G287" s="18">
        <v>4</v>
      </c>
      <c r="H287" s="113">
        <f t="shared" si="67"/>
        <v>12.272727272727273</v>
      </c>
      <c r="I287" s="4">
        <f t="shared" si="67"/>
        <v>12.376237623762377</v>
      </c>
      <c r="J287" s="4">
        <f t="shared" si="67"/>
        <v>11.111111111111111</v>
      </c>
      <c r="K287" s="283"/>
      <c r="L287" s="81"/>
      <c r="M287" s="81"/>
      <c r="N287" s="81"/>
      <c r="O287" s="81"/>
    </row>
    <row r="288" spans="2:15" ht="15" customHeight="1" x14ac:dyDescent="0.15">
      <c r="B288" s="35" t="s">
        <v>0</v>
      </c>
      <c r="C288" s="89"/>
      <c r="D288" s="36"/>
      <c r="E288" s="19">
        <v>54</v>
      </c>
      <c r="F288" s="19">
        <v>49</v>
      </c>
      <c r="G288" s="19">
        <v>5</v>
      </c>
      <c r="H288" s="117">
        <f t="shared" si="67"/>
        <v>12.272727272727273</v>
      </c>
      <c r="I288" s="5">
        <f t="shared" si="67"/>
        <v>12.128712871287128</v>
      </c>
      <c r="J288" s="5">
        <f t="shared" si="67"/>
        <v>13.888888888888889</v>
      </c>
      <c r="K288" s="23"/>
      <c r="L288" s="23"/>
      <c r="M288" s="23"/>
      <c r="N288" s="23"/>
      <c r="O288" s="23"/>
    </row>
    <row r="289" spans="1:15" ht="15" customHeight="1" x14ac:dyDescent="0.15">
      <c r="B289" s="38" t="s">
        <v>1</v>
      </c>
      <c r="C289" s="79"/>
      <c r="D289" s="28"/>
      <c r="E289" s="39">
        <f>SUM(E283:E288)</f>
        <v>440</v>
      </c>
      <c r="F289" s="39">
        <f>SUM(F283:F288)</f>
        <v>404</v>
      </c>
      <c r="G289" s="39">
        <f>SUM(G283:G288)</f>
        <v>36</v>
      </c>
      <c r="H289" s="114">
        <f>IF(SUM(H283:H288)&gt;100,"－",SUM(H283:H288))</f>
        <v>100</v>
      </c>
      <c r="I289" s="6">
        <f>IF(SUM(I283:I288)&gt;100,"－",SUM(I283:I288))</f>
        <v>100</v>
      </c>
      <c r="J289" s="6">
        <f>IF(SUM(J283:J288)&gt;100,"－",SUM(J283:J288))</f>
        <v>99.999999999999986</v>
      </c>
      <c r="K289" s="23"/>
      <c r="L289" s="23"/>
      <c r="M289" s="23"/>
      <c r="N289" s="23"/>
      <c r="O289" s="23"/>
    </row>
    <row r="290" spans="1:15" ht="15" customHeight="1" x14ac:dyDescent="0.15">
      <c r="B290" s="38" t="s">
        <v>108</v>
      </c>
      <c r="C290" s="79"/>
      <c r="D290" s="29"/>
      <c r="E290" s="41">
        <v>1.4198741773936836</v>
      </c>
      <c r="F290" s="72">
        <v>1.4340689596224796</v>
      </c>
      <c r="G290" s="72">
        <v>1.2573210260639218</v>
      </c>
      <c r="H290" s="23"/>
      <c r="I290" s="23"/>
      <c r="J290" s="23"/>
      <c r="K290" s="23"/>
      <c r="L290" s="23"/>
      <c r="M290" s="23"/>
      <c r="N290" s="23"/>
      <c r="O290" s="23"/>
    </row>
    <row r="291" spans="1:15" ht="15" customHeight="1" x14ac:dyDescent="0.15">
      <c r="B291" s="38" t="s">
        <v>109</v>
      </c>
      <c r="C291" s="79"/>
      <c r="D291" s="29"/>
      <c r="E291" s="41">
        <v>12.068965517241379</v>
      </c>
      <c r="F291" s="72">
        <v>12.068965517241379</v>
      </c>
      <c r="G291" s="72">
        <v>7.4074074074074066</v>
      </c>
      <c r="H291" s="23"/>
      <c r="I291" s="23"/>
      <c r="J291" s="23"/>
      <c r="K291" s="23"/>
      <c r="L291" s="23"/>
      <c r="M291" s="23"/>
      <c r="N291" s="23"/>
      <c r="O291" s="23"/>
    </row>
    <row r="292" spans="1:15" ht="15" customHeight="1" x14ac:dyDescent="0.15">
      <c r="B292" s="63"/>
      <c r="C292" s="56"/>
      <c r="D292" s="56"/>
      <c r="E292" s="56"/>
      <c r="F292" s="56"/>
      <c r="G292" s="14"/>
      <c r="H292" s="14"/>
      <c r="I292" s="14"/>
      <c r="J292" s="14"/>
      <c r="K292" s="14"/>
      <c r="L292" s="14"/>
    </row>
    <row r="293" spans="1:15" ht="15" customHeight="1" x14ac:dyDescent="0.15">
      <c r="A293" s="1" t="s">
        <v>766</v>
      </c>
      <c r="B293" s="22"/>
      <c r="G293" s="1"/>
      <c r="H293" s="1"/>
      <c r="I293" s="1"/>
      <c r="J293" s="1"/>
      <c r="K293" s="1"/>
    </row>
    <row r="294" spans="1:15" ht="15" customHeight="1" x14ac:dyDescent="0.15">
      <c r="B294" s="65"/>
      <c r="C294" s="33"/>
      <c r="D294" s="33"/>
      <c r="E294" s="80"/>
      <c r="F294" s="84" t="s">
        <v>2</v>
      </c>
      <c r="G294" s="87"/>
      <c r="H294" s="110"/>
      <c r="I294" s="84" t="s">
        <v>3</v>
      </c>
      <c r="J294" s="85"/>
      <c r="K294" s="1"/>
    </row>
    <row r="295" spans="1:15" ht="19.2" x14ac:dyDescent="0.15">
      <c r="B295" s="78"/>
      <c r="C295" s="7"/>
      <c r="D295" s="7"/>
      <c r="E295" s="98" t="s">
        <v>4</v>
      </c>
      <c r="F295" s="98" t="s">
        <v>231</v>
      </c>
      <c r="G295" s="98" t="s">
        <v>233</v>
      </c>
      <c r="H295" s="107" t="s">
        <v>4</v>
      </c>
      <c r="I295" s="98" t="s">
        <v>231</v>
      </c>
      <c r="J295" s="98" t="s">
        <v>233</v>
      </c>
      <c r="K295" s="1"/>
    </row>
    <row r="296" spans="1:15" ht="15" customHeight="1" x14ac:dyDescent="0.15">
      <c r="B296" s="35"/>
      <c r="C296" s="89"/>
      <c r="D296" s="36"/>
      <c r="E296" s="37"/>
      <c r="F296" s="37"/>
      <c r="G296" s="37"/>
      <c r="H296" s="111">
        <f>E$9</f>
        <v>803</v>
      </c>
      <c r="I296" s="2">
        <f t="shared" ref="I296:J296" si="68">F$9</f>
        <v>726</v>
      </c>
      <c r="J296" s="2">
        <f t="shared" si="68"/>
        <v>77</v>
      </c>
      <c r="K296" s="91"/>
      <c r="L296" s="91"/>
      <c r="M296" s="91"/>
      <c r="N296" s="91"/>
      <c r="O296" s="91"/>
    </row>
    <row r="297" spans="1:15" ht="15" customHeight="1" x14ac:dyDescent="0.15">
      <c r="B297" s="34" t="s">
        <v>767</v>
      </c>
      <c r="C297" s="255"/>
      <c r="D297" s="7"/>
      <c r="E297" s="18">
        <v>34</v>
      </c>
      <c r="F297" s="18">
        <v>32</v>
      </c>
      <c r="G297" s="18">
        <v>2</v>
      </c>
      <c r="H297" s="113">
        <f t="shared" ref="H297:J303" si="69">E297/H$5*100</f>
        <v>4.2341220423412205</v>
      </c>
      <c r="I297" s="4">
        <f t="shared" si="69"/>
        <v>4.4077134986225897</v>
      </c>
      <c r="J297" s="4">
        <f t="shared" si="69"/>
        <v>2.5974025974025974</v>
      </c>
      <c r="K297" s="81"/>
      <c r="L297" s="81"/>
      <c r="M297" s="81"/>
      <c r="N297" s="81"/>
      <c r="O297" s="81"/>
    </row>
    <row r="298" spans="1:15" ht="15" customHeight="1" x14ac:dyDescent="0.15">
      <c r="B298" s="34" t="s">
        <v>118</v>
      </c>
      <c r="C298" s="255"/>
      <c r="D298" s="7"/>
      <c r="E298" s="18">
        <v>154</v>
      </c>
      <c r="F298" s="18">
        <v>124</v>
      </c>
      <c r="G298" s="18">
        <v>30</v>
      </c>
      <c r="H298" s="113">
        <f t="shared" ref="H298" si="70">E298/H$5*100</f>
        <v>19.17808219178082</v>
      </c>
      <c r="I298" s="4">
        <f t="shared" ref="I298" si="71">F298/I$5*100</f>
        <v>17.079889807162534</v>
      </c>
      <c r="J298" s="4">
        <f t="shared" ref="J298" si="72">G298/J$5*100</f>
        <v>38.961038961038966</v>
      </c>
      <c r="K298" s="81"/>
      <c r="L298" s="81"/>
      <c r="M298" s="81"/>
      <c r="N298" s="81"/>
      <c r="O298" s="81"/>
    </row>
    <row r="299" spans="1:15" ht="15" customHeight="1" x14ac:dyDescent="0.15">
      <c r="B299" s="34" t="s">
        <v>471</v>
      </c>
      <c r="C299" s="255"/>
      <c r="D299" s="7"/>
      <c r="E299" s="18">
        <v>158</v>
      </c>
      <c r="F299" s="18">
        <v>143</v>
      </c>
      <c r="G299" s="18">
        <v>15</v>
      </c>
      <c r="H299" s="113">
        <f t="shared" si="69"/>
        <v>19.676214196762142</v>
      </c>
      <c r="I299" s="4">
        <f t="shared" si="69"/>
        <v>19.696969696969695</v>
      </c>
      <c r="J299" s="4">
        <f t="shared" si="69"/>
        <v>19.480519480519483</v>
      </c>
      <c r="K299" s="81"/>
      <c r="L299" s="81"/>
      <c r="M299" s="81"/>
      <c r="N299" s="81"/>
      <c r="O299" s="81"/>
    </row>
    <row r="300" spans="1:15" ht="15" customHeight="1" x14ac:dyDescent="0.15">
      <c r="B300" s="34" t="s">
        <v>472</v>
      </c>
      <c r="C300" s="255"/>
      <c r="D300" s="7"/>
      <c r="E300" s="18">
        <v>92</v>
      </c>
      <c r="F300" s="18">
        <v>85</v>
      </c>
      <c r="G300" s="18">
        <v>7</v>
      </c>
      <c r="H300" s="113">
        <f t="shared" si="69"/>
        <v>11.457036114570361</v>
      </c>
      <c r="I300" s="4">
        <f t="shared" si="69"/>
        <v>11.707988980716253</v>
      </c>
      <c r="J300" s="4">
        <f t="shared" si="69"/>
        <v>9.0909090909090917</v>
      </c>
      <c r="K300" s="81"/>
      <c r="L300" s="81"/>
      <c r="M300" s="81"/>
      <c r="N300" s="81"/>
      <c r="O300" s="81"/>
    </row>
    <row r="301" spans="1:15" ht="15" customHeight="1" x14ac:dyDescent="0.15">
      <c r="B301" s="34" t="s">
        <v>362</v>
      </c>
      <c r="C301" s="255"/>
      <c r="D301" s="7"/>
      <c r="E301" s="18">
        <v>114</v>
      </c>
      <c r="F301" s="18">
        <v>105</v>
      </c>
      <c r="G301" s="18">
        <v>9</v>
      </c>
      <c r="H301" s="113">
        <f t="shared" si="69"/>
        <v>14.196762141967623</v>
      </c>
      <c r="I301" s="4">
        <f t="shared" si="69"/>
        <v>14.46280991735537</v>
      </c>
      <c r="J301" s="4">
        <f t="shared" si="69"/>
        <v>11.688311688311687</v>
      </c>
      <c r="K301" s="81"/>
      <c r="L301" s="81"/>
      <c r="M301" s="81"/>
      <c r="N301" s="81"/>
      <c r="O301" s="81"/>
    </row>
    <row r="302" spans="1:15" ht="15" customHeight="1" x14ac:dyDescent="0.15">
      <c r="B302" s="34" t="s">
        <v>363</v>
      </c>
      <c r="C302" s="255"/>
      <c r="D302" s="7"/>
      <c r="E302" s="18">
        <v>186</v>
      </c>
      <c r="F302" s="18">
        <v>180</v>
      </c>
      <c r="G302" s="18">
        <v>6</v>
      </c>
      <c r="H302" s="113">
        <f t="shared" si="69"/>
        <v>23.163138231631383</v>
      </c>
      <c r="I302" s="4">
        <f t="shared" si="69"/>
        <v>24.793388429752067</v>
      </c>
      <c r="J302" s="4">
        <f t="shared" si="69"/>
        <v>7.7922077922077921</v>
      </c>
      <c r="K302" s="81"/>
      <c r="L302" s="81"/>
      <c r="M302" s="81"/>
      <c r="N302" s="81"/>
      <c r="O302" s="81"/>
    </row>
    <row r="303" spans="1:15" ht="15" customHeight="1" x14ac:dyDescent="0.15">
      <c r="B303" s="35" t="s">
        <v>0</v>
      </c>
      <c r="C303" s="89"/>
      <c r="D303" s="36"/>
      <c r="E303" s="19">
        <v>65</v>
      </c>
      <c r="F303" s="19">
        <v>57</v>
      </c>
      <c r="G303" s="19">
        <v>8</v>
      </c>
      <c r="H303" s="117">
        <f t="shared" si="69"/>
        <v>8.0946450809464512</v>
      </c>
      <c r="I303" s="5">
        <f t="shared" si="69"/>
        <v>7.8512396694214877</v>
      </c>
      <c r="J303" s="5">
        <f t="shared" si="69"/>
        <v>10.38961038961039</v>
      </c>
      <c r="K303" s="23"/>
      <c r="L303" s="23"/>
      <c r="M303" s="23"/>
      <c r="N303" s="23"/>
      <c r="O303" s="23"/>
    </row>
    <row r="304" spans="1:15" ht="15" customHeight="1" x14ac:dyDescent="0.15">
      <c r="B304" s="38" t="s">
        <v>1</v>
      </c>
      <c r="C304" s="79"/>
      <c r="D304" s="28"/>
      <c r="E304" s="39">
        <f>SUM(E297:E303)</f>
        <v>803</v>
      </c>
      <c r="F304" s="39">
        <f>SUM(F297:F303)</f>
        <v>726</v>
      </c>
      <c r="G304" s="39">
        <f>SUM(G297:G303)</f>
        <v>77</v>
      </c>
      <c r="H304" s="114">
        <f>IF(SUM(H297:H303)&gt;100,"－",SUM(H297:H303))</f>
        <v>100</v>
      </c>
      <c r="I304" s="6">
        <f>IF(SUM(I297:I303)&gt;100,"－",SUM(I297:I303))</f>
        <v>100</v>
      </c>
      <c r="J304" s="6">
        <f>IF(SUM(J297:J303)&gt;100,"－",SUM(J297:J303))</f>
        <v>100</v>
      </c>
      <c r="K304" s="23"/>
      <c r="L304" s="23"/>
      <c r="M304" s="23"/>
      <c r="N304" s="23"/>
      <c r="O304" s="23"/>
    </row>
    <row r="305" spans="1:15" ht="15" customHeight="1" x14ac:dyDescent="0.15">
      <c r="B305" s="63"/>
      <c r="C305" s="45"/>
      <c r="D305" s="45"/>
      <c r="E305" s="45"/>
      <c r="F305" s="45"/>
      <c r="G305" s="93"/>
      <c r="H305" s="46"/>
      <c r="I305" s="1"/>
      <c r="J305" s="1"/>
      <c r="K305" s="1"/>
    </row>
    <row r="306" spans="1:15" ht="15" customHeight="1" x14ac:dyDescent="0.15">
      <c r="A306" s="1" t="s">
        <v>768</v>
      </c>
      <c r="B306" s="22"/>
      <c r="G306" s="1"/>
      <c r="H306" s="1"/>
      <c r="I306" s="1"/>
      <c r="J306" s="1"/>
      <c r="K306" s="1"/>
    </row>
    <row r="307" spans="1:15" ht="15" customHeight="1" x14ac:dyDescent="0.15">
      <c r="B307" s="65"/>
      <c r="C307" s="33"/>
      <c r="D307" s="33"/>
      <c r="E307" s="80"/>
      <c r="F307" s="84" t="s">
        <v>2</v>
      </c>
      <c r="G307" s="87"/>
      <c r="H307" s="110"/>
      <c r="I307" s="84" t="s">
        <v>3</v>
      </c>
      <c r="J307" s="85"/>
      <c r="K307" s="1"/>
    </row>
    <row r="308" spans="1:15" ht="19.2" x14ac:dyDescent="0.15">
      <c r="B308" s="78"/>
      <c r="C308" s="7"/>
      <c r="D308" s="7"/>
      <c r="E308" s="98" t="s">
        <v>4</v>
      </c>
      <c r="F308" s="98" t="s">
        <v>231</v>
      </c>
      <c r="G308" s="98" t="s">
        <v>233</v>
      </c>
      <c r="H308" s="107" t="s">
        <v>4</v>
      </c>
      <c r="I308" s="98" t="s">
        <v>231</v>
      </c>
      <c r="J308" s="98" t="s">
        <v>233</v>
      </c>
      <c r="K308" s="1"/>
    </row>
    <row r="309" spans="1:15" ht="15" customHeight="1" x14ac:dyDescent="0.15">
      <c r="B309" s="35"/>
      <c r="C309" s="89"/>
      <c r="D309" s="36"/>
      <c r="E309" s="37"/>
      <c r="F309" s="37"/>
      <c r="G309" s="37"/>
      <c r="H309" s="111">
        <f>E$9</f>
        <v>803</v>
      </c>
      <c r="I309" s="2">
        <f t="shared" ref="I309:J309" si="73">F$9</f>
        <v>726</v>
      </c>
      <c r="J309" s="2">
        <f t="shared" si="73"/>
        <v>77</v>
      </c>
      <c r="K309" s="91"/>
      <c r="L309" s="91"/>
      <c r="M309" s="91"/>
      <c r="N309" s="91"/>
      <c r="O309" s="91"/>
    </row>
    <row r="310" spans="1:15" ht="15" customHeight="1" x14ac:dyDescent="0.15">
      <c r="B310" s="34" t="s">
        <v>118</v>
      </c>
      <c r="C310" s="255"/>
      <c r="D310" s="7"/>
      <c r="E310" s="18">
        <v>17</v>
      </c>
      <c r="F310" s="18">
        <v>15</v>
      </c>
      <c r="G310" s="18">
        <v>2</v>
      </c>
      <c r="H310" s="113">
        <f>E310/H$309*100</f>
        <v>2.1170610211706102</v>
      </c>
      <c r="I310" s="4">
        <f t="shared" ref="I310:J316" si="74">F310/I$309*100</f>
        <v>2.0661157024793391</v>
      </c>
      <c r="J310" s="4">
        <f t="shared" si="74"/>
        <v>2.5974025974025974</v>
      </c>
      <c r="K310" s="81"/>
      <c r="L310" s="81"/>
      <c r="M310" s="81"/>
      <c r="N310" s="81"/>
      <c r="O310" s="81"/>
    </row>
    <row r="311" spans="1:15" ht="15" customHeight="1" x14ac:dyDescent="0.15">
      <c r="B311" s="34" t="s">
        <v>364</v>
      </c>
      <c r="C311" s="255"/>
      <c r="D311" s="7"/>
      <c r="E311" s="18">
        <v>693</v>
      </c>
      <c r="F311" s="18">
        <v>630</v>
      </c>
      <c r="G311" s="18">
        <v>63</v>
      </c>
      <c r="H311" s="113">
        <f t="shared" ref="H311:H316" si="75">E311/H$309*100</f>
        <v>86.301369863013704</v>
      </c>
      <c r="I311" s="4">
        <f t="shared" si="74"/>
        <v>86.776859504132233</v>
      </c>
      <c r="J311" s="4">
        <f t="shared" si="74"/>
        <v>81.818181818181827</v>
      </c>
      <c r="K311" s="81"/>
      <c r="L311" s="81"/>
      <c r="M311" s="81"/>
      <c r="N311" s="81"/>
      <c r="O311" s="81"/>
    </row>
    <row r="312" spans="1:15" ht="15" customHeight="1" x14ac:dyDescent="0.15">
      <c r="B312" s="34" t="s">
        <v>362</v>
      </c>
      <c r="C312" s="255"/>
      <c r="D312" s="7"/>
      <c r="E312" s="18">
        <v>36</v>
      </c>
      <c r="F312" s="18">
        <v>32</v>
      </c>
      <c r="G312" s="18">
        <v>4</v>
      </c>
      <c r="H312" s="113">
        <f t="shared" si="75"/>
        <v>4.4831880448318806</v>
      </c>
      <c r="I312" s="4">
        <f t="shared" si="74"/>
        <v>4.4077134986225897</v>
      </c>
      <c r="J312" s="4">
        <f t="shared" si="74"/>
        <v>5.1948051948051948</v>
      </c>
      <c r="K312" s="81"/>
      <c r="L312" s="81"/>
      <c r="M312" s="81"/>
      <c r="N312" s="81"/>
      <c r="O312" s="81"/>
    </row>
    <row r="313" spans="1:15" ht="15" customHeight="1" x14ac:dyDescent="0.15">
      <c r="B313" s="34" t="s">
        <v>363</v>
      </c>
      <c r="C313" s="255"/>
      <c r="D313" s="7"/>
      <c r="E313" s="18">
        <v>22</v>
      </c>
      <c r="F313" s="18">
        <v>18</v>
      </c>
      <c r="G313" s="18">
        <v>4</v>
      </c>
      <c r="H313" s="113">
        <f t="shared" si="75"/>
        <v>2.7397260273972601</v>
      </c>
      <c r="I313" s="4">
        <f t="shared" si="74"/>
        <v>2.4793388429752068</v>
      </c>
      <c r="J313" s="4">
        <f t="shared" si="74"/>
        <v>5.1948051948051948</v>
      </c>
      <c r="K313" s="81"/>
      <c r="L313" s="81"/>
      <c r="M313" s="81"/>
      <c r="N313" s="81"/>
      <c r="O313" s="81"/>
    </row>
    <row r="314" spans="1:15" ht="15" customHeight="1" x14ac:dyDescent="0.15">
      <c r="B314" s="34" t="s">
        <v>365</v>
      </c>
      <c r="C314" s="255"/>
      <c r="D314" s="7"/>
      <c r="E314" s="18">
        <v>1</v>
      </c>
      <c r="F314" s="18">
        <v>1</v>
      </c>
      <c r="G314" s="18">
        <v>0</v>
      </c>
      <c r="H314" s="113">
        <f t="shared" si="75"/>
        <v>0.12453300124533001</v>
      </c>
      <c r="I314" s="4">
        <f t="shared" si="74"/>
        <v>0.13774104683195593</v>
      </c>
      <c r="J314" s="4">
        <f t="shared" si="74"/>
        <v>0</v>
      </c>
      <c r="K314" s="81"/>
      <c r="L314" s="81"/>
      <c r="M314" s="81"/>
      <c r="N314" s="81"/>
      <c r="O314" s="81"/>
    </row>
    <row r="315" spans="1:15" ht="15" customHeight="1" x14ac:dyDescent="0.15">
      <c r="B315" s="34" t="s">
        <v>473</v>
      </c>
      <c r="C315" s="255"/>
      <c r="D315" s="7"/>
      <c r="E315" s="18">
        <v>4</v>
      </c>
      <c r="F315" s="18">
        <v>4</v>
      </c>
      <c r="G315" s="18">
        <v>0</v>
      </c>
      <c r="H315" s="113">
        <f t="shared" si="75"/>
        <v>0.49813200498132004</v>
      </c>
      <c r="I315" s="4">
        <f t="shared" si="74"/>
        <v>0.55096418732782371</v>
      </c>
      <c r="J315" s="4">
        <f t="shared" si="74"/>
        <v>0</v>
      </c>
      <c r="K315" s="81"/>
      <c r="L315" s="81"/>
      <c r="M315" s="81"/>
      <c r="N315" s="81"/>
      <c r="O315" s="81"/>
    </row>
    <row r="316" spans="1:15" ht="15" customHeight="1" x14ac:dyDescent="0.15">
      <c r="B316" s="35" t="s">
        <v>0</v>
      </c>
      <c r="C316" s="89"/>
      <c r="D316" s="36"/>
      <c r="E316" s="19">
        <v>30</v>
      </c>
      <c r="F316" s="19">
        <v>26</v>
      </c>
      <c r="G316" s="19">
        <v>4</v>
      </c>
      <c r="H316" s="117">
        <f t="shared" si="75"/>
        <v>3.7359900373599002</v>
      </c>
      <c r="I316" s="5">
        <f t="shared" si="74"/>
        <v>3.5812672176308542</v>
      </c>
      <c r="J316" s="5">
        <f t="shared" si="74"/>
        <v>5.1948051948051948</v>
      </c>
      <c r="K316" s="23"/>
      <c r="L316" s="23"/>
      <c r="M316" s="23"/>
      <c r="N316" s="23"/>
      <c r="O316" s="23"/>
    </row>
    <row r="317" spans="1:15" ht="15" customHeight="1" x14ac:dyDescent="0.15">
      <c r="B317" s="38" t="s">
        <v>1</v>
      </c>
      <c r="C317" s="79"/>
      <c r="D317" s="28"/>
      <c r="E317" s="39">
        <f>SUM(E310:E316)</f>
        <v>803</v>
      </c>
      <c r="F317" s="39">
        <f>SUM(F310:F316)</f>
        <v>726</v>
      </c>
      <c r="G317" s="39">
        <f>SUM(G310:G316)</f>
        <v>77</v>
      </c>
      <c r="H317" s="114">
        <f>IF(SUM(H310:H316)&gt;100,"－",SUM(H310:H316))</f>
        <v>99.999999999999986</v>
      </c>
      <c r="I317" s="6">
        <f>IF(SUM(I310:I316)&gt;100,"－",SUM(I310:I316))</f>
        <v>100</v>
      </c>
      <c r="J317" s="6">
        <f>IF(SUM(J310:J316)&gt;100,"－",SUM(J310:J316))</f>
        <v>100.00000000000001</v>
      </c>
      <c r="K317" s="23"/>
      <c r="L317" s="23"/>
      <c r="M317" s="23"/>
      <c r="N317" s="23"/>
      <c r="O317" s="23"/>
    </row>
    <row r="318" spans="1:15" ht="15" customHeight="1" x14ac:dyDescent="0.15">
      <c r="B318" s="63"/>
      <c r="C318" s="45"/>
      <c r="D318" s="45"/>
      <c r="E318" s="45"/>
      <c r="F318" s="45"/>
      <c r="G318" s="93"/>
      <c r="H318" s="46"/>
      <c r="I318" s="1"/>
      <c r="J318" s="1"/>
      <c r="K318" s="1"/>
    </row>
    <row r="319" spans="1:15" ht="15" customHeight="1" x14ac:dyDescent="0.15">
      <c r="A319" s="1" t="s">
        <v>880</v>
      </c>
      <c r="B319" s="22"/>
      <c r="H319" s="1"/>
      <c r="I319" s="1"/>
      <c r="J319" s="1"/>
      <c r="K319" s="1"/>
    </row>
    <row r="320" spans="1:15" ht="15" customHeight="1" x14ac:dyDescent="0.15">
      <c r="B320" s="65"/>
      <c r="C320" s="33"/>
      <c r="D320" s="33"/>
      <c r="E320" s="80"/>
      <c r="F320" s="84" t="s">
        <v>2</v>
      </c>
      <c r="G320" s="87"/>
      <c r="H320" s="110"/>
      <c r="I320" s="84" t="s">
        <v>3</v>
      </c>
      <c r="J320" s="85"/>
      <c r="K320" s="1"/>
    </row>
    <row r="321" spans="1:17" ht="19.2" x14ac:dyDescent="0.15">
      <c r="B321" s="78"/>
      <c r="C321" s="7"/>
      <c r="D321" s="7"/>
      <c r="E321" s="98" t="s">
        <v>4</v>
      </c>
      <c r="F321" s="98" t="s">
        <v>231</v>
      </c>
      <c r="G321" s="98" t="s">
        <v>233</v>
      </c>
      <c r="H321" s="107" t="s">
        <v>4</v>
      </c>
      <c r="I321" s="98" t="s">
        <v>231</v>
      </c>
      <c r="J321" s="98" t="s">
        <v>233</v>
      </c>
      <c r="K321" s="1"/>
    </row>
    <row r="322" spans="1:17" ht="15" customHeight="1" x14ac:dyDescent="0.15">
      <c r="B322" s="35"/>
      <c r="C322" s="89"/>
      <c r="D322" s="36"/>
      <c r="E322" s="37"/>
      <c r="F322" s="37"/>
      <c r="G322" s="37"/>
      <c r="H322" s="111">
        <f>E$9</f>
        <v>803</v>
      </c>
      <c r="I322" s="2">
        <f t="shared" ref="I322:J322" si="76">F$9</f>
        <v>726</v>
      </c>
      <c r="J322" s="2">
        <f t="shared" si="76"/>
        <v>77</v>
      </c>
      <c r="K322" s="91"/>
      <c r="L322" s="91"/>
      <c r="M322" s="91"/>
      <c r="N322" s="91"/>
      <c r="O322" s="91"/>
    </row>
    <row r="323" spans="1:17" ht="14.85" customHeight="1" x14ac:dyDescent="0.15">
      <c r="B323" s="34" t="s">
        <v>128</v>
      </c>
      <c r="C323" s="255"/>
      <c r="D323" s="7"/>
      <c r="E323" s="18">
        <v>467</v>
      </c>
      <c r="F323" s="18">
        <v>409</v>
      </c>
      <c r="G323" s="18">
        <v>58</v>
      </c>
      <c r="H323" s="113">
        <f>E323/H$322*100</f>
        <v>58.156911581569112</v>
      </c>
      <c r="I323" s="4">
        <f t="shared" ref="I323:J325" si="77">F323/I$322*100</f>
        <v>56.336088154269973</v>
      </c>
      <c r="J323" s="4">
        <f t="shared" si="77"/>
        <v>75.324675324675326</v>
      </c>
      <c r="K323" s="81"/>
      <c r="L323" s="81"/>
      <c r="M323" s="81"/>
      <c r="N323" s="81"/>
      <c r="O323" s="81"/>
    </row>
    <row r="324" spans="1:17" ht="14.85" customHeight="1" x14ac:dyDescent="0.15">
      <c r="B324" s="34" t="s">
        <v>129</v>
      </c>
      <c r="C324" s="255"/>
      <c r="D324" s="7"/>
      <c r="E324" s="18">
        <v>198</v>
      </c>
      <c r="F324" s="18">
        <v>183</v>
      </c>
      <c r="G324" s="18">
        <v>15</v>
      </c>
      <c r="H324" s="113">
        <f t="shared" ref="H324:H325" si="78">E324/H$322*100</f>
        <v>24.657534246575342</v>
      </c>
      <c r="I324" s="4">
        <f t="shared" si="77"/>
        <v>25.206611570247933</v>
      </c>
      <c r="J324" s="4">
        <f t="shared" si="77"/>
        <v>19.480519480519483</v>
      </c>
      <c r="K324" s="81"/>
      <c r="L324" s="81"/>
      <c r="M324" s="81"/>
      <c r="N324" s="81"/>
      <c r="O324" s="81"/>
    </row>
    <row r="325" spans="1:17" ht="14.85" customHeight="1" x14ac:dyDescent="0.15">
      <c r="B325" s="35" t="s">
        <v>0</v>
      </c>
      <c r="C325" s="89"/>
      <c r="D325" s="36"/>
      <c r="E325" s="19">
        <v>138</v>
      </c>
      <c r="F325" s="19">
        <v>134</v>
      </c>
      <c r="G325" s="19">
        <v>4</v>
      </c>
      <c r="H325" s="117">
        <f t="shared" si="78"/>
        <v>17.185554171855539</v>
      </c>
      <c r="I325" s="5">
        <f t="shared" si="77"/>
        <v>18.457300275482094</v>
      </c>
      <c r="J325" s="5">
        <f t="shared" si="77"/>
        <v>5.1948051948051948</v>
      </c>
      <c r="K325" s="23"/>
      <c r="L325" s="23"/>
      <c r="M325" s="23"/>
      <c r="N325" s="23"/>
      <c r="O325" s="23"/>
    </row>
    <row r="326" spans="1:17" ht="14.85" customHeight="1" x14ac:dyDescent="0.15">
      <c r="B326" s="38" t="s">
        <v>1</v>
      </c>
      <c r="C326" s="79"/>
      <c r="D326" s="28"/>
      <c r="E326" s="39">
        <f>SUM(E323:E325)</f>
        <v>803</v>
      </c>
      <c r="F326" s="39">
        <f>SUM(F323:F325)</f>
        <v>726</v>
      </c>
      <c r="G326" s="39">
        <f>SUM(G323:G325)</f>
        <v>77</v>
      </c>
      <c r="H326" s="114">
        <f>IF(SUM(H323:H325)&gt;100,"－",SUM(H323:H325))</f>
        <v>100</v>
      </c>
      <c r="I326" s="6">
        <f>IF(SUM(I323:I325)&gt;100,"－",SUM(I323:I325))</f>
        <v>100</v>
      </c>
      <c r="J326" s="6">
        <f>IF(SUM(J323:J325)&gt;100,"－",SUM(J323:J325))</f>
        <v>100.00000000000001</v>
      </c>
      <c r="K326" s="23"/>
      <c r="L326" s="23"/>
      <c r="M326" s="23"/>
      <c r="N326" s="23"/>
      <c r="O326" s="23"/>
    </row>
    <row r="327" spans="1:17" ht="14.85" customHeight="1" x14ac:dyDescent="0.15">
      <c r="B327" s="63"/>
      <c r="C327" s="45"/>
      <c r="D327" s="45"/>
      <c r="E327" s="45"/>
      <c r="F327" s="45"/>
      <c r="G327" s="93"/>
      <c r="H327" s="46"/>
      <c r="I327" s="1"/>
      <c r="J327" s="1"/>
      <c r="K327" s="1"/>
    </row>
    <row r="328" spans="1:17" ht="15" customHeight="1" x14ac:dyDescent="0.15">
      <c r="A328" s="57" t="s">
        <v>556</v>
      </c>
      <c r="C328" s="7"/>
      <c r="D328" s="7"/>
      <c r="E328" s="7"/>
      <c r="H328" s="1"/>
      <c r="I328" s="1"/>
      <c r="J328" s="1"/>
      <c r="K328" s="1"/>
    </row>
    <row r="329" spans="1:17" ht="15" customHeight="1" x14ac:dyDescent="0.15">
      <c r="A329" s="1" t="s">
        <v>769</v>
      </c>
      <c r="B329" s="22"/>
      <c r="C329" s="7"/>
      <c r="D329" s="7"/>
      <c r="E329" s="7"/>
      <c r="I329" s="1"/>
      <c r="J329" s="1"/>
      <c r="K329" s="1"/>
    </row>
    <row r="330" spans="1:17" ht="13.65" customHeight="1" x14ac:dyDescent="0.15">
      <c r="B330" s="65"/>
      <c r="C330" s="33"/>
      <c r="D330" s="33"/>
      <c r="E330" s="33"/>
      <c r="F330" s="80"/>
      <c r="G330" s="87"/>
      <c r="H330" s="84" t="s">
        <v>2</v>
      </c>
      <c r="I330" s="87"/>
      <c r="J330" s="87"/>
      <c r="K330" s="110"/>
      <c r="L330" s="87"/>
      <c r="M330" s="84" t="s">
        <v>3</v>
      </c>
      <c r="N330" s="87"/>
      <c r="O330" s="85"/>
    </row>
    <row r="331" spans="1:17" ht="22.65" customHeight="1" x14ac:dyDescent="0.15">
      <c r="B331" s="34"/>
      <c r="C331" s="7"/>
      <c r="D331" s="7"/>
      <c r="E331" s="76"/>
      <c r="F331" s="98" t="s">
        <v>589</v>
      </c>
      <c r="G331" s="98" t="s">
        <v>231</v>
      </c>
      <c r="H331" s="98" t="s">
        <v>232</v>
      </c>
      <c r="I331" s="98" t="s">
        <v>591</v>
      </c>
      <c r="J331" s="104" t="s">
        <v>234</v>
      </c>
      <c r="K331" s="107" t="s">
        <v>589</v>
      </c>
      <c r="L331" s="98" t="s">
        <v>231</v>
      </c>
      <c r="M331" s="98" t="s">
        <v>232</v>
      </c>
      <c r="N331" s="98" t="s">
        <v>591</v>
      </c>
      <c r="O331" s="98" t="s">
        <v>234</v>
      </c>
    </row>
    <row r="332" spans="1:17" ht="12" customHeight="1" x14ac:dyDescent="0.15">
      <c r="B332" s="35"/>
      <c r="C332" s="36"/>
      <c r="D332" s="36"/>
      <c r="E332" s="77"/>
      <c r="F332" s="37"/>
      <c r="G332" s="37"/>
      <c r="H332" s="37"/>
      <c r="I332" s="37"/>
      <c r="J332" s="67"/>
      <c r="K332" s="111">
        <f>F$341</f>
        <v>2028</v>
      </c>
      <c r="L332" s="2">
        <f>G$341</f>
        <v>726</v>
      </c>
      <c r="M332" s="2">
        <f>H$341</f>
        <v>1302</v>
      </c>
      <c r="N332" s="2">
        <f>I$341</f>
        <v>1088</v>
      </c>
      <c r="O332" s="2">
        <f>J$341</f>
        <v>1011</v>
      </c>
    </row>
    <row r="333" spans="1:17" ht="15" customHeight="1" x14ac:dyDescent="0.15">
      <c r="B333" s="34" t="s">
        <v>380</v>
      </c>
      <c r="C333" s="7"/>
      <c r="D333" s="7"/>
      <c r="E333" s="7"/>
      <c r="F333" s="18">
        <v>14</v>
      </c>
      <c r="G333" s="18">
        <v>1</v>
      </c>
      <c r="H333" s="18">
        <v>13</v>
      </c>
      <c r="I333" s="18">
        <v>57</v>
      </c>
      <c r="J333" s="68">
        <v>57</v>
      </c>
      <c r="K333" s="113">
        <f t="shared" ref="K333:O340" si="79">F333/K$332*100</f>
        <v>0.69033530571992108</v>
      </c>
      <c r="L333" s="24">
        <f t="shared" si="79"/>
        <v>0.13774104683195593</v>
      </c>
      <c r="M333" s="4">
        <f t="shared" si="79"/>
        <v>0.99846390168970811</v>
      </c>
      <c r="N333" s="4">
        <f t="shared" si="79"/>
        <v>5.2389705882352944</v>
      </c>
      <c r="O333" s="4">
        <f t="shared" si="79"/>
        <v>5.637982195845697</v>
      </c>
      <c r="Q333" s="195"/>
    </row>
    <row r="334" spans="1:17" ht="15" customHeight="1" x14ac:dyDescent="0.15">
      <c r="B334" s="34" t="s">
        <v>54</v>
      </c>
      <c r="C334" s="7"/>
      <c r="D334" s="7"/>
      <c r="E334" s="7"/>
      <c r="F334" s="18">
        <v>557</v>
      </c>
      <c r="G334" s="18">
        <v>121</v>
      </c>
      <c r="H334" s="18">
        <v>436</v>
      </c>
      <c r="I334" s="18">
        <v>369</v>
      </c>
      <c r="J334" s="68">
        <v>345</v>
      </c>
      <c r="K334" s="113">
        <f t="shared" si="79"/>
        <v>27.465483234714007</v>
      </c>
      <c r="L334" s="24">
        <f t="shared" si="79"/>
        <v>16.666666666666664</v>
      </c>
      <c r="M334" s="4">
        <f t="shared" si="79"/>
        <v>33.486943164362522</v>
      </c>
      <c r="N334" s="4">
        <f t="shared" si="79"/>
        <v>33.915441176470587</v>
      </c>
      <c r="O334" s="4">
        <f t="shared" si="79"/>
        <v>34.124629080118694</v>
      </c>
      <c r="Q334" s="195"/>
    </row>
    <row r="335" spans="1:17" ht="15" customHeight="1" x14ac:dyDescent="0.15">
      <c r="B335" s="34" t="s">
        <v>55</v>
      </c>
      <c r="C335" s="7"/>
      <c r="D335" s="7"/>
      <c r="E335" s="7"/>
      <c r="F335" s="18">
        <v>560</v>
      </c>
      <c r="G335" s="18">
        <v>194</v>
      </c>
      <c r="H335" s="18">
        <v>366</v>
      </c>
      <c r="I335" s="18">
        <v>278</v>
      </c>
      <c r="J335" s="68">
        <v>255</v>
      </c>
      <c r="K335" s="113">
        <f t="shared" si="79"/>
        <v>27.613412228796847</v>
      </c>
      <c r="L335" s="24">
        <f t="shared" si="79"/>
        <v>26.721763085399449</v>
      </c>
      <c r="M335" s="4">
        <f t="shared" si="79"/>
        <v>28.110599078341014</v>
      </c>
      <c r="N335" s="4">
        <f t="shared" si="79"/>
        <v>25.551470588235293</v>
      </c>
      <c r="O335" s="4">
        <f t="shared" si="79"/>
        <v>25.222551928783382</v>
      </c>
      <c r="Q335" s="195"/>
    </row>
    <row r="336" spans="1:17" ht="15" customHeight="1" x14ac:dyDescent="0.15">
      <c r="B336" s="34" t="s">
        <v>112</v>
      </c>
      <c r="C336" s="7"/>
      <c r="D336" s="7"/>
      <c r="E336" s="7"/>
      <c r="F336" s="18">
        <v>385</v>
      </c>
      <c r="G336" s="18">
        <v>169</v>
      </c>
      <c r="H336" s="18">
        <v>216</v>
      </c>
      <c r="I336" s="18">
        <v>142</v>
      </c>
      <c r="J336" s="68">
        <v>128</v>
      </c>
      <c r="K336" s="113">
        <f t="shared" si="79"/>
        <v>18.984220907297829</v>
      </c>
      <c r="L336" s="24">
        <f t="shared" si="79"/>
        <v>23.278236914600551</v>
      </c>
      <c r="M336" s="4">
        <f t="shared" si="79"/>
        <v>16.589861751152075</v>
      </c>
      <c r="N336" s="4">
        <f t="shared" si="79"/>
        <v>13.051470588235295</v>
      </c>
      <c r="O336" s="4">
        <f t="shared" si="79"/>
        <v>12.660731948565775</v>
      </c>
      <c r="Q336" s="195"/>
    </row>
    <row r="337" spans="1:17" ht="15" customHeight="1" x14ac:dyDescent="0.15">
      <c r="B337" s="34" t="s">
        <v>113</v>
      </c>
      <c r="C337" s="7"/>
      <c r="D337" s="7"/>
      <c r="E337" s="7"/>
      <c r="F337" s="18">
        <v>172</v>
      </c>
      <c r="G337" s="18">
        <v>86</v>
      </c>
      <c r="H337" s="18">
        <v>86</v>
      </c>
      <c r="I337" s="18">
        <v>74</v>
      </c>
      <c r="J337" s="68">
        <v>68</v>
      </c>
      <c r="K337" s="113">
        <f t="shared" si="79"/>
        <v>8.4812623274161734</v>
      </c>
      <c r="L337" s="24">
        <f t="shared" si="79"/>
        <v>11.84573002754821</v>
      </c>
      <c r="M337" s="4">
        <f t="shared" si="79"/>
        <v>6.6052227342549923</v>
      </c>
      <c r="N337" s="4">
        <f t="shared" si="79"/>
        <v>6.8014705882352935</v>
      </c>
      <c r="O337" s="4">
        <f t="shared" si="79"/>
        <v>6.7260138476755689</v>
      </c>
      <c r="Q337" s="195"/>
    </row>
    <row r="338" spans="1:17" ht="15" customHeight="1" x14ac:dyDescent="0.15">
      <c r="B338" s="34" t="s">
        <v>467</v>
      </c>
      <c r="C338" s="7"/>
      <c r="D338" s="7"/>
      <c r="E338" s="7"/>
      <c r="F338" s="18">
        <v>204</v>
      </c>
      <c r="G338" s="18">
        <v>113</v>
      </c>
      <c r="H338" s="18">
        <v>91</v>
      </c>
      <c r="I338" s="18">
        <v>72</v>
      </c>
      <c r="J338" s="68">
        <v>66</v>
      </c>
      <c r="K338" s="113">
        <f t="shared" si="79"/>
        <v>10.059171597633137</v>
      </c>
      <c r="L338" s="24">
        <f t="shared" si="79"/>
        <v>15.564738292011018</v>
      </c>
      <c r="M338" s="4">
        <f t="shared" si="79"/>
        <v>6.9892473118279561</v>
      </c>
      <c r="N338" s="4">
        <f t="shared" si="79"/>
        <v>6.6176470588235299</v>
      </c>
      <c r="O338" s="4">
        <f t="shared" si="79"/>
        <v>6.5281899109792292</v>
      </c>
      <c r="Q338" s="195"/>
    </row>
    <row r="339" spans="1:17" ht="15" customHeight="1" x14ac:dyDescent="0.15">
      <c r="B339" s="34" t="s">
        <v>115</v>
      </c>
      <c r="C339" s="7"/>
      <c r="D339" s="7"/>
      <c r="E339" s="7"/>
      <c r="F339" s="18">
        <v>25</v>
      </c>
      <c r="G339" s="18">
        <v>16</v>
      </c>
      <c r="H339" s="18">
        <v>9</v>
      </c>
      <c r="I339" s="18">
        <v>6</v>
      </c>
      <c r="J339" s="68">
        <v>6</v>
      </c>
      <c r="K339" s="113">
        <f t="shared" si="79"/>
        <v>1.2327416173570021</v>
      </c>
      <c r="L339" s="24">
        <f t="shared" si="79"/>
        <v>2.2038567493112948</v>
      </c>
      <c r="M339" s="4">
        <f t="shared" si="79"/>
        <v>0.69124423963133641</v>
      </c>
      <c r="N339" s="4">
        <f t="shared" si="79"/>
        <v>0.55147058823529416</v>
      </c>
      <c r="O339" s="4">
        <f t="shared" si="79"/>
        <v>0.59347181008902083</v>
      </c>
      <c r="Q339" s="195"/>
    </row>
    <row r="340" spans="1:17" ht="15" customHeight="1" x14ac:dyDescent="0.15">
      <c r="B340" s="34" t="s">
        <v>0</v>
      </c>
      <c r="C340" s="36"/>
      <c r="D340" s="36"/>
      <c r="E340" s="36"/>
      <c r="F340" s="19">
        <v>111</v>
      </c>
      <c r="G340" s="19">
        <v>26</v>
      </c>
      <c r="H340" s="19">
        <v>85</v>
      </c>
      <c r="I340" s="19">
        <v>90</v>
      </c>
      <c r="J340" s="73">
        <v>86</v>
      </c>
      <c r="K340" s="117">
        <f t="shared" si="79"/>
        <v>5.4733727810650894</v>
      </c>
      <c r="L340" s="26">
        <f t="shared" si="79"/>
        <v>3.5812672176308542</v>
      </c>
      <c r="M340" s="5">
        <f t="shared" si="79"/>
        <v>6.5284178187403992</v>
      </c>
      <c r="N340" s="5">
        <f t="shared" si="79"/>
        <v>8.2720588235294112</v>
      </c>
      <c r="O340" s="5">
        <f t="shared" si="79"/>
        <v>8.5064292779426314</v>
      </c>
      <c r="Q340" s="195"/>
    </row>
    <row r="341" spans="1:17" ht="15" customHeight="1" x14ac:dyDescent="0.15">
      <c r="B341" s="38" t="s">
        <v>1</v>
      </c>
      <c r="C341" s="28"/>
      <c r="D341" s="28"/>
      <c r="E341" s="29"/>
      <c r="F341" s="39">
        <f t="shared" ref="F341:O341" si="80">SUM(F333:F340)</f>
        <v>2028</v>
      </c>
      <c r="G341" s="39">
        <f t="shared" si="80"/>
        <v>726</v>
      </c>
      <c r="H341" s="39">
        <f t="shared" si="80"/>
        <v>1302</v>
      </c>
      <c r="I341" s="39">
        <f t="shared" si="80"/>
        <v>1088</v>
      </c>
      <c r="J341" s="69">
        <f t="shared" si="80"/>
        <v>1011</v>
      </c>
      <c r="K341" s="114">
        <f t="shared" si="80"/>
        <v>100.00000000000001</v>
      </c>
      <c r="L341" s="25">
        <f t="shared" si="80"/>
        <v>100</v>
      </c>
      <c r="M341" s="6">
        <f t="shared" si="80"/>
        <v>99.999999999999986</v>
      </c>
      <c r="N341" s="6">
        <f t="shared" si="80"/>
        <v>99.999999999999986</v>
      </c>
      <c r="O341" s="6">
        <f t="shared" si="80"/>
        <v>100</v>
      </c>
    </row>
    <row r="342" spans="1:17" ht="15" customHeight="1" x14ac:dyDescent="0.15">
      <c r="B342" s="38" t="s">
        <v>110</v>
      </c>
      <c r="C342" s="28"/>
      <c r="D342" s="28"/>
      <c r="E342" s="29"/>
      <c r="F342" s="40">
        <v>2.6108502869066248</v>
      </c>
      <c r="G342" s="40">
        <v>3.1542857142857144</v>
      </c>
      <c r="H342" s="40">
        <v>2.2982744453574364</v>
      </c>
      <c r="I342" s="40">
        <v>2.162324649298597</v>
      </c>
      <c r="J342" s="40">
        <v>2.1416216216216215</v>
      </c>
      <c r="K342" s="1"/>
    </row>
    <row r="343" spans="1:17" ht="15" customHeight="1" x14ac:dyDescent="0.15">
      <c r="B343" s="38" t="s">
        <v>111</v>
      </c>
      <c r="C343" s="28"/>
      <c r="D343" s="28"/>
      <c r="E343" s="29"/>
      <c r="F343" s="47">
        <v>17</v>
      </c>
      <c r="G343" s="47">
        <v>17</v>
      </c>
      <c r="H343" s="47">
        <v>13</v>
      </c>
      <c r="I343" s="47">
        <v>14</v>
      </c>
      <c r="J343" s="47">
        <v>14</v>
      </c>
      <c r="K343" s="1"/>
    </row>
    <row r="344" spans="1:17" ht="15" customHeight="1" x14ac:dyDescent="0.15">
      <c r="C344" s="7"/>
      <c r="D344" s="7"/>
      <c r="E344" s="7"/>
      <c r="H344" s="1"/>
      <c r="I344" s="1"/>
      <c r="J344" s="1"/>
      <c r="K344" s="1"/>
    </row>
    <row r="345" spans="1:17" ht="15" customHeight="1" x14ac:dyDescent="0.15">
      <c r="A345" s="74" t="s">
        <v>770</v>
      </c>
      <c r="C345" s="7"/>
      <c r="D345" s="7"/>
      <c r="E345" s="7"/>
      <c r="H345" s="1"/>
      <c r="I345" s="1"/>
      <c r="J345" s="1"/>
      <c r="K345" s="1"/>
    </row>
    <row r="346" spans="1:17" ht="15" customHeight="1" x14ac:dyDescent="0.15">
      <c r="A346" s="1" t="s">
        <v>771</v>
      </c>
      <c r="B346" s="22"/>
      <c r="C346" s="7"/>
      <c r="D346" s="7"/>
      <c r="E346" s="7"/>
      <c r="I346" s="1"/>
      <c r="J346" s="1"/>
      <c r="K346" s="1"/>
    </row>
    <row r="347" spans="1:17" ht="13.65" customHeight="1" x14ac:dyDescent="0.15">
      <c r="B347" s="65"/>
      <c r="C347" s="33"/>
      <c r="D347" s="33"/>
      <c r="E347" s="33"/>
      <c r="F347" s="80"/>
      <c r="G347" s="87"/>
      <c r="H347" s="84" t="s">
        <v>2</v>
      </c>
      <c r="I347" s="87"/>
      <c r="J347" s="87"/>
      <c r="K347" s="110"/>
      <c r="L347" s="87"/>
      <c r="M347" s="84" t="s">
        <v>3</v>
      </c>
      <c r="N347" s="87"/>
      <c r="O347" s="85"/>
    </row>
    <row r="348" spans="1:17" ht="22.65" customHeight="1" x14ac:dyDescent="0.15">
      <c r="B348" s="34"/>
      <c r="C348" s="7"/>
      <c r="D348" s="7"/>
      <c r="E348" s="76"/>
      <c r="F348" s="98" t="s">
        <v>589</v>
      </c>
      <c r="G348" s="98" t="s">
        <v>231</v>
      </c>
      <c r="H348" s="98" t="s">
        <v>232</v>
      </c>
      <c r="I348" s="98" t="s">
        <v>591</v>
      </c>
      <c r="J348" s="104" t="s">
        <v>234</v>
      </c>
      <c r="K348" s="107" t="s">
        <v>589</v>
      </c>
      <c r="L348" s="98" t="s">
        <v>231</v>
      </c>
      <c r="M348" s="98" t="s">
        <v>232</v>
      </c>
      <c r="N348" s="98" t="s">
        <v>591</v>
      </c>
      <c r="O348" s="98" t="s">
        <v>234</v>
      </c>
    </row>
    <row r="349" spans="1:17" ht="12" customHeight="1" x14ac:dyDescent="0.15">
      <c r="B349" s="35"/>
      <c r="C349" s="36"/>
      <c r="D349" s="36"/>
      <c r="E349" s="77"/>
      <c r="F349" s="37"/>
      <c r="G349" s="37"/>
      <c r="H349" s="37"/>
      <c r="I349" s="37"/>
      <c r="J349" s="67"/>
      <c r="K349" s="111">
        <f>F$341-F333</f>
        <v>2014</v>
      </c>
      <c r="L349" s="2">
        <f>G$341-G333</f>
        <v>725</v>
      </c>
      <c r="M349" s="2">
        <f>H$341-H333</f>
        <v>1289</v>
      </c>
      <c r="N349" s="2">
        <f>I$341-I333</f>
        <v>1031</v>
      </c>
      <c r="O349" s="2">
        <f>J$341-J333</f>
        <v>954</v>
      </c>
    </row>
    <row r="350" spans="1:17" ht="15" customHeight="1" x14ac:dyDescent="0.15">
      <c r="B350" s="34" t="s">
        <v>468</v>
      </c>
      <c r="C350" s="7"/>
      <c r="D350" s="7"/>
      <c r="E350" s="7"/>
      <c r="F350" s="18">
        <v>255</v>
      </c>
      <c r="G350" s="18">
        <v>91</v>
      </c>
      <c r="H350" s="18">
        <v>164</v>
      </c>
      <c r="I350" s="18">
        <v>153</v>
      </c>
      <c r="J350" s="68">
        <v>145</v>
      </c>
      <c r="K350" s="113">
        <f t="shared" ref="K350:K354" si="81">F350/K$349*100</f>
        <v>12.661370407149949</v>
      </c>
      <c r="L350" s="24">
        <f t="shared" ref="L350:L354" si="82">G350/L$349*100</f>
        <v>12.551724137931034</v>
      </c>
      <c r="M350" s="4">
        <f t="shared" ref="M350:M354" si="83">H350/M$349*100</f>
        <v>12.723041117145073</v>
      </c>
      <c r="N350" s="4">
        <f t="shared" ref="N350:N354" si="84">I350/N$349*100</f>
        <v>14.839961202715809</v>
      </c>
      <c r="O350" s="4">
        <f t="shared" ref="O350:O354" si="85">J350/O$349*100</f>
        <v>15.199161425576522</v>
      </c>
      <c r="Q350" s="195"/>
    </row>
    <row r="351" spans="1:17" ht="15" customHeight="1" x14ac:dyDescent="0.15">
      <c r="B351" s="34" t="s">
        <v>469</v>
      </c>
      <c r="C351" s="7"/>
      <c r="D351" s="7"/>
      <c r="E351" s="7"/>
      <c r="F351" s="18">
        <v>644</v>
      </c>
      <c r="G351" s="18">
        <v>204</v>
      </c>
      <c r="H351" s="18">
        <v>440</v>
      </c>
      <c r="I351" s="18">
        <v>285</v>
      </c>
      <c r="J351" s="68">
        <v>262</v>
      </c>
      <c r="K351" s="113">
        <f t="shared" si="81"/>
        <v>31.976166832174773</v>
      </c>
      <c r="L351" s="24">
        <f t="shared" si="82"/>
        <v>28.137931034482762</v>
      </c>
      <c r="M351" s="4">
        <f t="shared" si="83"/>
        <v>34.134988363072146</v>
      </c>
      <c r="N351" s="4">
        <f t="shared" si="84"/>
        <v>27.643064985451016</v>
      </c>
      <c r="O351" s="4">
        <f t="shared" si="85"/>
        <v>27.463312368972748</v>
      </c>
      <c r="Q351" s="195"/>
    </row>
    <row r="352" spans="1:17" ht="15" customHeight="1" x14ac:dyDescent="0.15">
      <c r="B352" s="34" t="s">
        <v>557</v>
      </c>
      <c r="C352" s="7"/>
      <c r="D352" s="7"/>
      <c r="E352" s="7"/>
      <c r="F352" s="18">
        <v>476</v>
      </c>
      <c r="G352" s="18">
        <v>194</v>
      </c>
      <c r="H352" s="18">
        <v>282</v>
      </c>
      <c r="I352" s="18">
        <v>270</v>
      </c>
      <c r="J352" s="68">
        <v>250</v>
      </c>
      <c r="K352" s="113">
        <f t="shared" si="81"/>
        <v>23.634558093346573</v>
      </c>
      <c r="L352" s="24">
        <f t="shared" si="82"/>
        <v>26.758620689655171</v>
      </c>
      <c r="M352" s="4">
        <f t="shared" si="83"/>
        <v>21.87742435996897</v>
      </c>
      <c r="N352" s="4">
        <f t="shared" si="84"/>
        <v>26.188166828322018</v>
      </c>
      <c r="O352" s="4">
        <f t="shared" si="85"/>
        <v>26.20545073375262</v>
      </c>
      <c r="Q352" s="195"/>
    </row>
    <row r="353" spans="1:17" ht="15" customHeight="1" x14ac:dyDescent="0.15">
      <c r="B353" s="34" t="s">
        <v>558</v>
      </c>
      <c r="C353" s="7"/>
      <c r="D353" s="7"/>
      <c r="E353" s="7"/>
      <c r="F353" s="18">
        <v>403</v>
      </c>
      <c r="G353" s="18">
        <v>119</v>
      </c>
      <c r="H353" s="18">
        <v>284</v>
      </c>
      <c r="I353" s="18">
        <v>230</v>
      </c>
      <c r="J353" s="68">
        <v>211</v>
      </c>
      <c r="K353" s="113">
        <f t="shared" si="81"/>
        <v>20.009930486593845</v>
      </c>
      <c r="L353" s="24">
        <f t="shared" si="82"/>
        <v>16.413793103448278</v>
      </c>
      <c r="M353" s="4">
        <f t="shared" si="83"/>
        <v>22.032583397982933</v>
      </c>
      <c r="N353" s="4">
        <f t="shared" si="84"/>
        <v>22.30843840931135</v>
      </c>
      <c r="O353" s="4">
        <f t="shared" si="85"/>
        <v>22.117400419287211</v>
      </c>
      <c r="Q353" s="195"/>
    </row>
    <row r="354" spans="1:17" ht="15" customHeight="1" x14ac:dyDescent="0.15">
      <c r="B354" s="34" t="s">
        <v>0</v>
      </c>
      <c r="C354" s="36"/>
      <c r="D354" s="36"/>
      <c r="E354" s="36"/>
      <c r="F354" s="19">
        <v>236</v>
      </c>
      <c r="G354" s="19">
        <v>117</v>
      </c>
      <c r="H354" s="19">
        <v>119</v>
      </c>
      <c r="I354" s="19">
        <v>93</v>
      </c>
      <c r="J354" s="73">
        <v>86</v>
      </c>
      <c r="K354" s="117">
        <f t="shared" si="81"/>
        <v>11.717974180734856</v>
      </c>
      <c r="L354" s="26">
        <f t="shared" si="82"/>
        <v>16.137931034482758</v>
      </c>
      <c r="M354" s="5">
        <f t="shared" si="83"/>
        <v>9.2319627618308768</v>
      </c>
      <c r="N354" s="5">
        <f t="shared" si="84"/>
        <v>9.0203685741998072</v>
      </c>
      <c r="O354" s="5">
        <f t="shared" si="85"/>
        <v>9.0146750524109009</v>
      </c>
      <c r="Q354" s="195"/>
    </row>
    <row r="355" spans="1:17" ht="15" customHeight="1" x14ac:dyDescent="0.15">
      <c r="B355" s="38" t="s">
        <v>1</v>
      </c>
      <c r="C355" s="28"/>
      <c r="D355" s="28"/>
      <c r="E355" s="29"/>
      <c r="F355" s="39">
        <f t="shared" ref="F355:O355" si="86">SUM(F350:F354)</f>
        <v>2014</v>
      </c>
      <c r="G355" s="39">
        <f t="shared" si="86"/>
        <v>725</v>
      </c>
      <c r="H355" s="39">
        <f t="shared" si="86"/>
        <v>1289</v>
      </c>
      <c r="I355" s="39">
        <f t="shared" si="86"/>
        <v>1031</v>
      </c>
      <c r="J355" s="69">
        <f t="shared" si="86"/>
        <v>954</v>
      </c>
      <c r="K355" s="114">
        <f t="shared" si="86"/>
        <v>100</v>
      </c>
      <c r="L355" s="25">
        <f t="shared" si="86"/>
        <v>100</v>
      </c>
      <c r="M355" s="6">
        <f t="shared" si="86"/>
        <v>99.999999999999986</v>
      </c>
      <c r="N355" s="6">
        <f t="shared" si="86"/>
        <v>100</v>
      </c>
      <c r="O355" s="6">
        <f t="shared" si="86"/>
        <v>100</v>
      </c>
    </row>
    <row r="356" spans="1:17" ht="15" customHeight="1" x14ac:dyDescent="0.15">
      <c r="C356" s="7"/>
      <c r="D356" s="7"/>
      <c r="E356" s="7"/>
      <c r="H356" s="1"/>
      <c r="I356" s="1"/>
      <c r="J356" s="1"/>
      <c r="K356" s="1"/>
    </row>
    <row r="357" spans="1:17" ht="15" customHeight="1" x14ac:dyDescent="0.15">
      <c r="A357" s="1" t="s">
        <v>772</v>
      </c>
      <c r="B357" s="22"/>
      <c r="C357" s="7"/>
      <c r="D357" s="7"/>
      <c r="E357" s="7"/>
      <c r="I357" s="1"/>
      <c r="J357" s="1"/>
      <c r="K357" s="1"/>
    </row>
    <row r="358" spans="1:17" ht="13.65" customHeight="1" x14ac:dyDescent="0.15">
      <c r="B358" s="65"/>
      <c r="C358" s="33"/>
      <c r="D358" s="33"/>
      <c r="E358" s="33"/>
      <c r="F358" s="80"/>
      <c r="G358" s="87"/>
      <c r="H358" s="84" t="s">
        <v>2</v>
      </c>
      <c r="I358" s="87"/>
      <c r="J358" s="87"/>
      <c r="K358" s="110"/>
      <c r="L358" s="87"/>
      <c r="M358" s="84" t="s">
        <v>3</v>
      </c>
      <c r="N358" s="87"/>
      <c r="O358" s="85"/>
    </row>
    <row r="359" spans="1:17" ht="22.65" customHeight="1" x14ac:dyDescent="0.15">
      <c r="B359" s="34"/>
      <c r="C359" s="7"/>
      <c r="D359" s="7"/>
      <c r="E359" s="76"/>
      <c r="F359" s="98" t="s">
        <v>589</v>
      </c>
      <c r="G359" s="98" t="s">
        <v>231</v>
      </c>
      <c r="H359" s="98" t="s">
        <v>232</v>
      </c>
      <c r="I359" s="98" t="s">
        <v>591</v>
      </c>
      <c r="J359" s="104" t="s">
        <v>234</v>
      </c>
      <c r="K359" s="107" t="s">
        <v>589</v>
      </c>
      <c r="L359" s="98" t="s">
        <v>231</v>
      </c>
      <c r="M359" s="98" t="s">
        <v>232</v>
      </c>
      <c r="N359" s="98" t="s">
        <v>591</v>
      </c>
      <c r="O359" s="98" t="s">
        <v>234</v>
      </c>
    </row>
    <row r="360" spans="1:17" ht="12" customHeight="1" x14ac:dyDescent="0.15">
      <c r="B360" s="35"/>
      <c r="C360" s="36"/>
      <c r="D360" s="36"/>
      <c r="E360" s="77"/>
      <c r="F360" s="37"/>
      <c r="G360" s="37"/>
      <c r="H360" s="37"/>
      <c r="I360" s="37"/>
      <c r="J360" s="67"/>
      <c r="K360" s="111">
        <f>F$341</f>
        <v>2028</v>
      </c>
      <c r="L360" s="2">
        <f>G$341</f>
        <v>726</v>
      </c>
      <c r="M360" s="2">
        <f>H$341</f>
        <v>1302</v>
      </c>
      <c r="N360" s="2">
        <f>I$341</f>
        <v>1088</v>
      </c>
      <c r="O360" s="2">
        <f>J$341</f>
        <v>1011</v>
      </c>
    </row>
    <row r="361" spans="1:17" ht="15" customHeight="1" x14ac:dyDescent="0.15">
      <c r="B361" s="34" t="s">
        <v>369</v>
      </c>
      <c r="C361" s="7"/>
      <c r="D361" s="7"/>
      <c r="E361" s="7"/>
      <c r="F361" s="18">
        <v>1647</v>
      </c>
      <c r="G361" s="18">
        <v>641</v>
      </c>
      <c r="H361" s="18">
        <v>1006</v>
      </c>
      <c r="I361" s="18">
        <v>748</v>
      </c>
      <c r="J361" s="68">
        <v>677</v>
      </c>
      <c r="K361" s="113">
        <f t="shared" ref="K361:O363" si="87">F361/K$360*100</f>
        <v>81.213017751479285</v>
      </c>
      <c r="L361" s="24">
        <f t="shared" si="87"/>
        <v>88.292011019283748</v>
      </c>
      <c r="M361" s="4">
        <f t="shared" si="87"/>
        <v>77.265745007680493</v>
      </c>
      <c r="N361" s="4">
        <f t="shared" si="87"/>
        <v>68.75</v>
      </c>
      <c r="O361" s="4">
        <f t="shared" si="87"/>
        <v>66.963402571711171</v>
      </c>
      <c r="Q361" s="195"/>
    </row>
    <row r="362" spans="1:17" ht="15" customHeight="1" x14ac:dyDescent="0.15">
      <c r="B362" s="34" t="s">
        <v>470</v>
      </c>
      <c r="C362" s="7"/>
      <c r="D362" s="7"/>
      <c r="E362" s="7"/>
      <c r="F362" s="18">
        <v>293</v>
      </c>
      <c r="G362" s="18">
        <v>58</v>
      </c>
      <c r="H362" s="18">
        <v>235</v>
      </c>
      <c r="I362" s="18">
        <v>268</v>
      </c>
      <c r="J362" s="68">
        <v>264</v>
      </c>
      <c r="K362" s="113">
        <f t="shared" si="87"/>
        <v>14.447731755424062</v>
      </c>
      <c r="L362" s="24">
        <f t="shared" si="87"/>
        <v>7.9889807162534439</v>
      </c>
      <c r="M362" s="4">
        <f t="shared" si="87"/>
        <v>18.049155145929337</v>
      </c>
      <c r="N362" s="4">
        <f t="shared" si="87"/>
        <v>24.632352941176471</v>
      </c>
      <c r="O362" s="4">
        <f t="shared" si="87"/>
        <v>26.112759643916917</v>
      </c>
      <c r="Q362" s="195"/>
    </row>
    <row r="363" spans="1:17" ht="15" customHeight="1" x14ac:dyDescent="0.15">
      <c r="B363" s="34" t="s">
        <v>0</v>
      </c>
      <c r="C363" s="36"/>
      <c r="D363" s="36"/>
      <c r="E363" s="36"/>
      <c r="F363" s="19">
        <v>88</v>
      </c>
      <c r="G363" s="19">
        <v>27</v>
      </c>
      <c r="H363" s="19">
        <v>61</v>
      </c>
      <c r="I363" s="19">
        <v>72</v>
      </c>
      <c r="J363" s="73">
        <v>70</v>
      </c>
      <c r="K363" s="117">
        <f t="shared" si="87"/>
        <v>4.3392504930966469</v>
      </c>
      <c r="L363" s="26">
        <f t="shared" si="87"/>
        <v>3.71900826446281</v>
      </c>
      <c r="M363" s="5">
        <f t="shared" si="87"/>
        <v>4.6850998463901696</v>
      </c>
      <c r="N363" s="5">
        <f t="shared" si="87"/>
        <v>6.6176470588235299</v>
      </c>
      <c r="O363" s="5">
        <f t="shared" si="87"/>
        <v>6.9238377843719086</v>
      </c>
      <c r="Q363" s="195"/>
    </row>
    <row r="364" spans="1:17" ht="15" customHeight="1" x14ac:dyDescent="0.15">
      <c r="B364" s="38" t="s">
        <v>1</v>
      </c>
      <c r="C364" s="28"/>
      <c r="D364" s="28"/>
      <c r="E364" s="29"/>
      <c r="F364" s="39">
        <f t="shared" ref="F364:O364" si="88">SUM(F361:F363)</f>
        <v>2028</v>
      </c>
      <c r="G364" s="39">
        <f t="shared" si="88"/>
        <v>726</v>
      </c>
      <c r="H364" s="39">
        <f t="shared" si="88"/>
        <v>1302</v>
      </c>
      <c r="I364" s="39">
        <f t="shared" si="88"/>
        <v>1088</v>
      </c>
      <c r="J364" s="69">
        <f t="shared" si="88"/>
        <v>1011</v>
      </c>
      <c r="K364" s="114">
        <f t="shared" si="88"/>
        <v>99.999999999999986</v>
      </c>
      <c r="L364" s="25">
        <f t="shared" si="88"/>
        <v>100</v>
      </c>
      <c r="M364" s="6">
        <f t="shared" si="88"/>
        <v>100</v>
      </c>
      <c r="N364" s="6">
        <f t="shared" si="88"/>
        <v>100</v>
      </c>
      <c r="O364" s="6">
        <f t="shared" si="88"/>
        <v>100</v>
      </c>
    </row>
    <row r="365" spans="1:17" ht="15" customHeight="1" x14ac:dyDescent="0.15">
      <c r="C365" s="7"/>
      <c r="D365" s="7"/>
      <c r="E365" s="7"/>
      <c r="H365" s="1"/>
      <c r="I365" s="1"/>
      <c r="J365" s="1"/>
      <c r="K365" s="1"/>
    </row>
    <row r="366" spans="1:17" ht="14.25" customHeight="1" x14ac:dyDescent="0.15">
      <c r="A366" s="1" t="s">
        <v>773</v>
      </c>
      <c r="B366" s="63"/>
      <c r="C366" s="45"/>
      <c r="D366" s="45"/>
      <c r="E366" s="45"/>
      <c r="F366" s="45"/>
      <c r="G366" s="45"/>
      <c r="H366" s="55"/>
      <c r="I366" s="23"/>
      <c r="J366" s="1"/>
      <c r="K366" s="1"/>
    </row>
    <row r="367" spans="1:17" ht="13.65" customHeight="1" x14ac:dyDescent="0.15">
      <c r="B367" s="65"/>
      <c r="C367" s="33"/>
      <c r="D367" s="33"/>
      <c r="E367" s="33"/>
      <c r="F367" s="80"/>
      <c r="G367" s="87"/>
      <c r="H367" s="84" t="s">
        <v>2</v>
      </c>
      <c r="I367" s="87"/>
      <c r="J367" s="87"/>
      <c r="K367" s="110"/>
      <c r="L367" s="87"/>
      <c r="M367" s="84" t="s">
        <v>3</v>
      </c>
      <c r="N367" s="87"/>
      <c r="O367" s="85"/>
    </row>
    <row r="368" spans="1:17" ht="22.65" customHeight="1" x14ac:dyDescent="0.15">
      <c r="B368" s="71" t="s">
        <v>474</v>
      </c>
      <c r="C368" s="45"/>
      <c r="D368" s="45"/>
      <c r="E368" s="259"/>
      <c r="F368" s="98" t="s">
        <v>589</v>
      </c>
      <c r="G368" s="98" t="s">
        <v>231</v>
      </c>
      <c r="H368" s="98" t="s">
        <v>232</v>
      </c>
      <c r="I368" s="98" t="s">
        <v>591</v>
      </c>
      <c r="J368" s="104" t="s">
        <v>234</v>
      </c>
      <c r="K368" s="107" t="s">
        <v>589</v>
      </c>
      <c r="L368" s="98" t="s">
        <v>231</v>
      </c>
      <c r="M368" s="98" t="s">
        <v>232</v>
      </c>
      <c r="N368" s="98" t="s">
        <v>591</v>
      </c>
      <c r="O368" s="98" t="s">
        <v>234</v>
      </c>
    </row>
    <row r="369" spans="2:17" ht="12" customHeight="1" x14ac:dyDescent="0.15">
      <c r="B369" s="35"/>
      <c r="C369" s="36"/>
      <c r="D369" s="36"/>
      <c r="E369" s="77"/>
      <c r="F369" s="37"/>
      <c r="G369" s="37"/>
      <c r="H369" s="37"/>
      <c r="I369" s="37"/>
      <c r="J369" s="67"/>
      <c r="K369" s="111">
        <f>F374</f>
        <v>72818</v>
      </c>
      <c r="L369" s="2">
        <f t="shared" ref="L369:O369" si="89">G374</f>
        <v>29204</v>
      </c>
      <c r="M369" s="2">
        <f t="shared" si="89"/>
        <v>21995</v>
      </c>
      <c r="N369" s="2">
        <f t="shared" si="89"/>
        <v>2546</v>
      </c>
      <c r="O369" s="2">
        <f t="shared" si="89"/>
        <v>19073</v>
      </c>
    </row>
    <row r="370" spans="2:17" ht="15" customHeight="1" x14ac:dyDescent="0.15">
      <c r="B370" s="34" t="s">
        <v>227</v>
      </c>
      <c r="C370" s="7"/>
      <c r="D370" s="7"/>
      <c r="E370" s="7"/>
      <c r="F370" s="18">
        <v>11516</v>
      </c>
      <c r="G370" s="18">
        <v>2942</v>
      </c>
      <c r="H370" s="18">
        <v>3222</v>
      </c>
      <c r="I370" s="18">
        <v>289</v>
      </c>
      <c r="J370" s="68">
        <v>5063</v>
      </c>
      <c r="K370" s="113">
        <f>F370/K$369*100</f>
        <v>15.814771073086325</v>
      </c>
      <c r="L370" s="24">
        <f t="shared" ref="L370:L373" si="90">G370/L$369*100</f>
        <v>10.073962470894399</v>
      </c>
      <c r="M370" s="4">
        <f t="shared" ref="M370:M373" si="91">H370/M$369*100</f>
        <v>14.648783814503297</v>
      </c>
      <c r="N370" s="4">
        <f t="shared" ref="N370:N373" si="92">I370/N$369*100</f>
        <v>11.351139041633935</v>
      </c>
      <c r="O370" s="4">
        <f t="shared" ref="O370:O373" si="93">J370/O$369*100</f>
        <v>26.545378283437319</v>
      </c>
      <c r="Q370" s="195"/>
    </row>
    <row r="371" spans="2:17" ht="15" customHeight="1" x14ac:dyDescent="0.15">
      <c r="B371" s="34" t="s">
        <v>212</v>
      </c>
      <c r="C371" s="7"/>
      <c r="D371" s="7"/>
      <c r="E371" s="7"/>
      <c r="F371" s="18">
        <v>8769</v>
      </c>
      <c r="G371" s="18">
        <v>2646</v>
      </c>
      <c r="H371" s="18">
        <v>3438</v>
      </c>
      <c r="I371" s="18">
        <v>327</v>
      </c>
      <c r="J371" s="68">
        <v>2358</v>
      </c>
      <c r="K371" s="113">
        <f t="shared" ref="K371:K373" si="94">F371/K$369*100</f>
        <v>12.042352165673323</v>
      </c>
      <c r="L371" s="24">
        <f t="shared" si="90"/>
        <v>9.0604026845637584</v>
      </c>
      <c r="M371" s="4">
        <f t="shared" si="91"/>
        <v>15.630825187542625</v>
      </c>
      <c r="N371" s="4">
        <f t="shared" si="92"/>
        <v>12.843676355066771</v>
      </c>
      <c r="O371" s="4">
        <f t="shared" si="93"/>
        <v>12.363026267498558</v>
      </c>
      <c r="Q371" s="195"/>
    </row>
    <row r="372" spans="2:17" ht="15" customHeight="1" x14ac:dyDescent="0.15">
      <c r="B372" s="34" t="s">
        <v>213</v>
      </c>
      <c r="C372" s="7"/>
      <c r="D372" s="7"/>
      <c r="E372" s="7"/>
      <c r="F372" s="18">
        <v>48899</v>
      </c>
      <c r="G372" s="18">
        <v>22106</v>
      </c>
      <c r="H372" s="18">
        <v>14096</v>
      </c>
      <c r="I372" s="18">
        <v>1879</v>
      </c>
      <c r="J372" s="68">
        <v>10818</v>
      </c>
      <c r="K372" s="113">
        <f t="shared" si="94"/>
        <v>67.152352440330688</v>
      </c>
      <c r="L372" s="24">
        <f t="shared" si="90"/>
        <v>75.695110258868652</v>
      </c>
      <c r="M372" s="4">
        <f t="shared" si="91"/>
        <v>64.08729256649238</v>
      </c>
      <c r="N372" s="4">
        <f t="shared" si="92"/>
        <v>73.802042419481538</v>
      </c>
      <c r="O372" s="4">
        <f t="shared" si="93"/>
        <v>56.718922036386509</v>
      </c>
      <c r="Q372" s="195"/>
    </row>
    <row r="373" spans="2:17" ht="15" customHeight="1" x14ac:dyDescent="0.15">
      <c r="B373" s="34" t="s">
        <v>226</v>
      </c>
      <c r="C373" s="36"/>
      <c r="D373" s="36"/>
      <c r="E373" s="36"/>
      <c r="F373" s="19">
        <v>3634</v>
      </c>
      <c r="G373" s="19">
        <v>1510</v>
      </c>
      <c r="H373" s="19">
        <v>1239</v>
      </c>
      <c r="I373" s="19">
        <v>51</v>
      </c>
      <c r="J373" s="73">
        <v>834</v>
      </c>
      <c r="K373" s="117">
        <f t="shared" si="94"/>
        <v>4.9905243209096648</v>
      </c>
      <c r="L373" s="26">
        <f t="shared" si="90"/>
        <v>5.1705245856731956</v>
      </c>
      <c r="M373" s="5">
        <f t="shared" si="91"/>
        <v>5.6330984314616961</v>
      </c>
      <c r="N373" s="5">
        <f t="shared" si="92"/>
        <v>2.0031421838177534</v>
      </c>
      <c r="O373" s="5">
        <f t="shared" si="93"/>
        <v>4.3726734126776075</v>
      </c>
      <c r="Q373" s="195"/>
    </row>
    <row r="374" spans="2:17" ht="15" customHeight="1" x14ac:dyDescent="0.15">
      <c r="B374" s="38" t="s">
        <v>1</v>
      </c>
      <c r="C374" s="28"/>
      <c r="D374" s="28"/>
      <c r="E374" s="29"/>
      <c r="F374" s="39">
        <f t="shared" ref="F374:O374" si="95">SUM(F370:F373)</f>
        <v>72818</v>
      </c>
      <c r="G374" s="39">
        <f t="shared" si="95"/>
        <v>29204</v>
      </c>
      <c r="H374" s="39">
        <f t="shared" si="95"/>
        <v>21995</v>
      </c>
      <c r="I374" s="39">
        <f t="shared" si="95"/>
        <v>2546</v>
      </c>
      <c r="J374" s="69">
        <f t="shared" si="95"/>
        <v>19073</v>
      </c>
      <c r="K374" s="114">
        <f t="shared" si="95"/>
        <v>100.00000000000001</v>
      </c>
      <c r="L374" s="25">
        <f t="shared" si="95"/>
        <v>100</v>
      </c>
      <c r="M374" s="6">
        <f t="shared" si="95"/>
        <v>100</v>
      </c>
      <c r="N374" s="6">
        <f t="shared" si="95"/>
        <v>100</v>
      </c>
      <c r="O374" s="6">
        <f t="shared" si="95"/>
        <v>100</v>
      </c>
    </row>
    <row r="375" spans="2:17" ht="15" customHeight="1" x14ac:dyDescent="0.15">
      <c r="C375" s="7"/>
      <c r="D375" s="7"/>
      <c r="E375" s="7"/>
      <c r="H375" s="1"/>
      <c r="I375" s="1"/>
      <c r="J375" s="1"/>
      <c r="K375" s="1"/>
    </row>
    <row r="376" spans="2:17" ht="13.65" customHeight="1" x14ac:dyDescent="0.15">
      <c r="B376" s="65"/>
      <c r="C376" s="33"/>
      <c r="D376" s="33"/>
      <c r="E376" s="33"/>
      <c r="F376" s="80"/>
      <c r="G376" s="87"/>
      <c r="H376" s="84" t="s">
        <v>2</v>
      </c>
      <c r="I376" s="87"/>
      <c r="J376" s="87"/>
      <c r="K376" s="110"/>
      <c r="L376" s="87"/>
      <c r="M376" s="84" t="s">
        <v>3</v>
      </c>
      <c r="N376" s="87"/>
      <c r="O376" s="85"/>
    </row>
    <row r="377" spans="2:17" ht="22.65" customHeight="1" x14ac:dyDescent="0.15">
      <c r="B377" s="34" t="s">
        <v>475</v>
      </c>
      <c r="C377" s="7"/>
      <c r="D377" s="7"/>
      <c r="E377" s="76"/>
      <c r="F377" s="98" t="s">
        <v>589</v>
      </c>
      <c r="G377" s="98" t="s">
        <v>231</v>
      </c>
      <c r="H377" s="98" t="s">
        <v>232</v>
      </c>
      <c r="I377" s="98" t="s">
        <v>591</v>
      </c>
      <c r="J377" s="104" t="s">
        <v>234</v>
      </c>
      <c r="K377" s="107" t="s">
        <v>589</v>
      </c>
      <c r="L377" s="98" t="s">
        <v>231</v>
      </c>
      <c r="M377" s="98" t="s">
        <v>232</v>
      </c>
      <c r="N377" s="98" t="s">
        <v>591</v>
      </c>
      <c r="O377" s="98" t="s">
        <v>234</v>
      </c>
    </row>
    <row r="378" spans="2:17" ht="12" customHeight="1" x14ac:dyDescent="0.15">
      <c r="B378" s="35"/>
      <c r="C378" s="36"/>
      <c r="D378" s="36"/>
      <c r="E378" s="77"/>
      <c r="F378" s="37"/>
      <c r="G378" s="37"/>
      <c r="H378" s="37"/>
      <c r="I378" s="37"/>
      <c r="J378" s="67"/>
      <c r="K378" s="111">
        <f>F383</f>
        <v>43122</v>
      </c>
      <c r="L378" s="2">
        <f t="shared" ref="L378" si="96">G383</f>
        <v>18440</v>
      </c>
      <c r="M378" s="2">
        <f t="shared" ref="M378" si="97">H383</f>
        <v>13012</v>
      </c>
      <c r="N378" s="2">
        <f t="shared" ref="N378" si="98">I383</f>
        <v>1464</v>
      </c>
      <c r="O378" s="2">
        <f t="shared" ref="O378" si="99">J383</f>
        <v>10206</v>
      </c>
    </row>
    <row r="379" spans="2:17" ht="15" customHeight="1" x14ac:dyDescent="0.15">
      <c r="B379" s="34" t="s">
        <v>227</v>
      </c>
      <c r="C379" s="7"/>
      <c r="D379" s="7"/>
      <c r="E379" s="7"/>
      <c r="F379" s="18">
        <v>4712</v>
      </c>
      <c r="G379" s="18">
        <v>1652</v>
      </c>
      <c r="H379" s="18">
        <v>1151</v>
      </c>
      <c r="I379" s="18">
        <v>126</v>
      </c>
      <c r="J379" s="68">
        <v>1783</v>
      </c>
      <c r="K379" s="113">
        <f>F379/K$378*100</f>
        <v>10.927136960252309</v>
      </c>
      <c r="L379" s="24">
        <f t="shared" ref="L379:L382" si="100">G379/L$378*100</f>
        <v>8.9587852494576996</v>
      </c>
      <c r="M379" s="4">
        <f t="shared" ref="M379:M382" si="101">H379/M$378*100</f>
        <v>8.8456809099292961</v>
      </c>
      <c r="N379" s="4">
        <f t="shared" ref="N379:N382" si="102">I379/N$378*100</f>
        <v>8.6065573770491799</v>
      </c>
      <c r="O379" s="4">
        <f t="shared" ref="O379:O382" si="103">J379/O$378*100</f>
        <v>17.470115618263765</v>
      </c>
      <c r="Q379" s="195"/>
    </row>
    <row r="380" spans="2:17" ht="15" customHeight="1" x14ac:dyDescent="0.15">
      <c r="B380" s="34" t="s">
        <v>212</v>
      </c>
      <c r="C380" s="7"/>
      <c r="D380" s="7"/>
      <c r="E380" s="7"/>
      <c r="F380" s="18">
        <v>5284</v>
      </c>
      <c r="G380" s="18">
        <v>1553</v>
      </c>
      <c r="H380" s="18">
        <v>2003</v>
      </c>
      <c r="I380" s="18">
        <v>251</v>
      </c>
      <c r="J380" s="68">
        <v>1477</v>
      </c>
      <c r="K380" s="113">
        <f t="shared" ref="K380:K382" si="104">F380/K$378*100</f>
        <v>12.253606047956959</v>
      </c>
      <c r="L380" s="24">
        <f t="shared" si="100"/>
        <v>8.4219088937093272</v>
      </c>
      <c r="M380" s="4">
        <f t="shared" si="101"/>
        <v>15.3934829388257</v>
      </c>
      <c r="N380" s="4">
        <f t="shared" si="102"/>
        <v>17.144808743169399</v>
      </c>
      <c r="O380" s="4">
        <f t="shared" si="103"/>
        <v>14.471879286694101</v>
      </c>
      <c r="Q380" s="195"/>
    </row>
    <row r="381" spans="2:17" ht="15" customHeight="1" x14ac:dyDescent="0.15">
      <c r="B381" s="34" t="s">
        <v>213</v>
      </c>
      <c r="C381" s="7"/>
      <c r="D381" s="7"/>
      <c r="E381" s="7"/>
      <c r="F381" s="18">
        <v>31002</v>
      </c>
      <c r="G381" s="18">
        <v>14633</v>
      </c>
      <c r="H381" s="18">
        <v>8991</v>
      </c>
      <c r="I381" s="18">
        <v>1060</v>
      </c>
      <c r="J381" s="68">
        <v>6318</v>
      </c>
      <c r="K381" s="113">
        <f t="shared" si="104"/>
        <v>71.893696952831505</v>
      </c>
      <c r="L381" s="24">
        <f t="shared" si="100"/>
        <v>79.354663774403463</v>
      </c>
      <c r="M381" s="4">
        <f t="shared" si="101"/>
        <v>69.097755917614506</v>
      </c>
      <c r="N381" s="4">
        <f t="shared" si="102"/>
        <v>72.404371584699462</v>
      </c>
      <c r="O381" s="4">
        <f t="shared" si="103"/>
        <v>61.904761904761905</v>
      </c>
      <c r="Q381" s="195"/>
    </row>
    <row r="382" spans="2:17" ht="15" customHeight="1" x14ac:dyDescent="0.15">
      <c r="B382" s="34" t="s">
        <v>226</v>
      </c>
      <c r="C382" s="36"/>
      <c r="D382" s="36"/>
      <c r="E382" s="36"/>
      <c r="F382" s="19">
        <v>2124</v>
      </c>
      <c r="G382" s="19">
        <v>602</v>
      </c>
      <c r="H382" s="19">
        <v>867</v>
      </c>
      <c r="I382" s="19">
        <v>27</v>
      </c>
      <c r="J382" s="73">
        <v>628</v>
      </c>
      <c r="K382" s="117">
        <f t="shared" si="104"/>
        <v>4.9255600389592322</v>
      </c>
      <c r="L382" s="26">
        <f t="shared" si="100"/>
        <v>3.2646420824295008</v>
      </c>
      <c r="M382" s="5">
        <f t="shared" si="101"/>
        <v>6.6630802336304944</v>
      </c>
      <c r="N382" s="5">
        <f t="shared" si="102"/>
        <v>1.8442622950819672</v>
      </c>
      <c r="O382" s="5">
        <f t="shared" si="103"/>
        <v>6.1532431902802278</v>
      </c>
      <c r="Q382" s="195"/>
    </row>
    <row r="383" spans="2:17" ht="15" customHeight="1" x14ac:dyDescent="0.15">
      <c r="B383" s="38" t="s">
        <v>1</v>
      </c>
      <c r="C383" s="28"/>
      <c r="D383" s="28"/>
      <c r="E383" s="29"/>
      <c r="F383" s="39">
        <f t="shared" ref="F383:O383" si="105">SUM(F379:F382)</f>
        <v>43122</v>
      </c>
      <c r="G383" s="39">
        <f t="shared" si="105"/>
        <v>18440</v>
      </c>
      <c r="H383" s="39">
        <f t="shared" si="105"/>
        <v>13012</v>
      </c>
      <c r="I383" s="39">
        <f t="shared" si="105"/>
        <v>1464</v>
      </c>
      <c r="J383" s="69">
        <f t="shared" si="105"/>
        <v>10206</v>
      </c>
      <c r="K383" s="114">
        <f t="shared" si="105"/>
        <v>100.00000000000001</v>
      </c>
      <c r="L383" s="25">
        <f t="shared" si="105"/>
        <v>100</v>
      </c>
      <c r="M383" s="6">
        <f t="shared" si="105"/>
        <v>100</v>
      </c>
      <c r="N383" s="6">
        <f t="shared" si="105"/>
        <v>100</v>
      </c>
      <c r="O383" s="6">
        <f t="shared" si="105"/>
        <v>100</v>
      </c>
    </row>
    <row r="384" spans="2:17" ht="15" customHeight="1" x14ac:dyDescent="0.15">
      <c r="C384" s="7"/>
      <c r="D384" s="7"/>
      <c r="E384" s="7"/>
      <c r="H384" s="1"/>
      <c r="I384" s="1"/>
      <c r="J384" s="1"/>
      <c r="K384" s="1"/>
    </row>
    <row r="385" spans="1:19" ht="15" customHeight="1" x14ac:dyDescent="0.15">
      <c r="A385" s="1" t="s">
        <v>774</v>
      </c>
      <c r="B385" s="22"/>
      <c r="E385" s="7"/>
      <c r="K385" s="1"/>
    </row>
    <row r="386" spans="1:19" ht="13.65" customHeight="1" x14ac:dyDescent="0.15">
      <c r="B386" s="65"/>
      <c r="C386" s="33"/>
      <c r="D386" s="33"/>
      <c r="E386" s="33"/>
      <c r="F386" s="80"/>
      <c r="G386" s="87"/>
      <c r="H386" s="84" t="s">
        <v>2</v>
      </c>
      <c r="I386" s="87"/>
      <c r="J386" s="87"/>
      <c r="K386" s="110"/>
      <c r="L386" s="87"/>
      <c r="M386" s="84" t="s">
        <v>3</v>
      </c>
      <c r="N386" s="87"/>
      <c r="O386" s="85"/>
    </row>
    <row r="387" spans="1:19" ht="19.2" x14ac:dyDescent="0.15">
      <c r="B387" s="78"/>
      <c r="C387" s="7"/>
      <c r="D387" s="7"/>
      <c r="E387" s="7"/>
      <c r="F387" s="98" t="s">
        <v>589</v>
      </c>
      <c r="G387" s="98" t="s">
        <v>231</v>
      </c>
      <c r="H387" s="98" t="s">
        <v>232</v>
      </c>
      <c r="I387" s="98" t="s">
        <v>591</v>
      </c>
      <c r="J387" s="104" t="s">
        <v>234</v>
      </c>
      <c r="K387" s="107" t="s">
        <v>589</v>
      </c>
      <c r="L387" s="98" t="s">
        <v>231</v>
      </c>
      <c r="M387" s="98" t="s">
        <v>232</v>
      </c>
      <c r="N387" s="98" t="s">
        <v>591</v>
      </c>
      <c r="O387" s="98" t="s">
        <v>234</v>
      </c>
    </row>
    <row r="388" spans="1:19" ht="12" customHeight="1" x14ac:dyDescent="0.15">
      <c r="B388" s="35"/>
      <c r="C388" s="89"/>
      <c r="D388" s="89"/>
      <c r="E388" s="36"/>
      <c r="F388" s="37"/>
      <c r="G388" s="37"/>
      <c r="H388" s="37"/>
      <c r="I388" s="37"/>
      <c r="J388" s="67"/>
      <c r="K388" s="111">
        <f>F$398</f>
        <v>2028</v>
      </c>
      <c r="L388" s="2">
        <f t="shared" ref="L388:O388" si="106">G$398</f>
        <v>726</v>
      </c>
      <c r="M388" s="2">
        <f t="shared" si="106"/>
        <v>1302</v>
      </c>
      <c r="N388" s="2">
        <f t="shared" si="106"/>
        <v>1088</v>
      </c>
      <c r="O388" s="2">
        <f t="shared" si="106"/>
        <v>1011</v>
      </c>
      <c r="P388" s="91"/>
      <c r="Q388" s="91"/>
      <c r="R388" s="91"/>
      <c r="S388" s="91"/>
    </row>
    <row r="389" spans="1:19" ht="15" customHeight="1" x14ac:dyDescent="0.15">
      <c r="B389" s="34" t="s">
        <v>199</v>
      </c>
      <c r="C389" s="255"/>
      <c r="D389" s="255"/>
      <c r="E389" s="7"/>
      <c r="F389" s="18">
        <v>119</v>
      </c>
      <c r="G389" s="18">
        <v>26</v>
      </c>
      <c r="H389" s="18">
        <v>93</v>
      </c>
      <c r="I389" s="18">
        <v>90</v>
      </c>
      <c r="J389" s="68">
        <v>84</v>
      </c>
      <c r="K389" s="113">
        <f>F389/K$388*100</f>
        <v>5.8678500986193294</v>
      </c>
      <c r="L389" s="4">
        <f t="shared" ref="L389:O397" si="107">G389/L$388*100</f>
        <v>3.5812672176308542</v>
      </c>
      <c r="M389" s="4">
        <f t="shared" si="107"/>
        <v>7.1428571428571423</v>
      </c>
      <c r="N389" s="4">
        <f t="shared" si="107"/>
        <v>8.2720588235294112</v>
      </c>
      <c r="O389" s="4">
        <f t="shared" si="107"/>
        <v>8.3086053412462899</v>
      </c>
      <c r="P389" s="81"/>
      <c r="Q389" s="195"/>
      <c r="R389" s="81"/>
      <c r="S389" s="81"/>
    </row>
    <row r="390" spans="1:19" ht="15" customHeight="1" x14ac:dyDescent="0.15">
      <c r="B390" s="34" t="s">
        <v>88</v>
      </c>
      <c r="C390" s="255"/>
      <c r="D390" s="255"/>
      <c r="E390" s="7"/>
      <c r="F390" s="18">
        <v>60</v>
      </c>
      <c r="G390" s="18">
        <v>22</v>
      </c>
      <c r="H390" s="18">
        <v>38</v>
      </c>
      <c r="I390" s="18">
        <v>62</v>
      </c>
      <c r="J390" s="68">
        <v>61</v>
      </c>
      <c r="K390" s="113">
        <f t="shared" ref="K390:K397" si="108">F390/K$388*100</f>
        <v>2.9585798816568047</v>
      </c>
      <c r="L390" s="4">
        <f t="shared" si="107"/>
        <v>3.0303030303030303</v>
      </c>
      <c r="M390" s="4">
        <f t="shared" si="107"/>
        <v>2.9185867895545314</v>
      </c>
      <c r="N390" s="4">
        <f t="shared" si="107"/>
        <v>5.6985294117647056</v>
      </c>
      <c r="O390" s="4">
        <f t="shared" si="107"/>
        <v>6.0336300692383782</v>
      </c>
      <c r="P390" s="81"/>
      <c r="Q390" s="195"/>
      <c r="R390" s="81"/>
      <c r="S390" s="81"/>
    </row>
    <row r="391" spans="1:19" ht="15" customHeight="1" x14ac:dyDescent="0.15">
      <c r="B391" s="34" t="s">
        <v>218</v>
      </c>
      <c r="C391" s="255"/>
      <c r="D391" s="255"/>
      <c r="E391" s="7"/>
      <c r="F391" s="18">
        <v>97</v>
      </c>
      <c r="G391" s="18">
        <v>24</v>
      </c>
      <c r="H391" s="18">
        <v>73</v>
      </c>
      <c r="I391" s="18">
        <v>99</v>
      </c>
      <c r="J391" s="68">
        <v>92</v>
      </c>
      <c r="K391" s="113">
        <f t="shared" si="108"/>
        <v>4.7830374753451679</v>
      </c>
      <c r="L391" s="4">
        <f t="shared" si="107"/>
        <v>3.3057851239669422</v>
      </c>
      <c r="M391" s="4">
        <f t="shared" si="107"/>
        <v>5.6067588325652835</v>
      </c>
      <c r="N391" s="4">
        <f t="shared" si="107"/>
        <v>9.0992647058823533</v>
      </c>
      <c r="O391" s="4">
        <f t="shared" si="107"/>
        <v>9.0999010880316522</v>
      </c>
      <c r="P391" s="81"/>
      <c r="Q391" s="195"/>
      <c r="R391" s="81"/>
      <c r="S391" s="81"/>
    </row>
    <row r="392" spans="1:19" ht="15" customHeight="1" x14ac:dyDescent="0.15">
      <c r="B392" s="34" t="s">
        <v>194</v>
      </c>
      <c r="C392" s="255"/>
      <c r="D392" s="255"/>
      <c r="E392" s="7"/>
      <c r="F392" s="18">
        <v>74</v>
      </c>
      <c r="G392" s="18">
        <v>24</v>
      </c>
      <c r="H392" s="18">
        <v>50</v>
      </c>
      <c r="I392" s="18">
        <v>86</v>
      </c>
      <c r="J392" s="68">
        <v>86</v>
      </c>
      <c r="K392" s="113">
        <f t="shared" si="108"/>
        <v>3.6489151873767258</v>
      </c>
      <c r="L392" s="4">
        <f t="shared" si="107"/>
        <v>3.3057851239669422</v>
      </c>
      <c r="M392" s="4">
        <f t="shared" si="107"/>
        <v>3.8402457757296471</v>
      </c>
      <c r="N392" s="4">
        <f t="shared" si="107"/>
        <v>7.9044117647058822</v>
      </c>
      <c r="O392" s="4">
        <f t="shared" si="107"/>
        <v>8.5064292779426314</v>
      </c>
      <c r="P392" s="81"/>
      <c r="Q392" s="195"/>
      <c r="R392" s="81"/>
      <c r="S392" s="81"/>
    </row>
    <row r="393" spans="1:19" ht="15" customHeight="1" x14ac:dyDescent="0.15">
      <c r="B393" s="34" t="s">
        <v>191</v>
      </c>
      <c r="C393" s="255"/>
      <c r="D393" s="255"/>
      <c r="E393" s="7"/>
      <c r="F393" s="18">
        <v>113</v>
      </c>
      <c r="G393" s="18">
        <v>23</v>
      </c>
      <c r="H393" s="18">
        <v>90</v>
      </c>
      <c r="I393" s="18">
        <v>93</v>
      </c>
      <c r="J393" s="68">
        <v>89</v>
      </c>
      <c r="K393" s="113">
        <f t="shared" si="108"/>
        <v>5.5719921104536487</v>
      </c>
      <c r="L393" s="4">
        <f t="shared" si="107"/>
        <v>3.1680440771349865</v>
      </c>
      <c r="M393" s="4">
        <f t="shared" si="107"/>
        <v>6.9124423963133648</v>
      </c>
      <c r="N393" s="4">
        <f t="shared" si="107"/>
        <v>8.5477941176470598</v>
      </c>
      <c r="O393" s="4">
        <f t="shared" si="107"/>
        <v>8.8031651829871418</v>
      </c>
      <c r="P393" s="81"/>
      <c r="Q393" s="195"/>
      <c r="R393" s="81"/>
      <c r="S393" s="81"/>
    </row>
    <row r="394" spans="1:19" ht="15" customHeight="1" x14ac:dyDescent="0.15">
      <c r="B394" s="34" t="s">
        <v>385</v>
      </c>
      <c r="C394" s="255"/>
      <c r="D394" s="255"/>
      <c r="E394" s="7"/>
      <c r="F394" s="18">
        <v>183</v>
      </c>
      <c r="G394" s="18">
        <v>81</v>
      </c>
      <c r="H394" s="18">
        <v>102</v>
      </c>
      <c r="I394" s="18">
        <v>70</v>
      </c>
      <c r="J394" s="68">
        <v>58</v>
      </c>
      <c r="K394" s="113">
        <f t="shared" si="108"/>
        <v>9.0236686390532554</v>
      </c>
      <c r="L394" s="4">
        <f t="shared" si="107"/>
        <v>11.15702479338843</v>
      </c>
      <c r="M394" s="4">
        <f t="shared" si="107"/>
        <v>7.8341013824884786</v>
      </c>
      <c r="N394" s="4">
        <f t="shared" si="107"/>
        <v>6.4338235294117645</v>
      </c>
      <c r="O394" s="4">
        <f t="shared" si="107"/>
        <v>5.7368941641938678</v>
      </c>
      <c r="P394" s="81"/>
      <c r="Q394" s="195"/>
      <c r="R394" s="81"/>
      <c r="S394" s="81"/>
    </row>
    <row r="395" spans="1:19" ht="15" customHeight="1" x14ac:dyDescent="0.15">
      <c r="B395" s="34" t="s">
        <v>163</v>
      </c>
      <c r="C395" s="255"/>
      <c r="D395" s="255"/>
      <c r="E395" s="7"/>
      <c r="F395" s="18">
        <v>290</v>
      </c>
      <c r="G395" s="18">
        <v>201</v>
      </c>
      <c r="H395" s="18">
        <v>89</v>
      </c>
      <c r="I395" s="18">
        <v>72</v>
      </c>
      <c r="J395" s="68">
        <v>57</v>
      </c>
      <c r="K395" s="113">
        <f t="shared" si="108"/>
        <v>14.299802761341224</v>
      </c>
      <c r="L395" s="4">
        <f t="shared" si="107"/>
        <v>27.685950413223143</v>
      </c>
      <c r="M395" s="4">
        <f t="shared" si="107"/>
        <v>6.8356374807987716</v>
      </c>
      <c r="N395" s="4">
        <f t="shared" si="107"/>
        <v>6.6176470588235299</v>
      </c>
      <c r="O395" s="4">
        <f t="shared" si="107"/>
        <v>5.637982195845697</v>
      </c>
      <c r="P395" s="81"/>
      <c r="Q395" s="195"/>
      <c r="R395" s="81"/>
      <c r="S395" s="81"/>
    </row>
    <row r="396" spans="1:19" ht="15" customHeight="1" x14ac:dyDescent="0.15">
      <c r="B396" s="34" t="s">
        <v>174</v>
      </c>
      <c r="C396" s="255"/>
      <c r="D396" s="255"/>
      <c r="E396" s="7"/>
      <c r="F396" s="18">
        <v>500</v>
      </c>
      <c r="G396" s="18">
        <v>191</v>
      </c>
      <c r="H396" s="18">
        <v>309</v>
      </c>
      <c r="I396" s="18">
        <v>135</v>
      </c>
      <c r="J396" s="68">
        <v>125</v>
      </c>
      <c r="K396" s="113">
        <f t="shared" si="108"/>
        <v>24.65483234714004</v>
      </c>
      <c r="L396" s="4">
        <f t="shared" si="107"/>
        <v>26.308539944903579</v>
      </c>
      <c r="M396" s="4">
        <f t="shared" si="107"/>
        <v>23.732718894009217</v>
      </c>
      <c r="N396" s="4">
        <f t="shared" si="107"/>
        <v>12.408088235294118</v>
      </c>
      <c r="O396" s="4">
        <f t="shared" si="107"/>
        <v>12.363996043521267</v>
      </c>
      <c r="P396" s="81"/>
      <c r="Q396" s="195"/>
      <c r="R396" s="81"/>
      <c r="S396" s="81"/>
    </row>
    <row r="397" spans="1:19" ht="15" customHeight="1" x14ac:dyDescent="0.15">
      <c r="B397" s="35" t="s">
        <v>160</v>
      </c>
      <c r="C397" s="89"/>
      <c r="D397" s="89"/>
      <c r="E397" s="36"/>
      <c r="F397" s="19">
        <v>592</v>
      </c>
      <c r="G397" s="19">
        <v>134</v>
      </c>
      <c r="H397" s="19">
        <v>458</v>
      </c>
      <c r="I397" s="19">
        <v>381</v>
      </c>
      <c r="J397" s="73">
        <v>359</v>
      </c>
      <c r="K397" s="117">
        <f t="shared" si="108"/>
        <v>29.191321499013807</v>
      </c>
      <c r="L397" s="5">
        <f t="shared" si="107"/>
        <v>18.457300275482094</v>
      </c>
      <c r="M397" s="5">
        <f t="shared" si="107"/>
        <v>35.176651305683563</v>
      </c>
      <c r="N397" s="5">
        <f t="shared" si="107"/>
        <v>35.018382352941174</v>
      </c>
      <c r="O397" s="5">
        <f t="shared" si="107"/>
        <v>35.509396636993074</v>
      </c>
      <c r="P397" s="23"/>
      <c r="Q397" s="195"/>
      <c r="R397" s="23"/>
      <c r="S397" s="23"/>
    </row>
    <row r="398" spans="1:19" ht="15" customHeight="1" x14ac:dyDescent="0.15">
      <c r="B398" s="38" t="s">
        <v>1</v>
      </c>
      <c r="C398" s="79"/>
      <c r="D398" s="79"/>
      <c r="E398" s="28"/>
      <c r="F398" s="39">
        <f>SUM(F389:F397)</f>
        <v>2028</v>
      </c>
      <c r="G398" s="39">
        <f>SUM(G389:G397)</f>
        <v>726</v>
      </c>
      <c r="H398" s="39">
        <f>SUM(H389:H397)</f>
        <v>1302</v>
      </c>
      <c r="I398" s="39">
        <f>SUM(I389:I397)</f>
        <v>1088</v>
      </c>
      <c r="J398" s="69">
        <f>SUM(J389:J397)</f>
        <v>1011</v>
      </c>
      <c r="K398" s="114">
        <f>IF(SUM(K389:K397)&gt;100,"－",SUM(K389:K397))</f>
        <v>100.00000000000001</v>
      </c>
      <c r="L398" s="6">
        <f>IF(SUM(L389:L397)&gt;100,"－",SUM(L389:L397))</f>
        <v>100.00000000000001</v>
      </c>
      <c r="M398" s="6">
        <f>IF(SUM(M389:M397)&gt;100,"－",SUM(M389:M397))</f>
        <v>100</v>
      </c>
      <c r="N398" s="6">
        <f>IF(SUM(N389:N397)&gt;100,"－",SUM(N389:N397))</f>
        <v>100</v>
      </c>
      <c r="O398" s="6">
        <f>IF(SUM(O389:O397)&gt;100,"－",SUM(O389:O397))</f>
        <v>100</v>
      </c>
      <c r="P398" s="23"/>
      <c r="Q398" s="23"/>
      <c r="R398" s="23"/>
      <c r="S398" s="23"/>
    </row>
    <row r="399" spans="1:19" ht="15" customHeight="1" x14ac:dyDescent="0.15">
      <c r="B399" s="38" t="s">
        <v>92</v>
      </c>
      <c r="C399" s="79"/>
      <c r="D399" s="79"/>
      <c r="E399" s="28"/>
      <c r="F399" s="189">
        <v>72.683222612536085</v>
      </c>
      <c r="G399" s="189">
        <v>80.748047060803117</v>
      </c>
      <c r="H399" s="189">
        <v>67.026378923704172</v>
      </c>
      <c r="I399" s="189">
        <v>52.430226847041375</v>
      </c>
      <c r="J399" s="189">
        <v>51.124514653492149</v>
      </c>
      <c r="K399" s="23"/>
      <c r="L399" s="23"/>
      <c r="M399" s="23"/>
      <c r="N399" s="23"/>
      <c r="O399" s="23"/>
      <c r="P399" s="23"/>
      <c r="Q399" s="23"/>
      <c r="R399" s="23"/>
      <c r="S399" s="23"/>
    </row>
    <row r="401" spans="1:20" ht="15" customHeight="1" x14ac:dyDescent="0.15">
      <c r="A401" s="1" t="s">
        <v>775</v>
      </c>
      <c r="B401" s="22"/>
      <c r="E401" s="7"/>
      <c r="K401" s="1"/>
    </row>
    <row r="402" spans="1:20" ht="13.65" customHeight="1" x14ac:dyDescent="0.15">
      <c r="B402" s="65"/>
      <c r="C402" s="33"/>
      <c r="D402" s="33"/>
      <c r="E402" s="33"/>
      <c r="F402" s="80"/>
      <c r="G402" s="87"/>
      <c r="H402" s="84" t="s">
        <v>2</v>
      </c>
      <c r="I402" s="87"/>
      <c r="J402" s="87"/>
      <c r="K402" s="110"/>
      <c r="L402" s="87"/>
      <c r="M402" s="84" t="s">
        <v>3</v>
      </c>
      <c r="N402" s="87"/>
      <c r="O402" s="85"/>
    </row>
    <row r="403" spans="1:20" ht="19.2" x14ac:dyDescent="0.15">
      <c r="B403" s="78"/>
      <c r="C403" s="7"/>
      <c r="D403" s="7"/>
      <c r="E403" s="7"/>
      <c r="F403" s="98" t="s">
        <v>589</v>
      </c>
      <c r="G403" s="98" t="s">
        <v>231</v>
      </c>
      <c r="H403" s="98" t="s">
        <v>232</v>
      </c>
      <c r="I403" s="98" t="s">
        <v>591</v>
      </c>
      <c r="J403" s="104" t="s">
        <v>234</v>
      </c>
      <c r="K403" s="107" t="s">
        <v>589</v>
      </c>
      <c r="L403" s="98" t="s">
        <v>231</v>
      </c>
      <c r="M403" s="98" t="s">
        <v>232</v>
      </c>
      <c r="N403" s="98" t="s">
        <v>591</v>
      </c>
      <c r="O403" s="98" t="s">
        <v>234</v>
      </c>
    </row>
    <row r="404" spans="1:20" ht="12" customHeight="1" x14ac:dyDescent="0.15">
      <c r="B404" s="35"/>
      <c r="C404" s="89"/>
      <c r="D404" s="89"/>
      <c r="E404" s="36"/>
      <c r="F404" s="37"/>
      <c r="G404" s="37"/>
      <c r="H404" s="37"/>
      <c r="I404" s="37"/>
      <c r="J404" s="67"/>
      <c r="K404" s="111">
        <f>F$398</f>
        <v>2028</v>
      </c>
      <c r="L404" s="2">
        <f t="shared" ref="L404:O404" si="109">G$398</f>
        <v>726</v>
      </c>
      <c r="M404" s="2">
        <f t="shared" si="109"/>
        <v>1302</v>
      </c>
      <c r="N404" s="2">
        <f t="shared" si="109"/>
        <v>1088</v>
      </c>
      <c r="O404" s="2">
        <f t="shared" si="109"/>
        <v>1011</v>
      </c>
      <c r="P404" s="91"/>
      <c r="Q404" s="91"/>
      <c r="R404" s="91"/>
      <c r="S404" s="91"/>
    </row>
    <row r="405" spans="1:20" ht="15" customHeight="1" x14ac:dyDescent="0.15">
      <c r="B405" s="34" t="s">
        <v>199</v>
      </c>
      <c r="C405" s="255"/>
      <c r="D405" s="255"/>
      <c r="E405" s="7"/>
      <c r="F405" s="18">
        <v>196</v>
      </c>
      <c r="G405" s="18">
        <v>70</v>
      </c>
      <c r="H405" s="18">
        <v>126</v>
      </c>
      <c r="I405" s="18">
        <v>119</v>
      </c>
      <c r="J405" s="68">
        <v>107</v>
      </c>
      <c r="K405" s="113">
        <f>F405/K$388*100</f>
        <v>9.6646942800788942</v>
      </c>
      <c r="L405" s="4">
        <f t="shared" ref="L405:O413" si="110">G405/L$388*100</f>
        <v>9.6418732782369148</v>
      </c>
      <c r="M405" s="4">
        <f t="shared" si="110"/>
        <v>9.67741935483871</v>
      </c>
      <c r="N405" s="4">
        <f t="shared" si="110"/>
        <v>10.9375</v>
      </c>
      <c r="O405" s="4">
        <f t="shared" si="110"/>
        <v>10.583580613254204</v>
      </c>
      <c r="P405" s="81"/>
      <c r="Q405" s="195"/>
      <c r="R405" s="81"/>
      <c r="S405" s="81"/>
      <c r="T405" s="81"/>
    </row>
    <row r="406" spans="1:20" ht="15" customHeight="1" x14ac:dyDescent="0.15">
      <c r="B406" s="34" t="s">
        <v>88</v>
      </c>
      <c r="C406" s="255"/>
      <c r="D406" s="255"/>
      <c r="E406" s="7"/>
      <c r="F406" s="18">
        <v>55</v>
      </c>
      <c r="G406" s="18">
        <v>28</v>
      </c>
      <c r="H406" s="18">
        <v>27</v>
      </c>
      <c r="I406" s="18">
        <v>49</v>
      </c>
      <c r="J406" s="68">
        <v>47</v>
      </c>
      <c r="K406" s="113">
        <f t="shared" ref="K406:K413" si="111">F406/K$388*100</f>
        <v>2.7120315581854042</v>
      </c>
      <c r="L406" s="4">
        <f t="shared" si="110"/>
        <v>3.8567493112947657</v>
      </c>
      <c r="M406" s="4">
        <f t="shared" si="110"/>
        <v>2.0737327188940093</v>
      </c>
      <c r="N406" s="4">
        <f t="shared" si="110"/>
        <v>4.5036764705882355</v>
      </c>
      <c r="O406" s="4">
        <f t="shared" si="110"/>
        <v>4.6488625123639959</v>
      </c>
      <c r="P406" s="81"/>
      <c r="Q406" s="195"/>
      <c r="R406" s="81"/>
      <c r="S406" s="81"/>
      <c r="T406" s="81"/>
    </row>
    <row r="407" spans="1:20" ht="15" customHeight="1" x14ac:dyDescent="0.15">
      <c r="B407" s="34" t="s">
        <v>218</v>
      </c>
      <c r="C407" s="255"/>
      <c r="D407" s="255"/>
      <c r="E407" s="7"/>
      <c r="F407" s="18">
        <v>77</v>
      </c>
      <c r="G407" s="18">
        <v>26</v>
      </c>
      <c r="H407" s="18">
        <v>51</v>
      </c>
      <c r="I407" s="18">
        <v>110</v>
      </c>
      <c r="J407" s="68">
        <v>104</v>
      </c>
      <c r="K407" s="113">
        <f t="shared" si="111"/>
        <v>3.7968441814595661</v>
      </c>
      <c r="L407" s="4">
        <f t="shared" si="110"/>
        <v>3.5812672176308542</v>
      </c>
      <c r="M407" s="4">
        <f t="shared" si="110"/>
        <v>3.9170506912442393</v>
      </c>
      <c r="N407" s="4">
        <f t="shared" si="110"/>
        <v>10.11029411764706</v>
      </c>
      <c r="O407" s="4">
        <f t="shared" si="110"/>
        <v>10.286844708209692</v>
      </c>
      <c r="P407" s="81"/>
      <c r="Q407" s="195"/>
      <c r="R407" s="81"/>
      <c r="S407" s="81"/>
      <c r="T407" s="81"/>
    </row>
    <row r="408" spans="1:20" ht="15" customHeight="1" x14ac:dyDescent="0.15">
      <c r="B408" s="34" t="s">
        <v>194</v>
      </c>
      <c r="C408" s="255"/>
      <c r="D408" s="255"/>
      <c r="E408" s="7"/>
      <c r="F408" s="18">
        <v>135</v>
      </c>
      <c r="G408" s="18">
        <v>70</v>
      </c>
      <c r="H408" s="18">
        <v>65</v>
      </c>
      <c r="I408" s="18">
        <v>70</v>
      </c>
      <c r="J408" s="68">
        <v>67</v>
      </c>
      <c r="K408" s="113">
        <f t="shared" si="111"/>
        <v>6.6568047337278111</v>
      </c>
      <c r="L408" s="4">
        <f t="shared" si="110"/>
        <v>9.6418732782369148</v>
      </c>
      <c r="M408" s="4">
        <f t="shared" si="110"/>
        <v>4.9923195084485412</v>
      </c>
      <c r="N408" s="4">
        <f t="shared" si="110"/>
        <v>6.4338235294117645</v>
      </c>
      <c r="O408" s="4">
        <f t="shared" si="110"/>
        <v>6.627101879327399</v>
      </c>
      <c r="P408" s="81"/>
      <c r="Q408" s="195"/>
      <c r="R408" s="81"/>
      <c r="S408" s="81"/>
      <c r="T408" s="81"/>
    </row>
    <row r="409" spans="1:20" ht="15" customHeight="1" x14ac:dyDescent="0.15">
      <c r="B409" s="34" t="s">
        <v>191</v>
      </c>
      <c r="C409" s="255"/>
      <c r="D409" s="255"/>
      <c r="E409" s="7"/>
      <c r="F409" s="18">
        <v>146</v>
      </c>
      <c r="G409" s="18">
        <v>72</v>
      </c>
      <c r="H409" s="18">
        <v>74</v>
      </c>
      <c r="I409" s="18">
        <v>45</v>
      </c>
      <c r="J409" s="68">
        <v>40</v>
      </c>
      <c r="K409" s="113">
        <f t="shared" si="111"/>
        <v>7.1992110453648923</v>
      </c>
      <c r="L409" s="4">
        <f t="shared" si="110"/>
        <v>9.9173553719008272</v>
      </c>
      <c r="M409" s="4">
        <f t="shared" si="110"/>
        <v>5.6835637480798766</v>
      </c>
      <c r="N409" s="4">
        <f t="shared" si="110"/>
        <v>4.1360294117647056</v>
      </c>
      <c r="O409" s="4">
        <f t="shared" si="110"/>
        <v>3.9564787339268048</v>
      </c>
      <c r="P409" s="81"/>
      <c r="Q409" s="195"/>
      <c r="R409" s="81"/>
      <c r="S409" s="81"/>
      <c r="T409" s="81"/>
    </row>
    <row r="410" spans="1:20" ht="15" customHeight="1" x14ac:dyDescent="0.15">
      <c r="B410" s="34" t="s">
        <v>385</v>
      </c>
      <c r="C410" s="255"/>
      <c r="D410" s="255"/>
      <c r="E410" s="7"/>
      <c r="F410" s="18">
        <v>138</v>
      </c>
      <c r="G410" s="18">
        <v>79</v>
      </c>
      <c r="H410" s="18">
        <v>59</v>
      </c>
      <c r="I410" s="18">
        <v>48</v>
      </c>
      <c r="J410" s="68">
        <v>40</v>
      </c>
      <c r="K410" s="113">
        <f t="shared" si="111"/>
        <v>6.8047337278106506</v>
      </c>
      <c r="L410" s="4">
        <f t="shared" si="110"/>
        <v>10.881542699724518</v>
      </c>
      <c r="M410" s="4">
        <f t="shared" si="110"/>
        <v>4.5314900153609834</v>
      </c>
      <c r="N410" s="4">
        <f t="shared" si="110"/>
        <v>4.4117647058823533</v>
      </c>
      <c r="O410" s="4">
        <f t="shared" si="110"/>
        <v>3.9564787339268048</v>
      </c>
      <c r="P410" s="81"/>
      <c r="Q410" s="195"/>
      <c r="R410" s="81"/>
      <c r="S410" s="81"/>
      <c r="T410" s="81"/>
    </row>
    <row r="411" spans="1:20" ht="15" customHeight="1" x14ac:dyDescent="0.15">
      <c r="B411" s="34" t="s">
        <v>163</v>
      </c>
      <c r="C411" s="255"/>
      <c r="D411" s="255"/>
      <c r="E411" s="7"/>
      <c r="F411" s="18">
        <v>113</v>
      </c>
      <c r="G411" s="18">
        <v>75</v>
      </c>
      <c r="H411" s="18">
        <v>38</v>
      </c>
      <c r="I411" s="18">
        <v>30</v>
      </c>
      <c r="J411" s="68">
        <v>25</v>
      </c>
      <c r="K411" s="113">
        <f t="shared" si="111"/>
        <v>5.5719921104536487</v>
      </c>
      <c r="L411" s="4">
        <f t="shared" si="110"/>
        <v>10.330578512396695</v>
      </c>
      <c r="M411" s="4">
        <f t="shared" si="110"/>
        <v>2.9185867895545314</v>
      </c>
      <c r="N411" s="4">
        <f t="shared" si="110"/>
        <v>2.7573529411764706</v>
      </c>
      <c r="O411" s="4">
        <f t="shared" si="110"/>
        <v>2.4727992087042532</v>
      </c>
      <c r="P411" s="81"/>
      <c r="Q411" s="195"/>
      <c r="R411" s="81"/>
      <c r="S411" s="81"/>
      <c r="T411" s="81"/>
    </row>
    <row r="412" spans="1:20" ht="15" customHeight="1" x14ac:dyDescent="0.15">
      <c r="B412" s="34" t="s">
        <v>174</v>
      </c>
      <c r="C412" s="255"/>
      <c r="D412" s="255"/>
      <c r="E412" s="7"/>
      <c r="F412" s="18">
        <v>183</v>
      </c>
      <c r="G412" s="18">
        <v>67</v>
      </c>
      <c r="H412" s="18">
        <v>116</v>
      </c>
      <c r="I412" s="18">
        <v>46</v>
      </c>
      <c r="J412" s="68">
        <v>44</v>
      </c>
      <c r="K412" s="113">
        <f t="shared" si="111"/>
        <v>9.0236686390532554</v>
      </c>
      <c r="L412" s="4">
        <f t="shared" si="110"/>
        <v>9.228650137741047</v>
      </c>
      <c r="M412" s="4">
        <f t="shared" si="110"/>
        <v>8.9093701996927805</v>
      </c>
      <c r="N412" s="4">
        <f t="shared" si="110"/>
        <v>4.2279411764705888</v>
      </c>
      <c r="O412" s="4">
        <f t="shared" si="110"/>
        <v>4.3521266073194855</v>
      </c>
      <c r="P412" s="81"/>
      <c r="Q412" s="195"/>
      <c r="R412" s="81"/>
      <c r="S412" s="81"/>
      <c r="T412" s="81"/>
    </row>
    <row r="413" spans="1:20" ht="15" customHeight="1" x14ac:dyDescent="0.15">
      <c r="B413" s="35" t="s">
        <v>160</v>
      </c>
      <c r="C413" s="89"/>
      <c r="D413" s="89"/>
      <c r="E413" s="36"/>
      <c r="F413" s="19">
        <v>985</v>
      </c>
      <c r="G413" s="19">
        <v>239</v>
      </c>
      <c r="H413" s="19">
        <v>746</v>
      </c>
      <c r="I413" s="19">
        <v>571</v>
      </c>
      <c r="J413" s="73">
        <v>537</v>
      </c>
      <c r="K413" s="117">
        <f t="shared" si="111"/>
        <v>48.570019723865876</v>
      </c>
      <c r="L413" s="5">
        <f t="shared" si="110"/>
        <v>32.920110192837463</v>
      </c>
      <c r="M413" s="5">
        <f t="shared" si="110"/>
        <v>57.296466973886325</v>
      </c>
      <c r="N413" s="5">
        <f t="shared" si="110"/>
        <v>52.481617647058819</v>
      </c>
      <c r="O413" s="5">
        <f t="shared" si="110"/>
        <v>53.115727002967361</v>
      </c>
      <c r="P413" s="81"/>
      <c r="Q413" s="195"/>
      <c r="R413" s="23"/>
      <c r="S413" s="23"/>
      <c r="T413" s="23"/>
    </row>
    <row r="414" spans="1:20" ht="15" customHeight="1" x14ac:dyDescent="0.15">
      <c r="B414" s="38" t="s">
        <v>1</v>
      </c>
      <c r="C414" s="79"/>
      <c r="D414" s="79"/>
      <c r="E414" s="28"/>
      <c r="F414" s="39">
        <f>SUM(F405:F413)</f>
        <v>2028</v>
      </c>
      <c r="G414" s="39">
        <f>SUM(G405:G413)</f>
        <v>726</v>
      </c>
      <c r="H414" s="39">
        <f>SUM(H405:H413)</f>
        <v>1302</v>
      </c>
      <c r="I414" s="39">
        <f>SUM(I405:I413)</f>
        <v>1088</v>
      </c>
      <c r="J414" s="69">
        <f>SUM(J405:J413)</f>
        <v>1011</v>
      </c>
      <c r="K414" s="114">
        <f>IF(SUM(K405:K413)&gt;100,"－",SUM(K405:K413))</f>
        <v>100</v>
      </c>
      <c r="L414" s="6">
        <f>IF(SUM(L405:L413)&gt;100,"－",SUM(L405:L413))</f>
        <v>100</v>
      </c>
      <c r="M414" s="6">
        <f>IF(SUM(M405:M413)&gt;100,"－",SUM(M405:M413))</f>
        <v>100</v>
      </c>
      <c r="N414" s="6">
        <f>IF(SUM(N405:N413)&gt;100,"－",SUM(N405:N413))</f>
        <v>100</v>
      </c>
      <c r="O414" s="6">
        <f>IF(SUM(O405:O413)&gt;100,"－",SUM(O405:O413))</f>
        <v>100</v>
      </c>
      <c r="P414" s="23"/>
      <c r="Q414" s="23"/>
      <c r="R414" s="23"/>
      <c r="S414" s="23"/>
    </row>
    <row r="415" spans="1:20" ht="15" customHeight="1" x14ac:dyDescent="0.15">
      <c r="B415" s="38" t="s">
        <v>92</v>
      </c>
      <c r="C415" s="79"/>
      <c r="D415" s="79"/>
      <c r="E415" s="28"/>
      <c r="F415" s="189">
        <v>53.508312605738318</v>
      </c>
      <c r="G415" s="189">
        <v>57.257429627950373</v>
      </c>
      <c r="H415" s="189">
        <v>50.224463703189443</v>
      </c>
      <c r="I415" s="189">
        <v>36.834293913071967</v>
      </c>
      <c r="J415" s="189">
        <v>36.229140815996786</v>
      </c>
      <c r="K415" s="23"/>
      <c r="L415" s="23"/>
      <c r="M415" s="23"/>
      <c r="N415" s="23"/>
      <c r="O415" s="23"/>
      <c r="P415" s="23"/>
      <c r="Q415" s="23"/>
      <c r="R415" s="23"/>
      <c r="S415" s="23"/>
    </row>
    <row r="417" spans="1:19" ht="15" customHeight="1" x14ac:dyDescent="0.15">
      <c r="A417" s="1" t="s">
        <v>776</v>
      </c>
      <c r="B417" s="22"/>
    </row>
    <row r="418" spans="1:19" ht="13.65" customHeight="1" x14ac:dyDescent="0.15">
      <c r="B418" s="65"/>
      <c r="C418" s="33"/>
      <c r="D418" s="33"/>
      <c r="E418" s="33"/>
      <c r="F418" s="80"/>
      <c r="G418" s="87"/>
      <c r="H418" s="84" t="s">
        <v>2</v>
      </c>
      <c r="I418" s="87"/>
      <c r="J418" s="87"/>
      <c r="K418" s="110"/>
      <c r="L418" s="87"/>
      <c r="M418" s="84" t="s">
        <v>3</v>
      </c>
      <c r="N418" s="87"/>
      <c r="O418" s="85"/>
    </row>
    <row r="419" spans="1:19" ht="19.2" x14ac:dyDescent="0.15">
      <c r="B419" s="78"/>
      <c r="C419" s="7"/>
      <c r="D419" s="7"/>
      <c r="E419" s="7"/>
      <c r="F419" s="98" t="s">
        <v>589</v>
      </c>
      <c r="G419" s="98" t="s">
        <v>231</v>
      </c>
      <c r="H419" s="98" t="s">
        <v>232</v>
      </c>
      <c r="I419" s="98" t="s">
        <v>591</v>
      </c>
      <c r="J419" s="104" t="s">
        <v>234</v>
      </c>
      <c r="K419" s="107" t="s">
        <v>589</v>
      </c>
      <c r="L419" s="98" t="s">
        <v>231</v>
      </c>
      <c r="M419" s="98" t="s">
        <v>232</v>
      </c>
      <c r="N419" s="98" t="s">
        <v>591</v>
      </c>
      <c r="O419" s="98" t="s">
        <v>234</v>
      </c>
    </row>
    <row r="420" spans="1:19" ht="12" customHeight="1" x14ac:dyDescent="0.15">
      <c r="B420" s="35"/>
      <c r="C420" s="89"/>
      <c r="D420" s="89"/>
      <c r="E420" s="36"/>
      <c r="F420" s="37"/>
      <c r="G420" s="37"/>
      <c r="H420" s="37"/>
      <c r="I420" s="37"/>
      <c r="J420" s="67"/>
      <c r="K420" s="111">
        <f>F$425</f>
        <v>2028</v>
      </c>
      <c r="L420" s="2">
        <f>G$425</f>
        <v>726</v>
      </c>
      <c r="M420" s="2">
        <f>H$425</f>
        <v>1302</v>
      </c>
      <c r="N420" s="2">
        <f>I$425</f>
        <v>1088</v>
      </c>
      <c r="O420" s="2">
        <f>J$425</f>
        <v>1011</v>
      </c>
      <c r="P420" s="91"/>
      <c r="Q420" s="91"/>
      <c r="R420" s="91"/>
      <c r="S420" s="91"/>
    </row>
    <row r="421" spans="1:19" ht="15" customHeight="1" x14ac:dyDescent="0.15">
      <c r="B421" s="34" t="s">
        <v>58</v>
      </c>
      <c r="C421" s="255"/>
      <c r="D421" s="255"/>
      <c r="E421" s="7"/>
      <c r="F421" s="18">
        <v>54</v>
      </c>
      <c r="G421" s="18">
        <v>22</v>
      </c>
      <c r="H421" s="18">
        <v>32</v>
      </c>
      <c r="I421" s="18">
        <v>41</v>
      </c>
      <c r="J421" s="68">
        <v>37</v>
      </c>
      <c r="K421" s="113">
        <f t="shared" ref="K421:O424" si="112">F421/K$420*100</f>
        <v>2.6627218934911245</v>
      </c>
      <c r="L421" s="4">
        <f t="shared" si="112"/>
        <v>3.0303030303030303</v>
      </c>
      <c r="M421" s="4">
        <f t="shared" si="112"/>
        <v>2.4577572964669741</v>
      </c>
      <c r="N421" s="4">
        <f t="shared" si="112"/>
        <v>3.7683823529411762</v>
      </c>
      <c r="O421" s="4">
        <f t="shared" si="112"/>
        <v>3.6597428288822944</v>
      </c>
      <c r="P421" s="81"/>
      <c r="Q421" s="195"/>
      <c r="R421" s="81"/>
      <c r="S421" s="81"/>
    </row>
    <row r="422" spans="1:19" ht="15" customHeight="1" x14ac:dyDescent="0.15">
      <c r="B422" s="34" t="s">
        <v>59</v>
      </c>
      <c r="C422" s="255"/>
      <c r="D422" s="255"/>
      <c r="E422" s="7"/>
      <c r="F422" s="18">
        <v>67</v>
      </c>
      <c r="G422" s="18">
        <v>21</v>
      </c>
      <c r="H422" s="18">
        <v>46</v>
      </c>
      <c r="I422" s="18">
        <v>85</v>
      </c>
      <c r="J422" s="68">
        <v>80</v>
      </c>
      <c r="K422" s="113">
        <f t="shared" si="112"/>
        <v>3.3037475345167655</v>
      </c>
      <c r="L422" s="4">
        <f t="shared" si="112"/>
        <v>2.8925619834710745</v>
      </c>
      <c r="M422" s="4">
        <f t="shared" si="112"/>
        <v>3.5330261136712746</v>
      </c>
      <c r="N422" s="4">
        <f t="shared" si="112"/>
        <v>7.8125</v>
      </c>
      <c r="O422" s="4">
        <f t="shared" si="112"/>
        <v>7.9129574678536096</v>
      </c>
      <c r="P422" s="81"/>
      <c r="Q422" s="195"/>
      <c r="R422" s="81"/>
      <c r="S422" s="81"/>
    </row>
    <row r="423" spans="1:19" ht="15" customHeight="1" x14ac:dyDescent="0.15">
      <c r="B423" s="34" t="s">
        <v>52</v>
      </c>
      <c r="C423" s="255"/>
      <c r="D423" s="255"/>
      <c r="E423" s="7"/>
      <c r="F423" s="18">
        <v>1581</v>
      </c>
      <c r="G423" s="18">
        <v>589</v>
      </c>
      <c r="H423" s="18">
        <v>992</v>
      </c>
      <c r="I423" s="18">
        <v>775</v>
      </c>
      <c r="J423" s="68">
        <v>716</v>
      </c>
      <c r="K423" s="113">
        <f t="shared" si="112"/>
        <v>77.958579881656803</v>
      </c>
      <c r="L423" s="4">
        <f t="shared" si="112"/>
        <v>81.129476584022044</v>
      </c>
      <c r="M423" s="4">
        <f t="shared" si="112"/>
        <v>76.19047619047619</v>
      </c>
      <c r="N423" s="4">
        <f t="shared" si="112"/>
        <v>71.231617647058826</v>
      </c>
      <c r="O423" s="4">
        <f t="shared" si="112"/>
        <v>70.82096933728981</v>
      </c>
      <c r="P423" s="81"/>
      <c r="Q423" s="195"/>
      <c r="R423" s="81"/>
      <c r="S423" s="81"/>
    </row>
    <row r="424" spans="1:19" ht="15" customHeight="1" x14ac:dyDescent="0.15">
      <c r="B424" s="35" t="s">
        <v>0</v>
      </c>
      <c r="C424" s="89"/>
      <c r="D424" s="89"/>
      <c r="E424" s="36"/>
      <c r="F424" s="19">
        <v>326</v>
      </c>
      <c r="G424" s="19">
        <v>94</v>
      </c>
      <c r="H424" s="19">
        <v>232</v>
      </c>
      <c r="I424" s="19">
        <v>187</v>
      </c>
      <c r="J424" s="73">
        <v>178</v>
      </c>
      <c r="K424" s="117">
        <f t="shared" si="112"/>
        <v>16.074950690335303</v>
      </c>
      <c r="L424" s="5">
        <f t="shared" si="112"/>
        <v>12.947658402203857</v>
      </c>
      <c r="M424" s="5">
        <f t="shared" si="112"/>
        <v>17.818740399385561</v>
      </c>
      <c r="N424" s="5">
        <f t="shared" si="112"/>
        <v>17.1875</v>
      </c>
      <c r="O424" s="5">
        <f t="shared" si="112"/>
        <v>17.606330365974284</v>
      </c>
      <c r="P424" s="23"/>
      <c r="Q424" s="195"/>
      <c r="R424" s="23"/>
      <c r="S424" s="23"/>
    </row>
    <row r="425" spans="1:19" ht="15" customHeight="1" x14ac:dyDescent="0.15">
      <c r="B425" s="38" t="s">
        <v>1</v>
      </c>
      <c r="C425" s="79"/>
      <c r="D425" s="79"/>
      <c r="E425" s="28"/>
      <c r="F425" s="39">
        <f>SUM(F421:F424)</f>
        <v>2028</v>
      </c>
      <c r="G425" s="39">
        <f>SUM(G421:G424)</f>
        <v>726</v>
      </c>
      <c r="H425" s="39">
        <f>SUM(H421:H424)</f>
        <v>1302</v>
      </c>
      <c r="I425" s="39">
        <f>SUM(I421:I424)</f>
        <v>1088</v>
      </c>
      <c r="J425" s="69">
        <f>SUM(J421:J424)</f>
        <v>1011</v>
      </c>
      <c r="K425" s="114">
        <f>IF(SUM(K421:K424)&gt;100,"－",SUM(K421:K424))</f>
        <v>100</v>
      </c>
      <c r="L425" s="6">
        <f>IF(SUM(L421:L424)&gt;100,"－",SUM(L421:L424))</f>
        <v>100</v>
      </c>
      <c r="M425" s="6">
        <f>IF(SUM(M421:M424)&gt;100,"－",SUM(M421:M424))</f>
        <v>100</v>
      </c>
      <c r="N425" s="6">
        <f>IF(SUM(N421:N424)&gt;100,"－",SUM(N421:N424))</f>
        <v>100</v>
      </c>
      <c r="O425" s="6">
        <f>IF(SUM(O421:O424)&gt;100,"－",SUM(O421:O424))</f>
        <v>100</v>
      </c>
      <c r="P425" s="23"/>
      <c r="Q425" s="23"/>
      <c r="R425" s="23"/>
      <c r="S425" s="23"/>
    </row>
    <row r="426" spans="1:19" ht="15" customHeight="1" x14ac:dyDescent="0.15">
      <c r="E426" s="7"/>
      <c r="K426" s="1"/>
    </row>
    <row r="427" spans="1:19" ht="15" customHeight="1" x14ac:dyDescent="0.15">
      <c r="A427" s="1" t="s">
        <v>777</v>
      </c>
      <c r="B427" s="22"/>
      <c r="E427" s="7"/>
      <c r="K427" s="1"/>
    </row>
    <row r="428" spans="1:19" ht="13.65" customHeight="1" x14ac:dyDescent="0.15">
      <c r="B428" s="65"/>
      <c r="C428" s="33"/>
      <c r="D428" s="33"/>
      <c r="E428" s="33"/>
      <c r="F428" s="80"/>
      <c r="G428" s="87"/>
      <c r="H428" s="84" t="s">
        <v>2</v>
      </c>
      <c r="I428" s="87"/>
      <c r="J428" s="87"/>
      <c r="K428" s="110"/>
      <c r="L428" s="87"/>
      <c r="M428" s="84" t="s">
        <v>3</v>
      </c>
      <c r="N428" s="87"/>
      <c r="O428" s="85"/>
    </row>
    <row r="429" spans="1:19" ht="19.2" x14ac:dyDescent="0.15">
      <c r="B429" s="78"/>
      <c r="C429" s="7"/>
      <c r="D429" s="7"/>
      <c r="E429" s="7"/>
      <c r="F429" s="98" t="s">
        <v>589</v>
      </c>
      <c r="G429" s="98" t="s">
        <v>231</v>
      </c>
      <c r="H429" s="98" t="s">
        <v>232</v>
      </c>
      <c r="I429" s="98" t="s">
        <v>591</v>
      </c>
      <c r="J429" s="104" t="s">
        <v>234</v>
      </c>
      <c r="K429" s="107" t="s">
        <v>589</v>
      </c>
      <c r="L429" s="98" t="s">
        <v>231</v>
      </c>
      <c r="M429" s="98" t="s">
        <v>232</v>
      </c>
      <c r="N429" s="98" t="s">
        <v>591</v>
      </c>
      <c r="O429" s="98" t="s">
        <v>234</v>
      </c>
    </row>
    <row r="430" spans="1:19" ht="12" customHeight="1" x14ac:dyDescent="0.15">
      <c r="B430" s="35"/>
      <c r="C430" s="89"/>
      <c r="D430" s="89"/>
      <c r="E430" s="36"/>
      <c r="F430" s="37"/>
      <c r="G430" s="37"/>
      <c r="H430" s="37"/>
      <c r="I430" s="37"/>
      <c r="J430" s="67"/>
      <c r="K430" s="111">
        <f>F$425</f>
        <v>2028</v>
      </c>
      <c r="L430" s="2">
        <f>G$425</f>
        <v>726</v>
      </c>
      <c r="M430" s="2">
        <f>H$425</f>
        <v>1302</v>
      </c>
      <c r="N430" s="2">
        <f>I$425</f>
        <v>1088</v>
      </c>
      <c r="O430" s="2">
        <f>J$425</f>
        <v>1011</v>
      </c>
      <c r="P430" s="91"/>
      <c r="Q430" s="91"/>
      <c r="R430" s="91"/>
      <c r="S430" s="91"/>
    </row>
    <row r="431" spans="1:19" ht="15" customHeight="1" x14ac:dyDescent="0.15">
      <c r="B431" s="34" t="s">
        <v>476</v>
      </c>
      <c r="C431" s="255"/>
      <c r="D431" s="255"/>
      <c r="E431" s="7"/>
      <c r="F431" s="18">
        <v>286</v>
      </c>
      <c r="G431" s="18">
        <v>101</v>
      </c>
      <c r="H431" s="18">
        <v>185</v>
      </c>
      <c r="I431" s="18">
        <v>242</v>
      </c>
      <c r="J431" s="68">
        <v>229</v>
      </c>
      <c r="K431" s="113">
        <f t="shared" ref="K431:O433" si="113">F431/K$420*100</f>
        <v>14.102564102564102</v>
      </c>
      <c r="L431" s="4">
        <f t="shared" si="113"/>
        <v>13.911845730027547</v>
      </c>
      <c r="M431" s="4">
        <f t="shared" si="113"/>
        <v>14.208909370199693</v>
      </c>
      <c r="N431" s="4">
        <f t="shared" si="113"/>
        <v>22.242647058823529</v>
      </c>
      <c r="O431" s="4">
        <f t="shared" si="113"/>
        <v>22.650840751730961</v>
      </c>
      <c r="P431" s="81"/>
      <c r="Q431" s="195"/>
      <c r="R431" s="81"/>
      <c r="S431" s="81"/>
    </row>
    <row r="432" spans="1:19" ht="15" customHeight="1" x14ac:dyDescent="0.15">
      <c r="B432" s="34" t="s">
        <v>477</v>
      </c>
      <c r="C432" s="255"/>
      <c r="D432" s="255"/>
      <c r="E432" s="7"/>
      <c r="F432" s="18">
        <v>1571</v>
      </c>
      <c r="G432" s="18">
        <v>585</v>
      </c>
      <c r="H432" s="18">
        <v>986</v>
      </c>
      <c r="I432" s="18">
        <v>747</v>
      </c>
      <c r="J432" s="68">
        <v>688</v>
      </c>
      <c r="K432" s="113">
        <f t="shared" si="113"/>
        <v>77.465483234714</v>
      </c>
      <c r="L432" s="4">
        <f t="shared" si="113"/>
        <v>80.578512396694208</v>
      </c>
      <c r="M432" s="4">
        <f t="shared" si="113"/>
        <v>75.729646697388631</v>
      </c>
      <c r="N432" s="4">
        <f t="shared" si="113"/>
        <v>68.658088235294116</v>
      </c>
      <c r="O432" s="4">
        <f t="shared" si="113"/>
        <v>68.051434223541051</v>
      </c>
      <c r="P432" s="81"/>
      <c r="Q432" s="195"/>
      <c r="R432" s="81"/>
      <c r="S432" s="81"/>
    </row>
    <row r="433" spans="1:19" ht="15" customHeight="1" x14ac:dyDescent="0.15">
      <c r="B433" s="35" t="s">
        <v>0</v>
      </c>
      <c r="C433" s="89"/>
      <c r="D433" s="89"/>
      <c r="E433" s="36"/>
      <c r="F433" s="19">
        <v>171</v>
      </c>
      <c r="G433" s="19">
        <v>40</v>
      </c>
      <c r="H433" s="19">
        <v>131</v>
      </c>
      <c r="I433" s="19">
        <v>99</v>
      </c>
      <c r="J433" s="73">
        <v>94</v>
      </c>
      <c r="K433" s="117">
        <f t="shared" si="113"/>
        <v>8.4319526627218941</v>
      </c>
      <c r="L433" s="5">
        <f t="shared" si="113"/>
        <v>5.5096418732782375</v>
      </c>
      <c r="M433" s="5">
        <f t="shared" si="113"/>
        <v>10.061443932411676</v>
      </c>
      <c r="N433" s="5">
        <f t="shared" si="113"/>
        <v>9.0992647058823533</v>
      </c>
      <c r="O433" s="5">
        <f t="shared" si="113"/>
        <v>9.2977250247279919</v>
      </c>
      <c r="P433" s="23"/>
      <c r="Q433" s="195"/>
      <c r="R433" s="23"/>
      <c r="S433" s="23"/>
    </row>
    <row r="434" spans="1:19" ht="15" customHeight="1" x14ac:dyDescent="0.15">
      <c r="B434" s="38" t="s">
        <v>1</v>
      </c>
      <c r="C434" s="79"/>
      <c r="D434" s="79"/>
      <c r="E434" s="28"/>
      <c r="F434" s="39">
        <f>SUM(F431:F433)</f>
        <v>2028</v>
      </c>
      <c r="G434" s="39">
        <f>SUM(G431:G433)</f>
        <v>726</v>
      </c>
      <c r="H434" s="39">
        <f>SUM(H431:H433)</f>
        <v>1302</v>
      </c>
      <c r="I434" s="39">
        <f>SUM(I431:I433)</f>
        <v>1088</v>
      </c>
      <c r="J434" s="69">
        <f>SUM(J431:J433)</f>
        <v>1011</v>
      </c>
      <c r="K434" s="114">
        <f>IF(SUM(K431:K433)&gt;100,"－",SUM(K431:K433))</f>
        <v>100</v>
      </c>
      <c r="L434" s="6">
        <f>IF(SUM(L431:L433)&gt;100,"－",SUM(L431:L433))</f>
        <v>100</v>
      </c>
      <c r="M434" s="6">
        <f>IF(SUM(M431:M433)&gt;100,"－",SUM(M431:M433))</f>
        <v>100</v>
      </c>
      <c r="N434" s="6">
        <f>IF(SUM(N431:N433)&gt;100,"－",SUM(N431:N433))</f>
        <v>100</v>
      </c>
      <c r="O434" s="6">
        <f>IF(SUM(O431:O433)&gt;100,"－",SUM(O431:O433))</f>
        <v>100.00000000000001</v>
      </c>
      <c r="P434" s="23"/>
      <c r="Q434" s="23"/>
      <c r="R434" s="23"/>
      <c r="S434" s="23"/>
    </row>
    <row r="435" spans="1:19" ht="15" customHeight="1" x14ac:dyDescent="0.15">
      <c r="E435" s="7"/>
      <c r="K435" s="1"/>
    </row>
    <row r="436" spans="1:19" ht="15" customHeight="1" x14ac:dyDescent="0.15">
      <c r="A436" s="1" t="s">
        <v>778</v>
      </c>
      <c r="B436" s="22"/>
      <c r="E436" s="7"/>
      <c r="K436" s="1"/>
    </row>
    <row r="437" spans="1:19" ht="13.65" customHeight="1" x14ac:dyDescent="0.15">
      <c r="B437" s="65"/>
      <c r="C437" s="33"/>
      <c r="D437" s="33"/>
      <c r="E437" s="33"/>
      <c r="F437" s="80"/>
      <c r="G437" s="87"/>
      <c r="H437" s="84" t="s">
        <v>2</v>
      </c>
      <c r="I437" s="87"/>
      <c r="J437" s="87"/>
      <c r="K437" s="110"/>
      <c r="L437" s="87"/>
      <c r="M437" s="84" t="s">
        <v>3</v>
      </c>
      <c r="N437" s="87"/>
      <c r="O437" s="85"/>
    </row>
    <row r="438" spans="1:19" ht="19.2" x14ac:dyDescent="0.15">
      <c r="B438" s="78"/>
      <c r="C438" s="7"/>
      <c r="D438" s="7"/>
      <c r="E438" s="7"/>
      <c r="F438" s="98" t="s">
        <v>589</v>
      </c>
      <c r="G438" s="98" t="s">
        <v>231</v>
      </c>
      <c r="H438" s="98" t="s">
        <v>232</v>
      </c>
      <c r="I438" s="98" t="s">
        <v>591</v>
      </c>
      <c r="J438" s="104" t="s">
        <v>234</v>
      </c>
      <c r="K438" s="107" t="s">
        <v>589</v>
      </c>
      <c r="L438" s="98" t="s">
        <v>231</v>
      </c>
      <c r="M438" s="98" t="s">
        <v>232</v>
      </c>
      <c r="N438" s="98" t="s">
        <v>591</v>
      </c>
      <c r="O438" s="98" t="s">
        <v>234</v>
      </c>
    </row>
    <row r="439" spans="1:19" ht="12" customHeight="1" x14ac:dyDescent="0.15">
      <c r="B439" s="35"/>
      <c r="C439" s="89"/>
      <c r="D439" s="89"/>
      <c r="E439" s="36"/>
      <c r="F439" s="37"/>
      <c r="G439" s="37"/>
      <c r="H439" s="37"/>
      <c r="I439" s="37"/>
      <c r="J439" s="67"/>
      <c r="K439" s="111">
        <f>F$425</f>
        <v>2028</v>
      </c>
      <c r="L439" s="2">
        <f>G$425</f>
        <v>726</v>
      </c>
      <c r="M439" s="2">
        <f>H$425</f>
        <v>1302</v>
      </c>
      <c r="N439" s="2">
        <f>I$425</f>
        <v>1088</v>
      </c>
      <c r="O439" s="2">
        <f>J$425</f>
        <v>1011</v>
      </c>
      <c r="P439" s="91"/>
      <c r="Q439" s="91"/>
      <c r="R439" s="91"/>
      <c r="S439" s="91"/>
    </row>
    <row r="440" spans="1:19" ht="15" customHeight="1" x14ac:dyDescent="0.15">
      <c r="B440" s="34" t="s">
        <v>478</v>
      </c>
      <c r="C440" s="255"/>
      <c r="D440" s="255"/>
      <c r="E440" s="7"/>
      <c r="F440" s="18">
        <v>1638</v>
      </c>
      <c r="G440" s="18">
        <v>628</v>
      </c>
      <c r="H440" s="18">
        <v>1010</v>
      </c>
      <c r="I440" s="18">
        <v>780</v>
      </c>
      <c r="J440" s="68">
        <v>717</v>
      </c>
      <c r="K440" s="113">
        <f t="shared" ref="K440:O442" si="114">F440/K$420*100</f>
        <v>80.769230769230774</v>
      </c>
      <c r="L440" s="4">
        <f t="shared" si="114"/>
        <v>86.501377410468322</v>
      </c>
      <c r="M440" s="4">
        <f t="shared" si="114"/>
        <v>77.572964669738866</v>
      </c>
      <c r="N440" s="4">
        <f t="shared" si="114"/>
        <v>71.691176470588232</v>
      </c>
      <c r="O440" s="4">
        <f t="shared" si="114"/>
        <v>70.919881305637972</v>
      </c>
      <c r="P440" s="81"/>
      <c r="Q440" s="195"/>
      <c r="R440" s="81"/>
      <c r="S440" s="81"/>
    </row>
    <row r="441" spans="1:19" ht="15" customHeight="1" x14ac:dyDescent="0.15">
      <c r="B441" s="34" t="s">
        <v>479</v>
      </c>
      <c r="C441" s="255"/>
      <c r="D441" s="255"/>
      <c r="E441" s="7"/>
      <c r="F441" s="18">
        <v>241</v>
      </c>
      <c r="G441" s="18">
        <v>65</v>
      </c>
      <c r="H441" s="18">
        <v>176</v>
      </c>
      <c r="I441" s="18">
        <v>208</v>
      </c>
      <c r="J441" s="68">
        <v>198</v>
      </c>
      <c r="K441" s="113">
        <f t="shared" si="114"/>
        <v>11.883629191321498</v>
      </c>
      <c r="L441" s="4">
        <f t="shared" si="114"/>
        <v>8.9531680440771346</v>
      </c>
      <c r="M441" s="4">
        <f t="shared" si="114"/>
        <v>13.517665130568357</v>
      </c>
      <c r="N441" s="4">
        <f t="shared" si="114"/>
        <v>19.117647058823529</v>
      </c>
      <c r="O441" s="4">
        <f t="shared" si="114"/>
        <v>19.584569732937684</v>
      </c>
      <c r="P441" s="81"/>
      <c r="Q441" s="195"/>
      <c r="R441" s="81"/>
      <c r="S441" s="81"/>
    </row>
    <row r="442" spans="1:19" ht="15" customHeight="1" x14ac:dyDescent="0.15">
      <c r="B442" s="35" t="s">
        <v>0</v>
      </c>
      <c r="C442" s="89"/>
      <c r="D442" s="89"/>
      <c r="E442" s="36"/>
      <c r="F442" s="19">
        <v>149</v>
      </c>
      <c r="G442" s="19">
        <v>33</v>
      </c>
      <c r="H442" s="19">
        <v>116</v>
      </c>
      <c r="I442" s="19">
        <v>100</v>
      </c>
      <c r="J442" s="73">
        <v>96</v>
      </c>
      <c r="K442" s="117">
        <f t="shared" si="114"/>
        <v>7.3471400394477318</v>
      </c>
      <c r="L442" s="5">
        <f t="shared" si="114"/>
        <v>4.5454545454545459</v>
      </c>
      <c r="M442" s="5">
        <f t="shared" si="114"/>
        <v>8.9093701996927805</v>
      </c>
      <c r="N442" s="5">
        <f t="shared" si="114"/>
        <v>9.1911764705882355</v>
      </c>
      <c r="O442" s="5">
        <f t="shared" si="114"/>
        <v>9.4955489614243334</v>
      </c>
      <c r="P442" s="23"/>
      <c r="Q442" s="195"/>
      <c r="R442" s="23"/>
      <c r="S442" s="23"/>
    </row>
    <row r="443" spans="1:19" ht="15" customHeight="1" x14ac:dyDescent="0.15">
      <c r="B443" s="38" t="s">
        <v>1</v>
      </c>
      <c r="C443" s="79"/>
      <c r="D443" s="79"/>
      <c r="E443" s="28"/>
      <c r="F443" s="39">
        <f>SUM(F440:F442)</f>
        <v>2028</v>
      </c>
      <c r="G443" s="39">
        <f>SUM(G440:G442)</f>
        <v>726</v>
      </c>
      <c r="H443" s="39">
        <f>SUM(H440:H442)</f>
        <v>1302</v>
      </c>
      <c r="I443" s="39">
        <f>SUM(I440:I442)</f>
        <v>1088</v>
      </c>
      <c r="J443" s="69">
        <f>SUM(J440:J442)</f>
        <v>1011</v>
      </c>
      <c r="K443" s="114">
        <f>IF(SUM(K440:K442)&gt;100,"－",SUM(K440:K442))</f>
        <v>100.00000000000001</v>
      </c>
      <c r="L443" s="6">
        <f>IF(SUM(L440:L442)&gt;100,"－",SUM(L440:L442))</f>
        <v>100</v>
      </c>
      <c r="M443" s="6">
        <f>IF(SUM(M440:M442)&gt;100,"－",SUM(M440:M442))</f>
        <v>100</v>
      </c>
      <c r="N443" s="6">
        <f>IF(SUM(N440:N442)&gt;100,"－",SUM(N440:N442))</f>
        <v>100</v>
      </c>
      <c r="O443" s="6">
        <f>IF(SUM(O440:O442)&gt;100,"－",SUM(O440:O442))</f>
        <v>99.999999999999986</v>
      </c>
      <c r="P443" s="23"/>
      <c r="Q443" s="23"/>
      <c r="R443" s="23"/>
      <c r="S443" s="23"/>
    </row>
    <row r="444" spans="1:19" ht="15" customHeight="1" x14ac:dyDescent="0.15">
      <c r="E444" s="7"/>
      <c r="K444" s="1"/>
    </row>
    <row r="445" spans="1:19" ht="15" customHeight="1" x14ac:dyDescent="0.15">
      <c r="A445" s="1" t="s">
        <v>779</v>
      </c>
      <c r="B445" s="22"/>
      <c r="E445" s="7"/>
      <c r="K445" s="1"/>
    </row>
    <row r="446" spans="1:19" ht="13.65" customHeight="1" x14ac:dyDescent="0.15">
      <c r="B446" s="65"/>
      <c r="C446" s="33"/>
      <c r="D446" s="33"/>
      <c r="E446" s="33"/>
      <c r="F446" s="80"/>
      <c r="G446" s="87"/>
      <c r="H446" s="84" t="s">
        <v>2</v>
      </c>
      <c r="I446" s="87"/>
      <c r="J446" s="87"/>
      <c r="K446" s="110"/>
      <c r="L446" s="87"/>
      <c r="M446" s="84" t="s">
        <v>3</v>
      </c>
      <c r="N446" s="87"/>
      <c r="O446" s="85"/>
    </row>
    <row r="447" spans="1:19" ht="19.2" x14ac:dyDescent="0.15">
      <c r="B447" s="78"/>
      <c r="C447" s="7"/>
      <c r="D447" s="7"/>
      <c r="E447" s="7"/>
      <c r="F447" s="98" t="s">
        <v>589</v>
      </c>
      <c r="G447" s="98" t="s">
        <v>231</v>
      </c>
      <c r="H447" s="98" t="s">
        <v>232</v>
      </c>
      <c r="I447" s="98" t="s">
        <v>591</v>
      </c>
      <c r="J447" s="104" t="s">
        <v>234</v>
      </c>
      <c r="K447" s="107" t="s">
        <v>589</v>
      </c>
      <c r="L447" s="98" t="s">
        <v>231</v>
      </c>
      <c r="M447" s="98" t="s">
        <v>232</v>
      </c>
      <c r="N447" s="98" t="s">
        <v>591</v>
      </c>
      <c r="O447" s="98" t="s">
        <v>234</v>
      </c>
    </row>
    <row r="448" spans="1:19" ht="12" customHeight="1" x14ac:dyDescent="0.15">
      <c r="B448" s="35"/>
      <c r="C448" s="89"/>
      <c r="D448" s="89"/>
      <c r="E448" s="36"/>
      <c r="F448" s="37"/>
      <c r="G448" s="37"/>
      <c r="H448" s="37"/>
      <c r="I448" s="37"/>
      <c r="J448" s="67"/>
      <c r="K448" s="111">
        <f>F$425</f>
        <v>2028</v>
      </c>
      <c r="L448" s="2">
        <f>G$425</f>
        <v>726</v>
      </c>
      <c r="M448" s="2">
        <f>H$425</f>
        <v>1302</v>
      </c>
      <c r="N448" s="2">
        <f>I$425</f>
        <v>1088</v>
      </c>
      <c r="O448" s="2">
        <f>J$425</f>
        <v>1011</v>
      </c>
      <c r="P448" s="91"/>
      <c r="Q448" s="195"/>
      <c r="R448" s="91"/>
      <c r="S448" s="91"/>
    </row>
    <row r="449" spans="1:20" ht="15" customHeight="1" x14ac:dyDescent="0.15">
      <c r="B449" s="34" t="s">
        <v>468</v>
      </c>
      <c r="C449" s="255"/>
      <c r="D449" s="255"/>
      <c r="E449" s="7"/>
      <c r="F449" s="18">
        <v>233</v>
      </c>
      <c r="G449" s="18">
        <v>75</v>
      </c>
      <c r="H449" s="18">
        <v>158</v>
      </c>
      <c r="I449" s="18">
        <v>141</v>
      </c>
      <c r="J449" s="68">
        <v>135</v>
      </c>
      <c r="K449" s="113">
        <f t="shared" ref="K449:O453" si="115">F449/K$420*100</f>
        <v>11.489151873767259</v>
      </c>
      <c r="L449" s="4">
        <f t="shared" si="115"/>
        <v>10.330578512396695</v>
      </c>
      <c r="M449" s="4">
        <f t="shared" si="115"/>
        <v>12.135176651305683</v>
      </c>
      <c r="N449" s="4">
        <f t="shared" si="115"/>
        <v>12.959558823529413</v>
      </c>
      <c r="O449" s="4">
        <f t="shared" si="115"/>
        <v>13.353115727002967</v>
      </c>
      <c r="P449" s="81"/>
      <c r="Q449" s="195"/>
      <c r="R449" s="81"/>
      <c r="S449" s="81"/>
    </row>
    <row r="450" spans="1:20" ht="15" customHeight="1" x14ac:dyDescent="0.15">
      <c r="B450" s="34" t="s">
        <v>469</v>
      </c>
      <c r="C450" s="255"/>
      <c r="D450" s="255"/>
      <c r="E450" s="7"/>
      <c r="F450" s="18">
        <v>574</v>
      </c>
      <c r="G450" s="18">
        <v>191</v>
      </c>
      <c r="H450" s="18">
        <v>383</v>
      </c>
      <c r="I450" s="18">
        <v>282</v>
      </c>
      <c r="J450" s="68">
        <v>260</v>
      </c>
      <c r="K450" s="113">
        <f t="shared" si="115"/>
        <v>28.303747534516766</v>
      </c>
      <c r="L450" s="4">
        <f t="shared" si="115"/>
        <v>26.308539944903579</v>
      </c>
      <c r="M450" s="4">
        <f t="shared" si="115"/>
        <v>29.416282642089094</v>
      </c>
      <c r="N450" s="4">
        <f t="shared" si="115"/>
        <v>25.919117647058826</v>
      </c>
      <c r="O450" s="4">
        <f t="shared" si="115"/>
        <v>25.71711177052423</v>
      </c>
      <c r="P450" s="81"/>
      <c r="Q450" s="195"/>
      <c r="R450" s="81"/>
      <c r="S450" s="81"/>
    </row>
    <row r="451" spans="1:20" ht="15" customHeight="1" x14ac:dyDescent="0.15">
      <c r="B451" s="34" t="s">
        <v>557</v>
      </c>
      <c r="C451" s="255"/>
      <c r="D451" s="255"/>
      <c r="E451" s="7"/>
      <c r="F451" s="18">
        <v>568</v>
      </c>
      <c r="G451" s="18">
        <v>274</v>
      </c>
      <c r="H451" s="18">
        <v>294</v>
      </c>
      <c r="I451" s="18">
        <v>292</v>
      </c>
      <c r="J451" s="68">
        <v>269</v>
      </c>
      <c r="K451" s="113">
        <f t="shared" si="115"/>
        <v>28.007889546351084</v>
      </c>
      <c r="L451" s="4">
        <f t="shared" si="115"/>
        <v>37.74104683195592</v>
      </c>
      <c r="M451" s="4">
        <f t="shared" si="115"/>
        <v>22.58064516129032</v>
      </c>
      <c r="N451" s="4">
        <f t="shared" si="115"/>
        <v>26.838235294117645</v>
      </c>
      <c r="O451" s="4">
        <f t="shared" si="115"/>
        <v>26.607319485657765</v>
      </c>
      <c r="P451" s="81"/>
      <c r="Q451" s="195"/>
      <c r="R451" s="81"/>
      <c r="S451" s="81"/>
    </row>
    <row r="452" spans="1:20" ht="15" customHeight="1" x14ac:dyDescent="0.15">
      <c r="B452" s="34" t="s">
        <v>558</v>
      </c>
      <c r="C452" s="255"/>
      <c r="D452" s="255"/>
      <c r="E452" s="7"/>
      <c r="F452" s="18">
        <v>432</v>
      </c>
      <c r="G452" s="18">
        <v>137</v>
      </c>
      <c r="H452" s="18">
        <v>295</v>
      </c>
      <c r="I452" s="18">
        <v>242</v>
      </c>
      <c r="J452" s="68">
        <v>222</v>
      </c>
      <c r="K452" s="113">
        <f t="shared" si="115"/>
        <v>21.301775147928996</v>
      </c>
      <c r="L452" s="4">
        <f t="shared" si="115"/>
        <v>18.87052341597796</v>
      </c>
      <c r="M452" s="4">
        <f t="shared" si="115"/>
        <v>22.657450076804917</v>
      </c>
      <c r="N452" s="4">
        <f t="shared" si="115"/>
        <v>22.242647058823529</v>
      </c>
      <c r="O452" s="4">
        <f t="shared" si="115"/>
        <v>21.958456973293767</v>
      </c>
      <c r="P452" s="81"/>
      <c r="Q452" s="195"/>
      <c r="R452" s="81"/>
      <c r="S452" s="81"/>
    </row>
    <row r="453" spans="1:20" ht="15" customHeight="1" x14ac:dyDescent="0.15">
      <c r="B453" s="35" t="s">
        <v>0</v>
      </c>
      <c r="C453" s="89"/>
      <c r="D453" s="89"/>
      <c r="E453" s="36"/>
      <c r="F453" s="19">
        <v>221</v>
      </c>
      <c r="G453" s="19">
        <v>49</v>
      </c>
      <c r="H453" s="19">
        <v>172</v>
      </c>
      <c r="I453" s="19">
        <v>131</v>
      </c>
      <c r="J453" s="73">
        <v>125</v>
      </c>
      <c r="K453" s="117">
        <f t="shared" si="115"/>
        <v>10.897435897435898</v>
      </c>
      <c r="L453" s="5">
        <f t="shared" si="115"/>
        <v>6.7493112947658407</v>
      </c>
      <c r="M453" s="5">
        <f t="shared" si="115"/>
        <v>13.210445468509985</v>
      </c>
      <c r="N453" s="5">
        <f t="shared" si="115"/>
        <v>12.040441176470589</v>
      </c>
      <c r="O453" s="5">
        <f t="shared" si="115"/>
        <v>12.363996043521267</v>
      </c>
      <c r="P453" s="23"/>
      <c r="Q453" s="195"/>
      <c r="R453" s="23"/>
      <c r="S453" s="23"/>
    </row>
    <row r="454" spans="1:20" ht="15" customHeight="1" x14ac:dyDescent="0.15">
      <c r="B454" s="38" t="s">
        <v>1</v>
      </c>
      <c r="C454" s="79"/>
      <c r="D454" s="79"/>
      <c r="E454" s="28"/>
      <c r="F454" s="39">
        <f>SUM(F449:F453)</f>
        <v>2028</v>
      </c>
      <c r="G454" s="39">
        <f>SUM(G449:G453)</f>
        <v>726</v>
      </c>
      <c r="H454" s="39">
        <f>SUM(H449:H453)</f>
        <v>1302</v>
      </c>
      <c r="I454" s="39">
        <f>SUM(I449:I453)</f>
        <v>1088</v>
      </c>
      <c r="J454" s="69">
        <f>SUM(J449:J453)</f>
        <v>1011</v>
      </c>
      <c r="K454" s="114">
        <f>IF(SUM(K449:K453)&gt;100,"－",SUM(K449:K453))</f>
        <v>100</v>
      </c>
      <c r="L454" s="6">
        <f>IF(SUM(L449:L453)&gt;100,"－",SUM(L449:L453))</f>
        <v>99.999999999999986</v>
      </c>
      <c r="M454" s="6">
        <f>IF(SUM(M449:M453)&gt;100,"－",SUM(M449:M453))</f>
        <v>100.00000000000001</v>
      </c>
      <c r="N454" s="6">
        <f>IF(SUM(N449:N453)&gt;100,"－",SUM(N449:N453))</f>
        <v>100.00000000000001</v>
      </c>
      <c r="O454" s="6">
        <f>IF(SUM(O449:O453)&gt;100,"－",SUM(O449:O453))</f>
        <v>100</v>
      </c>
      <c r="P454" s="23"/>
      <c r="Q454" s="23"/>
      <c r="R454" s="23"/>
      <c r="S454" s="23"/>
    </row>
    <row r="455" spans="1:20" ht="15" customHeight="1" x14ac:dyDescent="0.15">
      <c r="E455" s="7"/>
      <c r="K455" s="1"/>
    </row>
    <row r="456" spans="1:20" ht="15" customHeight="1" x14ac:dyDescent="0.15">
      <c r="A456" s="1" t="s">
        <v>780</v>
      </c>
      <c r="B456" s="22"/>
      <c r="E456" s="7"/>
      <c r="K456" s="1"/>
    </row>
    <row r="457" spans="1:20" ht="13.65" customHeight="1" x14ac:dyDescent="0.15">
      <c r="B457" s="65"/>
      <c r="C457" s="33"/>
      <c r="D457" s="33"/>
      <c r="E457" s="33"/>
      <c r="F457" s="33"/>
      <c r="G457" s="80"/>
      <c r="H457" s="87"/>
      <c r="I457" s="84" t="s">
        <v>2</v>
      </c>
      <c r="J457" s="87"/>
      <c r="K457" s="87"/>
      <c r="L457" s="110"/>
      <c r="M457" s="87"/>
      <c r="N457" s="84" t="s">
        <v>3</v>
      </c>
      <c r="O457" s="87"/>
      <c r="P457" s="85"/>
    </row>
    <row r="458" spans="1:20" ht="19.2" x14ac:dyDescent="0.15">
      <c r="B458" s="78"/>
      <c r="C458" s="7"/>
      <c r="D458" s="7"/>
      <c r="E458" s="7"/>
      <c r="G458" s="98" t="s">
        <v>589</v>
      </c>
      <c r="H458" s="98" t="s">
        <v>231</v>
      </c>
      <c r="I458" s="98" t="s">
        <v>232</v>
      </c>
      <c r="J458" s="98" t="s">
        <v>591</v>
      </c>
      <c r="K458" s="104" t="s">
        <v>234</v>
      </c>
      <c r="L458" s="107" t="s">
        <v>589</v>
      </c>
      <c r="M458" s="98" t="s">
        <v>231</v>
      </c>
      <c r="N458" s="98" t="s">
        <v>232</v>
      </c>
      <c r="O458" s="98" t="s">
        <v>591</v>
      </c>
      <c r="P458" s="98" t="s">
        <v>234</v>
      </c>
    </row>
    <row r="459" spans="1:20" ht="12" customHeight="1" x14ac:dyDescent="0.15">
      <c r="B459" s="35"/>
      <c r="C459" s="89"/>
      <c r="D459" s="89"/>
      <c r="E459" s="89"/>
      <c r="F459" s="36"/>
      <c r="G459" s="37"/>
      <c r="H459" s="37"/>
      <c r="I459" s="37"/>
      <c r="J459" s="37"/>
      <c r="K459" s="67"/>
      <c r="L459" s="111">
        <f>F$425</f>
        <v>2028</v>
      </c>
      <c r="M459" s="2">
        <f>G$425</f>
        <v>726</v>
      </c>
      <c r="N459" s="2">
        <f>H$425</f>
        <v>1302</v>
      </c>
      <c r="O459" s="2">
        <f>I$425</f>
        <v>1088</v>
      </c>
      <c r="P459" s="2">
        <f>J$425</f>
        <v>1011</v>
      </c>
      <c r="Q459" s="91"/>
      <c r="R459" s="195"/>
      <c r="S459" s="91"/>
      <c r="T459" s="91"/>
    </row>
    <row r="460" spans="1:20" ht="15" customHeight="1" x14ac:dyDescent="0.15">
      <c r="B460" s="34" t="s">
        <v>781</v>
      </c>
      <c r="C460" s="255"/>
      <c r="D460" s="255"/>
      <c r="E460" s="255"/>
      <c r="G460" s="18">
        <v>1393</v>
      </c>
      <c r="H460" s="18">
        <v>585</v>
      </c>
      <c r="I460" s="18">
        <v>808</v>
      </c>
      <c r="J460" s="18">
        <v>639</v>
      </c>
      <c r="K460" s="68">
        <v>581</v>
      </c>
      <c r="L460" s="113">
        <f>G460/L$459*100</f>
        <v>68.688362919132146</v>
      </c>
      <c r="M460" s="4">
        <f t="shared" ref="M460:M463" si="116">H460/M$459*100</f>
        <v>80.578512396694208</v>
      </c>
      <c r="N460" s="4">
        <f t="shared" ref="N460:N463" si="117">I460/N$459*100</f>
        <v>62.058371735791098</v>
      </c>
      <c r="O460" s="4">
        <f t="shared" ref="O460:O463" si="118">J460/O$459*100</f>
        <v>58.731617647058819</v>
      </c>
      <c r="P460" s="4">
        <f t="shared" ref="P460:P463" si="119">K460/P$459*100</f>
        <v>57.467853610286845</v>
      </c>
      <c r="Q460" s="81"/>
      <c r="R460" s="195"/>
      <c r="S460" s="81"/>
      <c r="T460" s="81"/>
    </row>
    <row r="461" spans="1:20" ht="15" customHeight="1" x14ac:dyDescent="0.15">
      <c r="B461" s="34" t="s">
        <v>782</v>
      </c>
      <c r="C461" s="255"/>
      <c r="D461" s="255"/>
      <c r="E461" s="255"/>
      <c r="G461" s="18">
        <v>1180</v>
      </c>
      <c r="H461" s="18">
        <v>504</v>
      </c>
      <c r="I461" s="18">
        <v>676</v>
      </c>
      <c r="J461" s="18">
        <v>645</v>
      </c>
      <c r="K461" s="68">
        <v>590</v>
      </c>
      <c r="L461" s="113">
        <f t="shared" ref="L461:L463" si="120">G461/L$459*100</f>
        <v>58.185404339250489</v>
      </c>
      <c r="M461" s="4">
        <f t="shared" si="116"/>
        <v>69.421487603305792</v>
      </c>
      <c r="N461" s="4">
        <f t="shared" si="117"/>
        <v>51.920122887864828</v>
      </c>
      <c r="O461" s="4">
        <f t="shared" si="118"/>
        <v>59.283088235294116</v>
      </c>
      <c r="P461" s="4">
        <f t="shared" si="119"/>
        <v>58.358061325420373</v>
      </c>
      <c r="Q461" s="81"/>
      <c r="R461" s="195"/>
      <c r="S461" s="81"/>
      <c r="T461" s="81"/>
    </row>
    <row r="462" spans="1:20" ht="15" customHeight="1" x14ac:dyDescent="0.15">
      <c r="B462" s="34" t="s">
        <v>52</v>
      </c>
      <c r="C462" s="255"/>
      <c r="D462" s="255"/>
      <c r="E462" s="255"/>
      <c r="G462" s="18">
        <v>211</v>
      </c>
      <c r="H462" s="18">
        <v>71</v>
      </c>
      <c r="I462" s="18">
        <v>140</v>
      </c>
      <c r="J462" s="18">
        <v>127</v>
      </c>
      <c r="K462" s="68">
        <v>119</v>
      </c>
      <c r="L462" s="113">
        <f t="shared" si="120"/>
        <v>10.404339250493097</v>
      </c>
      <c r="M462" s="4">
        <f t="shared" si="116"/>
        <v>9.7796143250688701</v>
      </c>
      <c r="N462" s="4">
        <f t="shared" si="117"/>
        <v>10.75268817204301</v>
      </c>
      <c r="O462" s="4">
        <f t="shared" si="118"/>
        <v>11.67279411764706</v>
      </c>
      <c r="P462" s="4">
        <f t="shared" si="119"/>
        <v>11.770524233432244</v>
      </c>
      <c r="Q462" s="81"/>
      <c r="R462" s="195"/>
      <c r="S462" s="81"/>
      <c r="T462" s="81"/>
    </row>
    <row r="463" spans="1:20" ht="15" customHeight="1" x14ac:dyDescent="0.15">
      <c r="B463" s="35" t="s">
        <v>0</v>
      </c>
      <c r="C463" s="89"/>
      <c r="D463" s="89"/>
      <c r="E463" s="89"/>
      <c r="F463" s="36"/>
      <c r="G463" s="19">
        <v>235</v>
      </c>
      <c r="H463" s="19">
        <v>39</v>
      </c>
      <c r="I463" s="19">
        <v>196</v>
      </c>
      <c r="J463" s="19">
        <v>144</v>
      </c>
      <c r="K463" s="73">
        <v>140</v>
      </c>
      <c r="L463" s="117">
        <f t="shared" si="120"/>
        <v>11.587771203155818</v>
      </c>
      <c r="M463" s="5">
        <f t="shared" si="116"/>
        <v>5.3719008264462813</v>
      </c>
      <c r="N463" s="5">
        <f t="shared" si="117"/>
        <v>15.053763440860216</v>
      </c>
      <c r="O463" s="5">
        <f t="shared" si="118"/>
        <v>13.23529411764706</v>
      </c>
      <c r="P463" s="5">
        <f t="shared" si="119"/>
        <v>13.847675568743817</v>
      </c>
      <c r="Q463" s="23"/>
      <c r="R463" s="195"/>
      <c r="S463" s="23"/>
      <c r="T463" s="23"/>
    </row>
    <row r="464" spans="1:20" ht="15" customHeight="1" x14ac:dyDescent="0.15">
      <c r="B464" s="38" t="s">
        <v>1</v>
      </c>
      <c r="C464" s="79"/>
      <c r="D464" s="79"/>
      <c r="E464" s="79"/>
      <c r="F464" s="28"/>
      <c r="G464" s="39">
        <f>SUM(G460:G463)</f>
        <v>3019</v>
      </c>
      <c r="H464" s="39">
        <f>SUM(H460:H463)</f>
        <v>1199</v>
      </c>
      <c r="I464" s="39">
        <f>SUM(I460:I463)</f>
        <v>1820</v>
      </c>
      <c r="J464" s="39">
        <f>SUM(J460:J463)</f>
        <v>1555</v>
      </c>
      <c r="K464" s="69">
        <f>SUM(K460:K463)</f>
        <v>1430</v>
      </c>
      <c r="L464" s="114" t="str">
        <f>IF(SUM(L460:L463)&gt;100,"－",SUM(L460:L463))</f>
        <v>－</v>
      </c>
      <c r="M464" s="6" t="str">
        <f>IF(SUM(M460:M463)&gt;100,"－",SUM(M460:M463))</f>
        <v>－</v>
      </c>
      <c r="N464" s="6" t="str">
        <f>IF(SUM(N460:N463)&gt;100,"－",SUM(N460:N463))</f>
        <v>－</v>
      </c>
      <c r="O464" s="6" t="str">
        <f>IF(SUM(O460:O463)&gt;100,"－",SUM(O460:O463))</f>
        <v>－</v>
      </c>
      <c r="P464" s="6" t="str">
        <f>IF(SUM(P460:P463)&gt;100,"－",SUM(P460:P463))</f>
        <v>－</v>
      </c>
      <c r="Q464" s="23"/>
      <c r="R464" s="23"/>
      <c r="S464" s="23"/>
      <c r="T464" s="23"/>
    </row>
    <row r="465" spans="1:19" ht="15" customHeight="1" x14ac:dyDescent="0.15">
      <c r="E465" s="7"/>
      <c r="K465" s="1"/>
    </row>
    <row r="466" spans="1:19" ht="15" customHeight="1" x14ac:dyDescent="0.15">
      <c r="A466" s="1" t="s">
        <v>783</v>
      </c>
      <c r="K466" s="14"/>
      <c r="L466" s="14"/>
      <c r="M466" s="14"/>
    </row>
    <row r="467" spans="1:19" ht="15" customHeight="1" x14ac:dyDescent="0.15">
      <c r="B467" s="65"/>
      <c r="C467" s="33"/>
      <c r="D467" s="33"/>
      <c r="E467" s="75"/>
      <c r="F467" s="80"/>
      <c r="G467" s="87"/>
      <c r="H467" s="84" t="s">
        <v>2</v>
      </c>
      <c r="I467" s="87"/>
      <c r="J467" s="87"/>
      <c r="K467" s="110"/>
      <c r="L467" s="87"/>
      <c r="M467" s="84" t="s">
        <v>3</v>
      </c>
      <c r="N467" s="87"/>
      <c r="O467" s="85"/>
    </row>
    <row r="468" spans="1:19" ht="19.2" x14ac:dyDescent="0.15">
      <c r="B468" s="78"/>
      <c r="C468" s="92"/>
      <c r="D468" s="7"/>
      <c r="E468" s="76"/>
      <c r="F468" s="98" t="s">
        <v>589</v>
      </c>
      <c r="G468" s="98" t="s">
        <v>231</v>
      </c>
      <c r="H468" s="98" t="s">
        <v>232</v>
      </c>
      <c r="I468" s="98" t="s">
        <v>591</v>
      </c>
      <c r="J468" s="104" t="s">
        <v>234</v>
      </c>
      <c r="K468" s="107" t="s">
        <v>589</v>
      </c>
      <c r="L468" s="98" t="s">
        <v>231</v>
      </c>
      <c r="M468" s="98" t="s">
        <v>232</v>
      </c>
      <c r="N468" s="98" t="s">
        <v>591</v>
      </c>
      <c r="O468" s="98" t="s">
        <v>234</v>
      </c>
    </row>
    <row r="469" spans="1:19" ht="15" customHeight="1" x14ac:dyDescent="0.15">
      <c r="B469" s="66"/>
      <c r="C469" s="36"/>
      <c r="D469" s="36"/>
      <c r="E469" s="77"/>
      <c r="F469" s="37"/>
      <c r="G469" s="37"/>
      <c r="H469" s="37"/>
      <c r="I469" s="37"/>
      <c r="J469" s="67"/>
      <c r="K469" s="111">
        <f>F$425</f>
        <v>2028</v>
      </c>
      <c r="L469" s="2">
        <f>G$425</f>
        <v>726</v>
      </c>
      <c r="M469" s="2">
        <f>H$425</f>
        <v>1302</v>
      </c>
      <c r="N469" s="2">
        <f>I$425</f>
        <v>1088</v>
      </c>
      <c r="O469" s="2">
        <f>J$425</f>
        <v>1011</v>
      </c>
    </row>
    <row r="470" spans="1:19" ht="15" customHeight="1" x14ac:dyDescent="0.15">
      <c r="B470" s="243" t="s">
        <v>196</v>
      </c>
      <c r="C470" s="244"/>
      <c r="D470" s="244"/>
      <c r="E470" s="75"/>
      <c r="F470" s="18">
        <v>764</v>
      </c>
      <c r="G470" s="18">
        <v>266</v>
      </c>
      <c r="H470" s="18">
        <v>498</v>
      </c>
      <c r="I470" s="18">
        <v>305</v>
      </c>
      <c r="J470" s="68">
        <v>276</v>
      </c>
      <c r="K470" s="113">
        <f t="shared" ref="K470:O478" si="121">F470/K$420*100</f>
        <v>37.672583826429978</v>
      </c>
      <c r="L470" s="4">
        <f t="shared" si="121"/>
        <v>36.63911845730027</v>
      </c>
      <c r="M470" s="4">
        <f t="shared" si="121"/>
        <v>38.248847926267281</v>
      </c>
      <c r="N470" s="4">
        <f t="shared" si="121"/>
        <v>28.03308823529412</v>
      </c>
      <c r="O470" s="4">
        <f t="shared" si="121"/>
        <v>27.299703264094955</v>
      </c>
      <c r="Q470" s="195"/>
    </row>
    <row r="471" spans="1:19" ht="15" customHeight="1" x14ac:dyDescent="0.15">
      <c r="B471" s="245" t="s">
        <v>480</v>
      </c>
      <c r="C471" s="95"/>
      <c r="D471" s="95"/>
      <c r="E471" s="76"/>
      <c r="F471" s="18">
        <v>275</v>
      </c>
      <c r="G471" s="18">
        <v>111</v>
      </c>
      <c r="H471" s="18">
        <v>164</v>
      </c>
      <c r="I471" s="18">
        <v>151</v>
      </c>
      <c r="J471" s="68">
        <v>142</v>
      </c>
      <c r="K471" s="113">
        <f t="shared" si="121"/>
        <v>13.560157790927022</v>
      </c>
      <c r="L471" s="4">
        <f t="shared" si="121"/>
        <v>15.289256198347106</v>
      </c>
      <c r="M471" s="4">
        <f t="shared" si="121"/>
        <v>12.59600614439324</v>
      </c>
      <c r="N471" s="4">
        <f t="shared" si="121"/>
        <v>13.878676470588236</v>
      </c>
      <c r="O471" s="4">
        <f t="shared" si="121"/>
        <v>14.045499505440159</v>
      </c>
      <c r="Q471" s="195"/>
    </row>
    <row r="472" spans="1:19" ht="15" customHeight="1" x14ac:dyDescent="0.15">
      <c r="B472" s="245" t="s">
        <v>481</v>
      </c>
      <c r="C472" s="95"/>
      <c r="D472" s="95"/>
      <c r="E472" s="76"/>
      <c r="F472" s="18">
        <v>291</v>
      </c>
      <c r="G472" s="18">
        <v>133</v>
      </c>
      <c r="H472" s="18">
        <v>158</v>
      </c>
      <c r="I472" s="18">
        <v>175</v>
      </c>
      <c r="J472" s="68">
        <v>160</v>
      </c>
      <c r="K472" s="113">
        <f t="shared" si="121"/>
        <v>14.349112426035504</v>
      </c>
      <c r="L472" s="4">
        <f t="shared" si="121"/>
        <v>18.319559228650135</v>
      </c>
      <c r="M472" s="4">
        <f t="shared" si="121"/>
        <v>12.135176651305683</v>
      </c>
      <c r="N472" s="4">
        <f t="shared" si="121"/>
        <v>16.084558823529413</v>
      </c>
      <c r="O472" s="4">
        <f t="shared" si="121"/>
        <v>15.825914935707219</v>
      </c>
      <c r="Q472" s="195"/>
    </row>
    <row r="473" spans="1:19" ht="15" customHeight="1" x14ac:dyDescent="0.15">
      <c r="B473" s="245" t="s">
        <v>449</v>
      </c>
      <c r="C473" s="95"/>
      <c r="D473" s="95"/>
      <c r="E473" s="76"/>
      <c r="F473" s="18">
        <v>81</v>
      </c>
      <c r="G473" s="18">
        <v>46</v>
      </c>
      <c r="H473" s="18">
        <v>35</v>
      </c>
      <c r="I473" s="18">
        <v>70</v>
      </c>
      <c r="J473" s="68">
        <v>64</v>
      </c>
      <c r="K473" s="113">
        <f t="shared" si="121"/>
        <v>3.9940828402366866</v>
      </c>
      <c r="L473" s="4">
        <f t="shared" si="121"/>
        <v>6.336088154269973</v>
      </c>
      <c r="M473" s="4">
        <f t="shared" si="121"/>
        <v>2.6881720430107525</v>
      </c>
      <c r="N473" s="4">
        <f t="shared" si="121"/>
        <v>6.4338235294117645</v>
      </c>
      <c r="O473" s="4">
        <f t="shared" si="121"/>
        <v>6.3303659742828877</v>
      </c>
      <c r="Q473" s="195"/>
    </row>
    <row r="474" spans="1:19" ht="15" customHeight="1" x14ac:dyDescent="0.15">
      <c r="B474" s="245" t="s">
        <v>482</v>
      </c>
      <c r="C474" s="95"/>
      <c r="D474" s="95"/>
      <c r="E474" s="76"/>
      <c r="F474" s="18">
        <v>27</v>
      </c>
      <c r="G474" s="18">
        <v>16</v>
      </c>
      <c r="H474" s="18">
        <v>11</v>
      </c>
      <c r="I474" s="18">
        <v>36</v>
      </c>
      <c r="J474" s="68">
        <v>32</v>
      </c>
      <c r="K474" s="113">
        <f t="shared" si="121"/>
        <v>1.3313609467455623</v>
      </c>
      <c r="L474" s="4">
        <f t="shared" si="121"/>
        <v>2.2038567493112948</v>
      </c>
      <c r="M474" s="4">
        <f t="shared" si="121"/>
        <v>0.84485407066052232</v>
      </c>
      <c r="N474" s="4">
        <f t="shared" si="121"/>
        <v>3.3088235294117649</v>
      </c>
      <c r="O474" s="4">
        <f t="shared" si="121"/>
        <v>3.1651829871414439</v>
      </c>
      <c r="Q474" s="195"/>
    </row>
    <row r="475" spans="1:19" ht="15" customHeight="1" x14ac:dyDescent="0.15">
      <c r="B475" s="245" t="s">
        <v>483</v>
      </c>
      <c r="C475" s="95"/>
      <c r="D475" s="95"/>
      <c r="E475" s="76"/>
      <c r="F475" s="18">
        <v>16</v>
      </c>
      <c r="G475" s="18">
        <v>10</v>
      </c>
      <c r="H475" s="18">
        <v>6</v>
      </c>
      <c r="I475" s="18">
        <v>28</v>
      </c>
      <c r="J475" s="68">
        <v>27</v>
      </c>
      <c r="K475" s="113">
        <f t="shared" si="121"/>
        <v>0.78895463510848129</v>
      </c>
      <c r="L475" s="4">
        <f t="shared" si="121"/>
        <v>1.3774104683195594</v>
      </c>
      <c r="M475" s="4">
        <f t="shared" si="121"/>
        <v>0.46082949308755761</v>
      </c>
      <c r="N475" s="4">
        <f t="shared" si="121"/>
        <v>2.5735294117647056</v>
      </c>
      <c r="O475" s="4">
        <f t="shared" si="121"/>
        <v>2.6706231454005933</v>
      </c>
      <c r="Q475" s="195"/>
    </row>
    <row r="476" spans="1:19" ht="15" customHeight="1" x14ac:dyDescent="0.15">
      <c r="B476" s="245" t="s">
        <v>484</v>
      </c>
      <c r="C476" s="95"/>
      <c r="D476" s="95"/>
      <c r="E476" s="76"/>
      <c r="F476" s="18">
        <v>7</v>
      </c>
      <c r="G476" s="18">
        <v>3</v>
      </c>
      <c r="H476" s="18">
        <v>4</v>
      </c>
      <c r="I476" s="18">
        <v>2</v>
      </c>
      <c r="J476" s="68">
        <v>2</v>
      </c>
      <c r="K476" s="113">
        <f t="shared" si="121"/>
        <v>0.34516765285996054</v>
      </c>
      <c r="L476" s="4">
        <f t="shared" si="121"/>
        <v>0.41322314049586778</v>
      </c>
      <c r="M476" s="4">
        <f t="shared" si="121"/>
        <v>0.30721966205837176</v>
      </c>
      <c r="N476" s="4">
        <f t="shared" si="121"/>
        <v>0.18382352941176469</v>
      </c>
      <c r="O476" s="4">
        <f t="shared" si="121"/>
        <v>0.19782393669634024</v>
      </c>
      <c r="Q476" s="195"/>
    </row>
    <row r="477" spans="1:19" ht="15" customHeight="1" x14ac:dyDescent="0.15">
      <c r="B477" s="245" t="s">
        <v>485</v>
      </c>
      <c r="C477" s="95"/>
      <c r="D477" s="95"/>
      <c r="E477" s="76"/>
      <c r="F477" s="18">
        <v>1</v>
      </c>
      <c r="G477" s="18">
        <v>1</v>
      </c>
      <c r="H477" s="18">
        <v>0</v>
      </c>
      <c r="I477" s="18">
        <v>3</v>
      </c>
      <c r="J477" s="68">
        <v>3</v>
      </c>
      <c r="K477" s="113">
        <f t="shared" si="121"/>
        <v>4.9309664694280081E-2</v>
      </c>
      <c r="L477" s="4">
        <f t="shared" si="121"/>
        <v>0.13774104683195593</v>
      </c>
      <c r="M477" s="4">
        <f t="shared" si="121"/>
        <v>0</v>
      </c>
      <c r="N477" s="4">
        <f t="shared" si="121"/>
        <v>0.27573529411764708</v>
      </c>
      <c r="O477" s="4">
        <f t="shared" si="121"/>
        <v>0.29673590504451042</v>
      </c>
      <c r="Q477" s="195"/>
    </row>
    <row r="478" spans="1:19" ht="15" customHeight="1" x14ac:dyDescent="0.15">
      <c r="B478" s="246" t="s">
        <v>160</v>
      </c>
      <c r="C478" s="247"/>
      <c r="D478" s="247"/>
      <c r="E478" s="77"/>
      <c r="F478" s="19">
        <v>566</v>
      </c>
      <c r="G478" s="19">
        <v>140</v>
      </c>
      <c r="H478" s="19">
        <v>426</v>
      </c>
      <c r="I478" s="19">
        <v>318</v>
      </c>
      <c r="J478" s="73">
        <v>305</v>
      </c>
      <c r="K478" s="117">
        <f t="shared" si="121"/>
        <v>27.909270216962522</v>
      </c>
      <c r="L478" s="5">
        <f t="shared" si="121"/>
        <v>19.28374655647383</v>
      </c>
      <c r="M478" s="5">
        <f t="shared" si="121"/>
        <v>32.718894009216591</v>
      </c>
      <c r="N478" s="5">
        <f t="shared" si="121"/>
        <v>29.227941176470591</v>
      </c>
      <c r="O478" s="5">
        <f t="shared" si="121"/>
        <v>30.16815034619189</v>
      </c>
      <c r="Q478" s="195"/>
    </row>
    <row r="479" spans="1:19" ht="15" customHeight="1" x14ac:dyDescent="0.15">
      <c r="B479" s="166"/>
      <c r="C479" s="183"/>
      <c r="D479" s="183"/>
      <c r="E479" s="167"/>
      <c r="F479" s="39">
        <f>SUM(F470:F478)</f>
        <v>2028</v>
      </c>
      <c r="G479" s="39">
        <f>SUM(G470:G478)</f>
        <v>726</v>
      </c>
      <c r="H479" s="39">
        <f>SUM(H470:H478)</f>
        <v>1302</v>
      </c>
      <c r="I479" s="39">
        <f>SUM(I470:I478)</f>
        <v>1088</v>
      </c>
      <c r="J479" s="69">
        <f>SUM(J470:J478)</f>
        <v>1011</v>
      </c>
      <c r="K479" s="114">
        <f>IF(SUM(K470:K478)&gt;100,"－",SUM(K470:K478))</f>
        <v>99.999999999999986</v>
      </c>
      <c r="L479" s="6">
        <f>IF(SUM(L470:L478)&gt;100,"－",SUM(L470:L478))</f>
        <v>100</v>
      </c>
      <c r="M479" s="6">
        <f>IF(SUM(M470:M478)&gt;100,"－",SUM(M470:M478))</f>
        <v>100</v>
      </c>
      <c r="N479" s="6">
        <f>IF(SUM(N470:N478)&gt;100,"－",SUM(N470:N478))</f>
        <v>100.00000000000003</v>
      </c>
      <c r="O479" s="6">
        <f>IF(SUM(O470:O478)&gt;100,"－",SUM(O470:O478))</f>
        <v>100.00000000000001</v>
      </c>
    </row>
    <row r="480" spans="1:19" ht="15" customHeight="1" x14ac:dyDescent="0.15">
      <c r="B480" s="38" t="s">
        <v>164</v>
      </c>
      <c r="C480" s="79"/>
      <c r="D480" s="79"/>
      <c r="E480" s="28"/>
      <c r="F480" s="189">
        <v>1.3166894664842681</v>
      </c>
      <c r="G480" s="189">
        <v>1.6979522184300342</v>
      </c>
      <c r="H480" s="189">
        <v>1.0616438356164384</v>
      </c>
      <c r="I480" s="189">
        <v>2.1350649350649351</v>
      </c>
      <c r="J480" s="189">
        <v>2.1713881019830028</v>
      </c>
      <c r="K480" s="23"/>
      <c r="L480" s="23"/>
      <c r="M480" s="23"/>
      <c r="N480" s="23"/>
      <c r="O480" s="23"/>
      <c r="P480" s="23"/>
      <c r="Q480" s="23"/>
      <c r="R480" s="23"/>
      <c r="S480" s="23"/>
    </row>
    <row r="481" spans="1:23" ht="15" customHeight="1" x14ac:dyDescent="0.15">
      <c r="B481" s="38" t="s">
        <v>500</v>
      </c>
      <c r="C481" s="79"/>
      <c r="D481" s="79"/>
      <c r="E481" s="28"/>
      <c r="F481" s="39">
        <v>37</v>
      </c>
      <c r="G481" s="39">
        <v>37</v>
      </c>
      <c r="H481" s="39">
        <v>26</v>
      </c>
      <c r="I481" s="39">
        <v>55</v>
      </c>
      <c r="J481" s="39">
        <v>55</v>
      </c>
      <c r="K481" s="23"/>
      <c r="L481" s="23"/>
      <c r="M481" s="23"/>
      <c r="N481" s="23"/>
      <c r="O481" s="23"/>
      <c r="P481" s="23"/>
      <c r="Q481" s="23"/>
      <c r="R481" s="23"/>
      <c r="S481" s="23"/>
    </row>
    <row r="482" spans="1:23" ht="15" customHeight="1" x14ac:dyDescent="0.15">
      <c r="B482" s="86" t="s">
        <v>152</v>
      </c>
      <c r="C482" s="22"/>
      <c r="D482" s="22"/>
      <c r="E482" s="7"/>
      <c r="F482" s="1"/>
      <c r="G482" s="1"/>
      <c r="H482" s="1"/>
      <c r="I482" s="1"/>
      <c r="J482" s="1"/>
      <c r="K482" s="1"/>
      <c r="T482" s="44"/>
      <c r="V482" s="44"/>
      <c r="W482" s="44"/>
    </row>
    <row r="483" spans="1:23" ht="15" customHeight="1" x14ac:dyDescent="0.15">
      <c r="B483" s="65"/>
      <c r="C483" s="33"/>
      <c r="D483" s="33"/>
      <c r="E483" s="75"/>
      <c r="F483" s="80"/>
      <c r="G483" s="87"/>
      <c r="H483" s="84" t="s">
        <v>2</v>
      </c>
      <c r="I483" s="87"/>
      <c r="J483" s="87"/>
      <c r="K483" s="110"/>
      <c r="L483" s="87"/>
      <c r="M483" s="84" t="s">
        <v>3</v>
      </c>
      <c r="N483" s="87"/>
      <c r="O483" s="85"/>
    </row>
    <row r="484" spans="1:23" ht="19.2" x14ac:dyDescent="0.15">
      <c r="B484" s="78"/>
      <c r="C484" s="92"/>
      <c r="D484" s="7"/>
      <c r="E484" s="76"/>
      <c r="F484" s="98" t="s">
        <v>589</v>
      </c>
      <c r="G484" s="98" t="s">
        <v>231</v>
      </c>
      <c r="H484" s="98" t="s">
        <v>232</v>
      </c>
      <c r="I484" s="98" t="s">
        <v>591</v>
      </c>
      <c r="J484" s="104" t="s">
        <v>234</v>
      </c>
      <c r="K484" s="107" t="s">
        <v>589</v>
      </c>
      <c r="L484" s="98" t="s">
        <v>231</v>
      </c>
      <c r="M484" s="98" t="s">
        <v>232</v>
      </c>
      <c r="N484" s="98" t="s">
        <v>591</v>
      </c>
      <c r="O484" s="98" t="s">
        <v>234</v>
      </c>
    </row>
    <row r="485" spans="1:23" ht="15" customHeight="1" x14ac:dyDescent="0.15">
      <c r="B485" s="66"/>
      <c r="C485" s="36"/>
      <c r="D485" s="36"/>
      <c r="E485" s="77"/>
      <c r="F485" s="37"/>
      <c r="G485" s="37"/>
      <c r="H485" s="37"/>
      <c r="I485" s="37"/>
      <c r="J485" s="67"/>
      <c r="K485" s="111">
        <f>F$425</f>
        <v>2028</v>
      </c>
      <c r="L485" s="2">
        <f>G$425</f>
        <v>726</v>
      </c>
      <c r="M485" s="2">
        <f>H$425</f>
        <v>1302</v>
      </c>
      <c r="N485" s="2">
        <f>I$425</f>
        <v>1088</v>
      </c>
      <c r="O485" s="2">
        <f>J$425</f>
        <v>1011</v>
      </c>
    </row>
    <row r="486" spans="1:23" ht="15" customHeight="1" x14ac:dyDescent="0.15">
      <c r="B486" s="243" t="s">
        <v>196</v>
      </c>
      <c r="C486" s="244"/>
      <c r="D486" s="244"/>
      <c r="E486" s="75"/>
      <c r="F486" s="18">
        <v>755</v>
      </c>
      <c r="G486" s="18">
        <v>265</v>
      </c>
      <c r="H486" s="18">
        <v>490</v>
      </c>
      <c r="I486" s="18">
        <v>297</v>
      </c>
      <c r="J486" s="68">
        <v>268</v>
      </c>
      <c r="K486" s="113">
        <f t="shared" ref="K486:K490" si="122">F486/K$420*100</f>
        <v>37.22879684418146</v>
      </c>
      <c r="L486" s="4">
        <f t="shared" ref="L486:L490" si="123">G486/L$420*100</f>
        <v>36.501377410468322</v>
      </c>
      <c r="M486" s="4">
        <f t="shared" ref="M486:M490" si="124">H486/M$420*100</f>
        <v>37.634408602150536</v>
      </c>
      <c r="N486" s="4">
        <f t="shared" ref="N486:N490" si="125">I486/N$420*100</f>
        <v>27.297794117647058</v>
      </c>
      <c r="O486" s="4">
        <f t="shared" ref="O486:O490" si="126">J486/O$420*100</f>
        <v>26.508407517309596</v>
      </c>
      <c r="Q486" s="195"/>
    </row>
    <row r="487" spans="1:23" ht="15" customHeight="1" x14ac:dyDescent="0.15">
      <c r="B487" s="245" t="s">
        <v>480</v>
      </c>
      <c r="C487" s="95"/>
      <c r="D487" s="95"/>
      <c r="E487" s="76"/>
      <c r="F487" s="18">
        <v>397</v>
      </c>
      <c r="G487" s="18">
        <v>237</v>
      </c>
      <c r="H487" s="18">
        <v>160</v>
      </c>
      <c r="I487" s="18">
        <v>195</v>
      </c>
      <c r="J487" s="68">
        <v>171</v>
      </c>
      <c r="K487" s="113">
        <f t="shared" si="122"/>
        <v>19.57593688362919</v>
      </c>
      <c r="L487" s="4">
        <f t="shared" si="123"/>
        <v>32.644628099173559</v>
      </c>
      <c r="M487" s="4">
        <f t="shared" si="124"/>
        <v>12.288786482334869</v>
      </c>
      <c r="N487" s="4">
        <f t="shared" si="125"/>
        <v>17.922794117647058</v>
      </c>
      <c r="O487" s="4">
        <f t="shared" si="126"/>
        <v>16.913946587537094</v>
      </c>
      <c r="Q487" s="195"/>
    </row>
    <row r="488" spans="1:23" ht="15" customHeight="1" x14ac:dyDescent="0.15">
      <c r="B488" s="245" t="s">
        <v>481</v>
      </c>
      <c r="C488" s="95"/>
      <c r="D488" s="95"/>
      <c r="E488" s="76"/>
      <c r="F488" s="18">
        <v>131</v>
      </c>
      <c r="G488" s="18">
        <v>52</v>
      </c>
      <c r="H488" s="18">
        <v>79</v>
      </c>
      <c r="I488" s="18">
        <v>98</v>
      </c>
      <c r="J488" s="68">
        <v>96</v>
      </c>
      <c r="K488" s="113">
        <f t="shared" si="122"/>
        <v>6.4595660749506898</v>
      </c>
      <c r="L488" s="4">
        <f t="shared" si="123"/>
        <v>7.1625344352617084</v>
      </c>
      <c r="M488" s="4">
        <f t="shared" si="124"/>
        <v>6.0675883256528413</v>
      </c>
      <c r="N488" s="4">
        <f t="shared" si="125"/>
        <v>9.007352941176471</v>
      </c>
      <c r="O488" s="4">
        <f t="shared" si="126"/>
        <v>9.4955489614243334</v>
      </c>
      <c r="Q488" s="195"/>
    </row>
    <row r="489" spans="1:23" ht="15" customHeight="1" x14ac:dyDescent="0.15">
      <c r="B489" s="245" t="s">
        <v>130</v>
      </c>
      <c r="C489" s="95"/>
      <c r="D489" s="95"/>
      <c r="E489" s="76"/>
      <c r="F489" s="18">
        <v>161</v>
      </c>
      <c r="G489" s="18">
        <v>29</v>
      </c>
      <c r="H489" s="18">
        <v>132</v>
      </c>
      <c r="I489" s="18">
        <v>153</v>
      </c>
      <c r="J489" s="68">
        <v>144</v>
      </c>
      <c r="K489" s="113">
        <f t="shared" si="122"/>
        <v>7.9388560157790931</v>
      </c>
      <c r="L489" s="4">
        <f t="shared" si="123"/>
        <v>3.9944903581267219</v>
      </c>
      <c r="M489" s="4">
        <f t="shared" si="124"/>
        <v>10.138248847926267</v>
      </c>
      <c r="N489" s="4">
        <f t="shared" si="125"/>
        <v>14.0625</v>
      </c>
      <c r="O489" s="4">
        <f t="shared" si="126"/>
        <v>14.243323442136498</v>
      </c>
      <c r="Q489" s="195"/>
    </row>
    <row r="490" spans="1:23" ht="15" customHeight="1" x14ac:dyDescent="0.15">
      <c r="B490" s="246" t="s">
        <v>160</v>
      </c>
      <c r="C490" s="247"/>
      <c r="D490" s="247"/>
      <c r="E490" s="77"/>
      <c r="F490" s="19">
        <v>584</v>
      </c>
      <c r="G490" s="19">
        <v>143</v>
      </c>
      <c r="H490" s="19">
        <v>441</v>
      </c>
      <c r="I490" s="19">
        <v>345</v>
      </c>
      <c r="J490" s="73">
        <v>332</v>
      </c>
      <c r="K490" s="117">
        <f t="shared" si="122"/>
        <v>28.796844181459569</v>
      </c>
      <c r="L490" s="5">
        <f t="shared" si="123"/>
        <v>19.696969696969695</v>
      </c>
      <c r="M490" s="5">
        <f t="shared" si="124"/>
        <v>33.87096774193548</v>
      </c>
      <c r="N490" s="5">
        <f t="shared" si="125"/>
        <v>31.709558823529409</v>
      </c>
      <c r="O490" s="5">
        <f t="shared" si="126"/>
        <v>32.838773491592484</v>
      </c>
      <c r="Q490" s="195"/>
    </row>
    <row r="491" spans="1:23" ht="15" customHeight="1" x14ac:dyDescent="0.15">
      <c r="B491" s="166"/>
      <c r="C491" s="183"/>
      <c r="D491" s="183"/>
      <c r="E491" s="167"/>
      <c r="F491" s="39">
        <f>SUM(F486:F490)</f>
        <v>2028</v>
      </c>
      <c r="G491" s="39">
        <f>SUM(G486:G490)</f>
        <v>726</v>
      </c>
      <c r="H491" s="39">
        <f>SUM(H486:H490)</f>
        <v>1302</v>
      </c>
      <c r="I491" s="39">
        <f>SUM(I486:I490)</f>
        <v>1088</v>
      </c>
      <c r="J491" s="69">
        <f>SUM(J486:J490)</f>
        <v>1011</v>
      </c>
      <c r="K491" s="114">
        <f>IF(SUM(K486:K490)&gt;100,"－",SUM(K486:K490))</f>
        <v>100</v>
      </c>
      <c r="L491" s="6">
        <f>IF(SUM(L486:L490)&gt;100,"－",SUM(L486:L490))</f>
        <v>100</v>
      </c>
      <c r="M491" s="6">
        <f>IF(SUM(M486:M490)&gt;100,"－",SUM(M486:M490))</f>
        <v>100</v>
      </c>
      <c r="N491" s="6">
        <f>IF(SUM(N486:N490)&gt;100,"－",SUM(N486:N490))</f>
        <v>99.999999999999986</v>
      </c>
      <c r="O491" s="6">
        <f>IF(SUM(O486:O490)&gt;100,"－",SUM(O486:O490))</f>
        <v>100</v>
      </c>
    </row>
    <row r="492" spans="1:23" ht="15" customHeight="1" x14ac:dyDescent="0.15">
      <c r="B492" s="38" t="s">
        <v>164</v>
      </c>
      <c r="C492" s="79"/>
      <c r="D492" s="79"/>
      <c r="E492" s="28"/>
      <c r="F492" s="189">
        <v>2.011258175939282</v>
      </c>
      <c r="G492" s="189">
        <v>1.4577423227120454</v>
      </c>
      <c r="H492" s="189">
        <v>2.3860546247563308</v>
      </c>
      <c r="I492" s="189">
        <v>3.309562338559576</v>
      </c>
      <c r="J492" s="189">
        <v>3.4610027999989357</v>
      </c>
      <c r="K492" s="23"/>
      <c r="L492" s="23"/>
      <c r="M492" s="23"/>
      <c r="N492" s="23"/>
      <c r="O492" s="23"/>
      <c r="P492" s="23"/>
      <c r="Q492" s="23"/>
      <c r="R492" s="23"/>
      <c r="S492" s="23"/>
    </row>
    <row r="493" spans="1:23" ht="15" customHeight="1" x14ac:dyDescent="0.15">
      <c r="B493" s="38" t="s">
        <v>500</v>
      </c>
      <c r="C493" s="79"/>
      <c r="D493" s="79"/>
      <c r="E493" s="28"/>
      <c r="F493" s="39">
        <v>50</v>
      </c>
      <c r="G493" s="39">
        <v>40.217391304347828</v>
      </c>
      <c r="H493" s="39">
        <v>50</v>
      </c>
      <c r="I493" s="39">
        <v>50</v>
      </c>
      <c r="J493" s="39">
        <v>50</v>
      </c>
      <c r="K493" s="23"/>
      <c r="L493" s="23"/>
      <c r="M493" s="23"/>
      <c r="N493" s="23"/>
      <c r="O493" s="23"/>
      <c r="P493" s="23"/>
      <c r="Q493" s="23"/>
      <c r="R493" s="23"/>
      <c r="S493" s="23"/>
    </row>
    <row r="494" spans="1:23" ht="15" customHeight="1" x14ac:dyDescent="0.15">
      <c r="B494" s="63"/>
      <c r="C494" s="63"/>
      <c r="D494" s="63"/>
      <c r="E494" s="45"/>
      <c r="F494" s="55"/>
      <c r="G494" s="55"/>
      <c r="H494" s="55"/>
      <c r="I494" s="55"/>
      <c r="J494" s="55"/>
      <c r="K494" s="23"/>
      <c r="L494" s="23"/>
      <c r="M494" s="23"/>
      <c r="N494" s="23"/>
      <c r="O494" s="23"/>
      <c r="P494" s="23"/>
      <c r="Q494" s="23"/>
      <c r="R494" s="23"/>
      <c r="S494" s="23"/>
    </row>
    <row r="495" spans="1:23" ht="15" customHeight="1" x14ac:dyDescent="0.15">
      <c r="A495" s="1" t="s">
        <v>784</v>
      </c>
      <c r="K495" s="14"/>
      <c r="L495" s="14"/>
      <c r="M495" s="14"/>
    </row>
    <row r="496" spans="1:23" ht="15" customHeight="1" x14ac:dyDescent="0.15">
      <c r="B496" s="65"/>
      <c r="C496" s="33"/>
      <c r="D496" s="33"/>
      <c r="E496" s="75"/>
      <c r="F496" s="80"/>
      <c r="G496" s="87"/>
      <c r="H496" s="84" t="s">
        <v>2</v>
      </c>
      <c r="I496" s="87"/>
      <c r="J496" s="87"/>
      <c r="K496" s="110"/>
      <c r="L496" s="87"/>
      <c r="M496" s="84" t="s">
        <v>3</v>
      </c>
      <c r="N496" s="87"/>
      <c r="O496" s="85"/>
    </row>
    <row r="497" spans="2:23" ht="19.2" x14ac:dyDescent="0.15">
      <c r="B497" s="78"/>
      <c r="C497" s="92"/>
      <c r="D497" s="7"/>
      <c r="E497" s="76"/>
      <c r="F497" s="98" t="s">
        <v>589</v>
      </c>
      <c r="G497" s="98" t="s">
        <v>231</v>
      </c>
      <c r="H497" s="98" t="s">
        <v>232</v>
      </c>
      <c r="I497" s="98" t="s">
        <v>591</v>
      </c>
      <c r="J497" s="104" t="s">
        <v>234</v>
      </c>
      <c r="K497" s="107" t="s">
        <v>589</v>
      </c>
      <c r="L497" s="98" t="s">
        <v>231</v>
      </c>
      <c r="M497" s="98" t="s">
        <v>232</v>
      </c>
      <c r="N497" s="98" t="s">
        <v>591</v>
      </c>
      <c r="O497" s="98" t="s">
        <v>234</v>
      </c>
    </row>
    <row r="498" spans="2:23" ht="15" customHeight="1" x14ac:dyDescent="0.15">
      <c r="B498" s="66"/>
      <c r="C498" s="36"/>
      <c r="D498" s="36"/>
      <c r="E498" s="77"/>
      <c r="F498" s="37"/>
      <c r="G498" s="37"/>
      <c r="H498" s="37"/>
      <c r="I498" s="37"/>
      <c r="J498" s="67"/>
      <c r="K498" s="111">
        <f>F$425</f>
        <v>2028</v>
      </c>
      <c r="L498" s="2">
        <f>G$425</f>
        <v>726</v>
      </c>
      <c r="M498" s="2">
        <f>H$425</f>
        <v>1302</v>
      </c>
      <c r="N498" s="2">
        <f>I$425</f>
        <v>1088</v>
      </c>
      <c r="O498" s="2">
        <f>J$425</f>
        <v>1011</v>
      </c>
    </row>
    <row r="499" spans="2:23" ht="15" customHeight="1" x14ac:dyDescent="0.15">
      <c r="B499" s="243" t="s">
        <v>196</v>
      </c>
      <c r="C499" s="244"/>
      <c r="D499" s="244"/>
      <c r="E499" s="75"/>
      <c r="F499" s="18">
        <v>272</v>
      </c>
      <c r="G499" s="18">
        <v>37</v>
      </c>
      <c r="H499" s="18">
        <v>235</v>
      </c>
      <c r="I499" s="18">
        <v>188</v>
      </c>
      <c r="J499" s="68">
        <v>180</v>
      </c>
      <c r="K499" s="113">
        <f t="shared" ref="K499:O507" si="127">F499/K$420*100</f>
        <v>13.412228796844181</v>
      </c>
      <c r="L499" s="4">
        <f t="shared" si="127"/>
        <v>5.0964187327823689</v>
      </c>
      <c r="M499" s="4">
        <f t="shared" si="127"/>
        <v>18.049155145929337</v>
      </c>
      <c r="N499" s="4">
        <f t="shared" si="127"/>
        <v>17.27941176470588</v>
      </c>
      <c r="O499" s="4">
        <f t="shared" si="127"/>
        <v>17.804154302670625</v>
      </c>
      <c r="Q499" s="195"/>
    </row>
    <row r="500" spans="2:23" ht="15" customHeight="1" x14ac:dyDescent="0.15">
      <c r="B500" s="245" t="s">
        <v>480</v>
      </c>
      <c r="C500" s="95"/>
      <c r="D500" s="95"/>
      <c r="E500" s="76"/>
      <c r="F500" s="18">
        <v>153</v>
      </c>
      <c r="G500" s="18">
        <v>23</v>
      </c>
      <c r="H500" s="18">
        <v>130</v>
      </c>
      <c r="I500" s="18">
        <v>95</v>
      </c>
      <c r="J500" s="68">
        <v>93</v>
      </c>
      <c r="K500" s="113">
        <f t="shared" si="127"/>
        <v>7.5443786982248522</v>
      </c>
      <c r="L500" s="4">
        <f t="shared" si="127"/>
        <v>3.1680440771349865</v>
      </c>
      <c r="M500" s="4">
        <f t="shared" si="127"/>
        <v>9.9846390168970824</v>
      </c>
      <c r="N500" s="4">
        <f t="shared" si="127"/>
        <v>8.7316176470588225</v>
      </c>
      <c r="O500" s="4">
        <f t="shared" si="127"/>
        <v>9.1988130563798212</v>
      </c>
      <c r="Q500" s="195"/>
    </row>
    <row r="501" spans="2:23" ht="15" customHeight="1" x14ac:dyDescent="0.15">
      <c r="B501" s="245" t="s">
        <v>481</v>
      </c>
      <c r="C501" s="95"/>
      <c r="D501" s="95"/>
      <c r="E501" s="76"/>
      <c r="F501" s="18">
        <v>269</v>
      </c>
      <c r="G501" s="18">
        <v>51</v>
      </c>
      <c r="H501" s="18">
        <v>218</v>
      </c>
      <c r="I501" s="18">
        <v>192</v>
      </c>
      <c r="J501" s="68">
        <v>186</v>
      </c>
      <c r="K501" s="113">
        <f t="shared" si="127"/>
        <v>13.264299802761343</v>
      </c>
      <c r="L501" s="4">
        <f t="shared" si="127"/>
        <v>7.0247933884297522</v>
      </c>
      <c r="M501" s="4">
        <f t="shared" si="127"/>
        <v>16.743471582181261</v>
      </c>
      <c r="N501" s="4">
        <f t="shared" si="127"/>
        <v>17.647058823529413</v>
      </c>
      <c r="O501" s="4">
        <f t="shared" si="127"/>
        <v>18.397626112759642</v>
      </c>
      <c r="Q501" s="195"/>
    </row>
    <row r="502" spans="2:23" ht="15" customHeight="1" x14ac:dyDescent="0.15">
      <c r="B502" s="245" t="s">
        <v>449</v>
      </c>
      <c r="C502" s="95"/>
      <c r="D502" s="95"/>
      <c r="E502" s="76"/>
      <c r="F502" s="18">
        <v>183</v>
      </c>
      <c r="G502" s="18">
        <v>34</v>
      </c>
      <c r="H502" s="18">
        <v>149</v>
      </c>
      <c r="I502" s="18">
        <v>126</v>
      </c>
      <c r="J502" s="68">
        <v>123</v>
      </c>
      <c r="K502" s="113">
        <f t="shared" si="127"/>
        <v>9.0236686390532554</v>
      </c>
      <c r="L502" s="4">
        <f t="shared" si="127"/>
        <v>4.6831955922865012</v>
      </c>
      <c r="M502" s="4">
        <f t="shared" si="127"/>
        <v>11.443932411674346</v>
      </c>
      <c r="N502" s="4">
        <f t="shared" si="127"/>
        <v>11.580882352941178</v>
      </c>
      <c r="O502" s="4">
        <f t="shared" si="127"/>
        <v>12.166172106824925</v>
      </c>
      <c r="Q502" s="195"/>
    </row>
    <row r="503" spans="2:23" ht="15" customHeight="1" x14ac:dyDescent="0.15">
      <c r="B503" s="245" t="s">
        <v>482</v>
      </c>
      <c r="C503" s="95"/>
      <c r="D503" s="95"/>
      <c r="E503" s="76"/>
      <c r="F503" s="18">
        <v>161</v>
      </c>
      <c r="G503" s="18">
        <v>48</v>
      </c>
      <c r="H503" s="18">
        <v>113</v>
      </c>
      <c r="I503" s="18">
        <v>126</v>
      </c>
      <c r="J503" s="68">
        <v>117</v>
      </c>
      <c r="K503" s="113">
        <f t="shared" si="127"/>
        <v>7.9388560157790931</v>
      </c>
      <c r="L503" s="4">
        <f t="shared" si="127"/>
        <v>6.6115702479338845</v>
      </c>
      <c r="M503" s="4">
        <f t="shared" si="127"/>
        <v>8.6789554531490012</v>
      </c>
      <c r="N503" s="4">
        <f t="shared" si="127"/>
        <v>11.580882352941178</v>
      </c>
      <c r="O503" s="4">
        <f t="shared" si="127"/>
        <v>11.572700296735905</v>
      </c>
      <c r="Q503" s="195"/>
    </row>
    <row r="504" spans="2:23" ht="15" customHeight="1" x14ac:dyDescent="0.15">
      <c r="B504" s="245" t="s">
        <v>483</v>
      </c>
      <c r="C504" s="95"/>
      <c r="D504" s="95"/>
      <c r="E504" s="76"/>
      <c r="F504" s="18">
        <v>300</v>
      </c>
      <c r="G504" s="18">
        <v>185</v>
      </c>
      <c r="H504" s="18">
        <v>115</v>
      </c>
      <c r="I504" s="18">
        <v>108</v>
      </c>
      <c r="J504" s="68">
        <v>87</v>
      </c>
      <c r="K504" s="113">
        <f t="shared" si="127"/>
        <v>14.792899408284024</v>
      </c>
      <c r="L504" s="4">
        <f t="shared" si="127"/>
        <v>25.482093663911847</v>
      </c>
      <c r="M504" s="4">
        <f t="shared" si="127"/>
        <v>8.8325652841781874</v>
      </c>
      <c r="N504" s="4">
        <f t="shared" si="127"/>
        <v>9.9264705882352935</v>
      </c>
      <c r="O504" s="4">
        <f t="shared" si="127"/>
        <v>8.6053412462908021</v>
      </c>
      <c r="Q504" s="195"/>
    </row>
    <row r="505" spans="2:23" ht="15" customHeight="1" x14ac:dyDescent="0.15">
      <c r="B505" s="245" t="s">
        <v>484</v>
      </c>
      <c r="C505" s="95"/>
      <c r="D505" s="95"/>
      <c r="E505" s="76"/>
      <c r="F505" s="18">
        <v>207</v>
      </c>
      <c r="G505" s="18">
        <v>143</v>
      </c>
      <c r="H505" s="18">
        <v>64</v>
      </c>
      <c r="I505" s="18">
        <v>45</v>
      </c>
      <c r="J505" s="68">
        <v>33</v>
      </c>
      <c r="K505" s="113">
        <f t="shared" si="127"/>
        <v>10.207100591715976</v>
      </c>
      <c r="L505" s="4">
        <f t="shared" si="127"/>
        <v>19.696969696969695</v>
      </c>
      <c r="M505" s="4">
        <f t="shared" si="127"/>
        <v>4.9155145929339481</v>
      </c>
      <c r="N505" s="4">
        <f t="shared" si="127"/>
        <v>4.1360294117647056</v>
      </c>
      <c r="O505" s="4">
        <f t="shared" si="127"/>
        <v>3.2640949554896146</v>
      </c>
      <c r="Q505" s="195"/>
    </row>
    <row r="506" spans="2:23" ht="15" customHeight="1" x14ac:dyDescent="0.15">
      <c r="B506" s="245" t="s">
        <v>485</v>
      </c>
      <c r="C506" s="95"/>
      <c r="D506" s="95"/>
      <c r="E506" s="76"/>
      <c r="F506" s="18">
        <v>184</v>
      </c>
      <c r="G506" s="18">
        <v>155</v>
      </c>
      <c r="H506" s="18">
        <v>29</v>
      </c>
      <c r="I506" s="18">
        <v>32</v>
      </c>
      <c r="J506" s="68">
        <v>21</v>
      </c>
      <c r="K506" s="113">
        <f t="shared" si="127"/>
        <v>9.0729783037475347</v>
      </c>
      <c r="L506" s="4">
        <f t="shared" si="127"/>
        <v>21.349862258953166</v>
      </c>
      <c r="M506" s="4">
        <f t="shared" si="127"/>
        <v>2.2273425499231951</v>
      </c>
      <c r="N506" s="4">
        <f t="shared" si="127"/>
        <v>2.9411764705882351</v>
      </c>
      <c r="O506" s="4">
        <f t="shared" si="127"/>
        <v>2.0771513353115725</v>
      </c>
      <c r="Q506" s="195"/>
    </row>
    <row r="507" spans="2:23" ht="15" customHeight="1" x14ac:dyDescent="0.15">
      <c r="B507" s="246" t="s">
        <v>160</v>
      </c>
      <c r="C507" s="247"/>
      <c r="D507" s="247"/>
      <c r="E507" s="77"/>
      <c r="F507" s="19">
        <v>299</v>
      </c>
      <c r="G507" s="19">
        <v>50</v>
      </c>
      <c r="H507" s="19">
        <v>249</v>
      </c>
      <c r="I507" s="19">
        <v>176</v>
      </c>
      <c r="J507" s="73">
        <v>171</v>
      </c>
      <c r="K507" s="117">
        <f t="shared" si="127"/>
        <v>14.743589743589745</v>
      </c>
      <c r="L507" s="5">
        <f t="shared" si="127"/>
        <v>6.887052341597796</v>
      </c>
      <c r="M507" s="5">
        <f t="shared" si="127"/>
        <v>19.124423963133641</v>
      </c>
      <c r="N507" s="5">
        <f t="shared" si="127"/>
        <v>16.176470588235293</v>
      </c>
      <c r="O507" s="5">
        <f t="shared" si="127"/>
        <v>16.913946587537094</v>
      </c>
      <c r="Q507" s="195"/>
    </row>
    <row r="508" spans="2:23" ht="15" customHeight="1" x14ac:dyDescent="0.15">
      <c r="B508" s="166"/>
      <c r="C508" s="183"/>
      <c r="D508" s="183"/>
      <c r="E508" s="167"/>
      <c r="F508" s="39">
        <f>SUM(F499:F507)</f>
        <v>2028</v>
      </c>
      <c r="G508" s="39">
        <f>SUM(G499:G507)</f>
        <v>726</v>
      </c>
      <c r="H508" s="39">
        <f>SUM(H499:H507)</f>
        <v>1302</v>
      </c>
      <c r="I508" s="39">
        <f>SUM(I499:I507)</f>
        <v>1088</v>
      </c>
      <c r="J508" s="69">
        <f>SUM(J499:J507)</f>
        <v>1011</v>
      </c>
      <c r="K508" s="114">
        <f>IF(SUM(K499:K507)&gt;100,"－",SUM(K499:K507))</f>
        <v>100</v>
      </c>
      <c r="L508" s="6">
        <f>IF(SUM(L499:L507)&gt;100,"－",SUM(L499:L507))</f>
        <v>100</v>
      </c>
      <c r="M508" s="6">
        <f>IF(SUM(M499:M507)&gt;100,"－",SUM(M499:M507))</f>
        <v>99.999999999999986</v>
      </c>
      <c r="N508" s="6">
        <f>IF(SUM(N499:N507)&gt;100,"－",SUM(N499:N507))</f>
        <v>99.999999999999986</v>
      </c>
      <c r="O508" s="6">
        <f>IF(SUM(O499:O507)&gt;100,"－",SUM(O499:O507))</f>
        <v>100</v>
      </c>
    </row>
    <row r="509" spans="2:23" ht="15" customHeight="1" x14ac:dyDescent="0.15">
      <c r="B509" s="38" t="s">
        <v>164</v>
      </c>
      <c r="C509" s="79"/>
      <c r="D509" s="79"/>
      <c r="E509" s="28"/>
      <c r="F509" s="189">
        <v>11.310468478889531</v>
      </c>
      <c r="G509" s="189">
        <v>19.598816568047337</v>
      </c>
      <c r="H509" s="189">
        <v>5.9895536562203233</v>
      </c>
      <c r="I509" s="189">
        <v>6.2807017543859649</v>
      </c>
      <c r="J509" s="189">
        <v>5.5345238095238098</v>
      </c>
      <c r="K509" s="23"/>
      <c r="L509" s="23"/>
      <c r="M509" s="23"/>
      <c r="N509" s="23"/>
      <c r="O509" s="23"/>
      <c r="P509" s="23"/>
      <c r="Q509" s="23"/>
      <c r="R509" s="23"/>
      <c r="S509" s="23"/>
    </row>
    <row r="510" spans="2:23" ht="15" customHeight="1" x14ac:dyDescent="0.15">
      <c r="B510" s="38" t="s">
        <v>500</v>
      </c>
      <c r="C510" s="79"/>
      <c r="D510" s="79"/>
      <c r="E510" s="28"/>
      <c r="F510" s="39">
        <v>176</v>
      </c>
      <c r="G510" s="39">
        <v>176</v>
      </c>
      <c r="H510" s="39">
        <v>73</v>
      </c>
      <c r="I510" s="39">
        <v>93</v>
      </c>
      <c r="J510" s="39">
        <v>93</v>
      </c>
      <c r="K510" s="23"/>
      <c r="L510" s="23"/>
      <c r="M510" s="23"/>
      <c r="N510" s="23"/>
      <c r="O510" s="23"/>
      <c r="P510" s="23"/>
      <c r="Q510" s="23"/>
      <c r="R510" s="23"/>
      <c r="S510" s="23"/>
    </row>
    <row r="511" spans="2:23" ht="15" customHeight="1" x14ac:dyDescent="0.15">
      <c r="B511" s="86" t="s">
        <v>152</v>
      </c>
      <c r="C511" s="22"/>
      <c r="D511" s="22"/>
      <c r="E511" s="7"/>
      <c r="F511" s="1"/>
      <c r="G511" s="1"/>
      <c r="H511" s="1"/>
      <c r="I511" s="1"/>
      <c r="J511" s="1"/>
      <c r="K511" s="1"/>
      <c r="T511" s="44"/>
      <c r="V511" s="44"/>
      <c r="W511" s="44"/>
    </row>
    <row r="512" spans="2:23" ht="15" customHeight="1" x14ac:dyDescent="0.15">
      <c r="B512" s="65"/>
      <c r="C512" s="33"/>
      <c r="D512" s="33"/>
      <c r="E512" s="75"/>
      <c r="F512" s="80"/>
      <c r="G512" s="87"/>
      <c r="H512" s="84" t="s">
        <v>2</v>
      </c>
      <c r="I512" s="87"/>
      <c r="J512" s="87"/>
      <c r="K512" s="110"/>
      <c r="L512" s="87"/>
      <c r="M512" s="84" t="s">
        <v>3</v>
      </c>
      <c r="N512" s="87"/>
      <c r="O512" s="85"/>
    </row>
    <row r="513" spans="1:19" ht="19.2" x14ac:dyDescent="0.15">
      <c r="B513" s="78"/>
      <c r="C513" s="92"/>
      <c r="D513" s="7"/>
      <c r="E513" s="76"/>
      <c r="F513" s="98" t="s">
        <v>589</v>
      </c>
      <c r="G513" s="98" t="s">
        <v>231</v>
      </c>
      <c r="H513" s="98" t="s">
        <v>232</v>
      </c>
      <c r="I513" s="98" t="s">
        <v>591</v>
      </c>
      <c r="J513" s="104" t="s">
        <v>234</v>
      </c>
      <c r="K513" s="107" t="s">
        <v>589</v>
      </c>
      <c r="L513" s="98" t="s">
        <v>231</v>
      </c>
      <c r="M513" s="98" t="s">
        <v>232</v>
      </c>
      <c r="N513" s="98" t="s">
        <v>591</v>
      </c>
      <c r="O513" s="98" t="s">
        <v>234</v>
      </c>
    </row>
    <row r="514" spans="1:19" ht="15" customHeight="1" x14ac:dyDescent="0.15">
      <c r="B514" s="66"/>
      <c r="C514" s="36"/>
      <c r="D514" s="36"/>
      <c r="E514" s="77"/>
      <c r="F514" s="37"/>
      <c r="G514" s="37"/>
      <c r="H514" s="37"/>
      <c r="I514" s="37"/>
      <c r="J514" s="67"/>
      <c r="K514" s="111">
        <f>F$425</f>
        <v>2028</v>
      </c>
      <c r="L514" s="2">
        <f>G$425</f>
        <v>726</v>
      </c>
      <c r="M514" s="2">
        <f>H$425</f>
        <v>1302</v>
      </c>
      <c r="N514" s="2">
        <f>I$425</f>
        <v>1088</v>
      </c>
      <c r="O514" s="2">
        <f>J$425</f>
        <v>1011</v>
      </c>
    </row>
    <row r="515" spans="1:19" ht="15" customHeight="1" x14ac:dyDescent="0.15">
      <c r="B515" s="243" t="s">
        <v>196</v>
      </c>
      <c r="C515" s="244"/>
      <c r="D515" s="244"/>
      <c r="E515" s="75"/>
      <c r="F515" s="18">
        <v>267</v>
      </c>
      <c r="G515" s="18">
        <v>37</v>
      </c>
      <c r="H515" s="18">
        <v>230</v>
      </c>
      <c r="I515" s="18">
        <v>178</v>
      </c>
      <c r="J515" s="68">
        <v>170</v>
      </c>
      <c r="K515" s="113">
        <f t="shared" ref="K515:K519" si="128">F515/K$420*100</f>
        <v>13.165680473372781</v>
      </c>
      <c r="L515" s="4">
        <f t="shared" ref="L515:L519" si="129">G515/L$420*100</f>
        <v>5.0964187327823689</v>
      </c>
      <c r="M515" s="4">
        <f t="shared" ref="M515:M519" si="130">H515/M$420*100</f>
        <v>17.665130568356375</v>
      </c>
      <c r="N515" s="4">
        <f t="shared" ref="N515:N519" si="131">I515/N$420*100</f>
        <v>16.360294117647058</v>
      </c>
      <c r="O515" s="4">
        <f t="shared" ref="O515:O519" si="132">J515/O$420*100</f>
        <v>16.815034619188921</v>
      </c>
      <c r="Q515" s="195"/>
    </row>
    <row r="516" spans="1:19" ht="15" customHeight="1" x14ac:dyDescent="0.15">
      <c r="B516" s="245" t="s">
        <v>480</v>
      </c>
      <c r="C516" s="95"/>
      <c r="D516" s="95"/>
      <c r="E516" s="76"/>
      <c r="F516" s="18">
        <v>148</v>
      </c>
      <c r="G516" s="18">
        <v>47</v>
      </c>
      <c r="H516" s="18">
        <v>101</v>
      </c>
      <c r="I516" s="18">
        <v>127</v>
      </c>
      <c r="J516" s="68">
        <v>122</v>
      </c>
      <c r="K516" s="113">
        <f t="shared" si="128"/>
        <v>7.2978303747534516</v>
      </c>
      <c r="L516" s="4">
        <f t="shared" si="129"/>
        <v>6.4738292011019283</v>
      </c>
      <c r="M516" s="4">
        <f t="shared" si="130"/>
        <v>7.7572964669738873</v>
      </c>
      <c r="N516" s="4">
        <f t="shared" si="131"/>
        <v>11.67279411764706</v>
      </c>
      <c r="O516" s="4">
        <f t="shared" si="132"/>
        <v>12.067260138476756</v>
      </c>
      <c r="Q516" s="195"/>
    </row>
    <row r="517" spans="1:19" ht="15" customHeight="1" x14ac:dyDescent="0.15">
      <c r="B517" s="245" t="s">
        <v>481</v>
      </c>
      <c r="C517" s="95"/>
      <c r="D517" s="95"/>
      <c r="E517" s="76"/>
      <c r="F517" s="18">
        <v>129</v>
      </c>
      <c r="G517" s="18">
        <v>31</v>
      </c>
      <c r="H517" s="18">
        <v>98</v>
      </c>
      <c r="I517" s="18">
        <v>114</v>
      </c>
      <c r="J517" s="68">
        <v>110</v>
      </c>
      <c r="K517" s="113">
        <f t="shared" si="128"/>
        <v>6.3609467455621305</v>
      </c>
      <c r="L517" s="4">
        <f t="shared" si="129"/>
        <v>4.2699724517906334</v>
      </c>
      <c r="M517" s="4">
        <f t="shared" si="130"/>
        <v>7.5268817204301079</v>
      </c>
      <c r="N517" s="4">
        <f t="shared" si="131"/>
        <v>10.477941176470589</v>
      </c>
      <c r="O517" s="4">
        <f t="shared" si="132"/>
        <v>10.880316518298715</v>
      </c>
      <c r="Q517" s="195"/>
    </row>
    <row r="518" spans="1:19" ht="15" customHeight="1" x14ac:dyDescent="0.15">
      <c r="B518" s="245" t="s">
        <v>130</v>
      </c>
      <c r="C518" s="95"/>
      <c r="D518" s="95"/>
      <c r="E518" s="76"/>
      <c r="F518" s="18">
        <v>1160</v>
      </c>
      <c r="G518" s="18">
        <v>558</v>
      </c>
      <c r="H518" s="18">
        <v>602</v>
      </c>
      <c r="I518" s="18">
        <v>465</v>
      </c>
      <c r="J518" s="68">
        <v>410</v>
      </c>
      <c r="K518" s="113">
        <f t="shared" si="128"/>
        <v>57.199211045364898</v>
      </c>
      <c r="L518" s="4">
        <f t="shared" si="129"/>
        <v>76.859504132231407</v>
      </c>
      <c r="M518" s="4">
        <f t="shared" si="130"/>
        <v>46.236559139784944</v>
      </c>
      <c r="N518" s="4">
        <f t="shared" si="131"/>
        <v>42.73897058823529</v>
      </c>
      <c r="O518" s="4">
        <f t="shared" si="132"/>
        <v>40.553907022749755</v>
      </c>
      <c r="Q518" s="195"/>
    </row>
    <row r="519" spans="1:19" ht="15" customHeight="1" x14ac:dyDescent="0.15">
      <c r="B519" s="246" t="s">
        <v>160</v>
      </c>
      <c r="C519" s="247"/>
      <c r="D519" s="247"/>
      <c r="E519" s="77"/>
      <c r="F519" s="19">
        <v>324</v>
      </c>
      <c r="G519" s="19">
        <v>53</v>
      </c>
      <c r="H519" s="19">
        <v>271</v>
      </c>
      <c r="I519" s="19">
        <v>204</v>
      </c>
      <c r="J519" s="73">
        <v>199</v>
      </c>
      <c r="K519" s="117">
        <f t="shared" si="128"/>
        <v>15.976331360946746</v>
      </c>
      <c r="L519" s="5">
        <f t="shared" si="129"/>
        <v>7.3002754820936637</v>
      </c>
      <c r="M519" s="5">
        <f t="shared" si="130"/>
        <v>20.814132104454686</v>
      </c>
      <c r="N519" s="5">
        <f t="shared" si="131"/>
        <v>18.75</v>
      </c>
      <c r="O519" s="5">
        <f t="shared" si="132"/>
        <v>19.683481701285853</v>
      </c>
      <c r="Q519" s="195"/>
    </row>
    <row r="520" spans="1:19" ht="15" customHeight="1" x14ac:dyDescent="0.15">
      <c r="B520" s="166"/>
      <c r="C520" s="183"/>
      <c r="D520" s="183"/>
      <c r="E520" s="167"/>
      <c r="F520" s="39">
        <f>SUM(F515:F519)</f>
        <v>2028</v>
      </c>
      <c r="G520" s="39">
        <f>SUM(G515:G519)</f>
        <v>726</v>
      </c>
      <c r="H520" s="39">
        <f>SUM(H515:H519)</f>
        <v>1302</v>
      </c>
      <c r="I520" s="39">
        <f>SUM(I515:I519)</f>
        <v>1088</v>
      </c>
      <c r="J520" s="69">
        <f>SUM(J515:J519)</f>
        <v>1011</v>
      </c>
      <c r="K520" s="114">
        <f>IF(SUM(K515:K519)&gt;100,"－",SUM(K515:K519))</f>
        <v>100</v>
      </c>
      <c r="L520" s="6">
        <f>IF(SUM(L515:L519)&gt;100,"－",SUM(L515:L519))</f>
        <v>100</v>
      </c>
      <c r="M520" s="6">
        <f>IF(SUM(M515:M519)&gt;100,"－",SUM(M515:M519))</f>
        <v>100</v>
      </c>
      <c r="N520" s="6">
        <f>IF(SUM(N515:N519)&gt;100,"－",SUM(N515:N519))</f>
        <v>100</v>
      </c>
      <c r="O520" s="6">
        <f>IF(SUM(O515:O519)&gt;100,"－",SUM(O515:O519))</f>
        <v>100</v>
      </c>
    </row>
    <row r="521" spans="1:19" ht="15" customHeight="1" x14ac:dyDescent="0.15">
      <c r="B521" s="38" t="s">
        <v>164</v>
      </c>
      <c r="C521" s="79"/>
      <c r="D521" s="79"/>
      <c r="E521" s="28"/>
      <c r="F521" s="189">
        <v>12.980993771370942</v>
      </c>
      <c r="G521" s="189">
        <v>17.289848226158007</v>
      </c>
      <c r="H521" s="189">
        <v>10.168327381388671</v>
      </c>
      <c r="I521" s="189">
        <v>8.2438005777066401</v>
      </c>
      <c r="J521" s="189">
        <v>7.5536978725233181</v>
      </c>
      <c r="K521" s="23"/>
      <c r="L521" s="23"/>
      <c r="M521" s="23"/>
      <c r="N521" s="23"/>
      <c r="O521" s="23"/>
      <c r="P521" s="23"/>
      <c r="Q521" s="23"/>
      <c r="R521" s="23"/>
      <c r="S521" s="23"/>
    </row>
    <row r="522" spans="1:19" ht="15" customHeight="1" x14ac:dyDescent="0.15">
      <c r="B522" s="38" t="s">
        <v>500</v>
      </c>
      <c r="C522" s="79"/>
      <c r="D522" s="79"/>
      <c r="E522" s="28"/>
      <c r="F522" s="39">
        <v>50</v>
      </c>
      <c r="G522" s="39">
        <v>50</v>
      </c>
      <c r="H522" s="39">
        <v>50</v>
      </c>
      <c r="I522" s="39">
        <v>50</v>
      </c>
      <c r="J522" s="39">
        <v>50</v>
      </c>
      <c r="K522" s="23"/>
      <c r="L522" s="23"/>
      <c r="M522" s="23"/>
      <c r="N522" s="23"/>
      <c r="O522" s="23"/>
      <c r="P522" s="23"/>
      <c r="Q522" s="23"/>
      <c r="R522" s="23"/>
      <c r="S522" s="23"/>
    </row>
    <row r="523" spans="1:19" ht="15" customHeight="1" x14ac:dyDescent="0.15">
      <c r="K523" s="14"/>
      <c r="L523" s="14"/>
      <c r="M523" s="14"/>
    </row>
    <row r="524" spans="1:19" ht="13.65" customHeight="1" x14ac:dyDescent="0.15">
      <c r="A524" s="74" t="s">
        <v>785</v>
      </c>
      <c r="B524" s="22"/>
    </row>
    <row r="525" spans="1:19" ht="15" customHeight="1" x14ac:dyDescent="0.15">
      <c r="A525" s="1" t="s">
        <v>786</v>
      </c>
      <c r="K525" s="14"/>
      <c r="L525" s="14"/>
      <c r="M525" s="14"/>
    </row>
    <row r="526" spans="1:19" ht="15" customHeight="1" x14ac:dyDescent="0.15">
      <c r="B526" s="65"/>
      <c r="C526" s="33"/>
      <c r="D526" s="33"/>
      <c r="E526" s="75"/>
      <c r="F526" s="80"/>
      <c r="G526" s="87"/>
      <c r="H526" s="84" t="s">
        <v>2</v>
      </c>
      <c r="I526" s="87"/>
      <c r="J526" s="87"/>
      <c r="K526" s="110"/>
      <c r="L526" s="87"/>
      <c r="M526" s="84" t="s">
        <v>3</v>
      </c>
      <c r="N526" s="87"/>
      <c r="O526" s="85"/>
    </row>
    <row r="527" spans="1:19" ht="19.2" x14ac:dyDescent="0.15">
      <c r="B527" s="78"/>
      <c r="C527" s="92"/>
      <c r="D527" s="7"/>
      <c r="E527" s="76"/>
      <c r="F527" s="98" t="s">
        <v>589</v>
      </c>
      <c r="G527" s="98" t="s">
        <v>231</v>
      </c>
      <c r="H527" s="98" t="s">
        <v>232</v>
      </c>
      <c r="I527" s="98" t="s">
        <v>591</v>
      </c>
      <c r="J527" s="104" t="s">
        <v>234</v>
      </c>
      <c r="K527" s="107" t="s">
        <v>589</v>
      </c>
      <c r="L527" s="98" t="s">
        <v>231</v>
      </c>
      <c r="M527" s="98" t="s">
        <v>232</v>
      </c>
      <c r="N527" s="98" t="s">
        <v>591</v>
      </c>
      <c r="O527" s="98" t="s">
        <v>234</v>
      </c>
    </row>
    <row r="528" spans="1:19" ht="15" customHeight="1" x14ac:dyDescent="0.15">
      <c r="B528" s="66"/>
      <c r="C528" s="36"/>
      <c r="D528" s="36"/>
      <c r="E528" s="77"/>
      <c r="F528" s="37"/>
      <c r="G528" s="37"/>
      <c r="H528" s="37"/>
      <c r="I528" s="37"/>
      <c r="J528" s="67"/>
      <c r="K528" s="111">
        <v>1863</v>
      </c>
      <c r="L528" s="2">
        <v>709</v>
      </c>
      <c r="M528" s="2">
        <v>1154</v>
      </c>
      <c r="N528" s="2">
        <v>996</v>
      </c>
      <c r="O528" s="2">
        <v>922</v>
      </c>
      <c r="P528" s="227"/>
    </row>
    <row r="529" spans="2:17" ht="15" customHeight="1" x14ac:dyDescent="0.15">
      <c r="B529" s="243" t="s">
        <v>486</v>
      </c>
      <c r="C529" s="244"/>
      <c r="D529" s="244"/>
      <c r="E529" s="75"/>
      <c r="F529" s="18">
        <v>882</v>
      </c>
      <c r="G529" s="18">
        <v>454</v>
      </c>
      <c r="H529" s="18">
        <v>428</v>
      </c>
      <c r="I529" s="18">
        <v>432</v>
      </c>
      <c r="J529" s="68">
        <v>393</v>
      </c>
      <c r="K529" s="113">
        <f>F529/K$528*100</f>
        <v>47.342995169082123</v>
      </c>
      <c r="L529" s="4">
        <f t="shared" ref="L529:O534" si="133">G529/L$528*100</f>
        <v>64.033850493653034</v>
      </c>
      <c r="M529" s="4">
        <f t="shared" si="133"/>
        <v>37.088388214904676</v>
      </c>
      <c r="N529" s="4">
        <f t="shared" si="133"/>
        <v>43.373493975903614</v>
      </c>
      <c r="O529" s="4">
        <f t="shared" si="133"/>
        <v>42.624728850325376</v>
      </c>
      <c r="Q529" s="195"/>
    </row>
    <row r="530" spans="2:17" ht="15" customHeight="1" x14ac:dyDescent="0.15">
      <c r="B530" s="245" t="s">
        <v>487</v>
      </c>
      <c r="C530" s="95"/>
      <c r="D530" s="95"/>
      <c r="E530" s="76"/>
      <c r="F530" s="18">
        <v>783</v>
      </c>
      <c r="G530" s="18">
        <v>404</v>
      </c>
      <c r="H530" s="18">
        <v>379</v>
      </c>
      <c r="I530" s="18">
        <v>341</v>
      </c>
      <c r="J530" s="68">
        <v>308</v>
      </c>
      <c r="K530" s="113">
        <f t="shared" ref="K530:K534" si="134">F530/K$528*100</f>
        <v>42.028985507246375</v>
      </c>
      <c r="L530" s="4">
        <f t="shared" si="133"/>
        <v>56.981664315937941</v>
      </c>
      <c r="M530" s="4">
        <f t="shared" si="133"/>
        <v>32.842287694974004</v>
      </c>
      <c r="N530" s="4">
        <f t="shared" si="133"/>
        <v>34.23694779116466</v>
      </c>
      <c r="O530" s="4">
        <f t="shared" si="133"/>
        <v>33.405639913232108</v>
      </c>
      <c r="Q530" s="195"/>
    </row>
    <row r="531" spans="2:17" ht="15" customHeight="1" x14ac:dyDescent="0.15">
      <c r="B531" s="245" t="s">
        <v>488</v>
      </c>
      <c r="C531" s="95"/>
      <c r="D531" s="95"/>
      <c r="E531" s="76"/>
      <c r="F531" s="18">
        <v>1447</v>
      </c>
      <c r="G531" s="18">
        <v>614</v>
      </c>
      <c r="H531" s="18">
        <v>833</v>
      </c>
      <c r="I531" s="18">
        <v>759</v>
      </c>
      <c r="J531" s="68">
        <v>695</v>
      </c>
      <c r="K531" s="113">
        <f t="shared" si="134"/>
        <v>77.670424047235642</v>
      </c>
      <c r="L531" s="4">
        <f t="shared" si="133"/>
        <v>86.600846262341321</v>
      </c>
      <c r="M531" s="4">
        <f t="shared" si="133"/>
        <v>72.183708838821488</v>
      </c>
      <c r="N531" s="4">
        <f t="shared" si="133"/>
        <v>76.204819277108442</v>
      </c>
      <c r="O531" s="4">
        <f t="shared" si="133"/>
        <v>75.379609544468551</v>
      </c>
      <c r="Q531" s="195"/>
    </row>
    <row r="532" spans="2:17" ht="15" customHeight="1" x14ac:dyDescent="0.15">
      <c r="B532" s="245" t="s">
        <v>489</v>
      </c>
      <c r="C532" s="95"/>
      <c r="D532" s="95"/>
      <c r="E532" s="76"/>
      <c r="F532" s="18">
        <v>352</v>
      </c>
      <c r="G532" s="18">
        <v>185</v>
      </c>
      <c r="H532" s="18">
        <v>167</v>
      </c>
      <c r="I532" s="18">
        <v>118</v>
      </c>
      <c r="J532" s="68">
        <v>106</v>
      </c>
      <c r="K532" s="113">
        <f t="shared" si="134"/>
        <v>18.894256575415998</v>
      </c>
      <c r="L532" s="4">
        <f t="shared" si="133"/>
        <v>26.093088857545837</v>
      </c>
      <c r="M532" s="4">
        <f t="shared" si="133"/>
        <v>14.471403812824956</v>
      </c>
      <c r="N532" s="4">
        <f t="shared" si="133"/>
        <v>11.847389558232932</v>
      </c>
      <c r="O532" s="4">
        <f t="shared" si="133"/>
        <v>11.496746203904555</v>
      </c>
      <c r="Q532" s="195"/>
    </row>
    <row r="533" spans="2:17" ht="15" customHeight="1" x14ac:dyDescent="0.15">
      <c r="B533" s="245" t="s">
        <v>52</v>
      </c>
      <c r="C533" s="95"/>
      <c r="D533" s="95"/>
      <c r="E533" s="76"/>
      <c r="F533" s="18">
        <v>386</v>
      </c>
      <c r="G533" s="18">
        <v>202</v>
      </c>
      <c r="H533" s="18">
        <v>184</v>
      </c>
      <c r="I533" s="18">
        <v>142</v>
      </c>
      <c r="J533" s="68">
        <v>128</v>
      </c>
      <c r="K533" s="113">
        <f t="shared" si="134"/>
        <v>20.719269994632313</v>
      </c>
      <c r="L533" s="4">
        <f t="shared" si="133"/>
        <v>28.490832157968971</v>
      </c>
      <c r="M533" s="4">
        <f t="shared" si="133"/>
        <v>15.944540727902945</v>
      </c>
      <c r="N533" s="4">
        <f t="shared" si="133"/>
        <v>14.257028112449799</v>
      </c>
      <c r="O533" s="4">
        <f t="shared" si="133"/>
        <v>13.882863340563992</v>
      </c>
      <c r="Q533" s="195"/>
    </row>
    <row r="534" spans="2:17" ht="15" customHeight="1" x14ac:dyDescent="0.15">
      <c r="B534" s="246" t="s">
        <v>0</v>
      </c>
      <c r="C534" s="247"/>
      <c r="D534" s="247"/>
      <c r="E534" s="77"/>
      <c r="F534" s="19">
        <v>240</v>
      </c>
      <c r="G534" s="19">
        <v>42</v>
      </c>
      <c r="H534" s="19">
        <v>198</v>
      </c>
      <c r="I534" s="19">
        <v>157</v>
      </c>
      <c r="J534" s="73">
        <v>151</v>
      </c>
      <c r="K534" s="117">
        <f t="shared" si="134"/>
        <v>12.882447665056359</v>
      </c>
      <c r="L534" s="5">
        <f t="shared" si="133"/>
        <v>5.9238363892806767</v>
      </c>
      <c r="M534" s="5">
        <f t="shared" si="133"/>
        <v>17.157712305025996</v>
      </c>
      <c r="N534" s="5">
        <f t="shared" si="133"/>
        <v>15.76305220883534</v>
      </c>
      <c r="O534" s="5">
        <f t="shared" si="133"/>
        <v>16.377440347071584</v>
      </c>
      <c r="Q534" s="195"/>
    </row>
    <row r="535" spans="2:17" ht="15" customHeight="1" x14ac:dyDescent="0.15">
      <c r="B535" s="166"/>
      <c r="C535" s="183"/>
      <c r="D535" s="183"/>
      <c r="E535" s="167"/>
      <c r="F535" s="39">
        <f>SUM(F529:F534)</f>
        <v>4090</v>
      </c>
      <c r="G535" s="39">
        <f>SUM(G529:G534)</f>
        <v>1901</v>
      </c>
      <c r="H535" s="39">
        <f>SUM(H529:H534)</f>
        <v>2189</v>
      </c>
      <c r="I535" s="39">
        <f>SUM(I529:I534)</f>
        <v>1949</v>
      </c>
      <c r="J535" s="69">
        <f>SUM(J529:J534)</f>
        <v>1781</v>
      </c>
      <c r="K535" s="114" t="str">
        <f>IF(SUM(K529:K534)&gt;100,"－",SUM(K529:K534))</f>
        <v>－</v>
      </c>
      <c r="L535" s="6" t="str">
        <f>IF(SUM(L529:L534)&gt;100,"－",SUM(L529:L534))</f>
        <v>－</v>
      </c>
      <c r="M535" s="6" t="str">
        <f>IF(SUM(M529:M534)&gt;100,"－",SUM(M529:M534))</f>
        <v>－</v>
      </c>
      <c r="N535" s="6" t="str">
        <f>IF(SUM(N529:N534)&gt;100,"－",SUM(N529:N534))</f>
        <v>－</v>
      </c>
      <c r="O535" s="6" t="str">
        <f>IF(SUM(O529:O534)&gt;100,"－",SUM(O529:O534))</f>
        <v>－</v>
      </c>
    </row>
    <row r="536" spans="2:17" ht="15" customHeight="1" x14ac:dyDescent="0.15">
      <c r="K536" s="14"/>
      <c r="L536" s="14"/>
      <c r="M536" s="14"/>
    </row>
  </sheetData>
  <phoneticPr fontId="1"/>
  <pageMargins left="0.27559055118110237" right="0.27559055118110237" top="0.47244094488188981" bottom="0.31496062992125984" header="0.23622047244094491" footer="0.27559055118110237"/>
  <pageSetup paperSize="9" scale="70" orientation="portrait" r:id="rId1"/>
  <headerFooter alignWithMargins="0">
    <oddHeader>&amp;C【2019年度　厚生労働省　老人保健事業推進費等補助金事業】
高齢者向け住まいに関するアンケート調査&amp;R&amp;A</oddHeader>
    <oddFooter>&amp;R&amp;P/&amp;N</oddFooter>
  </headerFooter>
  <rowBreaks count="9" manualBreakCount="9">
    <brk id="68" max="15" man="1"/>
    <brk id="110" max="16383" man="1"/>
    <brk id="151" max="15" man="1"/>
    <brk id="222" max="15" man="1"/>
    <brk id="292" max="15" man="1"/>
    <brk id="327" max="15" man="1"/>
    <brk id="384" max="15" man="1"/>
    <brk id="455" max="15" man="1"/>
    <brk id="523"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247"/>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6.44140625" style="1" customWidth="1"/>
    <col min="3" max="3" width="9.44140625" style="1" customWidth="1"/>
    <col min="4" max="4" width="8.44140625" style="1" customWidth="1"/>
    <col min="5" max="5" width="8.5546875" style="1" customWidth="1"/>
    <col min="6" max="11" width="8.5546875" style="7" customWidth="1"/>
    <col min="12" max="19" width="8.5546875" style="1" customWidth="1"/>
    <col min="20" max="21" width="9.44140625" style="1" customWidth="1"/>
    <col min="22" max="16384" width="9.109375" style="1"/>
  </cols>
  <sheetData>
    <row r="1" spans="1:21" ht="15" customHeight="1" x14ac:dyDescent="0.15">
      <c r="A1" s="57" t="s">
        <v>787</v>
      </c>
      <c r="C1" s="7"/>
      <c r="D1" s="7"/>
      <c r="E1" s="7"/>
      <c r="G1" s="1"/>
      <c r="H1" s="1"/>
      <c r="I1" s="1"/>
      <c r="J1" s="1"/>
      <c r="K1" s="1"/>
    </row>
    <row r="2" spans="1:21" ht="15" customHeight="1" x14ac:dyDescent="0.15">
      <c r="A2" s="1" t="s">
        <v>788</v>
      </c>
      <c r="D2" s="7"/>
      <c r="E2" s="7"/>
      <c r="G2" s="1"/>
      <c r="H2" s="1"/>
      <c r="I2" s="1"/>
      <c r="J2" s="1"/>
      <c r="K2" s="1"/>
      <c r="M2" s="7"/>
    </row>
    <row r="3" spans="1:21" ht="13.65" customHeight="1" x14ac:dyDescent="0.15">
      <c r="B3" s="65"/>
      <c r="C3" s="33"/>
      <c r="D3" s="33"/>
      <c r="E3" s="33"/>
      <c r="F3" s="33"/>
      <c r="G3" s="33"/>
      <c r="H3" s="80"/>
      <c r="I3" s="87"/>
      <c r="J3" s="84" t="s">
        <v>2</v>
      </c>
      <c r="K3" s="87"/>
      <c r="L3" s="87"/>
      <c r="M3" s="110"/>
      <c r="N3" s="87"/>
      <c r="O3" s="84" t="s">
        <v>3</v>
      </c>
      <c r="P3" s="87"/>
      <c r="Q3" s="85"/>
    </row>
    <row r="4" spans="1:21" ht="19.2" x14ac:dyDescent="0.15">
      <c r="B4" s="78"/>
      <c r="C4" s="7"/>
      <c r="D4" s="7"/>
      <c r="E4" s="7"/>
      <c r="H4" s="98" t="s">
        <v>589</v>
      </c>
      <c r="I4" s="98" t="s">
        <v>231</v>
      </c>
      <c r="J4" s="98" t="s">
        <v>232</v>
      </c>
      <c r="K4" s="98" t="s">
        <v>591</v>
      </c>
      <c r="L4" s="104" t="s">
        <v>234</v>
      </c>
      <c r="M4" s="107" t="s">
        <v>589</v>
      </c>
      <c r="N4" s="98" t="s">
        <v>231</v>
      </c>
      <c r="O4" s="98" t="s">
        <v>232</v>
      </c>
      <c r="P4" s="98" t="s">
        <v>591</v>
      </c>
      <c r="Q4" s="98" t="s">
        <v>234</v>
      </c>
    </row>
    <row r="5" spans="1:21" ht="12" customHeight="1" x14ac:dyDescent="0.15">
      <c r="B5" s="35"/>
      <c r="C5" s="89"/>
      <c r="D5" s="89"/>
      <c r="E5" s="89"/>
      <c r="F5" s="89"/>
      <c r="G5" s="36"/>
      <c r="H5" s="37"/>
      <c r="I5" s="37"/>
      <c r="J5" s="37"/>
      <c r="K5" s="37"/>
      <c r="L5" s="67"/>
      <c r="M5" s="111">
        <f>H9</f>
        <v>2028</v>
      </c>
      <c r="N5" s="2">
        <f t="shared" ref="N5:Q5" si="0">I9</f>
        <v>726</v>
      </c>
      <c r="O5" s="2">
        <f t="shared" si="0"/>
        <v>1302</v>
      </c>
      <c r="P5" s="2">
        <f t="shared" si="0"/>
        <v>1088</v>
      </c>
      <c r="Q5" s="2">
        <f t="shared" si="0"/>
        <v>1011</v>
      </c>
      <c r="R5" s="91"/>
      <c r="S5" s="91"/>
      <c r="T5" s="91"/>
    </row>
    <row r="6" spans="1:21" ht="15" customHeight="1" x14ac:dyDescent="0.15">
      <c r="B6" s="34" t="s">
        <v>789</v>
      </c>
      <c r="C6" s="235"/>
      <c r="D6" s="235"/>
      <c r="E6" s="235"/>
      <c r="F6" s="255"/>
      <c r="H6" s="17">
        <v>1414</v>
      </c>
      <c r="I6" s="17">
        <v>533</v>
      </c>
      <c r="J6" s="17">
        <v>881</v>
      </c>
      <c r="K6" s="17">
        <v>654</v>
      </c>
      <c r="L6" s="105">
        <v>591</v>
      </c>
      <c r="M6" s="112">
        <f t="shared" ref="M6:Q8" si="1">H6/M$5*100</f>
        <v>69.723865877712029</v>
      </c>
      <c r="N6" s="3">
        <f t="shared" si="1"/>
        <v>73.415977961432503</v>
      </c>
      <c r="O6" s="3">
        <f t="shared" si="1"/>
        <v>67.665130568356375</v>
      </c>
      <c r="P6" s="3">
        <f t="shared" si="1"/>
        <v>60.110294117647058</v>
      </c>
      <c r="Q6" s="3">
        <f t="shared" si="1"/>
        <v>58.456973293768542</v>
      </c>
      <c r="R6" s="81"/>
      <c r="S6" s="205"/>
      <c r="T6" s="81"/>
    </row>
    <row r="7" spans="1:21" ht="15" customHeight="1" x14ac:dyDescent="0.15">
      <c r="B7" s="34" t="s">
        <v>790</v>
      </c>
      <c r="C7" s="235"/>
      <c r="D7" s="235"/>
      <c r="E7" s="235"/>
      <c r="F7" s="255"/>
      <c r="H7" s="18">
        <v>440</v>
      </c>
      <c r="I7" s="18">
        <v>67</v>
      </c>
      <c r="J7" s="18">
        <v>373</v>
      </c>
      <c r="K7" s="18">
        <v>348</v>
      </c>
      <c r="L7" s="68">
        <v>336</v>
      </c>
      <c r="M7" s="113">
        <f t="shared" si="1"/>
        <v>21.696252465483234</v>
      </c>
      <c r="N7" s="4">
        <f t="shared" si="1"/>
        <v>9.228650137741047</v>
      </c>
      <c r="O7" s="4">
        <f t="shared" si="1"/>
        <v>28.648233486943163</v>
      </c>
      <c r="P7" s="4">
        <f t="shared" si="1"/>
        <v>31.985294117647058</v>
      </c>
      <c r="Q7" s="4">
        <f t="shared" si="1"/>
        <v>33.23442136498516</v>
      </c>
      <c r="R7" s="81"/>
      <c r="S7" s="81"/>
      <c r="T7" s="81"/>
    </row>
    <row r="8" spans="1:21" ht="15" customHeight="1" x14ac:dyDescent="0.15">
      <c r="B8" s="35" t="s">
        <v>0</v>
      </c>
      <c r="C8" s="89"/>
      <c r="D8" s="89"/>
      <c r="E8" s="89"/>
      <c r="F8" s="89"/>
      <c r="G8" s="36"/>
      <c r="H8" s="19">
        <v>174</v>
      </c>
      <c r="I8" s="19">
        <v>126</v>
      </c>
      <c r="J8" s="19">
        <v>48</v>
      </c>
      <c r="K8" s="19">
        <v>86</v>
      </c>
      <c r="L8" s="73">
        <v>84</v>
      </c>
      <c r="M8" s="117">
        <f t="shared" si="1"/>
        <v>8.5798816568047336</v>
      </c>
      <c r="N8" s="5">
        <f t="shared" si="1"/>
        <v>17.355371900826448</v>
      </c>
      <c r="O8" s="5">
        <f t="shared" si="1"/>
        <v>3.6866359447004609</v>
      </c>
      <c r="P8" s="5">
        <f t="shared" si="1"/>
        <v>7.9044117647058822</v>
      </c>
      <c r="Q8" s="5">
        <f t="shared" si="1"/>
        <v>8.3086053412462899</v>
      </c>
      <c r="R8" s="23"/>
      <c r="S8" s="23"/>
      <c r="T8" s="23"/>
    </row>
    <row r="9" spans="1:21" ht="15" customHeight="1" x14ac:dyDescent="0.15">
      <c r="B9" s="38" t="s">
        <v>1</v>
      </c>
      <c r="C9" s="79"/>
      <c r="D9" s="79"/>
      <c r="E9" s="79"/>
      <c r="F9" s="79"/>
      <c r="G9" s="28"/>
      <c r="H9" s="39">
        <f>SUM(H6:H8)</f>
        <v>2028</v>
      </c>
      <c r="I9" s="39">
        <f>SUM(I6:I8)</f>
        <v>726</v>
      </c>
      <c r="J9" s="39">
        <f>SUM(J6:J8)</f>
        <v>1302</v>
      </c>
      <c r="K9" s="39">
        <f>SUM(K6:K8)</f>
        <v>1088</v>
      </c>
      <c r="L9" s="69">
        <f>SUM(L6:L8)</f>
        <v>1011</v>
      </c>
      <c r="M9" s="114">
        <f>IF(SUM(M6:M8)&gt;100,"－",SUM(M6:M8))</f>
        <v>100</v>
      </c>
      <c r="N9" s="6">
        <f>IF(SUM(N6:N8)&gt;100,"－",SUM(N6:N8))</f>
        <v>100</v>
      </c>
      <c r="O9" s="6">
        <f>IF(SUM(O6:O8)&gt;100,"－",SUM(O6:O8))</f>
        <v>99.999999999999986</v>
      </c>
      <c r="P9" s="6">
        <f>IF(SUM(P6:P8)&gt;100,"－",SUM(P6:P8))</f>
        <v>100</v>
      </c>
      <c r="Q9" s="6">
        <f>IF(SUM(Q6:Q8)&gt;100,"－",SUM(Q6:Q8))</f>
        <v>99.999999999999986</v>
      </c>
      <c r="R9" s="23"/>
      <c r="S9" s="23"/>
      <c r="T9" s="23"/>
    </row>
    <row r="10" spans="1:21" ht="15" customHeight="1" x14ac:dyDescent="0.15">
      <c r="B10" s="63"/>
      <c r="C10" s="63"/>
      <c r="D10" s="54"/>
      <c r="E10" s="14"/>
      <c r="F10" s="14"/>
      <c r="G10" s="14"/>
      <c r="H10" s="14"/>
      <c r="I10" s="14"/>
      <c r="J10" s="14"/>
      <c r="K10" s="14"/>
      <c r="L10" s="14"/>
      <c r="M10" s="44"/>
    </row>
    <row r="11" spans="1:21" ht="15" customHeight="1" x14ac:dyDescent="0.15">
      <c r="A11" s="1" t="s">
        <v>791</v>
      </c>
      <c r="D11" s="7"/>
      <c r="E11" s="7"/>
      <c r="H11" s="1"/>
      <c r="I11" s="1"/>
      <c r="J11" s="1"/>
      <c r="K11" s="1"/>
      <c r="N11" s="7"/>
    </row>
    <row r="12" spans="1:21" ht="13.65" customHeight="1" x14ac:dyDescent="0.15">
      <c r="B12" s="65"/>
      <c r="C12" s="33"/>
      <c r="D12" s="33"/>
      <c r="E12" s="33"/>
      <c r="F12" s="33"/>
      <c r="G12" s="33"/>
      <c r="H12" s="33"/>
      <c r="I12" s="80"/>
      <c r="J12" s="87"/>
      <c r="K12" s="84" t="s">
        <v>2</v>
      </c>
      <c r="L12" s="87"/>
      <c r="M12" s="87"/>
      <c r="N12" s="110"/>
      <c r="O12" s="87"/>
      <c r="P12" s="84" t="s">
        <v>3</v>
      </c>
      <c r="Q12" s="87"/>
      <c r="R12" s="85"/>
    </row>
    <row r="13" spans="1:21" ht="19.2" x14ac:dyDescent="0.15">
      <c r="B13" s="78"/>
      <c r="C13" s="7"/>
      <c r="D13" s="7"/>
      <c r="E13" s="7"/>
      <c r="I13" s="98" t="s">
        <v>589</v>
      </c>
      <c r="J13" s="98" t="s">
        <v>231</v>
      </c>
      <c r="K13" s="98" t="s">
        <v>232</v>
      </c>
      <c r="L13" s="98" t="s">
        <v>591</v>
      </c>
      <c r="M13" s="104" t="s">
        <v>234</v>
      </c>
      <c r="N13" s="107" t="s">
        <v>589</v>
      </c>
      <c r="O13" s="98" t="s">
        <v>231</v>
      </c>
      <c r="P13" s="98" t="s">
        <v>232</v>
      </c>
      <c r="Q13" s="98" t="s">
        <v>591</v>
      </c>
      <c r="R13" s="98" t="s">
        <v>234</v>
      </c>
    </row>
    <row r="14" spans="1:21" ht="12" customHeight="1" x14ac:dyDescent="0.15">
      <c r="B14" s="35"/>
      <c r="C14" s="89"/>
      <c r="D14" s="89"/>
      <c r="E14" s="89"/>
      <c r="F14" s="89"/>
      <c r="G14" s="89"/>
      <c r="H14" s="36"/>
      <c r="I14" s="37"/>
      <c r="J14" s="37"/>
      <c r="K14" s="37"/>
      <c r="L14" s="37"/>
      <c r="M14" s="67"/>
      <c r="N14" s="111">
        <f>M$5</f>
        <v>2028</v>
      </c>
      <c r="O14" s="2">
        <f>N$5</f>
        <v>726</v>
      </c>
      <c r="P14" s="2">
        <f>O$5</f>
        <v>1302</v>
      </c>
      <c r="Q14" s="2">
        <f>P$5</f>
        <v>1088</v>
      </c>
      <c r="R14" s="2">
        <f>Q$5</f>
        <v>1011</v>
      </c>
      <c r="S14" s="91"/>
      <c r="T14" s="91"/>
      <c r="U14" s="91"/>
    </row>
    <row r="15" spans="1:21" ht="15" customHeight="1" x14ac:dyDescent="0.15">
      <c r="B15" s="62" t="s">
        <v>792</v>
      </c>
      <c r="C15" s="235"/>
      <c r="D15" s="235"/>
      <c r="E15" s="235"/>
      <c r="F15" s="255"/>
      <c r="G15" s="255"/>
      <c r="I15" s="17">
        <v>374</v>
      </c>
      <c r="J15" s="17">
        <v>160</v>
      </c>
      <c r="K15" s="17">
        <v>214</v>
      </c>
      <c r="L15" s="17">
        <v>179</v>
      </c>
      <c r="M15" s="105">
        <v>160</v>
      </c>
      <c r="N15" s="112">
        <f>I15/N$14*100</f>
        <v>18.441814595660748</v>
      </c>
      <c r="O15" s="3">
        <f t="shared" ref="O15:O28" si="2">J15/O$14*100</f>
        <v>22.03856749311295</v>
      </c>
      <c r="P15" s="3">
        <f t="shared" ref="P15:P28" si="3">K15/P$14*100</f>
        <v>16.436251920122888</v>
      </c>
      <c r="Q15" s="3">
        <f t="shared" ref="Q15:Q28" si="4">L15/Q$14*100</f>
        <v>16.452205882352942</v>
      </c>
      <c r="R15" s="3">
        <f t="shared" ref="R15:R28" si="5">M15/R$14*100</f>
        <v>15.825914935707219</v>
      </c>
      <c r="S15" s="81"/>
      <c r="T15" s="81"/>
      <c r="U15" s="81"/>
    </row>
    <row r="16" spans="1:21" ht="15" customHeight="1" x14ac:dyDescent="0.15">
      <c r="B16" s="62" t="s">
        <v>793</v>
      </c>
      <c r="C16" s="255"/>
      <c r="D16" s="255"/>
      <c r="E16" s="255"/>
      <c r="F16" s="255"/>
      <c r="G16" s="255"/>
      <c r="I16" s="18">
        <v>286</v>
      </c>
      <c r="J16" s="18">
        <v>130</v>
      </c>
      <c r="K16" s="18">
        <v>156</v>
      </c>
      <c r="L16" s="18">
        <v>192</v>
      </c>
      <c r="M16" s="68">
        <v>185</v>
      </c>
      <c r="N16" s="113">
        <f t="shared" ref="N16:N20" si="6">I16/N$14*100</f>
        <v>14.102564102564102</v>
      </c>
      <c r="O16" s="4">
        <f t="shared" si="2"/>
        <v>17.906336088154269</v>
      </c>
      <c r="P16" s="4">
        <f t="shared" si="3"/>
        <v>11.981566820276496</v>
      </c>
      <c r="Q16" s="4">
        <f t="shared" si="4"/>
        <v>17.647058823529413</v>
      </c>
      <c r="R16" s="4">
        <f t="shared" si="5"/>
        <v>18.298714144411473</v>
      </c>
      <c r="S16" s="81"/>
      <c r="T16" s="81"/>
      <c r="U16" s="81"/>
    </row>
    <row r="17" spans="1:21" ht="15" customHeight="1" x14ac:dyDescent="0.15">
      <c r="B17" s="62" t="s">
        <v>794</v>
      </c>
      <c r="C17" s="255"/>
      <c r="D17" s="255"/>
      <c r="E17" s="255"/>
      <c r="F17" s="255"/>
      <c r="G17" s="255"/>
      <c r="I17" s="18">
        <v>245</v>
      </c>
      <c r="J17" s="18">
        <v>126</v>
      </c>
      <c r="K17" s="18">
        <v>119</v>
      </c>
      <c r="L17" s="18">
        <v>154</v>
      </c>
      <c r="M17" s="68">
        <v>150</v>
      </c>
      <c r="N17" s="113">
        <f t="shared" si="6"/>
        <v>12.08086785009862</v>
      </c>
      <c r="O17" s="4">
        <f t="shared" si="2"/>
        <v>17.355371900826448</v>
      </c>
      <c r="P17" s="4">
        <f t="shared" si="3"/>
        <v>9.1397849462365599</v>
      </c>
      <c r="Q17" s="4">
        <f t="shared" si="4"/>
        <v>14.154411764705882</v>
      </c>
      <c r="R17" s="4">
        <f t="shared" si="5"/>
        <v>14.836795252225517</v>
      </c>
      <c r="S17" s="81"/>
      <c r="T17" s="81"/>
      <c r="U17" s="81"/>
    </row>
    <row r="18" spans="1:21" ht="15" customHeight="1" x14ac:dyDescent="0.15">
      <c r="B18" s="62" t="s">
        <v>795</v>
      </c>
      <c r="C18" s="255"/>
      <c r="D18" s="255"/>
      <c r="E18" s="255"/>
      <c r="F18" s="255"/>
      <c r="G18" s="255"/>
      <c r="I18" s="18">
        <v>503</v>
      </c>
      <c r="J18" s="18">
        <v>234</v>
      </c>
      <c r="K18" s="18">
        <v>269</v>
      </c>
      <c r="L18" s="18">
        <v>299</v>
      </c>
      <c r="M18" s="68">
        <v>286</v>
      </c>
      <c r="N18" s="113">
        <f t="shared" si="6"/>
        <v>24.80276134122288</v>
      </c>
      <c r="O18" s="4">
        <f t="shared" si="2"/>
        <v>32.231404958677686</v>
      </c>
      <c r="P18" s="4">
        <f t="shared" si="3"/>
        <v>20.660522273425499</v>
      </c>
      <c r="Q18" s="4">
        <f t="shared" si="4"/>
        <v>27.481617647058826</v>
      </c>
      <c r="R18" s="4">
        <f t="shared" si="5"/>
        <v>28.288822947576659</v>
      </c>
      <c r="S18" s="81"/>
      <c r="T18" s="81"/>
      <c r="U18" s="81"/>
    </row>
    <row r="19" spans="1:21" ht="15" customHeight="1" x14ac:dyDescent="0.15">
      <c r="B19" s="62" t="s">
        <v>796</v>
      </c>
      <c r="C19" s="255"/>
      <c r="D19" s="255"/>
      <c r="E19" s="255"/>
      <c r="F19" s="255"/>
      <c r="G19" s="255"/>
      <c r="I19" s="18">
        <v>173</v>
      </c>
      <c r="J19" s="18">
        <v>123</v>
      </c>
      <c r="K19" s="18">
        <v>50</v>
      </c>
      <c r="L19" s="18">
        <v>86</v>
      </c>
      <c r="M19" s="68">
        <v>84</v>
      </c>
      <c r="N19" s="113">
        <f t="shared" si="6"/>
        <v>8.5305719921104544</v>
      </c>
      <c r="O19" s="4">
        <f t="shared" si="2"/>
        <v>16.942148760330578</v>
      </c>
      <c r="P19" s="4">
        <f t="shared" si="3"/>
        <v>3.8402457757296471</v>
      </c>
      <c r="Q19" s="4">
        <f t="shared" si="4"/>
        <v>7.9044117647058822</v>
      </c>
      <c r="R19" s="4">
        <f t="shared" si="5"/>
        <v>8.3086053412462899</v>
      </c>
      <c r="S19" s="81"/>
      <c r="T19" s="81"/>
      <c r="U19" s="81"/>
    </row>
    <row r="20" spans="1:21" ht="15" customHeight="1" x14ac:dyDescent="0.15">
      <c r="B20" s="62" t="s">
        <v>797</v>
      </c>
      <c r="C20" s="255"/>
      <c r="D20" s="255"/>
      <c r="E20" s="255"/>
      <c r="F20" s="255"/>
      <c r="G20" s="255"/>
      <c r="I20" s="18">
        <v>254</v>
      </c>
      <c r="J20" s="18">
        <v>128</v>
      </c>
      <c r="K20" s="18">
        <v>126</v>
      </c>
      <c r="L20" s="18">
        <v>141</v>
      </c>
      <c r="M20" s="68">
        <v>133</v>
      </c>
      <c r="N20" s="113">
        <f t="shared" si="6"/>
        <v>12.52465483234714</v>
      </c>
      <c r="O20" s="4">
        <f t="shared" si="2"/>
        <v>17.630853994490359</v>
      </c>
      <c r="P20" s="4">
        <f t="shared" si="3"/>
        <v>9.67741935483871</v>
      </c>
      <c r="Q20" s="4">
        <f t="shared" si="4"/>
        <v>12.959558823529413</v>
      </c>
      <c r="R20" s="4">
        <f t="shared" si="5"/>
        <v>13.155291790306627</v>
      </c>
      <c r="S20" s="81"/>
      <c r="T20" s="81"/>
      <c r="U20" s="81"/>
    </row>
    <row r="21" spans="1:21" ht="15" customHeight="1" x14ac:dyDescent="0.15">
      <c r="B21" s="62" t="s">
        <v>798</v>
      </c>
      <c r="C21" s="255"/>
      <c r="D21" s="255"/>
      <c r="E21" s="255"/>
      <c r="F21" s="255"/>
      <c r="G21" s="255"/>
      <c r="I21" s="18">
        <v>351</v>
      </c>
      <c r="J21" s="18">
        <v>210</v>
      </c>
      <c r="K21" s="18">
        <v>141</v>
      </c>
      <c r="L21" s="18">
        <v>174</v>
      </c>
      <c r="M21" s="68">
        <v>154</v>
      </c>
      <c r="N21" s="113">
        <f t="shared" ref="N21:N25" si="7">I21/N$14*100</f>
        <v>17.307692307692307</v>
      </c>
      <c r="O21" s="4">
        <f t="shared" ref="O21:O25" si="8">J21/O$14*100</f>
        <v>28.925619834710741</v>
      </c>
      <c r="P21" s="4">
        <f t="shared" ref="P21:P25" si="9">K21/P$14*100</f>
        <v>10.829493087557603</v>
      </c>
      <c r="Q21" s="4">
        <f t="shared" ref="Q21:Q25" si="10">L21/Q$14*100</f>
        <v>15.992647058823529</v>
      </c>
      <c r="R21" s="4">
        <f t="shared" ref="R21:R25" si="11">M21/R$14*100</f>
        <v>15.2324431256182</v>
      </c>
      <c r="S21" s="81"/>
      <c r="T21" s="81"/>
      <c r="U21" s="81"/>
    </row>
    <row r="22" spans="1:21" ht="15" customHeight="1" x14ac:dyDescent="0.15">
      <c r="B22" s="282" t="s">
        <v>799</v>
      </c>
      <c r="C22" s="255"/>
      <c r="D22" s="255"/>
      <c r="E22" s="255"/>
      <c r="F22" s="255"/>
      <c r="G22" s="255"/>
      <c r="I22" s="18">
        <v>196</v>
      </c>
      <c r="J22" s="18">
        <v>120</v>
      </c>
      <c r="K22" s="18">
        <v>76</v>
      </c>
      <c r="L22" s="18">
        <v>109</v>
      </c>
      <c r="M22" s="68">
        <v>104</v>
      </c>
      <c r="N22" s="113">
        <f t="shared" si="7"/>
        <v>9.6646942800788942</v>
      </c>
      <c r="O22" s="4">
        <f t="shared" si="8"/>
        <v>16.528925619834713</v>
      </c>
      <c r="P22" s="4">
        <f t="shared" si="9"/>
        <v>5.8371735791090629</v>
      </c>
      <c r="Q22" s="4">
        <f t="shared" si="10"/>
        <v>10.018382352941178</v>
      </c>
      <c r="R22" s="4">
        <f t="shared" si="11"/>
        <v>10.286844708209692</v>
      </c>
      <c r="S22" s="81"/>
      <c r="T22" s="81"/>
      <c r="U22" s="81"/>
    </row>
    <row r="23" spans="1:21" ht="15" customHeight="1" x14ac:dyDescent="0.15">
      <c r="B23" s="62" t="s">
        <v>800</v>
      </c>
      <c r="C23" s="255"/>
      <c r="D23" s="255"/>
      <c r="E23" s="255"/>
      <c r="F23" s="255"/>
      <c r="G23" s="255"/>
      <c r="I23" s="18">
        <v>134</v>
      </c>
      <c r="J23" s="18">
        <v>18</v>
      </c>
      <c r="K23" s="18">
        <v>116</v>
      </c>
      <c r="L23" s="18">
        <v>102</v>
      </c>
      <c r="M23" s="68">
        <v>94</v>
      </c>
      <c r="N23" s="113">
        <f t="shared" si="7"/>
        <v>6.607495069033531</v>
      </c>
      <c r="O23" s="4">
        <f t="shared" si="8"/>
        <v>2.4793388429752068</v>
      </c>
      <c r="P23" s="4">
        <f t="shared" si="9"/>
        <v>8.9093701996927805</v>
      </c>
      <c r="Q23" s="4">
        <f t="shared" si="10"/>
        <v>9.375</v>
      </c>
      <c r="R23" s="4">
        <f t="shared" si="11"/>
        <v>9.2977250247279919</v>
      </c>
      <c r="S23" s="81"/>
      <c r="T23" s="81"/>
      <c r="U23" s="81"/>
    </row>
    <row r="24" spans="1:21" ht="15" customHeight="1" x14ac:dyDescent="0.15">
      <c r="B24" s="62" t="s">
        <v>801</v>
      </c>
      <c r="C24" s="255"/>
      <c r="D24" s="255"/>
      <c r="E24" s="255"/>
      <c r="F24" s="255"/>
      <c r="G24" s="255"/>
      <c r="I24" s="18">
        <v>122</v>
      </c>
      <c r="J24" s="18">
        <v>35</v>
      </c>
      <c r="K24" s="18">
        <v>87</v>
      </c>
      <c r="L24" s="18">
        <v>70</v>
      </c>
      <c r="M24" s="68">
        <v>64</v>
      </c>
      <c r="N24" s="113">
        <f t="shared" si="7"/>
        <v>6.0157790927021697</v>
      </c>
      <c r="O24" s="4">
        <f t="shared" si="8"/>
        <v>4.8209366391184574</v>
      </c>
      <c r="P24" s="4">
        <f t="shared" si="9"/>
        <v>6.6820276497695854</v>
      </c>
      <c r="Q24" s="4">
        <f t="shared" si="10"/>
        <v>6.4338235294117645</v>
      </c>
      <c r="R24" s="4">
        <f t="shared" si="11"/>
        <v>6.3303659742828877</v>
      </c>
      <c r="S24" s="81"/>
      <c r="T24" s="81"/>
      <c r="U24" s="81"/>
    </row>
    <row r="25" spans="1:21" ht="15" customHeight="1" x14ac:dyDescent="0.15">
      <c r="B25" s="62" t="s">
        <v>802</v>
      </c>
      <c r="C25" s="255"/>
      <c r="D25" s="255"/>
      <c r="E25" s="255"/>
      <c r="F25" s="255"/>
      <c r="G25" s="255"/>
      <c r="I25" s="18">
        <v>18</v>
      </c>
      <c r="J25" s="18">
        <v>2</v>
      </c>
      <c r="K25" s="18">
        <v>16</v>
      </c>
      <c r="L25" s="18">
        <v>13</v>
      </c>
      <c r="M25" s="68">
        <v>13</v>
      </c>
      <c r="N25" s="113">
        <f t="shared" si="7"/>
        <v>0.8875739644970414</v>
      </c>
      <c r="O25" s="4">
        <f t="shared" si="8"/>
        <v>0.27548209366391185</v>
      </c>
      <c r="P25" s="4">
        <f t="shared" si="9"/>
        <v>1.228878648233487</v>
      </c>
      <c r="Q25" s="4">
        <f t="shared" si="10"/>
        <v>1.1948529411764706</v>
      </c>
      <c r="R25" s="4">
        <f t="shared" si="11"/>
        <v>1.2858555885262115</v>
      </c>
      <c r="S25" s="81"/>
      <c r="T25" s="81"/>
      <c r="U25" s="81"/>
    </row>
    <row r="26" spans="1:21" ht="15" customHeight="1" x14ac:dyDescent="0.15">
      <c r="B26" s="62" t="s">
        <v>803</v>
      </c>
      <c r="C26" s="235"/>
      <c r="D26" s="235"/>
      <c r="E26" s="235"/>
      <c r="F26" s="255"/>
      <c r="G26" s="255"/>
      <c r="I26" s="18">
        <v>243</v>
      </c>
      <c r="J26" s="18">
        <v>20</v>
      </c>
      <c r="K26" s="18">
        <v>223</v>
      </c>
      <c r="L26" s="18">
        <v>220</v>
      </c>
      <c r="M26" s="68">
        <v>217</v>
      </c>
      <c r="N26" s="113">
        <f t="shared" ref="N26:N28" si="12">I26/N$14*100</f>
        <v>11.982248520710058</v>
      </c>
      <c r="O26" s="4">
        <f t="shared" si="2"/>
        <v>2.7548209366391188</v>
      </c>
      <c r="P26" s="4">
        <f t="shared" si="3"/>
        <v>17.127496159754223</v>
      </c>
      <c r="Q26" s="4">
        <f t="shared" si="4"/>
        <v>20.22058823529412</v>
      </c>
      <c r="R26" s="4">
        <f t="shared" si="5"/>
        <v>21.463897131552915</v>
      </c>
      <c r="S26" s="81"/>
      <c r="T26" s="81"/>
      <c r="U26" s="81"/>
    </row>
    <row r="27" spans="1:21" ht="15" customHeight="1" x14ac:dyDescent="0.15">
      <c r="B27" s="62" t="s">
        <v>673</v>
      </c>
      <c r="C27" s="235"/>
      <c r="D27" s="235"/>
      <c r="E27" s="235"/>
      <c r="F27" s="255"/>
      <c r="G27" s="255"/>
      <c r="I27" s="18">
        <v>165</v>
      </c>
      <c r="J27" s="18">
        <v>69</v>
      </c>
      <c r="K27" s="18">
        <v>96</v>
      </c>
      <c r="L27" s="18">
        <v>60</v>
      </c>
      <c r="M27" s="68">
        <v>53</v>
      </c>
      <c r="N27" s="113">
        <f t="shared" si="12"/>
        <v>8.1360946745562135</v>
      </c>
      <c r="O27" s="4">
        <f t="shared" si="2"/>
        <v>9.5041322314049594</v>
      </c>
      <c r="P27" s="4">
        <f t="shared" si="3"/>
        <v>7.3732718894009217</v>
      </c>
      <c r="Q27" s="4">
        <f t="shared" si="4"/>
        <v>5.5147058823529411</v>
      </c>
      <c r="R27" s="4">
        <f t="shared" si="5"/>
        <v>5.2423343224530168</v>
      </c>
      <c r="S27" s="81"/>
      <c r="T27" s="81"/>
      <c r="U27" s="81"/>
    </row>
    <row r="28" spans="1:21" ht="15" customHeight="1" x14ac:dyDescent="0.15">
      <c r="B28" s="336" t="s">
        <v>0</v>
      </c>
      <c r="C28" s="89"/>
      <c r="D28" s="89"/>
      <c r="E28" s="89"/>
      <c r="F28" s="89"/>
      <c r="G28" s="89"/>
      <c r="H28" s="36"/>
      <c r="I28" s="19">
        <v>645</v>
      </c>
      <c r="J28" s="19">
        <v>194</v>
      </c>
      <c r="K28" s="19">
        <v>451</v>
      </c>
      <c r="L28" s="19">
        <v>322</v>
      </c>
      <c r="M28" s="73">
        <v>298</v>
      </c>
      <c r="N28" s="117">
        <f t="shared" si="12"/>
        <v>31.804733727810653</v>
      </c>
      <c r="O28" s="5">
        <f t="shared" si="2"/>
        <v>26.721763085399449</v>
      </c>
      <c r="P28" s="5">
        <f t="shared" si="3"/>
        <v>34.639016897081412</v>
      </c>
      <c r="Q28" s="5">
        <f t="shared" si="4"/>
        <v>29.59558823529412</v>
      </c>
      <c r="R28" s="5">
        <f t="shared" si="5"/>
        <v>29.475766567754697</v>
      </c>
      <c r="S28" s="23"/>
      <c r="T28" s="23"/>
      <c r="U28" s="23"/>
    </row>
    <row r="29" spans="1:21" ht="15" customHeight="1" x14ac:dyDescent="0.15">
      <c r="B29" s="38" t="s">
        <v>1</v>
      </c>
      <c r="C29" s="79"/>
      <c r="D29" s="79"/>
      <c r="E29" s="79"/>
      <c r="F29" s="79"/>
      <c r="G29" s="79"/>
      <c r="H29" s="28"/>
      <c r="I29" s="39">
        <f>SUM(I15:I28)</f>
        <v>3709</v>
      </c>
      <c r="J29" s="39">
        <f>SUM(J15:J28)</f>
        <v>1569</v>
      </c>
      <c r="K29" s="39">
        <f>SUM(K15:K28)</f>
        <v>2140</v>
      </c>
      <c r="L29" s="39">
        <f>SUM(L15:L28)</f>
        <v>2121</v>
      </c>
      <c r="M29" s="69">
        <f>SUM(M15:M28)</f>
        <v>1995</v>
      </c>
      <c r="N29" s="114" t="str">
        <f>IF(SUM(N15:N28)&gt;100,"－",SUM(N15:N28))</f>
        <v>－</v>
      </c>
      <c r="O29" s="6" t="str">
        <f>IF(SUM(O15:O28)&gt;100,"－",SUM(O15:O28))</f>
        <v>－</v>
      </c>
      <c r="P29" s="6" t="str">
        <f>IF(SUM(P15:P28)&gt;100,"－",SUM(P15:P28))</f>
        <v>－</v>
      </c>
      <c r="Q29" s="6" t="str">
        <f>IF(SUM(Q15:Q28)&gt;100,"－",SUM(Q15:Q28))</f>
        <v>－</v>
      </c>
      <c r="R29" s="6" t="str">
        <f>IF(SUM(R15:R28)&gt;100,"－",SUM(R15:R28))</f>
        <v>－</v>
      </c>
      <c r="S29" s="23"/>
      <c r="T29" s="23"/>
      <c r="U29" s="23"/>
    </row>
    <row r="30" spans="1:21" ht="15" customHeight="1" x14ac:dyDescent="0.15">
      <c r="B30" s="63"/>
      <c r="C30" s="63"/>
      <c r="D30" s="54"/>
      <c r="E30" s="14"/>
      <c r="F30" s="14"/>
      <c r="G30" s="14"/>
      <c r="H30" s="14"/>
      <c r="I30" s="14"/>
      <c r="J30" s="14"/>
      <c r="K30" s="14"/>
      <c r="L30" s="44"/>
    </row>
    <row r="31" spans="1:21" ht="15" customHeight="1" x14ac:dyDescent="0.15">
      <c r="A31" s="1" t="s">
        <v>804</v>
      </c>
      <c r="D31" s="7"/>
      <c r="E31" s="7"/>
      <c r="H31" s="1"/>
      <c r="I31" s="1"/>
      <c r="J31" s="1"/>
      <c r="K31" s="1"/>
      <c r="N31" s="7"/>
    </row>
    <row r="32" spans="1:21" ht="15" customHeight="1" x14ac:dyDescent="0.15">
      <c r="B32" s="65"/>
      <c r="C32" s="33"/>
      <c r="D32" s="33"/>
      <c r="E32" s="33"/>
      <c r="F32" s="33"/>
      <c r="G32" s="33"/>
      <c r="H32" s="80"/>
      <c r="I32" s="87"/>
      <c r="J32" s="84" t="s">
        <v>2</v>
      </c>
      <c r="K32" s="87"/>
      <c r="L32" s="87"/>
      <c r="M32" s="110"/>
      <c r="N32" s="87"/>
      <c r="O32" s="84" t="s">
        <v>3</v>
      </c>
      <c r="P32" s="87"/>
      <c r="Q32" s="85"/>
    </row>
    <row r="33" spans="1:20" ht="19.2" x14ac:dyDescent="0.15">
      <c r="B33" s="78"/>
      <c r="C33" s="7"/>
      <c r="D33" s="7"/>
      <c r="E33" s="7"/>
      <c r="H33" s="98" t="s">
        <v>589</v>
      </c>
      <c r="I33" s="98" t="s">
        <v>231</v>
      </c>
      <c r="J33" s="98" t="s">
        <v>232</v>
      </c>
      <c r="K33" s="98" t="s">
        <v>591</v>
      </c>
      <c r="L33" s="104" t="s">
        <v>234</v>
      </c>
      <c r="M33" s="107" t="s">
        <v>589</v>
      </c>
      <c r="N33" s="98" t="s">
        <v>231</v>
      </c>
      <c r="O33" s="98" t="s">
        <v>232</v>
      </c>
      <c r="P33" s="98" t="s">
        <v>591</v>
      </c>
      <c r="Q33" s="98" t="s">
        <v>234</v>
      </c>
    </row>
    <row r="34" spans="1:20" ht="10.8" x14ac:dyDescent="0.15">
      <c r="B34" s="35"/>
      <c r="C34" s="89"/>
      <c r="D34" s="89"/>
      <c r="E34" s="89"/>
      <c r="F34" s="89"/>
      <c r="G34" s="36"/>
      <c r="H34" s="37"/>
      <c r="I34" s="37"/>
      <c r="J34" s="37"/>
      <c r="K34" s="37"/>
      <c r="L34" s="67"/>
      <c r="M34" s="111">
        <f>M$5</f>
        <v>2028</v>
      </c>
      <c r="N34" s="2">
        <f>N$5</f>
        <v>726</v>
      </c>
      <c r="O34" s="2">
        <f>O$5</f>
        <v>1302</v>
      </c>
      <c r="P34" s="2">
        <f>P$5</f>
        <v>1088</v>
      </c>
      <c r="Q34" s="2">
        <f>Q$5</f>
        <v>1011</v>
      </c>
      <c r="R34" s="91"/>
      <c r="S34" s="91"/>
    </row>
    <row r="35" spans="1:20" ht="12" customHeight="1" x14ac:dyDescent="0.15">
      <c r="B35" s="34" t="s">
        <v>340</v>
      </c>
      <c r="C35" s="255"/>
      <c r="D35" s="255"/>
      <c r="E35" s="255"/>
      <c r="F35" s="255"/>
      <c r="H35" s="17">
        <v>707</v>
      </c>
      <c r="I35" s="17">
        <v>95</v>
      </c>
      <c r="J35" s="17">
        <v>612</v>
      </c>
      <c r="K35" s="17">
        <v>484</v>
      </c>
      <c r="L35" s="105">
        <v>471</v>
      </c>
      <c r="M35" s="112">
        <f t="shared" ref="M35:Q38" si="13">H35/N$14*100</f>
        <v>34.861932938856015</v>
      </c>
      <c r="N35" s="3">
        <f t="shared" si="13"/>
        <v>13.085399449035812</v>
      </c>
      <c r="O35" s="3">
        <f t="shared" si="13"/>
        <v>47.004608294930875</v>
      </c>
      <c r="P35" s="3">
        <f t="shared" si="13"/>
        <v>44.485294117647058</v>
      </c>
      <c r="Q35" s="3">
        <f t="shared" si="13"/>
        <v>46.587537091988132</v>
      </c>
      <c r="R35" s="81"/>
      <c r="S35" s="81"/>
      <c r="T35" s="91"/>
    </row>
    <row r="36" spans="1:20" ht="15" customHeight="1" x14ac:dyDescent="0.15">
      <c r="B36" s="34" t="s">
        <v>805</v>
      </c>
      <c r="C36" s="255"/>
      <c r="D36" s="255"/>
      <c r="E36" s="255"/>
      <c r="F36" s="255"/>
      <c r="H36" s="18">
        <v>268</v>
      </c>
      <c r="I36" s="18">
        <v>25</v>
      </c>
      <c r="J36" s="18">
        <v>243</v>
      </c>
      <c r="K36" s="18">
        <v>183</v>
      </c>
      <c r="L36" s="68">
        <v>176</v>
      </c>
      <c r="M36" s="113">
        <f t="shared" si="13"/>
        <v>13.214990138067062</v>
      </c>
      <c r="N36" s="4">
        <f t="shared" si="13"/>
        <v>3.443526170798898</v>
      </c>
      <c r="O36" s="4">
        <f t="shared" si="13"/>
        <v>18.663594470046082</v>
      </c>
      <c r="P36" s="4">
        <f t="shared" si="13"/>
        <v>16.819852941176471</v>
      </c>
      <c r="Q36" s="4">
        <f t="shared" si="13"/>
        <v>17.408506429277942</v>
      </c>
      <c r="R36" s="81"/>
      <c r="S36" s="81"/>
      <c r="T36" s="81"/>
    </row>
    <row r="37" spans="1:20" ht="15" customHeight="1" x14ac:dyDescent="0.15">
      <c r="B37" s="34" t="s">
        <v>369</v>
      </c>
      <c r="C37" s="255"/>
      <c r="D37" s="255"/>
      <c r="E37" s="255"/>
      <c r="F37" s="255"/>
      <c r="H37" s="18">
        <v>961</v>
      </c>
      <c r="I37" s="18">
        <v>590</v>
      </c>
      <c r="J37" s="18">
        <v>371</v>
      </c>
      <c r="K37" s="18">
        <v>348</v>
      </c>
      <c r="L37" s="68">
        <v>292</v>
      </c>
      <c r="M37" s="113">
        <f t="shared" si="13"/>
        <v>47.386587771203153</v>
      </c>
      <c r="N37" s="4">
        <f t="shared" si="13"/>
        <v>81.267217630853992</v>
      </c>
      <c r="O37" s="4">
        <f t="shared" si="13"/>
        <v>28.49462365591398</v>
      </c>
      <c r="P37" s="4">
        <f t="shared" si="13"/>
        <v>31.985294117647058</v>
      </c>
      <c r="Q37" s="4">
        <f t="shared" si="13"/>
        <v>28.882294757665676</v>
      </c>
      <c r="R37" s="81"/>
      <c r="S37" s="81"/>
      <c r="T37" s="81"/>
    </row>
    <row r="38" spans="1:20" ht="15" customHeight="1" x14ac:dyDescent="0.15">
      <c r="B38" s="336" t="s">
        <v>0</v>
      </c>
      <c r="C38" s="89"/>
      <c r="D38" s="89"/>
      <c r="E38" s="89"/>
      <c r="F38" s="89"/>
      <c r="G38" s="36"/>
      <c r="H38" s="19">
        <v>92</v>
      </c>
      <c r="I38" s="19">
        <v>16</v>
      </c>
      <c r="J38" s="19">
        <v>76</v>
      </c>
      <c r="K38" s="19">
        <v>73</v>
      </c>
      <c r="L38" s="73">
        <v>72</v>
      </c>
      <c r="M38" s="117">
        <f t="shared" si="13"/>
        <v>4.5364891518737673</v>
      </c>
      <c r="N38" s="5">
        <f t="shared" si="13"/>
        <v>2.2038567493112948</v>
      </c>
      <c r="O38" s="5">
        <f t="shared" si="13"/>
        <v>5.8371735791090629</v>
      </c>
      <c r="P38" s="5">
        <f t="shared" si="13"/>
        <v>6.7095588235294112</v>
      </c>
      <c r="Q38" s="5">
        <f t="shared" si="13"/>
        <v>7.1216617210682491</v>
      </c>
      <c r="R38" s="23"/>
      <c r="S38" s="23"/>
      <c r="T38" s="81"/>
    </row>
    <row r="39" spans="1:20" ht="15" customHeight="1" x14ac:dyDescent="0.15">
      <c r="B39" s="38" t="s">
        <v>1</v>
      </c>
      <c r="C39" s="79"/>
      <c r="D39" s="79"/>
      <c r="E39" s="79"/>
      <c r="F39" s="79"/>
      <c r="G39" s="28"/>
      <c r="H39" s="39">
        <f>SUM(H35:H38)</f>
        <v>2028</v>
      </c>
      <c r="I39" s="39">
        <f>SUM(I35:I38)</f>
        <v>726</v>
      </c>
      <c r="J39" s="39">
        <f>SUM(J35:J38)</f>
        <v>1302</v>
      </c>
      <c r="K39" s="39">
        <f>SUM(K35:K38)</f>
        <v>1088</v>
      </c>
      <c r="L39" s="69">
        <f>SUM(L35:L38)</f>
        <v>1011</v>
      </c>
      <c r="M39" s="114">
        <f>IF(SUM(M35:M38)&gt;100,"－",SUM(M35:M38))</f>
        <v>100</v>
      </c>
      <c r="N39" s="6">
        <f>IF(SUM(N35:N38)&gt;100,"－",SUM(N35:N38))</f>
        <v>100</v>
      </c>
      <c r="O39" s="6">
        <f>IF(SUM(O35:O38)&gt;100,"－",SUM(O35:O38))</f>
        <v>100</v>
      </c>
      <c r="P39" s="6">
        <f>IF(SUM(P35:P38)&gt;100,"－",SUM(P35:P38))</f>
        <v>99.999999999999986</v>
      </c>
      <c r="Q39" s="6">
        <f>IF(SUM(Q35:Q38)&gt;100,"－",SUM(Q35:Q38))</f>
        <v>100</v>
      </c>
      <c r="R39" s="23"/>
      <c r="S39" s="23"/>
      <c r="T39" s="23"/>
    </row>
    <row r="40" spans="1:20" ht="15" customHeight="1" x14ac:dyDescent="0.15">
      <c r="B40" s="63"/>
      <c r="C40" s="63"/>
      <c r="D40" s="54"/>
      <c r="E40" s="14"/>
      <c r="F40" s="14"/>
      <c r="G40" s="14"/>
      <c r="H40" s="14"/>
      <c r="I40" s="14"/>
      <c r="J40" s="14"/>
      <c r="K40" s="14"/>
      <c r="L40" s="14"/>
      <c r="M40" s="44"/>
      <c r="T40" s="14"/>
    </row>
    <row r="41" spans="1:20" ht="15" customHeight="1" x14ac:dyDescent="0.15">
      <c r="A41" s="1" t="s">
        <v>806</v>
      </c>
      <c r="D41" s="7"/>
      <c r="E41" s="7"/>
      <c r="H41" s="1"/>
      <c r="I41" s="1"/>
      <c r="J41" s="1"/>
      <c r="K41" s="1"/>
      <c r="N41" s="7"/>
    </row>
    <row r="42" spans="1:20" ht="15" customHeight="1" x14ac:dyDescent="0.15">
      <c r="B42" s="65"/>
      <c r="C42" s="33"/>
      <c r="D42" s="33"/>
      <c r="E42" s="33"/>
      <c r="F42" s="33"/>
      <c r="G42" s="33"/>
      <c r="H42" s="80"/>
      <c r="I42" s="87"/>
      <c r="J42" s="84" t="s">
        <v>2</v>
      </c>
      <c r="K42" s="87"/>
      <c r="L42" s="87"/>
      <c r="M42" s="110"/>
      <c r="N42" s="87"/>
      <c r="O42" s="84" t="s">
        <v>3</v>
      </c>
      <c r="P42" s="87"/>
      <c r="Q42" s="85"/>
    </row>
    <row r="43" spans="1:20" ht="19.2" x14ac:dyDescent="0.15">
      <c r="B43" s="78"/>
      <c r="C43" s="7"/>
      <c r="D43" s="7"/>
      <c r="E43" s="7"/>
      <c r="H43" s="98" t="s">
        <v>589</v>
      </c>
      <c r="I43" s="98" t="s">
        <v>231</v>
      </c>
      <c r="J43" s="98" t="s">
        <v>232</v>
      </c>
      <c r="K43" s="98" t="s">
        <v>591</v>
      </c>
      <c r="L43" s="104" t="s">
        <v>234</v>
      </c>
      <c r="M43" s="107" t="s">
        <v>589</v>
      </c>
      <c r="N43" s="98" t="s">
        <v>231</v>
      </c>
      <c r="O43" s="98" t="s">
        <v>232</v>
      </c>
      <c r="P43" s="98" t="s">
        <v>591</v>
      </c>
      <c r="Q43" s="98" t="s">
        <v>234</v>
      </c>
    </row>
    <row r="44" spans="1:20" ht="10.8" x14ac:dyDescent="0.15">
      <c r="B44" s="35"/>
      <c r="C44" s="89"/>
      <c r="D44" s="89"/>
      <c r="E44" s="89"/>
      <c r="F44" s="89"/>
      <c r="G44" s="36"/>
      <c r="H44" s="37"/>
      <c r="I44" s="37"/>
      <c r="J44" s="37"/>
      <c r="K44" s="37"/>
      <c r="L44" s="67"/>
      <c r="M44" s="111">
        <f>M$5</f>
        <v>2028</v>
      </c>
      <c r="N44" s="2">
        <f>N$5</f>
        <v>726</v>
      </c>
      <c r="O44" s="2">
        <f>O$5</f>
        <v>1302</v>
      </c>
      <c r="P44" s="2">
        <f>P$5</f>
        <v>1088</v>
      </c>
      <c r="Q44" s="2">
        <f>Q$5</f>
        <v>1011</v>
      </c>
      <c r="R44" s="91"/>
      <c r="S44" s="91"/>
    </row>
    <row r="45" spans="1:20" ht="12" customHeight="1" x14ac:dyDescent="0.15">
      <c r="B45" s="34" t="s">
        <v>340</v>
      </c>
      <c r="C45" s="255"/>
      <c r="D45" s="255"/>
      <c r="E45" s="255"/>
      <c r="F45" s="255"/>
      <c r="H45" s="17">
        <v>893</v>
      </c>
      <c r="I45" s="17">
        <v>224</v>
      </c>
      <c r="J45" s="17">
        <v>669</v>
      </c>
      <c r="K45" s="17">
        <v>568</v>
      </c>
      <c r="L45" s="105">
        <v>547</v>
      </c>
      <c r="M45" s="112">
        <f t="shared" ref="M45:Q48" si="14">H45/N$14*100</f>
        <v>44.03353057199211</v>
      </c>
      <c r="N45" s="3">
        <f t="shared" si="14"/>
        <v>30.853994490358126</v>
      </c>
      <c r="O45" s="3">
        <f t="shared" si="14"/>
        <v>51.382488479262676</v>
      </c>
      <c r="P45" s="3">
        <f t="shared" si="14"/>
        <v>52.205882352941181</v>
      </c>
      <c r="Q45" s="3">
        <f t="shared" si="14"/>
        <v>54.104846686449058</v>
      </c>
      <c r="R45" s="81"/>
      <c r="S45" s="81"/>
      <c r="T45" s="91"/>
    </row>
    <row r="46" spans="1:20" ht="15" customHeight="1" x14ac:dyDescent="0.15">
      <c r="B46" s="34" t="s">
        <v>805</v>
      </c>
      <c r="C46" s="255"/>
      <c r="D46" s="255"/>
      <c r="E46" s="255"/>
      <c r="F46" s="255"/>
      <c r="H46" s="18">
        <v>306</v>
      </c>
      <c r="I46" s="18">
        <v>50</v>
      </c>
      <c r="J46" s="18">
        <v>256</v>
      </c>
      <c r="K46" s="18">
        <v>204</v>
      </c>
      <c r="L46" s="68">
        <v>196</v>
      </c>
      <c r="M46" s="113">
        <f t="shared" si="14"/>
        <v>15.088757396449704</v>
      </c>
      <c r="N46" s="4">
        <f t="shared" si="14"/>
        <v>6.887052341597796</v>
      </c>
      <c r="O46" s="4">
        <f t="shared" si="14"/>
        <v>19.662058371735792</v>
      </c>
      <c r="P46" s="4">
        <f t="shared" si="14"/>
        <v>18.75</v>
      </c>
      <c r="Q46" s="4">
        <f t="shared" si="14"/>
        <v>19.386745796241346</v>
      </c>
      <c r="R46" s="81"/>
      <c r="S46" s="81"/>
      <c r="T46" s="81"/>
    </row>
    <row r="47" spans="1:20" ht="15" customHeight="1" x14ac:dyDescent="0.15">
      <c r="B47" s="34" t="s">
        <v>369</v>
      </c>
      <c r="C47" s="255"/>
      <c r="D47" s="255"/>
      <c r="E47" s="255"/>
      <c r="F47" s="255"/>
      <c r="H47" s="18">
        <v>703</v>
      </c>
      <c r="I47" s="18">
        <v>427</v>
      </c>
      <c r="J47" s="18">
        <v>276</v>
      </c>
      <c r="K47" s="18">
        <v>228</v>
      </c>
      <c r="L47" s="68">
        <v>180</v>
      </c>
      <c r="M47" s="113">
        <f t="shared" si="14"/>
        <v>34.664694280078898</v>
      </c>
      <c r="N47" s="4">
        <f t="shared" si="14"/>
        <v>58.815426997245183</v>
      </c>
      <c r="O47" s="4">
        <f t="shared" si="14"/>
        <v>21.198156682027651</v>
      </c>
      <c r="P47" s="4">
        <f t="shared" si="14"/>
        <v>20.955882352941178</v>
      </c>
      <c r="Q47" s="4">
        <f t="shared" si="14"/>
        <v>17.804154302670625</v>
      </c>
      <c r="R47" s="81"/>
      <c r="S47" s="81"/>
      <c r="T47" s="81"/>
    </row>
    <row r="48" spans="1:20" ht="15" customHeight="1" x14ac:dyDescent="0.15">
      <c r="B48" s="336" t="s">
        <v>0</v>
      </c>
      <c r="C48" s="89"/>
      <c r="D48" s="89"/>
      <c r="E48" s="89"/>
      <c r="F48" s="89"/>
      <c r="G48" s="36"/>
      <c r="H48" s="19">
        <v>126</v>
      </c>
      <c r="I48" s="19">
        <v>25</v>
      </c>
      <c r="J48" s="19">
        <v>101</v>
      </c>
      <c r="K48" s="19">
        <v>88</v>
      </c>
      <c r="L48" s="73">
        <v>88</v>
      </c>
      <c r="M48" s="117">
        <f t="shared" si="14"/>
        <v>6.2130177514792901</v>
      </c>
      <c r="N48" s="5">
        <f t="shared" si="14"/>
        <v>3.443526170798898</v>
      </c>
      <c r="O48" s="5">
        <f t="shared" si="14"/>
        <v>7.7572964669738873</v>
      </c>
      <c r="P48" s="5">
        <f t="shared" si="14"/>
        <v>8.0882352941176467</v>
      </c>
      <c r="Q48" s="5">
        <f t="shared" si="14"/>
        <v>8.7042532146389711</v>
      </c>
      <c r="R48" s="23"/>
      <c r="S48" s="23"/>
      <c r="T48" s="81"/>
    </row>
    <row r="49" spans="1:20" ht="15" customHeight="1" x14ac:dyDescent="0.15">
      <c r="B49" s="38" t="s">
        <v>1</v>
      </c>
      <c r="C49" s="79"/>
      <c r="D49" s="79"/>
      <c r="E49" s="79"/>
      <c r="F49" s="79"/>
      <c r="G49" s="28"/>
      <c r="H49" s="39">
        <f>SUM(H45:H48)</f>
        <v>2028</v>
      </c>
      <c r="I49" s="39">
        <f>SUM(I45:I48)</f>
        <v>726</v>
      </c>
      <c r="J49" s="39">
        <f>SUM(J45:J48)</f>
        <v>1302</v>
      </c>
      <c r="K49" s="39">
        <f>SUM(K45:K48)</f>
        <v>1088</v>
      </c>
      <c r="L49" s="69">
        <f>SUM(L45:L48)</f>
        <v>1011</v>
      </c>
      <c r="M49" s="114">
        <f>IF(SUM(M45:M48)&gt;100,"－",SUM(M45:M48))</f>
        <v>99.999999999999986</v>
      </c>
      <c r="N49" s="6">
        <f>IF(SUM(N45:N48)&gt;100,"－",SUM(N45:N48))</f>
        <v>100.00000000000001</v>
      </c>
      <c r="O49" s="6">
        <f>IF(SUM(O45:O48)&gt;100,"－",SUM(O45:O48))</f>
        <v>100</v>
      </c>
      <c r="P49" s="6">
        <f>IF(SUM(P45:P48)&gt;100,"－",SUM(P45:P48))</f>
        <v>100.00000000000001</v>
      </c>
      <c r="Q49" s="6">
        <f>IF(SUM(Q45:Q48)&gt;100,"－",SUM(Q45:Q48))</f>
        <v>100</v>
      </c>
      <c r="R49" s="23"/>
      <c r="S49" s="23"/>
      <c r="T49" s="23"/>
    </row>
    <row r="50" spans="1:20" ht="15" customHeight="1" x14ac:dyDescent="0.15">
      <c r="B50" s="63"/>
      <c r="C50" s="63"/>
      <c r="D50" s="54"/>
      <c r="E50" s="14"/>
      <c r="F50" s="14"/>
      <c r="G50" s="14"/>
      <c r="H50" s="14"/>
      <c r="I50" s="14"/>
      <c r="J50" s="14"/>
      <c r="K50" s="14"/>
      <c r="L50" s="14"/>
      <c r="M50" s="44"/>
      <c r="T50" s="14"/>
    </row>
    <row r="51" spans="1:20" ht="15" customHeight="1" x14ac:dyDescent="0.15">
      <c r="A51" s="74" t="s">
        <v>807</v>
      </c>
      <c r="B51" s="63"/>
      <c r="C51" s="63"/>
      <c r="D51" s="54"/>
      <c r="E51" s="14"/>
      <c r="F51" s="14"/>
      <c r="G51" s="14"/>
      <c r="H51" s="14"/>
      <c r="I51" s="14"/>
      <c r="J51" s="14"/>
      <c r="K51" s="14"/>
      <c r="L51" s="14"/>
      <c r="M51" s="44"/>
    </row>
    <row r="52" spans="1:20" ht="15" customHeight="1" x14ac:dyDescent="0.15">
      <c r="A52" s="1" t="s">
        <v>808</v>
      </c>
      <c r="D52" s="7"/>
      <c r="E52" s="7"/>
      <c r="H52" s="1"/>
      <c r="I52" s="1"/>
      <c r="J52" s="1"/>
      <c r="K52" s="1"/>
      <c r="N52" s="7"/>
    </row>
    <row r="53" spans="1:20" ht="15" customHeight="1" x14ac:dyDescent="0.15">
      <c r="B53" s="65"/>
      <c r="C53" s="33"/>
      <c r="D53" s="33"/>
      <c r="E53" s="33"/>
      <c r="F53" s="33"/>
      <c r="G53" s="33"/>
      <c r="H53" s="80"/>
      <c r="I53" s="87"/>
      <c r="J53" s="84" t="s">
        <v>2</v>
      </c>
      <c r="K53" s="87"/>
      <c r="L53" s="87"/>
      <c r="M53" s="110"/>
      <c r="N53" s="87"/>
      <c r="O53" s="84" t="s">
        <v>3</v>
      </c>
      <c r="P53" s="87"/>
      <c r="Q53" s="85"/>
    </row>
    <row r="54" spans="1:20" ht="19.2" x14ac:dyDescent="0.15">
      <c r="B54" s="78"/>
      <c r="C54" s="7"/>
      <c r="D54" s="7"/>
      <c r="E54" s="7"/>
      <c r="H54" s="98" t="s">
        <v>589</v>
      </c>
      <c r="I54" s="98" t="s">
        <v>231</v>
      </c>
      <c r="J54" s="98" t="s">
        <v>232</v>
      </c>
      <c r="K54" s="98" t="s">
        <v>591</v>
      </c>
      <c r="L54" s="104" t="s">
        <v>234</v>
      </c>
      <c r="M54" s="107" t="s">
        <v>589</v>
      </c>
      <c r="N54" s="98" t="s">
        <v>231</v>
      </c>
      <c r="O54" s="98" t="s">
        <v>232</v>
      </c>
      <c r="P54" s="98" t="s">
        <v>591</v>
      </c>
      <c r="Q54" s="98" t="s">
        <v>234</v>
      </c>
    </row>
    <row r="55" spans="1:20" ht="10.8" x14ac:dyDescent="0.15">
      <c r="B55" s="35"/>
      <c r="C55" s="89"/>
      <c r="D55" s="89"/>
      <c r="E55" s="89"/>
      <c r="F55" s="89"/>
      <c r="G55" s="36"/>
      <c r="H55" s="37"/>
      <c r="I55" s="37"/>
      <c r="J55" s="37"/>
      <c r="K55" s="37"/>
      <c r="L55" s="67"/>
      <c r="M55" s="111">
        <f>H47</f>
        <v>703</v>
      </c>
      <c r="N55" s="2">
        <f t="shared" ref="N55:Q55" si="15">I47</f>
        <v>427</v>
      </c>
      <c r="O55" s="2">
        <f t="shared" si="15"/>
        <v>276</v>
      </c>
      <c r="P55" s="2">
        <f t="shared" si="15"/>
        <v>228</v>
      </c>
      <c r="Q55" s="2">
        <f t="shared" si="15"/>
        <v>180</v>
      </c>
      <c r="R55" s="91"/>
      <c r="S55" s="91"/>
    </row>
    <row r="56" spans="1:20" ht="12" customHeight="1" x14ac:dyDescent="0.15">
      <c r="B56" s="34" t="s">
        <v>369</v>
      </c>
      <c r="C56" s="255"/>
      <c r="D56" s="255"/>
      <c r="E56" s="255"/>
      <c r="F56" s="255"/>
      <c r="H56" s="17">
        <v>634</v>
      </c>
      <c r="I56" s="17">
        <v>397</v>
      </c>
      <c r="J56" s="17">
        <v>237</v>
      </c>
      <c r="K56" s="17">
        <v>192</v>
      </c>
      <c r="L56" s="105">
        <v>148</v>
      </c>
      <c r="M56" s="112">
        <f>H56/M$55*100</f>
        <v>90.184921763869127</v>
      </c>
      <c r="N56" s="3">
        <f t="shared" ref="N56:N58" si="16">I56/N$55*100</f>
        <v>92.974238875878228</v>
      </c>
      <c r="O56" s="3">
        <f t="shared" ref="O56:O58" si="17">J56/O$55*100</f>
        <v>85.869565217391312</v>
      </c>
      <c r="P56" s="3">
        <f t="shared" ref="P56:P58" si="18">K56/P$55*100</f>
        <v>84.210526315789465</v>
      </c>
      <c r="Q56" s="3">
        <f t="shared" ref="Q56:Q58" si="19">L56/Q$55*100</f>
        <v>82.222222222222214</v>
      </c>
      <c r="R56" s="81"/>
      <c r="S56" s="81"/>
      <c r="T56" s="91"/>
    </row>
    <row r="57" spans="1:20" ht="15" customHeight="1" x14ac:dyDescent="0.15">
      <c r="B57" s="34" t="s">
        <v>809</v>
      </c>
      <c r="C57" s="255"/>
      <c r="D57" s="255"/>
      <c r="E57" s="255"/>
      <c r="F57" s="255"/>
      <c r="H57" s="18">
        <v>38</v>
      </c>
      <c r="I57" s="18">
        <v>15</v>
      </c>
      <c r="J57" s="18">
        <v>23</v>
      </c>
      <c r="K57" s="18">
        <v>19</v>
      </c>
      <c r="L57" s="68">
        <v>17</v>
      </c>
      <c r="M57" s="113">
        <f t="shared" ref="M57:M58" si="20">H57/M$55*100</f>
        <v>5.4054054054054053</v>
      </c>
      <c r="N57" s="4">
        <f t="shared" si="16"/>
        <v>3.5128805620608898</v>
      </c>
      <c r="O57" s="4">
        <f t="shared" si="17"/>
        <v>8.3333333333333321</v>
      </c>
      <c r="P57" s="4">
        <f t="shared" si="18"/>
        <v>8.3333333333333321</v>
      </c>
      <c r="Q57" s="4">
        <f t="shared" si="19"/>
        <v>9.4444444444444446</v>
      </c>
      <c r="R57" s="81"/>
      <c r="S57" s="81"/>
      <c r="T57" s="81"/>
    </row>
    <row r="58" spans="1:20" ht="15" customHeight="1" x14ac:dyDescent="0.15">
      <c r="B58" s="336" t="s">
        <v>0</v>
      </c>
      <c r="C58" s="89"/>
      <c r="D58" s="89"/>
      <c r="E58" s="89"/>
      <c r="F58" s="89"/>
      <c r="G58" s="36"/>
      <c r="H58" s="19">
        <v>31</v>
      </c>
      <c r="I58" s="19">
        <v>15</v>
      </c>
      <c r="J58" s="19">
        <v>16</v>
      </c>
      <c r="K58" s="19">
        <v>17</v>
      </c>
      <c r="L58" s="73">
        <v>15</v>
      </c>
      <c r="M58" s="117">
        <f t="shared" si="20"/>
        <v>4.4096728307254622</v>
      </c>
      <c r="N58" s="5">
        <f t="shared" si="16"/>
        <v>3.5128805620608898</v>
      </c>
      <c r="O58" s="5">
        <f t="shared" si="17"/>
        <v>5.7971014492753623</v>
      </c>
      <c r="P58" s="5">
        <f t="shared" si="18"/>
        <v>7.4561403508771926</v>
      </c>
      <c r="Q58" s="5">
        <f t="shared" si="19"/>
        <v>8.3333333333333321</v>
      </c>
      <c r="R58" s="23"/>
      <c r="S58" s="23"/>
      <c r="T58" s="81"/>
    </row>
    <row r="59" spans="1:20" ht="15" customHeight="1" x14ac:dyDescent="0.15">
      <c r="B59" s="38" t="s">
        <v>1</v>
      </c>
      <c r="C59" s="79"/>
      <c r="D59" s="79"/>
      <c r="E59" s="79"/>
      <c r="F59" s="79"/>
      <c r="G59" s="28"/>
      <c r="H59" s="39">
        <f>SUM(H56:H58)</f>
        <v>703</v>
      </c>
      <c r="I59" s="39">
        <f>SUM(I56:I58)</f>
        <v>427</v>
      </c>
      <c r="J59" s="39">
        <f>SUM(J56:J58)</f>
        <v>276</v>
      </c>
      <c r="K59" s="39">
        <f>SUM(K56:K58)</f>
        <v>228</v>
      </c>
      <c r="L59" s="69">
        <f>SUM(L56:L58)</f>
        <v>180</v>
      </c>
      <c r="M59" s="114">
        <f>IF(SUM(M56:M58)&gt;100,"－",SUM(M56:M58))</f>
        <v>100</v>
      </c>
      <c r="N59" s="6">
        <f>IF(SUM(N56:N58)&gt;100,"－",SUM(N56:N58))</f>
        <v>100</v>
      </c>
      <c r="O59" s="6">
        <f>IF(SUM(O56:O58)&gt;100,"－",SUM(O56:O58))</f>
        <v>100</v>
      </c>
      <c r="P59" s="6">
        <f>IF(SUM(P56:P58)&gt;100,"－",SUM(P56:P58))</f>
        <v>99.999999999999986</v>
      </c>
      <c r="Q59" s="6">
        <f>IF(SUM(Q56:Q58)&gt;100,"－",SUM(Q56:Q58))</f>
        <v>99.999999999999986</v>
      </c>
      <c r="R59" s="23"/>
      <c r="S59" s="23"/>
      <c r="T59" s="23"/>
    </row>
    <row r="60" spans="1:20" ht="15" customHeight="1" x14ac:dyDescent="0.15">
      <c r="B60" s="63"/>
      <c r="C60" s="63"/>
      <c r="D60" s="54"/>
      <c r="E60" s="14"/>
      <c r="F60" s="14"/>
      <c r="G60" s="14"/>
      <c r="H60" s="14"/>
      <c r="I60" s="14"/>
      <c r="J60" s="14"/>
      <c r="K60" s="14"/>
      <c r="L60" s="14"/>
      <c r="M60" s="44"/>
      <c r="T60" s="14"/>
    </row>
    <row r="61" spans="1:20" ht="15" customHeight="1" x14ac:dyDescent="0.15">
      <c r="A61" s="1" t="s">
        <v>810</v>
      </c>
      <c r="D61" s="7"/>
      <c r="E61" s="7"/>
      <c r="H61" s="1"/>
      <c r="I61" s="1"/>
      <c r="J61" s="1"/>
      <c r="K61" s="1"/>
      <c r="N61" s="7"/>
    </row>
    <row r="62" spans="1:20" ht="15" customHeight="1" x14ac:dyDescent="0.15">
      <c r="B62" s="65"/>
      <c r="C62" s="33"/>
      <c r="D62" s="33"/>
      <c r="E62" s="33"/>
      <c r="F62" s="33"/>
      <c r="G62" s="33"/>
      <c r="H62" s="80"/>
      <c r="I62" s="87"/>
      <c r="J62" s="84" t="s">
        <v>2</v>
      </c>
      <c r="K62" s="87"/>
      <c r="L62" s="87"/>
      <c r="M62" s="110"/>
      <c r="N62" s="87"/>
      <c r="O62" s="84" t="s">
        <v>3</v>
      </c>
      <c r="P62" s="87"/>
      <c r="Q62" s="85"/>
    </row>
    <row r="63" spans="1:20" ht="19.2" x14ac:dyDescent="0.15">
      <c r="B63" s="78"/>
      <c r="C63" s="7"/>
      <c r="D63" s="7"/>
      <c r="E63" s="7"/>
      <c r="H63" s="98" t="s">
        <v>589</v>
      </c>
      <c r="I63" s="98" t="s">
        <v>231</v>
      </c>
      <c r="J63" s="98" t="s">
        <v>232</v>
      </c>
      <c r="K63" s="98" t="s">
        <v>591</v>
      </c>
      <c r="L63" s="104" t="s">
        <v>234</v>
      </c>
      <c r="M63" s="107" t="s">
        <v>589</v>
      </c>
      <c r="N63" s="98" t="s">
        <v>231</v>
      </c>
      <c r="O63" s="98" t="s">
        <v>232</v>
      </c>
      <c r="P63" s="98" t="s">
        <v>591</v>
      </c>
      <c r="Q63" s="98" t="s">
        <v>234</v>
      </c>
    </row>
    <row r="64" spans="1:20" ht="10.8" x14ac:dyDescent="0.15">
      <c r="B64" s="35"/>
      <c r="C64" s="89"/>
      <c r="D64" s="89"/>
      <c r="E64" s="89"/>
      <c r="F64" s="89"/>
      <c r="G64" s="36"/>
      <c r="H64" s="37"/>
      <c r="I64" s="37"/>
      <c r="J64" s="37"/>
      <c r="K64" s="37"/>
      <c r="L64" s="67"/>
      <c r="M64" s="111">
        <f>M$5</f>
        <v>2028</v>
      </c>
      <c r="N64" s="2">
        <f>N$5</f>
        <v>726</v>
      </c>
      <c r="O64" s="2">
        <f>O$5</f>
        <v>1302</v>
      </c>
      <c r="P64" s="2">
        <f>P$5</f>
        <v>1088</v>
      </c>
      <c r="Q64" s="2">
        <f>Q$5</f>
        <v>1011</v>
      </c>
      <c r="R64" s="91"/>
      <c r="S64" s="91"/>
    </row>
    <row r="65" spans="1:20" ht="12" customHeight="1" x14ac:dyDescent="0.15">
      <c r="B65" s="34" t="s">
        <v>340</v>
      </c>
      <c r="C65" s="255"/>
      <c r="D65" s="255"/>
      <c r="E65" s="255"/>
      <c r="F65" s="255"/>
      <c r="H65" s="17">
        <v>721</v>
      </c>
      <c r="I65" s="17">
        <v>114</v>
      </c>
      <c r="J65" s="17">
        <v>607</v>
      </c>
      <c r="K65" s="17">
        <v>496</v>
      </c>
      <c r="L65" s="105">
        <v>476</v>
      </c>
      <c r="M65" s="112">
        <f t="shared" ref="M65:Q68" si="21">H65/N$14*100</f>
        <v>35.552268244575934</v>
      </c>
      <c r="N65" s="3">
        <f t="shared" si="21"/>
        <v>15.702479338842975</v>
      </c>
      <c r="O65" s="3">
        <f t="shared" si="21"/>
        <v>46.62058371735791</v>
      </c>
      <c r="P65" s="3">
        <f t="shared" si="21"/>
        <v>45.588235294117645</v>
      </c>
      <c r="Q65" s="3">
        <f t="shared" si="21"/>
        <v>47.082096933728977</v>
      </c>
      <c r="R65" s="81"/>
      <c r="S65" s="81"/>
      <c r="T65" s="91"/>
    </row>
    <row r="66" spans="1:20" ht="15" customHeight="1" x14ac:dyDescent="0.15">
      <c r="B66" s="34" t="s">
        <v>805</v>
      </c>
      <c r="C66" s="255"/>
      <c r="D66" s="255"/>
      <c r="E66" s="255"/>
      <c r="F66" s="255"/>
      <c r="H66" s="18">
        <v>291</v>
      </c>
      <c r="I66" s="18">
        <v>63</v>
      </c>
      <c r="J66" s="18">
        <v>228</v>
      </c>
      <c r="K66" s="18">
        <v>200</v>
      </c>
      <c r="L66" s="68">
        <v>187</v>
      </c>
      <c r="M66" s="113">
        <f t="shared" si="21"/>
        <v>14.349112426035504</v>
      </c>
      <c r="N66" s="4">
        <f t="shared" si="21"/>
        <v>8.677685950413224</v>
      </c>
      <c r="O66" s="4">
        <f t="shared" si="21"/>
        <v>17.511520737327189</v>
      </c>
      <c r="P66" s="4">
        <f t="shared" si="21"/>
        <v>18.382352941176471</v>
      </c>
      <c r="Q66" s="4">
        <f t="shared" si="21"/>
        <v>18.496538081107815</v>
      </c>
      <c r="R66" s="81"/>
      <c r="S66" s="81"/>
      <c r="T66" s="81"/>
    </row>
    <row r="67" spans="1:20" ht="15" customHeight="1" x14ac:dyDescent="0.15">
      <c r="B67" s="34" t="s">
        <v>369</v>
      </c>
      <c r="C67" s="255"/>
      <c r="D67" s="255"/>
      <c r="E67" s="255"/>
      <c r="F67" s="255"/>
      <c r="H67" s="18">
        <v>891</v>
      </c>
      <c r="I67" s="18">
        <v>525</v>
      </c>
      <c r="J67" s="18">
        <v>366</v>
      </c>
      <c r="K67" s="18">
        <v>320</v>
      </c>
      <c r="L67" s="68">
        <v>276</v>
      </c>
      <c r="M67" s="113">
        <f t="shared" si="21"/>
        <v>43.934911242603555</v>
      </c>
      <c r="N67" s="4">
        <f t="shared" si="21"/>
        <v>72.314049586776861</v>
      </c>
      <c r="O67" s="4">
        <f t="shared" si="21"/>
        <v>28.110599078341014</v>
      </c>
      <c r="P67" s="4">
        <f t="shared" si="21"/>
        <v>29.411764705882355</v>
      </c>
      <c r="Q67" s="4">
        <f t="shared" si="21"/>
        <v>27.299703264094955</v>
      </c>
      <c r="R67" s="81"/>
      <c r="S67" s="81"/>
      <c r="T67" s="81"/>
    </row>
    <row r="68" spans="1:20" ht="15" customHeight="1" x14ac:dyDescent="0.15">
      <c r="B68" s="336" t="s">
        <v>0</v>
      </c>
      <c r="C68" s="89"/>
      <c r="D68" s="89"/>
      <c r="E68" s="89"/>
      <c r="F68" s="89"/>
      <c r="G68" s="36"/>
      <c r="H68" s="19">
        <v>125</v>
      </c>
      <c r="I68" s="19">
        <v>24</v>
      </c>
      <c r="J68" s="19">
        <v>101</v>
      </c>
      <c r="K68" s="19">
        <v>72</v>
      </c>
      <c r="L68" s="73">
        <v>72</v>
      </c>
      <c r="M68" s="117">
        <f t="shared" si="21"/>
        <v>6.16370808678501</v>
      </c>
      <c r="N68" s="5">
        <f t="shared" si="21"/>
        <v>3.3057851239669422</v>
      </c>
      <c r="O68" s="5">
        <f t="shared" si="21"/>
        <v>7.7572964669738873</v>
      </c>
      <c r="P68" s="5">
        <f t="shared" si="21"/>
        <v>6.6176470588235299</v>
      </c>
      <c r="Q68" s="5">
        <f t="shared" si="21"/>
        <v>7.1216617210682491</v>
      </c>
      <c r="R68" s="23"/>
      <c r="S68" s="23"/>
      <c r="T68" s="81"/>
    </row>
    <row r="69" spans="1:20" ht="15" customHeight="1" x14ac:dyDescent="0.15">
      <c r="B69" s="38" t="s">
        <v>1</v>
      </c>
      <c r="C69" s="79"/>
      <c r="D69" s="79"/>
      <c r="E69" s="79"/>
      <c r="F69" s="79"/>
      <c r="G69" s="28"/>
      <c r="H69" s="39">
        <f>SUM(H65:H68)</f>
        <v>2028</v>
      </c>
      <c r="I69" s="39">
        <f>SUM(I65:I68)</f>
        <v>726</v>
      </c>
      <c r="J69" s="39">
        <f>SUM(J65:J68)</f>
        <v>1302</v>
      </c>
      <c r="K69" s="39">
        <f>SUM(K65:K68)</f>
        <v>1088</v>
      </c>
      <c r="L69" s="69">
        <f>SUM(L65:L68)</f>
        <v>1011</v>
      </c>
      <c r="M69" s="114">
        <f>IF(SUM(M65:M68)&gt;100,"－",SUM(M65:M68))</f>
        <v>100</v>
      </c>
      <c r="N69" s="6">
        <f>IF(SUM(N65:N68)&gt;100,"－",SUM(N65:N68))</f>
        <v>100</v>
      </c>
      <c r="O69" s="6">
        <f>IF(SUM(O65:O68)&gt;100,"－",SUM(O65:O68))</f>
        <v>100</v>
      </c>
      <c r="P69" s="6">
        <f>IF(SUM(P65:P68)&gt;100,"－",SUM(P65:P68))</f>
        <v>100</v>
      </c>
      <c r="Q69" s="6">
        <f>IF(SUM(Q65:Q68)&gt;100,"－",SUM(Q65:Q68))</f>
        <v>100</v>
      </c>
      <c r="R69" s="23"/>
      <c r="S69" s="23"/>
      <c r="T69" s="23"/>
    </row>
    <row r="70" spans="1:20" ht="15" customHeight="1" x14ac:dyDescent="0.15">
      <c r="B70" s="63"/>
      <c r="C70" s="63"/>
      <c r="D70" s="54"/>
      <c r="E70" s="14"/>
      <c r="F70" s="14"/>
      <c r="G70" s="14"/>
      <c r="H70" s="14"/>
      <c r="I70" s="14"/>
      <c r="J70" s="14"/>
      <c r="K70" s="14"/>
      <c r="L70" s="14"/>
      <c r="M70" s="44"/>
      <c r="T70" s="14"/>
    </row>
    <row r="71" spans="1:20" ht="15" customHeight="1" x14ac:dyDescent="0.15">
      <c r="A71" s="74" t="s">
        <v>811</v>
      </c>
      <c r="B71" s="63"/>
      <c r="C71" s="63"/>
      <c r="D71" s="54"/>
      <c r="E71" s="14"/>
      <c r="F71" s="14"/>
      <c r="G71" s="14"/>
      <c r="H71" s="14"/>
      <c r="I71" s="14"/>
      <c r="J71" s="14"/>
      <c r="K71" s="14"/>
      <c r="L71" s="14"/>
      <c r="M71" s="44"/>
    </row>
    <row r="72" spans="1:20" ht="15" customHeight="1" x14ac:dyDescent="0.15">
      <c r="A72" s="1" t="s">
        <v>812</v>
      </c>
      <c r="D72" s="7"/>
      <c r="E72" s="7"/>
      <c r="H72" s="1"/>
      <c r="I72" s="1"/>
      <c r="J72" s="1"/>
      <c r="K72" s="1"/>
      <c r="M72" s="227"/>
      <c r="N72" s="7"/>
    </row>
    <row r="73" spans="1:20" ht="15" customHeight="1" x14ac:dyDescent="0.15">
      <c r="B73" s="65"/>
      <c r="C73" s="33"/>
      <c r="D73" s="33"/>
      <c r="E73" s="33"/>
      <c r="F73" s="33"/>
      <c r="G73" s="33"/>
      <c r="H73" s="80"/>
      <c r="I73" s="87"/>
      <c r="J73" s="84" t="s">
        <v>2</v>
      </c>
      <c r="K73" s="87"/>
      <c r="L73" s="87"/>
      <c r="M73" s="110"/>
      <c r="N73" s="87"/>
      <c r="O73" s="84" t="s">
        <v>3</v>
      </c>
      <c r="P73" s="87"/>
      <c r="Q73" s="85"/>
    </row>
    <row r="74" spans="1:20" ht="19.2" x14ac:dyDescent="0.15">
      <c r="B74" s="78"/>
      <c r="C74" s="7"/>
      <c r="D74" s="7"/>
      <c r="E74" s="7"/>
      <c r="H74" s="98" t="s">
        <v>589</v>
      </c>
      <c r="I74" s="98" t="s">
        <v>231</v>
      </c>
      <c r="J74" s="98" t="s">
        <v>232</v>
      </c>
      <c r="K74" s="98" t="s">
        <v>591</v>
      </c>
      <c r="L74" s="104" t="s">
        <v>234</v>
      </c>
      <c r="M74" s="107" t="s">
        <v>589</v>
      </c>
      <c r="N74" s="98" t="s">
        <v>231</v>
      </c>
      <c r="O74" s="98" t="s">
        <v>232</v>
      </c>
      <c r="P74" s="98" t="s">
        <v>591</v>
      </c>
      <c r="Q74" s="98" t="s">
        <v>234</v>
      </c>
    </row>
    <row r="75" spans="1:20" ht="10.8" x14ac:dyDescent="0.15">
      <c r="B75" s="35"/>
      <c r="C75" s="89"/>
      <c r="D75" s="89"/>
      <c r="E75" s="89"/>
      <c r="F75" s="89"/>
      <c r="G75" s="36"/>
      <c r="H75" s="37"/>
      <c r="I75" s="37"/>
      <c r="J75" s="37"/>
      <c r="K75" s="37"/>
      <c r="L75" s="67"/>
      <c r="M75" s="111">
        <f>H67</f>
        <v>891</v>
      </c>
      <c r="N75" s="2">
        <f t="shared" ref="N75:Q75" si="22">I67</f>
        <v>525</v>
      </c>
      <c r="O75" s="2">
        <f t="shared" si="22"/>
        <v>366</v>
      </c>
      <c r="P75" s="2">
        <f t="shared" si="22"/>
        <v>320</v>
      </c>
      <c r="Q75" s="2">
        <f t="shared" si="22"/>
        <v>276</v>
      </c>
      <c r="R75" s="91"/>
      <c r="S75" s="91"/>
    </row>
    <row r="76" spans="1:20" ht="12" customHeight="1" x14ac:dyDescent="0.15">
      <c r="B76" s="34" t="s">
        <v>813</v>
      </c>
      <c r="C76" s="255"/>
      <c r="D76" s="255"/>
      <c r="E76" s="255"/>
      <c r="F76" s="255"/>
      <c r="H76" s="17">
        <v>660</v>
      </c>
      <c r="I76" s="17">
        <v>440</v>
      </c>
      <c r="J76" s="17">
        <v>220</v>
      </c>
      <c r="K76" s="17">
        <v>217</v>
      </c>
      <c r="L76" s="105">
        <v>186</v>
      </c>
      <c r="M76" s="112">
        <f>H76/M$75*100</f>
        <v>74.074074074074076</v>
      </c>
      <c r="N76" s="3">
        <f t="shared" ref="N76:N80" si="23">I76/N$75*100</f>
        <v>83.80952380952381</v>
      </c>
      <c r="O76" s="3">
        <f t="shared" ref="O76:O80" si="24">J76/O$75*100</f>
        <v>60.10928961748634</v>
      </c>
      <c r="P76" s="3">
        <f t="shared" ref="P76:P80" si="25">K76/P$75*100</f>
        <v>67.8125</v>
      </c>
      <c r="Q76" s="3">
        <f t="shared" ref="Q76:Q80" si="26">L76/Q$75*100</f>
        <v>67.391304347826093</v>
      </c>
      <c r="R76" s="81"/>
      <c r="S76" s="81"/>
      <c r="T76" s="91"/>
    </row>
    <row r="77" spans="1:20" ht="15" customHeight="1" x14ac:dyDescent="0.15">
      <c r="B77" s="34" t="s">
        <v>814</v>
      </c>
      <c r="C77" s="255"/>
      <c r="D77" s="255"/>
      <c r="E77" s="255"/>
      <c r="F77" s="255"/>
      <c r="H77" s="18">
        <v>740</v>
      </c>
      <c r="I77" s="18">
        <v>490</v>
      </c>
      <c r="J77" s="18">
        <v>250</v>
      </c>
      <c r="K77" s="18">
        <v>215</v>
      </c>
      <c r="L77" s="68">
        <v>175</v>
      </c>
      <c r="M77" s="113">
        <f t="shared" ref="M77:M80" si="27">H77/M$75*100</f>
        <v>83.052749719416383</v>
      </c>
      <c r="N77" s="4">
        <f t="shared" si="23"/>
        <v>93.333333333333329</v>
      </c>
      <c r="O77" s="4">
        <f t="shared" si="24"/>
        <v>68.30601092896174</v>
      </c>
      <c r="P77" s="4">
        <f t="shared" si="25"/>
        <v>67.1875</v>
      </c>
      <c r="Q77" s="4">
        <f t="shared" si="26"/>
        <v>63.405797101449281</v>
      </c>
      <c r="R77" s="81"/>
      <c r="S77" s="81"/>
      <c r="T77" s="81"/>
    </row>
    <row r="78" spans="1:20" ht="15" customHeight="1" x14ac:dyDescent="0.15">
      <c r="B78" s="34" t="s">
        <v>815</v>
      </c>
      <c r="C78" s="255"/>
      <c r="D78" s="255"/>
      <c r="E78" s="255"/>
      <c r="F78" s="255"/>
      <c r="H78" s="18">
        <v>749</v>
      </c>
      <c r="I78" s="18">
        <v>483</v>
      </c>
      <c r="J78" s="18">
        <v>266</v>
      </c>
      <c r="K78" s="18">
        <v>255</v>
      </c>
      <c r="L78" s="68">
        <v>217</v>
      </c>
      <c r="M78" s="113">
        <f t="shared" si="27"/>
        <v>84.062850729517393</v>
      </c>
      <c r="N78" s="4">
        <f t="shared" si="23"/>
        <v>92</v>
      </c>
      <c r="O78" s="4">
        <f t="shared" si="24"/>
        <v>72.677595628415304</v>
      </c>
      <c r="P78" s="4">
        <f t="shared" si="25"/>
        <v>79.6875</v>
      </c>
      <c r="Q78" s="4">
        <f t="shared" si="26"/>
        <v>78.623188405797109</v>
      </c>
      <c r="R78" s="81"/>
      <c r="S78" s="81"/>
      <c r="T78" s="81"/>
    </row>
    <row r="79" spans="1:20" ht="15" customHeight="1" x14ac:dyDescent="0.15">
      <c r="B79" s="34" t="s">
        <v>816</v>
      </c>
      <c r="C79" s="255"/>
      <c r="D79" s="255"/>
      <c r="E79" s="255"/>
      <c r="F79" s="255"/>
      <c r="H79" s="18">
        <v>757</v>
      </c>
      <c r="I79" s="18">
        <v>490</v>
      </c>
      <c r="J79" s="18">
        <v>267</v>
      </c>
      <c r="K79" s="18">
        <v>265</v>
      </c>
      <c r="L79" s="68">
        <v>225</v>
      </c>
      <c r="M79" s="113">
        <f t="shared" si="27"/>
        <v>84.960718294051631</v>
      </c>
      <c r="N79" s="4">
        <f t="shared" si="23"/>
        <v>93.333333333333329</v>
      </c>
      <c r="O79" s="4">
        <f t="shared" si="24"/>
        <v>72.950819672131146</v>
      </c>
      <c r="P79" s="4">
        <f t="shared" si="25"/>
        <v>82.8125</v>
      </c>
      <c r="Q79" s="4">
        <f t="shared" si="26"/>
        <v>81.521739130434781</v>
      </c>
      <c r="R79" s="81"/>
      <c r="S79" s="81"/>
      <c r="T79" s="81"/>
    </row>
    <row r="80" spans="1:20" ht="15" customHeight="1" x14ac:dyDescent="0.15">
      <c r="B80" s="336" t="s">
        <v>0</v>
      </c>
      <c r="C80" s="89"/>
      <c r="D80" s="89"/>
      <c r="E80" s="89"/>
      <c r="F80" s="89"/>
      <c r="G80" s="36"/>
      <c r="H80" s="19">
        <v>11</v>
      </c>
      <c r="I80" s="19">
        <v>2</v>
      </c>
      <c r="J80" s="19">
        <v>9</v>
      </c>
      <c r="K80" s="19">
        <v>5</v>
      </c>
      <c r="L80" s="73">
        <v>5</v>
      </c>
      <c r="M80" s="117">
        <f t="shared" si="27"/>
        <v>1.2345679012345678</v>
      </c>
      <c r="N80" s="5">
        <f t="shared" si="23"/>
        <v>0.38095238095238093</v>
      </c>
      <c r="O80" s="5">
        <f t="shared" si="24"/>
        <v>2.459016393442623</v>
      </c>
      <c r="P80" s="5">
        <f t="shared" si="25"/>
        <v>1.5625</v>
      </c>
      <c r="Q80" s="5">
        <f t="shared" si="26"/>
        <v>1.8115942028985508</v>
      </c>
      <c r="R80" s="23"/>
      <c r="S80" s="23"/>
      <c r="T80" s="81"/>
    </row>
    <row r="81" spans="1:20" ht="15" customHeight="1" x14ac:dyDescent="0.15">
      <c r="B81" s="38" t="s">
        <v>1</v>
      </c>
      <c r="C81" s="79"/>
      <c r="D81" s="79"/>
      <c r="E81" s="79"/>
      <c r="F81" s="79"/>
      <c r="G81" s="28"/>
      <c r="H81" s="39">
        <f>SUM(H76:H80)</f>
        <v>2917</v>
      </c>
      <c r="I81" s="39">
        <f>SUM(I76:I80)</f>
        <v>1905</v>
      </c>
      <c r="J81" s="39">
        <f>SUM(J76:J80)</f>
        <v>1012</v>
      </c>
      <c r="K81" s="39">
        <f>SUM(K76:K80)</f>
        <v>957</v>
      </c>
      <c r="L81" s="69">
        <f>SUM(L76:L80)</f>
        <v>808</v>
      </c>
      <c r="M81" s="114" t="str">
        <f>IF(SUM(M76:M80)&gt;100,"－",SUM(M76:M80))</f>
        <v>－</v>
      </c>
      <c r="N81" s="6" t="str">
        <f>IF(SUM(N76:N80)&gt;100,"－",SUM(N76:N80))</f>
        <v>－</v>
      </c>
      <c r="O81" s="6" t="str">
        <f>IF(SUM(O76:O80)&gt;100,"－",SUM(O76:O80))</f>
        <v>－</v>
      </c>
      <c r="P81" s="6" t="str">
        <f>IF(SUM(P76:P80)&gt;100,"－",SUM(P76:P80))</f>
        <v>－</v>
      </c>
      <c r="Q81" s="6" t="str">
        <f>IF(SUM(Q76:Q80)&gt;100,"－",SUM(Q76:Q80))</f>
        <v>－</v>
      </c>
      <c r="R81" s="23"/>
      <c r="S81" s="23"/>
      <c r="T81" s="23"/>
    </row>
    <row r="82" spans="1:20" ht="15" customHeight="1" x14ac:dyDescent="0.15">
      <c r="B82" s="63"/>
      <c r="C82" s="63"/>
      <c r="D82" s="54"/>
      <c r="E82" s="14"/>
      <c r="F82" s="14"/>
      <c r="G82" s="14"/>
      <c r="H82" s="14"/>
      <c r="I82" s="14"/>
      <c r="J82" s="14"/>
      <c r="K82" s="14"/>
      <c r="L82" s="14"/>
      <c r="M82" s="44"/>
      <c r="T82" s="14"/>
    </row>
    <row r="83" spans="1:20" ht="15" customHeight="1" x14ac:dyDescent="0.15">
      <c r="A83" s="74" t="s">
        <v>811</v>
      </c>
      <c r="B83" s="63"/>
      <c r="C83" s="63"/>
      <c r="D83" s="54"/>
      <c r="E83" s="14"/>
      <c r="F83" s="14"/>
      <c r="G83" s="14"/>
      <c r="H83" s="14"/>
      <c r="I83" s="14"/>
      <c r="J83" s="14"/>
      <c r="K83" s="14"/>
      <c r="L83" s="14"/>
      <c r="M83" s="44"/>
    </row>
    <row r="84" spans="1:20" ht="15" customHeight="1" x14ac:dyDescent="0.15">
      <c r="A84" s="1" t="s">
        <v>817</v>
      </c>
      <c r="D84" s="7"/>
      <c r="E84" s="7"/>
      <c r="H84" s="1"/>
      <c r="I84" s="1"/>
      <c r="J84" s="1"/>
      <c r="K84" s="1"/>
      <c r="M84" s="227"/>
      <c r="N84" s="7"/>
    </row>
    <row r="85" spans="1:20" ht="15" customHeight="1" x14ac:dyDescent="0.15">
      <c r="B85" s="65"/>
      <c r="C85" s="33"/>
      <c r="D85" s="33"/>
      <c r="E85" s="33"/>
      <c r="F85" s="33"/>
      <c r="G85" s="33"/>
      <c r="H85" s="80"/>
      <c r="I85" s="87"/>
      <c r="J85" s="84" t="s">
        <v>2</v>
      </c>
      <c r="K85" s="87"/>
      <c r="L85" s="87"/>
      <c r="M85" s="110"/>
      <c r="N85" s="87"/>
      <c r="O85" s="84" t="s">
        <v>3</v>
      </c>
      <c r="P85" s="87"/>
      <c r="Q85" s="85"/>
    </row>
    <row r="86" spans="1:20" ht="19.2" x14ac:dyDescent="0.15">
      <c r="B86" s="78"/>
      <c r="C86" s="7"/>
      <c r="D86" s="7"/>
      <c r="E86" s="7"/>
      <c r="H86" s="98" t="s">
        <v>589</v>
      </c>
      <c r="I86" s="98" t="s">
        <v>231</v>
      </c>
      <c r="J86" s="98" t="s">
        <v>232</v>
      </c>
      <c r="K86" s="98" t="s">
        <v>591</v>
      </c>
      <c r="L86" s="104" t="s">
        <v>234</v>
      </c>
      <c r="M86" s="107" t="s">
        <v>589</v>
      </c>
      <c r="N86" s="98" t="s">
        <v>231</v>
      </c>
      <c r="O86" s="98" t="s">
        <v>232</v>
      </c>
      <c r="P86" s="98" t="s">
        <v>591</v>
      </c>
      <c r="Q86" s="98" t="s">
        <v>234</v>
      </c>
    </row>
    <row r="87" spans="1:20" ht="10.8" x14ac:dyDescent="0.15">
      <c r="B87" s="35"/>
      <c r="C87" s="89"/>
      <c r="D87" s="89"/>
      <c r="E87" s="89"/>
      <c r="F87" s="89"/>
      <c r="G87" s="36"/>
      <c r="H87" s="37"/>
      <c r="I87" s="37"/>
      <c r="J87" s="37"/>
      <c r="K87" s="37"/>
      <c r="L87" s="67"/>
      <c r="M87" s="111">
        <f>M75</f>
        <v>891</v>
      </c>
      <c r="N87" s="2">
        <f>N75</f>
        <v>525</v>
      </c>
      <c r="O87" s="2">
        <f>O75</f>
        <v>366</v>
      </c>
      <c r="P87" s="2">
        <f>P75</f>
        <v>320</v>
      </c>
      <c r="Q87" s="2">
        <f>Q75</f>
        <v>276</v>
      </c>
      <c r="R87" s="91"/>
      <c r="S87" s="91"/>
    </row>
    <row r="88" spans="1:20" ht="12" customHeight="1" x14ac:dyDescent="0.15">
      <c r="B88" s="34" t="s">
        <v>818</v>
      </c>
      <c r="C88" s="255"/>
      <c r="D88" s="255"/>
      <c r="E88" s="255"/>
      <c r="F88" s="255"/>
      <c r="H88" s="17">
        <v>751</v>
      </c>
      <c r="I88" s="17">
        <v>489</v>
      </c>
      <c r="J88" s="17">
        <v>262</v>
      </c>
      <c r="K88" s="17">
        <v>266</v>
      </c>
      <c r="L88" s="105">
        <v>229</v>
      </c>
      <c r="M88" s="112">
        <f>H88/M$75*100</f>
        <v>84.287317620650953</v>
      </c>
      <c r="N88" s="3">
        <f t="shared" ref="N88:N92" si="28">I88/N$75*100</f>
        <v>93.142857142857139</v>
      </c>
      <c r="O88" s="3">
        <f t="shared" ref="O88:O92" si="29">J88/O$75*100</f>
        <v>71.58469945355192</v>
      </c>
      <c r="P88" s="3">
        <f t="shared" ref="P88:P92" si="30">K88/P$75*100</f>
        <v>83.125</v>
      </c>
      <c r="Q88" s="3">
        <f t="shared" ref="Q88:Q92" si="31">L88/Q$75*100</f>
        <v>82.971014492753625</v>
      </c>
      <c r="R88" s="81"/>
      <c r="S88" s="81"/>
      <c r="T88" s="91"/>
    </row>
    <row r="89" spans="1:20" ht="15" customHeight="1" x14ac:dyDescent="0.15">
      <c r="B89" s="34" t="s">
        <v>819</v>
      </c>
      <c r="C89" s="255"/>
      <c r="D89" s="255"/>
      <c r="E89" s="255"/>
      <c r="F89" s="255"/>
      <c r="H89" s="18">
        <v>165</v>
      </c>
      <c r="I89" s="18">
        <v>84</v>
      </c>
      <c r="J89" s="18">
        <v>81</v>
      </c>
      <c r="K89" s="18">
        <v>68</v>
      </c>
      <c r="L89" s="68">
        <v>56</v>
      </c>
      <c r="M89" s="113">
        <f t="shared" ref="M89:M92" si="32">H89/M$75*100</f>
        <v>18.518518518518519</v>
      </c>
      <c r="N89" s="4">
        <f t="shared" si="28"/>
        <v>16</v>
      </c>
      <c r="O89" s="4">
        <f t="shared" si="29"/>
        <v>22.131147540983605</v>
      </c>
      <c r="P89" s="4">
        <f t="shared" si="30"/>
        <v>21.25</v>
      </c>
      <c r="Q89" s="4">
        <f t="shared" si="31"/>
        <v>20.289855072463769</v>
      </c>
      <c r="R89" s="81"/>
      <c r="S89" s="81"/>
      <c r="T89" s="81"/>
    </row>
    <row r="90" spans="1:20" ht="15" customHeight="1" x14ac:dyDescent="0.15">
      <c r="B90" s="34" t="s">
        <v>820</v>
      </c>
      <c r="C90" s="255"/>
      <c r="D90" s="255"/>
      <c r="E90" s="255"/>
      <c r="F90" s="255"/>
      <c r="H90" s="18">
        <v>227</v>
      </c>
      <c r="I90" s="18">
        <v>90</v>
      </c>
      <c r="J90" s="18">
        <v>137</v>
      </c>
      <c r="K90" s="18">
        <v>88</v>
      </c>
      <c r="L90" s="68">
        <v>70</v>
      </c>
      <c r="M90" s="113">
        <f t="shared" si="32"/>
        <v>25.476992143658812</v>
      </c>
      <c r="N90" s="4">
        <f t="shared" si="28"/>
        <v>17.142857142857142</v>
      </c>
      <c r="O90" s="4">
        <f t="shared" si="29"/>
        <v>37.431693989071043</v>
      </c>
      <c r="P90" s="4">
        <f t="shared" si="30"/>
        <v>27.500000000000004</v>
      </c>
      <c r="Q90" s="4">
        <f t="shared" si="31"/>
        <v>25.362318840579711</v>
      </c>
      <c r="R90" s="81"/>
      <c r="S90" s="81"/>
      <c r="T90" s="81"/>
    </row>
    <row r="91" spans="1:20" ht="15" customHeight="1" x14ac:dyDescent="0.15">
      <c r="B91" s="34" t="s">
        <v>821</v>
      </c>
      <c r="C91" s="255"/>
      <c r="D91" s="255"/>
      <c r="E91" s="255"/>
      <c r="F91" s="255"/>
      <c r="H91" s="18">
        <v>94</v>
      </c>
      <c r="I91" s="18">
        <v>35</v>
      </c>
      <c r="J91" s="18">
        <v>59</v>
      </c>
      <c r="K91" s="18">
        <v>39</v>
      </c>
      <c r="L91" s="68">
        <v>35</v>
      </c>
      <c r="M91" s="113">
        <f t="shared" si="32"/>
        <v>10.549943883277217</v>
      </c>
      <c r="N91" s="4">
        <f t="shared" si="28"/>
        <v>6.666666666666667</v>
      </c>
      <c r="O91" s="4">
        <f t="shared" si="29"/>
        <v>16.120218579234972</v>
      </c>
      <c r="P91" s="4">
        <f t="shared" si="30"/>
        <v>12.1875</v>
      </c>
      <c r="Q91" s="4">
        <f t="shared" si="31"/>
        <v>12.681159420289855</v>
      </c>
      <c r="R91" s="81"/>
      <c r="S91" s="81"/>
      <c r="T91" s="81"/>
    </row>
    <row r="92" spans="1:20" ht="15" customHeight="1" x14ac:dyDescent="0.15">
      <c r="B92" s="336" t="s">
        <v>0</v>
      </c>
      <c r="C92" s="89"/>
      <c r="D92" s="89"/>
      <c r="E92" s="89"/>
      <c r="F92" s="89"/>
      <c r="G92" s="36"/>
      <c r="H92" s="19">
        <v>16</v>
      </c>
      <c r="I92" s="19">
        <v>11</v>
      </c>
      <c r="J92" s="19">
        <v>5</v>
      </c>
      <c r="K92" s="19">
        <v>5</v>
      </c>
      <c r="L92" s="73">
        <v>2</v>
      </c>
      <c r="M92" s="117">
        <f t="shared" si="32"/>
        <v>1.7957351290684627</v>
      </c>
      <c r="N92" s="5">
        <f t="shared" si="28"/>
        <v>2.0952380952380953</v>
      </c>
      <c r="O92" s="5">
        <f t="shared" si="29"/>
        <v>1.3661202185792349</v>
      </c>
      <c r="P92" s="5">
        <f t="shared" si="30"/>
        <v>1.5625</v>
      </c>
      <c r="Q92" s="5">
        <f t="shared" si="31"/>
        <v>0.72463768115942029</v>
      </c>
      <c r="R92" s="23"/>
      <c r="S92" s="23"/>
      <c r="T92" s="81"/>
    </row>
    <row r="93" spans="1:20" ht="15" customHeight="1" x14ac:dyDescent="0.15">
      <c r="B93" s="38" t="s">
        <v>1</v>
      </c>
      <c r="C93" s="79"/>
      <c r="D93" s="79"/>
      <c r="E93" s="79"/>
      <c r="F93" s="79"/>
      <c r="G93" s="28"/>
      <c r="H93" s="39">
        <f>SUM(H88:H92)</f>
        <v>1253</v>
      </c>
      <c r="I93" s="39">
        <f>SUM(I88:I92)</f>
        <v>709</v>
      </c>
      <c r="J93" s="39">
        <f>SUM(J88:J92)</f>
        <v>544</v>
      </c>
      <c r="K93" s="39">
        <f>SUM(K88:K92)</f>
        <v>466</v>
      </c>
      <c r="L93" s="69">
        <f>SUM(L88:L92)</f>
        <v>392</v>
      </c>
      <c r="M93" s="114" t="str">
        <f>IF(SUM(M88:M92)&gt;100,"－",SUM(M88:M92))</f>
        <v>－</v>
      </c>
      <c r="N93" s="6" t="str">
        <f>IF(SUM(N88:N92)&gt;100,"－",SUM(N88:N92))</f>
        <v>－</v>
      </c>
      <c r="O93" s="6" t="str">
        <f>IF(SUM(O88:O92)&gt;100,"－",SUM(O88:O92))</f>
        <v>－</v>
      </c>
      <c r="P93" s="6" t="str">
        <f>IF(SUM(P88:P92)&gt;100,"－",SUM(P88:P92))</f>
        <v>－</v>
      </c>
      <c r="Q93" s="6" t="str">
        <f>IF(SUM(Q88:Q92)&gt;100,"－",SUM(Q88:Q92))</f>
        <v>－</v>
      </c>
      <c r="R93" s="23"/>
      <c r="S93" s="23"/>
      <c r="T93" s="23"/>
    </row>
    <row r="94" spans="1:20" ht="15" customHeight="1" x14ac:dyDescent="0.15">
      <c r="B94" s="63"/>
      <c r="C94" s="63"/>
      <c r="D94" s="54"/>
      <c r="E94" s="14"/>
      <c r="F94" s="14"/>
      <c r="G94" s="14"/>
      <c r="H94" s="14"/>
      <c r="I94" s="14"/>
      <c r="J94" s="14"/>
      <c r="K94" s="14"/>
      <c r="L94" s="14"/>
      <c r="M94" s="44"/>
      <c r="T94" s="14"/>
    </row>
    <row r="95" spans="1:20" ht="15" customHeight="1" x14ac:dyDescent="0.15">
      <c r="A95" s="1" t="s">
        <v>822</v>
      </c>
      <c r="D95" s="7"/>
      <c r="E95" s="7"/>
      <c r="H95" s="1"/>
      <c r="I95" s="1"/>
      <c r="J95" s="1"/>
      <c r="K95" s="1"/>
      <c r="N95" s="7"/>
    </row>
    <row r="96" spans="1:20" ht="15" customHeight="1" x14ac:dyDescent="0.15">
      <c r="B96" s="65"/>
      <c r="C96" s="33"/>
      <c r="D96" s="33"/>
      <c r="E96" s="33"/>
      <c r="F96" s="33"/>
      <c r="G96" s="33"/>
      <c r="H96" s="80"/>
      <c r="I96" s="87"/>
      <c r="J96" s="84" t="s">
        <v>2</v>
      </c>
      <c r="K96" s="87"/>
      <c r="L96" s="87"/>
      <c r="M96" s="110"/>
      <c r="N96" s="87"/>
      <c r="O96" s="84" t="s">
        <v>3</v>
      </c>
      <c r="P96" s="87"/>
      <c r="Q96" s="85"/>
    </row>
    <row r="97" spans="1:20" ht="19.2" x14ac:dyDescent="0.15">
      <c r="B97" s="78"/>
      <c r="C97" s="7"/>
      <c r="D97" s="7"/>
      <c r="E97" s="7"/>
      <c r="H97" s="98" t="s">
        <v>589</v>
      </c>
      <c r="I97" s="98" t="s">
        <v>231</v>
      </c>
      <c r="J97" s="98" t="s">
        <v>232</v>
      </c>
      <c r="K97" s="98" t="s">
        <v>591</v>
      </c>
      <c r="L97" s="104" t="s">
        <v>234</v>
      </c>
      <c r="M97" s="107" t="s">
        <v>589</v>
      </c>
      <c r="N97" s="98" t="s">
        <v>231</v>
      </c>
      <c r="O97" s="98" t="s">
        <v>232</v>
      </c>
      <c r="P97" s="98" t="s">
        <v>591</v>
      </c>
      <c r="Q97" s="98" t="s">
        <v>234</v>
      </c>
    </row>
    <row r="98" spans="1:20" ht="10.8" x14ac:dyDescent="0.15">
      <c r="B98" s="35"/>
      <c r="C98" s="89"/>
      <c r="D98" s="89"/>
      <c r="E98" s="89"/>
      <c r="F98" s="89"/>
      <c r="G98" s="36"/>
      <c r="H98" s="37"/>
      <c r="I98" s="37"/>
      <c r="J98" s="37"/>
      <c r="K98" s="37"/>
      <c r="L98" s="67"/>
      <c r="M98" s="111">
        <f>M$5</f>
        <v>2028</v>
      </c>
      <c r="N98" s="2">
        <f>N$5</f>
        <v>726</v>
      </c>
      <c r="O98" s="2">
        <f>O$5</f>
        <v>1302</v>
      </c>
      <c r="P98" s="2">
        <f>P$5</f>
        <v>1088</v>
      </c>
      <c r="Q98" s="2">
        <f>Q$5</f>
        <v>1011</v>
      </c>
      <c r="R98" s="91"/>
      <c r="S98" s="91"/>
    </row>
    <row r="99" spans="1:20" ht="12" customHeight="1" x14ac:dyDescent="0.15">
      <c r="B99" s="34" t="s">
        <v>369</v>
      </c>
      <c r="C99" s="255"/>
      <c r="D99" s="255"/>
      <c r="E99" s="255"/>
      <c r="F99" s="255"/>
      <c r="H99" s="17">
        <v>782</v>
      </c>
      <c r="I99" s="17">
        <v>371</v>
      </c>
      <c r="J99" s="17">
        <v>411</v>
      </c>
      <c r="K99" s="17">
        <v>291</v>
      </c>
      <c r="L99" s="105">
        <v>244</v>
      </c>
      <c r="M99" s="112">
        <f t="shared" ref="M99:Q101" si="33">H99/N$14*100</f>
        <v>38.560157790927022</v>
      </c>
      <c r="N99" s="3">
        <f t="shared" si="33"/>
        <v>51.10192837465565</v>
      </c>
      <c r="O99" s="3">
        <f t="shared" si="33"/>
        <v>31.566820276497698</v>
      </c>
      <c r="P99" s="3">
        <f t="shared" si="33"/>
        <v>26.746323529411764</v>
      </c>
      <c r="Q99" s="3">
        <f t="shared" si="33"/>
        <v>24.134520276953513</v>
      </c>
      <c r="R99" s="81"/>
      <c r="S99" s="81"/>
      <c r="T99" s="91"/>
    </row>
    <row r="100" spans="1:20" ht="15" customHeight="1" x14ac:dyDescent="0.15">
      <c r="B100" s="34" t="s">
        <v>809</v>
      </c>
      <c r="C100" s="255"/>
      <c r="D100" s="255"/>
      <c r="E100" s="255"/>
      <c r="F100" s="255"/>
      <c r="H100" s="18">
        <v>1103</v>
      </c>
      <c r="I100" s="18">
        <v>327</v>
      </c>
      <c r="J100" s="18">
        <v>776</v>
      </c>
      <c r="K100" s="18">
        <v>702</v>
      </c>
      <c r="L100" s="68">
        <v>675</v>
      </c>
      <c r="M100" s="113">
        <f t="shared" si="33"/>
        <v>54.38856015779092</v>
      </c>
      <c r="N100" s="4">
        <f t="shared" si="33"/>
        <v>45.041322314049587</v>
      </c>
      <c r="O100" s="4">
        <f t="shared" si="33"/>
        <v>59.600614439324119</v>
      </c>
      <c r="P100" s="4">
        <f t="shared" si="33"/>
        <v>64.52205882352942</v>
      </c>
      <c r="Q100" s="4">
        <f t="shared" si="33"/>
        <v>66.765578635014833</v>
      </c>
      <c r="R100" s="81"/>
      <c r="S100" s="81"/>
      <c r="T100" s="81"/>
    </row>
    <row r="101" spans="1:20" ht="15" customHeight="1" x14ac:dyDescent="0.15">
      <c r="B101" s="336" t="s">
        <v>0</v>
      </c>
      <c r="C101" s="89"/>
      <c r="D101" s="89"/>
      <c r="E101" s="89"/>
      <c r="F101" s="89"/>
      <c r="G101" s="36"/>
      <c r="H101" s="19">
        <v>143</v>
      </c>
      <c r="I101" s="19">
        <v>28</v>
      </c>
      <c r="J101" s="19">
        <v>115</v>
      </c>
      <c r="K101" s="19">
        <v>95</v>
      </c>
      <c r="L101" s="73">
        <v>92</v>
      </c>
      <c r="M101" s="117">
        <f t="shared" si="33"/>
        <v>7.0512820512820511</v>
      </c>
      <c r="N101" s="5">
        <f t="shared" si="33"/>
        <v>3.8567493112947657</v>
      </c>
      <c r="O101" s="5">
        <f t="shared" si="33"/>
        <v>8.8325652841781874</v>
      </c>
      <c r="P101" s="5">
        <f t="shared" si="33"/>
        <v>8.7316176470588225</v>
      </c>
      <c r="Q101" s="5">
        <f t="shared" si="33"/>
        <v>9.0999010880316522</v>
      </c>
      <c r="R101" s="23"/>
      <c r="S101" s="23"/>
      <c r="T101" s="81"/>
    </row>
    <row r="102" spans="1:20" ht="15" customHeight="1" x14ac:dyDescent="0.15">
      <c r="B102" s="38" t="s">
        <v>1</v>
      </c>
      <c r="C102" s="79"/>
      <c r="D102" s="79"/>
      <c r="E102" s="79"/>
      <c r="F102" s="79"/>
      <c r="G102" s="28"/>
      <c r="H102" s="39">
        <f>SUM(H99:H101)</f>
        <v>2028</v>
      </c>
      <c r="I102" s="39">
        <f>SUM(I99:I101)</f>
        <v>726</v>
      </c>
      <c r="J102" s="39">
        <f>SUM(J99:J101)</f>
        <v>1302</v>
      </c>
      <c r="K102" s="39">
        <f>SUM(K99:K101)</f>
        <v>1088</v>
      </c>
      <c r="L102" s="69">
        <f>SUM(L99:L101)</f>
        <v>1011</v>
      </c>
      <c r="M102" s="114">
        <f>IF(SUM(M99:M101)&gt;100,"－",SUM(M99:M101))</f>
        <v>100</v>
      </c>
      <c r="N102" s="6">
        <f>IF(SUM(N99:N101)&gt;100,"－",SUM(N99:N101))</f>
        <v>100</v>
      </c>
      <c r="O102" s="6">
        <f>IF(SUM(O99:O101)&gt;100,"－",SUM(O99:O101))</f>
        <v>100</v>
      </c>
      <c r="P102" s="6">
        <f>IF(SUM(P99:P101)&gt;100,"－",SUM(P99:P101))</f>
        <v>100.00000000000001</v>
      </c>
      <c r="Q102" s="6">
        <f>IF(SUM(Q99:Q101)&gt;100,"－",SUM(Q99:Q101))</f>
        <v>100</v>
      </c>
      <c r="R102" s="23"/>
      <c r="S102" s="23"/>
      <c r="T102" s="23"/>
    </row>
    <row r="103" spans="1:20" ht="15" customHeight="1" x14ac:dyDescent="0.15">
      <c r="B103" s="63"/>
      <c r="C103" s="63"/>
      <c r="D103" s="54"/>
      <c r="E103" s="14"/>
      <c r="F103" s="14"/>
      <c r="G103" s="14"/>
      <c r="H103" s="14"/>
      <c r="I103" s="14"/>
      <c r="J103" s="14"/>
      <c r="K103" s="14"/>
      <c r="L103" s="14"/>
      <c r="M103" s="44"/>
      <c r="T103" s="14"/>
    </row>
    <row r="104" spans="1:20" ht="15" customHeight="1" x14ac:dyDescent="0.15">
      <c r="A104" s="1" t="s">
        <v>823</v>
      </c>
      <c r="D104" s="7"/>
      <c r="E104" s="7"/>
      <c r="H104" s="1"/>
      <c r="I104" s="1"/>
      <c r="J104" s="1"/>
      <c r="K104" s="1"/>
      <c r="N104" s="7"/>
    </row>
    <row r="105" spans="1:20" ht="15" customHeight="1" x14ac:dyDescent="0.15">
      <c r="B105" s="65"/>
      <c r="C105" s="33"/>
      <c r="D105" s="33"/>
      <c r="E105" s="33"/>
      <c r="F105" s="33"/>
      <c r="G105" s="33"/>
      <c r="H105" s="80"/>
      <c r="I105" s="87"/>
      <c r="J105" s="84" t="s">
        <v>2</v>
      </c>
      <c r="K105" s="87"/>
      <c r="L105" s="87"/>
      <c r="M105" s="110"/>
      <c r="N105" s="87"/>
      <c r="O105" s="84" t="s">
        <v>3</v>
      </c>
      <c r="P105" s="87"/>
      <c r="Q105" s="85"/>
    </row>
    <row r="106" spans="1:20" ht="19.2" x14ac:dyDescent="0.15">
      <c r="B106" s="78"/>
      <c r="C106" s="7"/>
      <c r="D106" s="7"/>
      <c r="E106" s="7"/>
      <c r="H106" s="98" t="s">
        <v>589</v>
      </c>
      <c r="I106" s="98" t="s">
        <v>231</v>
      </c>
      <c r="J106" s="98" t="s">
        <v>232</v>
      </c>
      <c r="K106" s="98" t="s">
        <v>591</v>
      </c>
      <c r="L106" s="104" t="s">
        <v>234</v>
      </c>
      <c r="M106" s="107" t="s">
        <v>589</v>
      </c>
      <c r="N106" s="98" t="s">
        <v>231</v>
      </c>
      <c r="O106" s="98" t="s">
        <v>232</v>
      </c>
      <c r="P106" s="98" t="s">
        <v>591</v>
      </c>
      <c r="Q106" s="98" t="s">
        <v>234</v>
      </c>
    </row>
    <row r="107" spans="1:20" ht="10.8" x14ac:dyDescent="0.15">
      <c r="B107" s="35"/>
      <c r="C107" s="89"/>
      <c r="D107" s="89"/>
      <c r="E107" s="89"/>
      <c r="F107" s="89"/>
      <c r="G107" s="36"/>
      <c r="H107" s="37"/>
      <c r="I107" s="37"/>
      <c r="J107" s="37"/>
      <c r="K107" s="37"/>
      <c r="L107" s="67"/>
      <c r="M107" s="111">
        <f>M$5</f>
        <v>2028</v>
      </c>
      <c r="N107" s="2">
        <f>N$5</f>
        <v>726</v>
      </c>
      <c r="O107" s="2">
        <f>O$5</f>
        <v>1302</v>
      </c>
      <c r="P107" s="2">
        <f>P$5</f>
        <v>1088</v>
      </c>
      <c r="Q107" s="2">
        <f>Q$5</f>
        <v>1011</v>
      </c>
      <c r="R107" s="91"/>
      <c r="S107" s="91"/>
    </row>
    <row r="108" spans="1:20" ht="12" customHeight="1" x14ac:dyDescent="0.15">
      <c r="B108" s="34" t="s">
        <v>369</v>
      </c>
      <c r="C108" s="235"/>
      <c r="D108" s="235"/>
      <c r="E108" s="235"/>
      <c r="F108" s="255"/>
      <c r="H108" s="17">
        <v>355</v>
      </c>
      <c r="I108" s="17">
        <v>173</v>
      </c>
      <c r="J108" s="17">
        <v>182</v>
      </c>
      <c r="K108" s="17">
        <v>152</v>
      </c>
      <c r="L108" s="105">
        <v>128</v>
      </c>
      <c r="M108" s="112">
        <f>H108/M$107*100</f>
        <v>17.504930966469427</v>
      </c>
      <c r="N108" s="3">
        <f t="shared" ref="N108:N110" si="34">I108/N$107*100</f>
        <v>23.829201101928373</v>
      </c>
      <c r="O108" s="3">
        <f t="shared" ref="O108:O110" si="35">J108/O$107*100</f>
        <v>13.978494623655912</v>
      </c>
      <c r="P108" s="3">
        <f t="shared" ref="P108:P110" si="36">K108/P$107*100</f>
        <v>13.970588235294118</v>
      </c>
      <c r="Q108" s="3">
        <f t="shared" ref="Q108:Q110" si="37">L108/Q$107*100</f>
        <v>12.660731948565775</v>
      </c>
      <c r="R108" s="81"/>
      <c r="S108" s="81"/>
      <c r="T108" s="91"/>
    </row>
    <row r="109" spans="1:20" ht="15" customHeight="1" x14ac:dyDescent="0.15">
      <c r="B109" s="34" t="s">
        <v>809</v>
      </c>
      <c r="C109" s="235"/>
      <c r="D109" s="235"/>
      <c r="E109" s="235"/>
      <c r="F109" s="255"/>
      <c r="H109" s="18">
        <v>1515</v>
      </c>
      <c r="I109" s="18">
        <v>527</v>
      </c>
      <c r="J109" s="18">
        <v>988</v>
      </c>
      <c r="K109" s="18">
        <v>817</v>
      </c>
      <c r="L109" s="68">
        <v>770</v>
      </c>
      <c r="M109" s="113">
        <f t="shared" ref="M109:M110" si="38">H109/M$107*100</f>
        <v>74.704142011834321</v>
      </c>
      <c r="N109" s="4">
        <f t="shared" si="34"/>
        <v>72.589531680440771</v>
      </c>
      <c r="O109" s="4">
        <f t="shared" si="35"/>
        <v>75.883256528417817</v>
      </c>
      <c r="P109" s="4">
        <f t="shared" si="36"/>
        <v>75.091911764705884</v>
      </c>
      <c r="Q109" s="4">
        <f t="shared" si="37"/>
        <v>76.162215628091005</v>
      </c>
      <c r="R109" s="81"/>
      <c r="S109" s="81"/>
      <c r="T109" s="81"/>
    </row>
    <row r="110" spans="1:20" ht="15" customHeight="1" x14ac:dyDescent="0.15">
      <c r="B110" s="35" t="s">
        <v>0</v>
      </c>
      <c r="C110" s="89"/>
      <c r="D110" s="89"/>
      <c r="E110" s="89"/>
      <c r="F110" s="89"/>
      <c r="G110" s="36"/>
      <c r="H110" s="19">
        <v>158</v>
      </c>
      <c r="I110" s="19">
        <v>26</v>
      </c>
      <c r="J110" s="19">
        <v>132</v>
      </c>
      <c r="K110" s="19">
        <v>119</v>
      </c>
      <c r="L110" s="73">
        <v>113</v>
      </c>
      <c r="M110" s="117">
        <f t="shared" si="38"/>
        <v>7.7909270216962518</v>
      </c>
      <c r="N110" s="5">
        <f t="shared" si="34"/>
        <v>3.5812672176308542</v>
      </c>
      <c r="O110" s="5">
        <f t="shared" si="35"/>
        <v>10.138248847926267</v>
      </c>
      <c r="P110" s="5">
        <f t="shared" si="36"/>
        <v>10.9375</v>
      </c>
      <c r="Q110" s="5">
        <f t="shared" si="37"/>
        <v>11.177052423343223</v>
      </c>
      <c r="R110" s="81"/>
      <c r="S110" s="23"/>
      <c r="T110" s="81"/>
    </row>
    <row r="111" spans="1:20" ht="15" customHeight="1" x14ac:dyDescent="0.15">
      <c r="B111" s="38" t="s">
        <v>1</v>
      </c>
      <c r="C111" s="79"/>
      <c r="D111" s="79"/>
      <c r="E111" s="79"/>
      <c r="F111" s="79"/>
      <c r="G111" s="28"/>
      <c r="H111" s="39">
        <f>SUM(H108:H110)</f>
        <v>2028</v>
      </c>
      <c r="I111" s="39">
        <f>SUM(I108:I110)</f>
        <v>726</v>
      </c>
      <c r="J111" s="39">
        <f>SUM(J108:J110)</f>
        <v>1302</v>
      </c>
      <c r="K111" s="39">
        <f>SUM(K108:K110)</f>
        <v>1088</v>
      </c>
      <c r="L111" s="69">
        <f>SUM(L108:L110)</f>
        <v>1011</v>
      </c>
      <c r="M111" s="114">
        <f>IF(SUM(M108:M110)&gt;100,"－",SUM(M108:M110))</f>
        <v>100</v>
      </c>
      <c r="N111" s="6">
        <f>IF(SUM(N108:N110)&gt;100,"－",SUM(N108:N110))</f>
        <v>100</v>
      </c>
      <c r="O111" s="6">
        <f>IF(SUM(O108:O110)&gt;100,"－",SUM(O108:O110))</f>
        <v>100</v>
      </c>
      <c r="P111" s="6">
        <f>IF(SUM(P108:P110)&gt;100,"－",SUM(P108:P110))</f>
        <v>100</v>
      </c>
      <c r="Q111" s="6">
        <f>IF(SUM(Q108:Q110)&gt;100,"－",SUM(Q108:Q110))</f>
        <v>100.00000000000001</v>
      </c>
      <c r="R111" s="23"/>
      <c r="S111" s="23"/>
      <c r="T111" s="23"/>
    </row>
    <row r="112" spans="1:20" ht="15" customHeight="1" x14ac:dyDescent="0.15">
      <c r="B112" s="63"/>
      <c r="C112" s="63"/>
      <c r="D112" s="54"/>
      <c r="E112" s="14"/>
      <c r="F112" s="14"/>
      <c r="G112" s="14"/>
      <c r="H112" s="14"/>
      <c r="I112" s="14"/>
      <c r="J112" s="14"/>
      <c r="K112" s="14"/>
      <c r="L112" s="14"/>
      <c r="M112" s="44"/>
      <c r="T112" s="23"/>
    </row>
    <row r="113" spans="1:20" ht="15" customHeight="1" x14ac:dyDescent="0.15">
      <c r="A113" s="1" t="s">
        <v>851</v>
      </c>
      <c r="D113" s="7"/>
      <c r="E113" s="7"/>
      <c r="H113" s="1"/>
      <c r="I113" s="1"/>
      <c r="J113" s="1"/>
      <c r="K113" s="1"/>
      <c r="N113" s="7"/>
    </row>
    <row r="114" spans="1:20" ht="15" customHeight="1" x14ac:dyDescent="0.15">
      <c r="B114" s="65"/>
      <c r="C114" s="33"/>
      <c r="D114" s="33"/>
      <c r="E114" s="33"/>
      <c r="F114" s="33"/>
      <c r="G114" s="33"/>
      <c r="H114" s="80"/>
      <c r="I114" s="87"/>
      <c r="J114" s="84" t="s">
        <v>2</v>
      </c>
      <c r="K114" s="87"/>
      <c r="L114" s="87"/>
      <c r="M114" s="110"/>
      <c r="N114" s="87"/>
      <c r="O114" s="84" t="s">
        <v>3</v>
      </c>
      <c r="P114" s="87"/>
      <c r="Q114" s="85"/>
    </row>
    <row r="115" spans="1:20" ht="19.2" x14ac:dyDescent="0.15">
      <c r="B115" s="78"/>
      <c r="C115" s="7"/>
      <c r="D115" s="7"/>
      <c r="E115" s="7"/>
      <c r="H115" s="98" t="s">
        <v>589</v>
      </c>
      <c r="I115" s="98" t="s">
        <v>231</v>
      </c>
      <c r="J115" s="98" t="s">
        <v>232</v>
      </c>
      <c r="K115" s="98" t="s">
        <v>591</v>
      </c>
      <c r="L115" s="104" t="s">
        <v>234</v>
      </c>
      <c r="M115" s="107" t="s">
        <v>589</v>
      </c>
      <c r="N115" s="98" t="s">
        <v>231</v>
      </c>
      <c r="O115" s="98" t="s">
        <v>232</v>
      </c>
      <c r="P115" s="98" t="s">
        <v>591</v>
      </c>
      <c r="Q115" s="98" t="s">
        <v>234</v>
      </c>
    </row>
    <row r="116" spans="1:20" ht="10.8" x14ac:dyDescent="0.15">
      <c r="B116" s="35"/>
      <c r="C116" s="89"/>
      <c r="D116" s="89"/>
      <c r="E116" s="89"/>
      <c r="F116" s="89"/>
      <c r="G116" s="36"/>
      <c r="H116" s="37"/>
      <c r="I116" s="37"/>
      <c r="J116" s="37"/>
      <c r="K116" s="37"/>
      <c r="L116" s="67"/>
      <c r="M116" s="111">
        <f>M$5</f>
        <v>2028</v>
      </c>
      <c r="N116" s="2">
        <f>N$5</f>
        <v>726</v>
      </c>
      <c r="O116" s="2">
        <f>O$5</f>
        <v>1302</v>
      </c>
      <c r="P116" s="2">
        <f>P$5</f>
        <v>1088</v>
      </c>
      <c r="Q116" s="2">
        <f>Q$5</f>
        <v>1011</v>
      </c>
      <c r="R116" s="91"/>
      <c r="S116" s="91"/>
    </row>
    <row r="117" spans="1:20" ht="12" customHeight="1" x14ac:dyDescent="0.15">
      <c r="B117" s="34" t="s">
        <v>824</v>
      </c>
      <c r="C117" s="255"/>
      <c r="D117" s="255"/>
      <c r="E117" s="255"/>
      <c r="F117" s="255"/>
      <c r="H117" s="17">
        <v>1219</v>
      </c>
      <c r="I117" s="17">
        <v>566</v>
      </c>
      <c r="J117" s="17">
        <v>653</v>
      </c>
      <c r="K117" s="17">
        <v>475</v>
      </c>
      <c r="L117" s="105">
        <v>421</v>
      </c>
      <c r="M117" s="112">
        <f>H117/M$116*100</f>
        <v>60.108481262327416</v>
      </c>
      <c r="N117" s="3">
        <f t="shared" ref="N117:N125" si="39">I117/N$116*100</f>
        <v>77.96143250688705</v>
      </c>
      <c r="O117" s="3">
        <f t="shared" ref="O117:O125" si="40">J117/O$116*100</f>
        <v>50.153609831029186</v>
      </c>
      <c r="P117" s="3">
        <f t="shared" ref="P117:P125" si="41">K117/P$116*100</f>
        <v>43.658088235294116</v>
      </c>
      <c r="Q117" s="3">
        <f t="shared" ref="Q117:Q125" si="42">L117/Q$116*100</f>
        <v>41.641938674579627</v>
      </c>
      <c r="R117" s="81"/>
      <c r="S117" s="81"/>
      <c r="T117" s="91"/>
    </row>
    <row r="118" spans="1:20" ht="15" customHeight="1" x14ac:dyDescent="0.15">
      <c r="B118" s="34" t="s">
        <v>825</v>
      </c>
      <c r="C118" s="255"/>
      <c r="D118" s="255"/>
      <c r="E118" s="255"/>
      <c r="F118" s="255"/>
      <c r="H118" s="18">
        <v>342</v>
      </c>
      <c r="I118" s="18">
        <v>237</v>
      </c>
      <c r="J118" s="18">
        <v>105</v>
      </c>
      <c r="K118" s="18">
        <v>134</v>
      </c>
      <c r="L118" s="68">
        <v>112</v>
      </c>
      <c r="M118" s="113">
        <f t="shared" ref="M118:M125" si="43">H118/M$116*100</f>
        <v>16.863905325443788</v>
      </c>
      <c r="N118" s="4">
        <f t="shared" si="39"/>
        <v>32.644628099173559</v>
      </c>
      <c r="O118" s="4">
        <f t="shared" si="40"/>
        <v>8.064516129032258</v>
      </c>
      <c r="P118" s="4">
        <f t="shared" si="41"/>
        <v>12.316176470588236</v>
      </c>
      <c r="Q118" s="4">
        <f t="shared" si="42"/>
        <v>11.078140454995054</v>
      </c>
      <c r="R118" s="81"/>
      <c r="S118" s="81"/>
      <c r="T118" s="81"/>
    </row>
    <row r="119" spans="1:20" ht="15" customHeight="1" x14ac:dyDescent="0.15">
      <c r="B119" s="34" t="s">
        <v>826</v>
      </c>
      <c r="C119" s="255"/>
      <c r="D119" s="255"/>
      <c r="E119" s="255"/>
      <c r="F119" s="255"/>
      <c r="H119" s="18">
        <v>70</v>
      </c>
      <c r="I119" s="18">
        <v>31</v>
      </c>
      <c r="J119" s="18">
        <v>39</v>
      </c>
      <c r="K119" s="18">
        <v>27</v>
      </c>
      <c r="L119" s="68">
        <v>21</v>
      </c>
      <c r="M119" s="113">
        <f t="shared" si="43"/>
        <v>3.4516765285996058</v>
      </c>
      <c r="N119" s="4">
        <f t="shared" si="39"/>
        <v>4.2699724517906334</v>
      </c>
      <c r="O119" s="4">
        <f t="shared" si="40"/>
        <v>2.9953917050691241</v>
      </c>
      <c r="P119" s="4">
        <f t="shared" si="41"/>
        <v>2.4816176470588234</v>
      </c>
      <c r="Q119" s="4">
        <f t="shared" si="42"/>
        <v>2.0771513353115725</v>
      </c>
      <c r="R119" s="81"/>
      <c r="S119" s="81"/>
      <c r="T119" s="81"/>
    </row>
    <row r="120" spans="1:20" ht="15" customHeight="1" x14ac:dyDescent="0.15">
      <c r="B120" s="34" t="s">
        <v>827</v>
      </c>
      <c r="C120" s="255"/>
      <c r="D120" s="255"/>
      <c r="E120" s="255"/>
      <c r="F120" s="255"/>
      <c r="H120" s="18">
        <v>89</v>
      </c>
      <c r="I120" s="18">
        <v>49</v>
      </c>
      <c r="J120" s="18">
        <v>40</v>
      </c>
      <c r="K120" s="18">
        <v>19</v>
      </c>
      <c r="L120" s="68">
        <v>14</v>
      </c>
      <c r="M120" s="113">
        <f t="shared" si="43"/>
        <v>4.388560157790927</v>
      </c>
      <c r="N120" s="4">
        <f t="shared" si="39"/>
        <v>6.7493112947658407</v>
      </c>
      <c r="O120" s="4">
        <f t="shared" si="40"/>
        <v>3.0721966205837172</v>
      </c>
      <c r="P120" s="4">
        <f t="shared" si="41"/>
        <v>1.7463235294117647</v>
      </c>
      <c r="Q120" s="4">
        <f t="shared" si="42"/>
        <v>1.3847675568743818</v>
      </c>
      <c r="R120" s="81"/>
      <c r="S120" s="81"/>
      <c r="T120" s="81"/>
    </row>
    <row r="121" spans="1:20" ht="15" customHeight="1" x14ac:dyDescent="0.15">
      <c r="B121" s="34" t="s">
        <v>828</v>
      </c>
      <c r="C121" s="255"/>
      <c r="D121" s="255"/>
      <c r="E121" s="255"/>
      <c r="F121" s="255"/>
      <c r="H121" s="18">
        <v>67</v>
      </c>
      <c r="I121" s="18">
        <v>25</v>
      </c>
      <c r="J121" s="18">
        <v>42</v>
      </c>
      <c r="K121" s="18">
        <v>19</v>
      </c>
      <c r="L121" s="68">
        <v>15</v>
      </c>
      <c r="M121" s="113">
        <f t="shared" si="43"/>
        <v>3.3037475345167655</v>
      </c>
      <c r="N121" s="4">
        <f t="shared" si="39"/>
        <v>3.443526170798898</v>
      </c>
      <c r="O121" s="4">
        <f t="shared" si="40"/>
        <v>3.225806451612903</v>
      </c>
      <c r="P121" s="4">
        <f t="shared" si="41"/>
        <v>1.7463235294117647</v>
      </c>
      <c r="Q121" s="4">
        <f t="shared" si="42"/>
        <v>1.4836795252225521</v>
      </c>
      <c r="R121" s="81"/>
      <c r="S121" s="81"/>
      <c r="T121" s="81"/>
    </row>
    <row r="122" spans="1:20" ht="15" customHeight="1" x14ac:dyDescent="0.15">
      <c r="B122" s="34" t="s">
        <v>829</v>
      </c>
      <c r="C122" s="255"/>
      <c r="D122" s="255"/>
      <c r="E122" s="255"/>
      <c r="F122" s="255"/>
      <c r="H122" s="18">
        <v>1254</v>
      </c>
      <c r="I122" s="18">
        <v>537</v>
      </c>
      <c r="J122" s="18">
        <v>717</v>
      </c>
      <c r="K122" s="18">
        <v>579</v>
      </c>
      <c r="L122" s="68">
        <v>520</v>
      </c>
      <c r="M122" s="113">
        <f t="shared" si="43"/>
        <v>61.834319526627226</v>
      </c>
      <c r="N122" s="4">
        <f t="shared" si="39"/>
        <v>73.966942148760324</v>
      </c>
      <c r="O122" s="4">
        <f t="shared" si="40"/>
        <v>55.069124423963132</v>
      </c>
      <c r="P122" s="4">
        <f t="shared" si="41"/>
        <v>53.216911764705884</v>
      </c>
      <c r="Q122" s="4">
        <f t="shared" si="42"/>
        <v>51.434223541048461</v>
      </c>
      <c r="R122" s="81"/>
      <c r="S122" s="81"/>
      <c r="T122" s="81"/>
    </row>
    <row r="123" spans="1:20" ht="15" customHeight="1" x14ac:dyDescent="0.15">
      <c r="B123" s="34" t="s">
        <v>830</v>
      </c>
      <c r="C123" s="255"/>
      <c r="D123" s="255"/>
      <c r="E123" s="255"/>
      <c r="F123" s="255"/>
      <c r="H123" s="18">
        <v>1411</v>
      </c>
      <c r="I123" s="18">
        <v>626</v>
      </c>
      <c r="J123" s="18">
        <v>785</v>
      </c>
      <c r="K123" s="18">
        <v>630</v>
      </c>
      <c r="L123" s="68">
        <v>566</v>
      </c>
      <c r="M123" s="113">
        <f t="shared" si="43"/>
        <v>69.575936883629183</v>
      </c>
      <c r="N123" s="4">
        <f t="shared" si="39"/>
        <v>86.225895316804412</v>
      </c>
      <c r="O123" s="4">
        <f t="shared" si="40"/>
        <v>60.291858678955457</v>
      </c>
      <c r="P123" s="4">
        <f t="shared" si="41"/>
        <v>57.904411764705884</v>
      </c>
      <c r="Q123" s="4">
        <f t="shared" si="42"/>
        <v>55.984174085064296</v>
      </c>
      <c r="R123" s="81"/>
      <c r="S123" s="81"/>
      <c r="T123" s="81"/>
    </row>
    <row r="124" spans="1:20" ht="15" customHeight="1" x14ac:dyDescent="0.15">
      <c r="B124" s="34" t="s">
        <v>673</v>
      </c>
      <c r="C124" s="255"/>
      <c r="D124" s="255"/>
      <c r="E124" s="255"/>
      <c r="F124" s="255"/>
      <c r="H124" s="18">
        <v>89</v>
      </c>
      <c r="I124" s="18">
        <v>23</v>
      </c>
      <c r="J124" s="18">
        <v>66</v>
      </c>
      <c r="K124" s="18">
        <v>75</v>
      </c>
      <c r="L124" s="68">
        <v>72</v>
      </c>
      <c r="M124" s="113">
        <f t="shared" si="43"/>
        <v>4.388560157790927</v>
      </c>
      <c r="N124" s="4">
        <f t="shared" si="39"/>
        <v>3.1680440771349865</v>
      </c>
      <c r="O124" s="4">
        <f t="shared" si="40"/>
        <v>5.0691244239631335</v>
      </c>
      <c r="P124" s="4">
        <f t="shared" si="41"/>
        <v>6.8933823529411766</v>
      </c>
      <c r="Q124" s="4">
        <f t="shared" si="42"/>
        <v>7.1216617210682491</v>
      </c>
      <c r="R124" s="81"/>
      <c r="S124" s="81"/>
      <c r="T124" s="81"/>
    </row>
    <row r="125" spans="1:20" ht="15" customHeight="1" x14ac:dyDescent="0.15">
      <c r="B125" s="35" t="s">
        <v>0</v>
      </c>
      <c r="C125" s="89"/>
      <c r="D125" s="89"/>
      <c r="E125" s="89"/>
      <c r="F125" s="89"/>
      <c r="G125" s="36"/>
      <c r="H125" s="19">
        <v>268</v>
      </c>
      <c r="I125" s="19">
        <v>48</v>
      </c>
      <c r="J125" s="19">
        <v>220</v>
      </c>
      <c r="K125" s="19">
        <v>211</v>
      </c>
      <c r="L125" s="73">
        <v>207</v>
      </c>
      <c r="M125" s="117">
        <f t="shared" si="43"/>
        <v>13.214990138067062</v>
      </c>
      <c r="N125" s="5">
        <f t="shared" si="39"/>
        <v>6.6115702479338845</v>
      </c>
      <c r="O125" s="5">
        <f t="shared" si="40"/>
        <v>16.897081413210447</v>
      </c>
      <c r="P125" s="5">
        <f t="shared" si="41"/>
        <v>19.393382352941178</v>
      </c>
      <c r="Q125" s="5">
        <f t="shared" si="42"/>
        <v>20.474777448071215</v>
      </c>
      <c r="R125" s="23"/>
      <c r="S125" s="23"/>
      <c r="T125" s="81"/>
    </row>
    <row r="126" spans="1:20" ht="15" customHeight="1" x14ac:dyDescent="0.15">
      <c r="B126" s="38" t="s">
        <v>1</v>
      </c>
      <c r="C126" s="79"/>
      <c r="D126" s="79"/>
      <c r="E126" s="79"/>
      <c r="F126" s="79"/>
      <c r="G126" s="28"/>
      <c r="H126" s="39">
        <f>SUM(H117:H125)</f>
        <v>4809</v>
      </c>
      <c r="I126" s="39">
        <f>SUM(I117:I125)</f>
        <v>2142</v>
      </c>
      <c r="J126" s="39">
        <f>SUM(J117:J125)</f>
        <v>2667</v>
      </c>
      <c r="K126" s="39">
        <f>SUM(K117:K125)</f>
        <v>2169</v>
      </c>
      <c r="L126" s="69">
        <f>SUM(L117:L125)</f>
        <v>1948</v>
      </c>
      <c r="M126" s="114" t="str">
        <f>IF(SUM(M117:M125)&gt;100,"－",SUM(M117:M125))</f>
        <v>－</v>
      </c>
      <c r="N126" s="6" t="str">
        <f>IF(SUM(N117:N125)&gt;100,"－",SUM(N117:N125))</f>
        <v>－</v>
      </c>
      <c r="O126" s="6" t="str">
        <f>IF(SUM(O117:O125)&gt;100,"－",SUM(O117:O125))</f>
        <v>－</v>
      </c>
      <c r="P126" s="6" t="str">
        <f>IF(SUM(P117:P125)&gt;100,"－",SUM(P117:P125))</f>
        <v>－</v>
      </c>
      <c r="Q126" s="6" t="str">
        <f>IF(SUM(Q117:Q125)&gt;100,"－",SUM(Q117:Q125))</f>
        <v>－</v>
      </c>
      <c r="R126" s="23"/>
      <c r="S126" s="23"/>
      <c r="T126" s="23"/>
    </row>
    <row r="127" spans="1:20" ht="15" customHeight="1" x14ac:dyDescent="0.15">
      <c r="B127" s="63"/>
      <c r="C127" s="63"/>
      <c r="D127" s="63"/>
      <c r="E127" s="63"/>
      <c r="F127" s="63"/>
      <c r="G127" s="45"/>
      <c r="H127" s="55"/>
      <c r="I127" s="55"/>
      <c r="J127" s="55"/>
      <c r="K127" s="55"/>
      <c r="L127" s="55"/>
      <c r="M127" s="23"/>
      <c r="N127" s="23"/>
      <c r="O127" s="23"/>
      <c r="P127" s="23"/>
      <c r="Q127" s="23"/>
      <c r="R127" s="23"/>
      <c r="S127" s="23"/>
      <c r="T127" s="23"/>
    </row>
    <row r="128" spans="1:20" ht="15" customHeight="1" x14ac:dyDescent="0.15">
      <c r="A128" s="1" t="s">
        <v>852</v>
      </c>
      <c r="D128" s="7"/>
      <c r="E128" s="7"/>
      <c r="H128" s="1"/>
      <c r="I128" s="1"/>
      <c r="J128" s="1"/>
      <c r="K128" s="1"/>
      <c r="N128" s="7"/>
    </row>
    <row r="129" spans="1:20" ht="15" customHeight="1" x14ac:dyDescent="0.15">
      <c r="B129" s="65"/>
      <c r="C129" s="33"/>
      <c r="D129" s="33"/>
      <c r="E129" s="33"/>
      <c r="F129" s="33"/>
      <c r="G129" s="33"/>
      <c r="H129" s="80"/>
      <c r="I129" s="87"/>
      <c r="J129" s="84" t="s">
        <v>2</v>
      </c>
      <c r="K129" s="87"/>
      <c r="L129" s="87"/>
      <c r="M129" s="110"/>
      <c r="N129" s="87"/>
      <c r="O129" s="84" t="s">
        <v>3</v>
      </c>
      <c r="P129" s="87"/>
      <c r="Q129" s="85"/>
    </row>
    <row r="130" spans="1:20" ht="19.2" x14ac:dyDescent="0.15">
      <c r="B130" s="78"/>
      <c r="C130" s="7"/>
      <c r="D130" s="7"/>
      <c r="E130" s="7"/>
      <c r="H130" s="98" t="s">
        <v>589</v>
      </c>
      <c r="I130" s="98" t="s">
        <v>231</v>
      </c>
      <c r="J130" s="98" t="s">
        <v>232</v>
      </c>
      <c r="K130" s="98" t="s">
        <v>591</v>
      </c>
      <c r="L130" s="104" t="s">
        <v>234</v>
      </c>
      <c r="M130" s="107" t="s">
        <v>589</v>
      </c>
      <c r="N130" s="98" t="s">
        <v>231</v>
      </c>
      <c r="O130" s="98" t="s">
        <v>232</v>
      </c>
      <c r="P130" s="98" t="s">
        <v>591</v>
      </c>
      <c r="Q130" s="98" t="s">
        <v>234</v>
      </c>
    </row>
    <row r="131" spans="1:20" ht="10.8" x14ac:dyDescent="0.15">
      <c r="B131" s="35"/>
      <c r="C131" s="89"/>
      <c r="D131" s="89"/>
      <c r="E131" s="89"/>
      <c r="F131" s="89"/>
      <c r="G131" s="36"/>
      <c r="H131" s="37"/>
      <c r="I131" s="37"/>
      <c r="J131" s="37"/>
      <c r="K131" s="37"/>
      <c r="L131" s="67"/>
      <c r="M131" s="111">
        <f>M$5</f>
        <v>2028</v>
      </c>
      <c r="N131" s="2">
        <f>N$5</f>
        <v>726</v>
      </c>
      <c r="O131" s="2">
        <f>O$5</f>
        <v>1302</v>
      </c>
      <c r="P131" s="2">
        <f>P$5</f>
        <v>1088</v>
      </c>
      <c r="Q131" s="2">
        <f>Q$5</f>
        <v>1011</v>
      </c>
      <c r="R131" s="91"/>
      <c r="S131" s="91"/>
    </row>
    <row r="132" spans="1:20" ht="12" customHeight="1" x14ac:dyDescent="0.15">
      <c r="B132" s="34" t="s">
        <v>831</v>
      </c>
      <c r="C132" s="255"/>
      <c r="D132" s="255"/>
      <c r="E132" s="255"/>
      <c r="F132" s="255"/>
      <c r="H132" s="17">
        <v>938</v>
      </c>
      <c r="I132" s="17">
        <v>417</v>
      </c>
      <c r="J132" s="17">
        <v>521</v>
      </c>
      <c r="K132" s="17">
        <v>513</v>
      </c>
      <c r="L132" s="105">
        <v>473</v>
      </c>
      <c r="M132" s="112">
        <f>H132/M$131*100</f>
        <v>46.252465483234708</v>
      </c>
      <c r="N132" s="3">
        <f t="shared" ref="N132:N135" si="44">I132/N$131*100</f>
        <v>57.438016528925615</v>
      </c>
      <c r="O132" s="3">
        <f t="shared" ref="O132:O135" si="45">J132/O$131*100</f>
        <v>40.015360983102923</v>
      </c>
      <c r="P132" s="3">
        <f t="shared" ref="P132:P135" si="46">K132/P$131*100</f>
        <v>47.150735294117645</v>
      </c>
      <c r="Q132" s="3">
        <f t="shared" ref="Q132:Q135" si="47">L132/Q$131*100</f>
        <v>46.78536102868447</v>
      </c>
      <c r="R132" s="81"/>
      <c r="S132" s="81"/>
      <c r="T132" s="91"/>
    </row>
    <row r="133" spans="1:20" ht="15" customHeight="1" x14ac:dyDescent="0.15">
      <c r="B133" s="34" t="s">
        <v>832</v>
      </c>
      <c r="C133" s="255"/>
      <c r="D133" s="255"/>
      <c r="E133" s="255"/>
      <c r="F133" s="255"/>
      <c r="H133" s="18">
        <v>1724</v>
      </c>
      <c r="I133" s="18">
        <v>671</v>
      </c>
      <c r="J133" s="18">
        <v>1053</v>
      </c>
      <c r="K133" s="18">
        <v>846</v>
      </c>
      <c r="L133" s="68">
        <v>775</v>
      </c>
      <c r="M133" s="113">
        <f t="shared" ref="M133:M135" si="48">H133/M$131*100</f>
        <v>85.009861932938861</v>
      </c>
      <c r="N133" s="4">
        <f t="shared" si="44"/>
        <v>92.424242424242422</v>
      </c>
      <c r="O133" s="4">
        <f t="shared" si="45"/>
        <v>80.875576036866363</v>
      </c>
      <c r="P133" s="4">
        <f t="shared" si="46"/>
        <v>77.757352941176478</v>
      </c>
      <c r="Q133" s="4">
        <f t="shared" si="47"/>
        <v>76.656775469831857</v>
      </c>
      <c r="R133" s="81"/>
      <c r="S133" s="81"/>
      <c r="T133" s="81"/>
    </row>
    <row r="134" spans="1:20" ht="15" customHeight="1" x14ac:dyDescent="0.15">
      <c r="B134" s="34" t="s">
        <v>833</v>
      </c>
      <c r="C134" s="255"/>
      <c r="D134" s="255"/>
      <c r="E134" s="255"/>
      <c r="F134" s="255"/>
      <c r="H134" s="18">
        <v>514</v>
      </c>
      <c r="I134" s="18">
        <v>260</v>
      </c>
      <c r="J134" s="18">
        <v>254</v>
      </c>
      <c r="K134" s="18">
        <v>255</v>
      </c>
      <c r="L134" s="68">
        <v>235</v>
      </c>
      <c r="M134" s="113">
        <f t="shared" si="48"/>
        <v>25.345167652859963</v>
      </c>
      <c r="N134" s="4">
        <f t="shared" si="44"/>
        <v>35.812672176308538</v>
      </c>
      <c r="O134" s="4">
        <f t="shared" si="45"/>
        <v>19.508448540706606</v>
      </c>
      <c r="P134" s="4">
        <f t="shared" si="46"/>
        <v>23.4375</v>
      </c>
      <c r="Q134" s="4">
        <f t="shared" si="47"/>
        <v>23.244312561819982</v>
      </c>
      <c r="R134" s="81"/>
      <c r="S134" s="81"/>
      <c r="T134" s="81"/>
    </row>
    <row r="135" spans="1:20" ht="15" customHeight="1" x14ac:dyDescent="0.15">
      <c r="B135" s="35" t="s">
        <v>0</v>
      </c>
      <c r="C135" s="89"/>
      <c r="D135" s="89"/>
      <c r="E135" s="89"/>
      <c r="F135" s="89"/>
      <c r="G135" s="36"/>
      <c r="H135" s="19">
        <v>287</v>
      </c>
      <c r="I135" s="19">
        <v>49</v>
      </c>
      <c r="J135" s="19">
        <v>238</v>
      </c>
      <c r="K135" s="19">
        <v>232</v>
      </c>
      <c r="L135" s="73">
        <v>226</v>
      </c>
      <c r="M135" s="117">
        <f t="shared" si="48"/>
        <v>14.151873767258383</v>
      </c>
      <c r="N135" s="5">
        <f t="shared" si="44"/>
        <v>6.7493112947658407</v>
      </c>
      <c r="O135" s="5">
        <f t="shared" si="45"/>
        <v>18.27956989247312</v>
      </c>
      <c r="P135" s="5">
        <f t="shared" si="46"/>
        <v>21.323529411764707</v>
      </c>
      <c r="Q135" s="5">
        <f t="shared" si="47"/>
        <v>22.354104846686447</v>
      </c>
      <c r="R135" s="23"/>
      <c r="S135" s="23"/>
      <c r="T135" s="81"/>
    </row>
    <row r="136" spans="1:20" ht="15" customHeight="1" x14ac:dyDescent="0.15">
      <c r="B136" s="38" t="s">
        <v>1</v>
      </c>
      <c r="C136" s="79"/>
      <c r="D136" s="79"/>
      <c r="E136" s="79"/>
      <c r="F136" s="79"/>
      <c r="G136" s="28"/>
      <c r="H136" s="39">
        <f>SUM(H132:H135)</f>
        <v>3463</v>
      </c>
      <c r="I136" s="39">
        <f>SUM(I132:I135)</f>
        <v>1397</v>
      </c>
      <c r="J136" s="39">
        <f>SUM(J132:J135)</f>
        <v>2066</v>
      </c>
      <c r="K136" s="39">
        <f>SUM(K132:K135)</f>
        <v>1846</v>
      </c>
      <c r="L136" s="69">
        <f>SUM(L132:L135)</f>
        <v>1709</v>
      </c>
      <c r="M136" s="114" t="str">
        <f>IF(SUM(M132:M135)&gt;100,"－",SUM(M132:M135))</f>
        <v>－</v>
      </c>
      <c r="N136" s="6" t="str">
        <f>IF(SUM(N132:N135)&gt;100,"－",SUM(N132:N135))</f>
        <v>－</v>
      </c>
      <c r="O136" s="6" t="str">
        <f>IF(SUM(O132:O135)&gt;100,"－",SUM(O132:O135))</f>
        <v>－</v>
      </c>
      <c r="P136" s="6" t="str">
        <f>IF(SUM(P132:P135)&gt;100,"－",SUM(P132:P135))</f>
        <v>－</v>
      </c>
      <c r="Q136" s="6" t="str">
        <f>IF(SUM(Q132:Q135)&gt;100,"－",SUM(Q132:Q135))</f>
        <v>－</v>
      </c>
      <c r="R136" s="23"/>
      <c r="S136" s="23"/>
      <c r="T136" s="23"/>
    </row>
    <row r="137" spans="1:20" ht="15" customHeight="1" x14ac:dyDescent="0.15">
      <c r="B137" s="63"/>
      <c r="C137" s="63"/>
      <c r="D137" s="54"/>
      <c r="E137" s="14"/>
      <c r="F137" s="14"/>
      <c r="G137" s="14"/>
      <c r="H137" s="14"/>
      <c r="I137" s="14"/>
      <c r="J137" s="14"/>
      <c r="K137" s="14"/>
      <c r="L137" s="14"/>
      <c r="M137" s="44"/>
      <c r="T137" s="14"/>
    </row>
    <row r="138" spans="1:20" ht="15" customHeight="1" x14ac:dyDescent="0.15">
      <c r="A138" s="1" t="s">
        <v>853</v>
      </c>
      <c r="D138" s="7"/>
      <c r="E138" s="7"/>
      <c r="H138" s="1"/>
      <c r="I138" s="1"/>
      <c r="J138" s="1"/>
      <c r="K138" s="1"/>
      <c r="N138" s="7"/>
    </row>
    <row r="139" spans="1:20" ht="15" customHeight="1" x14ac:dyDescent="0.15">
      <c r="B139" s="65"/>
      <c r="C139" s="33"/>
      <c r="D139" s="33"/>
      <c r="E139" s="33"/>
      <c r="F139" s="33"/>
      <c r="G139" s="33"/>
      <c r="H139" s="80"/>
      <c r="I139" s="87"/>
      <c r="J139" s="84" t="s">
        <v>2</v>
      </c>
      <c r="K139" s="87"/>
      <c r="L139" s="87"/>
      <c r="M139" s="110"/>
      <c r="N139" s="87"/>
      <c r="O139" s="84" t="s">
        <v>3</v>
      </c>
      <c r="P139" s="87"/>
      <c r="Q139" s="85"/>
    </row>
    <row r="140" spans="1:20" ht="19.2" x14ac:dyDescent="0.15">
      <c r="B140" s="78"/>
      <c r="C140" s="7"/>
      <c r="D140" s="7"/>
      <c r="E140" s="7"/>
      <c r="H140" s="98" t="s">
        <v>589</v>
      </c>
      <c r="I140" s="98" t="s">
        <v>231</v>
      </c>
      <c r="J140" s="98" t="s">
        <v>232</v>
      </c>
      <c r="K140" s="98" t="s">
        <v>591</v>
      </c>
      <c r="L140" s="104" t="s">
        <v>234</v>
      </c>
      <c r="M140" s="107" t="s">
        <v>589</v>
      </c>
      <c r="N140" s="98" t="s">
        <v>231</v>
      </c>
      <c r="O140" s="98" t="s">
        <v>232</v>
      </c>
      <c r="P140" s="98" t="s">
        <v>591</v>
      </c>
      <c r="Q140" s="98" t="s">
        <v>234</v>
      </c>
    </row>
    <row r="141" spans="1:20" ht="10.8" x14ac:dyDescent="0.15">
      <c r="B141" s="35"/>
      <c r="C141" s="89"/>
      <c r="D141" s="89"/>
      <c r="E141" s="89"/>
      <c r="F141" s="89"/>
      <c r="G141" s="36"/>
      <c r="H141" s="37"/>
      <c r="I141" s="37"/>
      <c r="J141" s="37"/>
      <c r="K141" s="37"/>
      <c r="L141" s="67"/>
      <c r="M141" s="111">
        <f>M$5</f>
        <v>2028</v>
      </c>
      <c r="N141" s="2">
        <f>N$5</f>
        <v>726</v>
      </c>
      <c r="O141" s="2">
        <f>O$5</f>
        <v>1302</v>
      </c>
      <c r="P141" s="2">
        <f>P$5</f>
        <v>1088</v>
      </c>
      <c r="Q141" s="2">
        <f>Q$5</f>
        <v>1011</v>
      </c>
      <c r="R141" s="91"/>
      <c r="S141" s="91"/>
    </row>
    <row r="142" spans="1:20" ht="12" customHeight="1" x14ac:dyDescent="0.15">
      <c r="B142" s="34" t="s">
        <v>834</v>
      </c>
      <c r="C142" s="255"/>
      <c r="D142" s="255"/>
      <c r="E142" s="255"/>
      <c r="F142" s="255"/>
      <c r="H142" s="17">
        <v>320</v>
      </c>
      <c r="I142" s="17">
        <v>80</v>
      </c>
      <c r="J142" s="17">
        <v>240</v>
      </c>
      <c r="K142" s="17">
        <v>207</v>
      </c>
      <c r="L142" s="105">
        <v>196</v>
      </c>
      <c r="M142" s="112">
        <f>H142/M$141*100</f>
        <v>15.779092702169626</v>
      </c>
      <c r="N142" s="3">
        <f t="shared" ref="N142:N156" si="49">I142/N$141*100</f>
        <v>11.019283746556475</v>
      </c>
      <c r="O142" s="3">
        <f t="shared" ref="O142:O156" si="50">J142/O$141*100</f>
        <v>18.433179723502306</v>
      </c>
      <c r="P142" s="3">
        <f t="shared" ref="P142:P156" si="51">K142/P$141*100</f>
        <v>19.025735294117645</v>
      </c>
      <c r="Q142" s="3">
        <f t="shared" ref="Q142:Q156" si="52">L142/Q$141*100</f>
        <v>19.386745796241346</v>
      </c>
      <c r="R142" s="81"/>
      <c r="S142" s="81"/>
      <c r="T142" s="91"/>
    </row>
    <row r="143" spans="1:20" ht="15" customHeight="1" x14ac:dyDescent="0.15">
      <c r="B143" s="34" t="s">
        <v>835</v>
      </c>
      <c r="C143" s="255"/>
      <c r="D143" s="255"/>
      <c r="E143" s="255"/>
      <c r="F143" s="255"/>
      <c r="H143" s="18">
        <v>127</v>
      </c>
      <c r="I143" s="18">
        <v>39</v>
      </c>
      <c r="J143" s="18">
        <v>88</v>
      </c>
      <c r="K143" s="18">
        <v>52</v>
      </c>
      <c r="L143" s="68">
        <v>50</v>
      </c>
      <c r="M143" s="113">
        <f t="shared" ref="M143:M156" si="53">H143/M$141*100</f>
        <v>6.2623274161735702</v>
      </c>
      <c r="N143" s="4">
        <f t="shared" si="49"/>
        <v>5.3719008264462813</v>
      </c>
      <c r="O143" s="4">
        <f t="shared" si="50"/>
        <v>6.7588325652841785</v>
      </c>
      <c r="P143" s="4">
        <f t="shared" si="51"/>
        <v>4.7794117647058822</v>
      </c>
      <c r="Q143" s="4">
        <f t="shared" si="52"/>
        <v>4.9455984174085064</v>
      </c>
      <c r="R143" s="81"/>
      <c r="S143" s="81"/>
      <c r="T143" s="81"/>
    </row>
    <row r="144" spans="1:20" ht="15" customHeight="1" x14ac:dyDescent="0.15">
      <c r="B144" s="34" t="s">
        <v>836</v>
      </c>
      <c r="C144" s="255"/>
      <c r="D144" s="255"/>
      <c r="E144" s="255"/>
      <c r="F144" s="255"/>
      <c r="H144" s="18">
        <v>451</v>
      </c>
      <c r="I144" s="18">
        <v>164</v>
      </c>
      <c r="J144" s="18">
        <v>287</v>
      </c>
      <c r="K144" s="18">
        <v>241</v>
      </c>
      <c r="L144" s="68">
        <v>229</v>
      </c>
      <c r="M144" s="113">
        <f t="shared" si="53"/>
        <v>22.238658777120314</v>
      </c>
      <c r="N144" s="4">
        <f t="shared" si="49"/>
        <v>22.589531680440771</v>
      </c>
      <c r="O144" s="4">
        <f t="shared" si="50"/>
        <v>22.043010752688172</v>
      </c>
      <c r="P144" s="4">
        <f t="shared" si="51"/>
        <v>22.150735294117645</v>
      </c>
      <c r="Q144" s="4">
        <f t="shared" si="52"/>
        <v>22.650840751730961</v>
      </c>
      <c r="R144" s="81"/>
      <c r="S144" s="81"/>
      <c r="T144" s="81"/>
    </row>
    <row r="145" spans="1:20" ht="15" customHeight="1" x14ac:dyDescent="0.15">
      <c r="B145" s="34" t="s">
        <v>837</v>
      </c>
      <c r="C145" s="255"/>
      <c r="D145" s="255"/>
      <c r="E145" s="255"/>
      <c r="F145" s="255"/>
      <c r="H145" s="18">
        <v>221</v>
      </c>
      <c r="I145" s="18">
        <v>61</v>
      </c>
      <c r="J145" s="18">
        <v>160</v>
      </c>
      <c r="K145" s="18">
        <v>129</v>
      </c>
      <c r="L145" s="68">
        <v>119</v>
      </c>
      <c r="M145" s="113">
        <f t="shared" si="53"/>
        <v>10.897435897435898</v>
      </c>
      <c r="N145" s="4">
        <f t="shared" si="49"/>
        <v>8.4022038567493116</v>
      </c>
      <c r="O145" s="4">
        <f t="shared" si="50"/>
        <v>12.288786482334869</v>
      </c>
      <c r="P145" s="4">
        <f t="shared" si="51"/>
        <v>11.856617647058822</v>
      </c>
      <c r="Q145" s="4">
        <f t="shared" si="52"/>
        <v>11.770524233432244</v>
      </c>
      <c r="R145" s="81"/>
      <c r="S145" s="81"/>
      <c r="T145" s="81"/>
    </row>
    <row r="146" spans="1:20" ht="15" customHeight="1" x14ac:dyDescent="0.15">
      <c r="B146" s="34" t="s">
        <v>838</v>
      </c>
      <c r="C146" s="255"/>
      <c r="D146" s="255"/>
      <c r="E146" s="255"/>
      <c r="F146" s="255"/>
      <c r="H146" s="18">
        <v>166</v>
      </c>
      <c r="I146" s="18">
        <v>46</v>
      </c>
      <c r="J146" s="18">
        <v>120</v>
      </c>
      <c r="K146" s="18">
        <v>95</v>
      </c>
      <c r="L146" s="68">
        <v>85</v>
      </c>
      <c r="M146" s="113">
        <f t="shared" si="53"/>
        <v>8.1854043392504927</v>
      </c>
      <c r="N146" s="4">
        <f t="shared" si="49"/>
        <v>6.336088154269973</v>
      </c>
      <c r="O146" s="4">
        <f t="shared" si="50"/>
        <v>9.216589861751153</v>
      </c>
      <c r="P146" s="4">
        <f t="shared" si="51"/>
        <v>8.7316176470588225</v>
      </c>
      <c r="Q146" s="4">
        <f t="shared" si="52"/>
        <v>8.4075173095944606</v>
      </c>
      <c r="R146" s="81"/>
      <c r="S146" s="81"/>
      <c r="T146" s="81"/>
    </row>
    <row r="147" spans="1:20" ht="15" customHeight="1" x14ac:dyDescent="0.15">
      <c r="B147" s="34" t="s">
        <v>839</v>
      </c>
      <c r="C147" s="255"/>
      <c r="D147" s="255"/>
      <c r="E147" s="255"/>
      <c r="F147" s="255"/>
      <c r="H147" s="18">
        <v>188</v>
      </c>
      <c r="I147" s="18">
        <v>64</v>
      </c>
      <c r="J147" s="18">
        <v>124</v>
      </c>
      <c r="K147" s="18">
        <v>85</v>
      </c>
      <c r="L147" s="68">
        <v>79</v>
      </c>
      <c r="M147" s="113">
        <f t="shared" si="53"/>
        <v>9.2702169625246551</v>
      </c>
      <c r="N147" s="4">
        <f t="shared" si="49"/>
        <v>8.8154269972451793</v>
      </c>
      <c r="O147" s="4">
        <f t="shared" si="50"/>
        <v>9.5238095238095237</v>
      </c>
      <c r="P147" s="4">
        <f t="shared" si="51"/>
        <v>7.8125</v>
      </c>
      <c r="Q147" s="4">
        <f t="shared" si="52"/>
        <v>7.8140454995054398</v>
      </c>
      <c r="R147" s="81"/>
      <c r="S147" s="81"/>
      <c r="T147" s="81"/>
    </row>
    <row r="148" spans="1:20" ht="15" customHeight="1" x14ac:dyDescent="0.15">
      <c r="B148" s="34" t="s">
        <v>840</v>
      </c>
      <c r="C148" s="255"/>
      <c r="D148" s="255"/>
      <c r="E148" s="255"/>
      <c r="F148" s="255"/>
      <c r="H148" s="18">
        <v>299</v>
      </c>
      <c r="I148" s="18">
        <v>101</v>
      </c>
      <c r="J148" s="18">
        <v>198</v>
      </c>
      <c r="K148" s="18">
        <v>168</v>
      </c>
      <c r="L148" s="68">
        <v>154</v>
      </c>
      <c r="M148" s="113">
        <f t="shared" si="53"/>
        <v>14.743589743589745</v>
      </c>
      <c r="N148" s="4">
        <f t="shared" si="49"/>
        <v>13.911845730027547</v>
      </c>
      <c r="O148" s="4">
        <f t="shared" si="50"/>
        <v>15.207373271889402</v>
      </c>
      <c r="P148" s="4">
        <f t="shared" si="51"/>
        <v>15.441176470588236</v>
      </c>
      <c r="Q148" s="4">
        <f t="shared" si="52"/>
        <v>15.2324431256182</v>
      </c>
      <c r="R148" s="81"/>
      <c r="S148" s="81"/>
      <c r="T148" s="81"/>
    </row>
    <row r="149" spans="1:20" ht="15" customHeight="1" x14ac:dyDescent="0.15">
      <c r="B149" s="34" t="s">
        <v>841</v>
      </c>
      <c r="C149" s="255"/>
      <c r="D149" s="255"/>
      <c r="E149" s="255"/>
      <c r="F149" s="255"/>
      <c r="H149" s="18">
        <v>283</v>
      </c>
      <c r="I149" s="18">
        <v>124</v>
      </c>
      <c r="J149" s="18">
        <v>159</v>
      </c>
      <c r="K149" s="18">
        <v>137</v>
      </c>
      <c r="L149" s="68">
        <v>120</v>
      </c>
      <c r="M149" s="113">
        <f t="shared" si="53"/>
        <v>13.954635108481261</v>
      </c>
      <c r="N149" s="4">
        <f t="shared" si="49"/>
        <v>17.079889807162534</v>
      </c>
      <c r="O149" s="4">
        <f t="shared" si="50"/>
        <v>12.211981566820276</v>
      </c>
      <c r="P149" s="4">
        <f t="shared" si="51"/>
        <v>12.591911764705882</v>
      </c>
      <c r="Q149" s="4">
        <f t="shared" si="52"/>
        <v>11.869436201780417</v>
      </c>
      <c r="R149" s="81"/>
      <c r="S149" s="81"/>
      <c r="T149" s="81"/>
    </row>
    <row r="150" spans="1:20" ht="15" customHeight="1" x14ac:dyDescent="0.15">
      <c r="B150" s="34" t="s">
        <v>842</v>
      </c>
      <c r="C150" s="255"/>
      <c r="D150" s="255"/>
      <c r="E150" s="255"/>
      <c r="F150" s="255"/>
      <c r="H150" s="18">
        <v>146</v>
      </c>
      <c r="I150" s="18">
        <v>77</v>
      </c>
      <c r="J150" s="18">
        <v>69</v>
      </c>
      <c r="K150" s="18">
        <v>44</v>
      </c>
      <c r="L150" s="68">
        <v>35</v>
      </c>
      <c r="M150" s="113">
        <f t="shared" si="53"/>
        <v>7.1992110453648923</v>
      </c>
      <c r="N150" s="4">
        <f t="shared" si="49"/>
        <v>10.606060606060606</v>
      </c>
      <c r="O150" s="4">
        <f t="shared" si="50"/>
        <v>5.2995391705069128</v>
      </c>
      <c r="P150" s="4">
        <f t="shared" si="51"/>
        <v>4.0441176470588234</v>
      </c>
      <c r="Q150" s="4">
        <f t="shared" si="52"/>
        <v>3.4619188921859543</v>
      </c>
      <c r="R150" s="81"/>
      <c r="S150" s="81"/>
      <c r="T150" s="81"/>
    </row>
    <row r="151" spans="1:20" ht="15" customHeight="1" x14ac:dyDescent="0.15">
      <c r="B151" s="34" t="s">
        <v>843</v>
      </c>
      <c r="C151" s="255"/>
      <c r="D151" s="255"/>
      <c r="E151" s="255"/>
      <c r="F151" s="255"/>
      <c r="H151" s="18">
        <v>707</v>
      </c>
      <c r="I151" s="18">
        <v>310</v>
      </c>
      <c r="J151" s="18">
        <v>397</v>
      </c>
      <c r="K151" s="18">
        <v>324</v>
      </c>
      <c r="L151" s="68">
        <v>291</v>
      </c>
      <c r="M151" s="113">
        <f t="shared" si="53"/>
        <v>34.861932938856015</v>
      </c>
      <c r="N151" s="4">
        <f t="shared" si="49"/>
        <v>42.699724517906333</v>
      </c>
      <c r="O151" s="4">
        <f t="shared" si="50"/>
        <v>30.491551459293394</v>
      </c>
      <c r="P151" s="4">
        <f t="shared" si="51"/>
        <v>29.77941176470588</v>
      </c>
      <c r="Q151" s="4">
        <f t="shared" si="52"/>
        <v>28.783382789317507</v>
      </c>
      <c r="R151" s="81"/>
      <c r="S151" s="81"/>
      <c r="T151" s="81"/>
    </row>
    <row r="152" spans="1:20" ht="15" customHeight="1" x14ac:dyDescent="0.15">
      <c r="B152" s="34" t="s">
        <v>844</v>
      </c>
      <c r="C152" s="255"/>
      <c r="D152" s="255"/>
      <c r="E152" s="255"/>
      <c r="F152" s="255"/>
      <c r="H152" s="18">
        <v>183</v>
      </c>
      <c r="I152" s="18">
        <v>95</v>
      </c>
      <c r="J152" s="18">
        <v>88</v>
      </c>
      <c r="K152" s="18">
        <v>64</v>
      </c>
      <c r="L152" s="68">
        <v>54</v>
      </c>
      <c r="M152" s="113">
        <f t="shared" si="53"/>
        <v>9.0236686390532554</v>
      </c>
      <c r="N152" s="4">
        <f t="shared" si="49"/>
        <v>13.085399449035812</v>
      </c>
      <c r="O152" s="4">
        <f t="shared" si="50"/>
        <v>6.7588325652841785</v>
      </c>
      <c r="P152" s="4">
        <f t="shared" si="51"/>
        <v>5.8823529411764701</v>
      </c>
      <c r="Q152" s="4">
        <f t="shared" si="52"/>
        <v>5.3412462908011866</v>
      </c>
      <c r="R152" s="81"/>
      <c r="S152" s="81"/>
      <c r="T152" s="81"/>
    </row>
    <row r="153" spans="1:20" ht="15" customHeight="1" x14ac:dyDescent="0.15">
      <c r="B153" s="34" t="s">
        <v>845</v>
      </c>
      <c r="C153" s="255"/>
      <c r="D153" s="255"/>
      <c r="E153" s="255"/>
      <c r="F153" s="255"/>
      <c r="H153" s="18">
        <v>180</v>
      </c>
      <c r="I153" s="18">
        <v>97</v>
      </c>
      <c r="J153" s="18">
        <v>83</v>
      </c>
      <c r="K153" s="18">
        <v>76</v>
      </c>
      <c r="L153" s="68">
        <v>69</v>
      </c>
      <c r="M153" s="113">
        <f t="shared" si="53"/>
        <v>8.8757396449704142</v>
      </c>
      <c r="N153" s="4">
        <f t="shared" si="49"/>
        <v>13.360881542699724</v>
      </c>
      <c r="O153" s="4">
        <f t="shared" si="50"/>
        <v>6.3748079877112129</v>
      </c>
      <c r="P153" s="4">
        <f t="shared" si="51"/>
        <v>6.9852941176470589</v>
      </c>
      <c r="Q153" s="4">
        <f t="shared" si="52"/>
        <v>6.8249258160237387</v>
      </c>
      <c r="R153" s="81"/>
      <c r="S153" s="81"/>
      <c r="T153" s="81"/>
    </row>
    <row r="154" spans="1:20" ht="15" customHeight="1" x14ac:dyDescent="0.15">
      <c r="B154" s="34" t="s">
        <v>846</v>
      </c>
      <c r="C154" s="255"/>
      <c r="D154" s="255"/>
      <c r="E154" s="255"/>
      <c r="F154" s="255"/>
      <c r="H154" s="18">
        <v>286</v>
      </c>
      <c r="I154" s="18">
        <v>139</v>
      </c>
      <c r="J154" s="18">
        <v>147</v>
      </c>
      <c r="K154" s="18">
        <v>91</v>
      </c>
      <c r="L154" s="68">
        <v>82</v>
      </c>
      <c r="M154" s="113">
        <f t="shared" si="53"/>
        <v>14.102564102564102</v>
      </c>
      <c r="N154" s="4">
        <f t="shared" si="49"/>
        <v>19.146005509641874</v>
      </c>
      <c r="O154" s="4">
        <f t="shared" si="50"/>
        <v>11.29032258064516</v>
      </c>
      <c r="P154" s="4">
        <f t="shared" si="51"/>
        <v>8.3639705882352935</v>
      </c>
      <c r="Q154" s="4">
        <f t="shared" si="52"/>
        <v>8.1107814045499502</v>
      </c>
      <c r="R154" s="81"/>
      <c r="S154" s="81"/>
      <c r="T154" s="81"/>
    </row>
    <row r="155" spans="1:20" ht="15" customHeight="1" x14ac:dyDescent="0.15">
      <c r="B155" s="34" t="s">
        <v>673</v>
      </c>
      <c r="C155" s="255"/>
      <c r="D155" s="255"/>
      <c r="E155" s="255"/>
      <c r="F155" s="255"/>
      <c r="H155" s="18">
        <v>90</v>
      </c>
      <c r="I155" s="18">
        <v>24</v>
      </c>
      <c r="J155" s="18">
        <v>66</v>
      </c>
      <c r="K155" s="18">
        <v>52</v>
      </c>
      <c r="L155" s="68">
        <v>50</v>
      </c>
      <c r="M155" s="113">
        <f t="shared" si="53"/>
        <v>4.4378698224852071</v>
      </c>
      <c r="N155" s="4">
        <f t="shared" si="49"/>
        <v>3.3057851239669422</v>
      </c>
      <c r="O155" s="4">
        <f t="shared" si="50"/>
        <v>5.0691244239631335</v>
      </c>
      <c r="P155" s="4">
        <f t="shared" si="51"/>
        <v>4.7794117647058822</v>
      </c>
      <c r="Q155" s="4">
        <f t="shared" si="52"/>
        <v>4.9455984174085064</v>
      </c>
      <c r="R155" s="81"/>
      <c r="S155" s="81"/>
      <c r="T155" s="81"/>
    </row>
    <row r="156" spans="1:20" ht="15" customHeight="1" x14ac:dyDescent="0.15">
      <c r="B156" s="35" t="s">
        <v>160</v>
      </c>
      <c r="C156" s="89"/>
      <c r="D156" s="89"/>
      <c r="E156" s="89"/>
      <c r="F156" s="89"/>
      <c r="G156" s="36"/>
      <c r="H156" s="19">
        <v>595</v>
      </c>
      <c r="I156" s="19">
        <v>173</v>
      </c>
      <c r="J156" s="19">
        <v>422</v>
      </c>
      <c r="K156" s="19">
        <v>395</v>
      </c>
      <c r="L156" s="73">
        <v>375</v>
      </c>
      <c r="M156" s="117">
        <f t="shared" si="53"/>
        <v>29.339250493096646</v>
      </c>
      <c r="N156" s="5">
        <f t="shared" si="49"/>
        <v>23.829201101928373</v>
      </c>
      <c r="O156" s="5">
        <f t="shared" si="50"/>
        <v>32.411674347158218</v>
      </c>
      <c r="P156" s="5">
        <f t="shared" si="51"/>
        <v>36.305147058823529</v>
      </c>
      <c r="Q156" s="5">
        <f t="shared" si="52"/>
        <v>37.091988130563799</v>
      </c>
      <c r="R156" s="23"/>
      <c r="S156" s="23"/>
      <c r="T156" s="81"/>
    </row>
    <row r="157" spans="1:20" ht="15" customHeight="1" x14ac:dyDescent="0.15">
      <c r="B157" s="38" t="s">
        <v>1</v>
      </c>
      <c r="C157" s="79"/>
      <c r="D157" s="79"/>
      <c r="E157" s="79"/>
      <c r="F157" s="79"/>
      <c r="G157" s="28"/>
      <c r="H157" s="39">
        <f>SUM(H142:H156)</f>
        <v>4242</v>
      </c>
      <c r="I157" s="39">
        <f>SUM(I142:I156)</f>
        <v>1594</v>
      </c>
      <c r="J157" s="39">
        <f>SUM(J142:J156)</f>
        <v>2648</v>
      </c>
      <c r="K157" s="39">
        <f>SUM(K142:K156)</f>
        <v>2160</v>
      </c>
      <c r="L157" s="69">
        <f>SUM(L142:L156)</f>
        <v>1988</v>
      </c>
      <c r="M157" s="114" t="str">
        <f>IF(SUM(M142:M156)&gt;100,"－",SUM(M142:M156))</f>
        <v>－</v>
      </c>
      <c r="N157" s="6" t="str">
        <f>IF(SUM(N142:N156)&gt;100,"－",SUM(N142:N156))</f>
        <v>－</v>
      </c>
      <c r="O157" s="6" t="str">
        <f>IF(SUM(O142:O156)&gt;100,"－",SUM(O142:O156))</f>
        <v>－</v>
      </c>
      <c r="P157" s="6" t="str">
        <f>IF(SUM(P142:P156)&gt;100,"－",SUM(P142:P156))</f>
        <v>－</v>
      </c>
      <c r="Q157" s="6" t="str">
        <f>IF(SUM(Q142:Q156)&gt;100,"－",SUM(Q142:Q156))</f>
        <v>－</v>
      </c>
      <c r="R157" s="23"/>
      <c r="S157" s="23"/>
      <c r="T157" s="23"/>
    </row>
    <row r="158" spans="1:20" ht="15" customHeight="1" x14ac:dyDescent="0.15">
      <c r="B158" s="63"/>
      <c r="C158" s="63"/>
      <c r="D158" s="54"/>
      <c r="E158" s="14"/>
      <c r="F158" s="14"/>
      <c r="G158" s="14"/>
      <c r="H158" s="14"/>
      <c r="I158" s="14"/>
      <c r="J158" s="14"/>
      <c r="K158" s="14"/>
      <c r="L158" s="14"/>
      <c r="M158" s="44"/>
      <c r="T158" s="14"/>
    </row>
    <row r="159" spans="1:20" ht="15" customHeight="1" x14ac:dyDescent="0.15">
      <c r="A159" s="1" t="s">
        <v>847</v>
      </c>
      <c r="D159" s="7"/>
      <c r="E159" s="7"/>
      <c r="H159" s="1"/>
      <c r="I159" s="1"/>
      <c r="J159" s="1"/>
      <c r="K159" s="1"/>
      <c r="N159" s="7"/>
    </row>
    <row r="160" spans="1:20" ht="15" customHeight="1" x14ac:dyDescent="0.15">
      <c r="B160" s="65"/>
      <c r="C160" s="33"/>
      <c r="D160" s="33"/>
      <c r="E160" s="33"/>
      <c r="F160" s="33"/>
      <c r="G160" s="33"/>
      <c r="H160" s="80"/>
      <c r="I160" s="87"/>
      <c r="J160" s="84" t="s">
        <v>2</v>
      </c>
      <c r="K160" s="87"/>
      <c r="L160" s="87"/>
      <c r="M160" s="110"/>
      <c r="N160" s="87"/>
      <c r="O160" s="84" t="s">
        <v>3</v>
      </c>
      <c r="P160" s="87"/>
      <c r="Q160" s="85"/>
    </row>
    <row r="161" spans="1:20" ht="19.2" x14ac:dyDescent="0.15">
      <c r="B161" s="78"/>
      <c r="C161" s="7"/>
      <c r="D161" s="7"/>
      <c r="E161" s="7"/>
      <c r="H161" s="98" t="s">
        <v>589</v>
      </c>
      <c r="I161" s="98" t="s">
        <v>231</v>
      </c>
      <c r="J161" s="98" t="s">
        <v>232</v>
      </c>
      <c r="K161" s="98" t="s">
        <v>591</v>
      </c>
      <c r="L161" s="104" t="s">
        <v>234</v>
      </c>
      <c r="M161" s="107" t="s">
        <v>589</v>
      </c>
      <c r="N161" s="98" t="s">
        <v>231</v>
      </c>
      <c r="O161" s="98" t="s">
        <v>232</v>
      </c>
      <c r="P161" s="98" t="s">
        <v>591</v>
      </c>
      <c r="Q161" s="98" t="s">
        <v>234</v>
      </c>
    </row>
    <row r="162" spans="1:20" ht="10.8" x14ac:dyDescent="0.15">
      <c r="B162" s="35"/>
      <c r="C162" s="89"/>
      <c r="D162" s="89"/>
      <c r="E162" s="89"/>
      <c r="F162" s="89"/>
      <c r="G162" s="89"/>
      <c r="H162" s="37"/>
      <c r="I162" s="37"/>
      <c r="J162" s="37"/>
      <c r="K162" s="37"/>
      <c r="L162" s="67"/>
      <c r="M162" s="111">
        <f>M$5</f>
        <v>2028</v>
      </c>
      <c r="N162" s="2">
        <f>N$5</f>
        <v>726</v>
      </c>
      <c r="O162" s="2">
        <f>O$5</f>
        <v>1302</v>
      </c>
      <c r="P162" s="2">
        <f>P$5</f>
        <v>1088</v>
      </c>
      <c r="Q162" s="2">
        <f>Q$5</f>
        <v>1011</v>
      </c>
      <c r="R162" s="91"/>
      <c r="S162" s="91"/>
    </row>
    <row r="163" spans="1:20" ht="12" customHeight="1" x14ac:dyDescent="0.15">
      <c r="B163" s="32" t="s">
        <v>848</v>
      </c>
      <c r="C163" s="235"/>
      <c r="D163" s="235"/>
      <c r="E163" s="235"/>
      <c r="F163" s="255"/>
      <c r="G163" s="255"/>
      <c r="H163" s="17">
        <v>741</v>
      </c>
      <c r="I163" s="17">
        <v>425</v>
      </c>
      <c r="J163" s="17">
        <v>316</v>
      </c>
      <c r="K163" s="17">
        <v>240</v>
      </c>
      <c r="L163" s="105">
        <v>205</v>
      </c>
      <c r="M163" s="112">
        <f>H163/M$162*100</f>
        <v>36.538461538461533</v>
      </c>
      <c r="N163" s="3">
        <f t="shared" ref="N163:N165" si="54">I163/N$162*100</f>
        <v>58.539944903581265</v>
      </c>
      <c r="O163" s="3">
        <f t="shared" ref="O163:O165" si="55">J163/O$162*100</f>
        <v>24.270353302611365</v>
      </c>
      <c r="P163" s="3">
        <f t="shared" ref="P163:P165" si="56">K163/P$162*100</f>
        <v>22.058823529411764</v>
      </c>
      <c r="Q163" s="3">
        <f t="shared" ref="Q163:Q165" si="57">L163/Q$162*100</f>
        <v>20.276953511374877</v>
      </c>
      <c r="R163" s="81"/>
      <c r="S163" s="81"/>
      <c r="T163" s="91"/>
    </row>
    <row r="164" spans="1:20" ht="15" customHeight="1" x14ac:dyDescent="0.15">
      <c r="B164" s="34" t="s">
        <v>849</v>
      </c>
      <c r="C164" s="235"/>
      <c r="D164" s="235"/>
      <c r="E164" s="235"/>
      <c r="F164" s="255"/>
      <c r="G164" s="255"/>
      <c r="H164" s="18">
        <v>1170</v>
      </c>
      <c r="I164" s="18">
        <v>267</v>
      </c>
      <c r="J164" s="18">
        <v>903</v>
      </c>
      <c r="K164" s="18">
        <v>777</v>
      </c>
      <c r="L164" s="68">
        <v>739</v>
      </c>
      <c r="M164" s="113">
        <f t="shared" ref="M164:M165" si="58">H164/M$162*100</f>
        <v>57.692307692307686</v>
      </c>
      <c r="N164" s="4">
        <f t="shared" si="54"/>
        <v>36.776859504132233</v>
      </c>
      <c r="O164" s="4">
        <f t="shared" si="55"/>
        <v>69.354838709677423</v>
      </c>
      <c r="P164" s="4">
        <f t="shared" si="56"/>
        <v>71.41544117647058</v>
      </c>
      <c r="Q164" s="4">
        <f t="shared" si="57"/>
        <v>73.095944609297732</v>
      </c>
      <c r="R164" s="81"/>
      <c r="S164" s="81"/>
      <c r="T164" s="81"/>
    </row>
    <row r="165" spans="1:20" ht="15" customHeight="1" x14ac:dyDescent="0.15">
      <c r="B165" s="35" t="s">
        <v>0</v>
      </c>
      <c r="C165" s="89"/>
      <c r="D165" s="89"/>
      <c r="E165" s="89"/>
      <c r="F165" s="89"/>
      <c r="G165" s="89"/>
      <c r="H165" s="19">
        <v>117</v>
      </c>
      <c r="I165" s="19">
        <v>34</v>
      </c>
      <c r="J165" s="19">
        <v>83</v>
      </c>
      <c r="K165" s="19">
        <v>71</v>
      </c>
      <c r="L165" s="73">
        <v>67</v>
      </c>
      <c r="M165" s="117">
        <f t="shared" si="58"/>
        <v>5.7692307692307692</v>
      </c>
      <c r="N165" s="5">
        <f t="shared" si="54"/>
        <v>4.6831955922865012</v>
      </c>
      <c r="O165" s="5">
        <f t="shared" si="55"/>
        <v>6.3748079877112129</v>
      </c>
      <c r="P165" s="5">
        <f t="shared" si="56"/>
        <v>6.5257352941176476</v>
      </c>
      <c r="Q165" s="5">
        <f t="shared" si="57"/>
        <v>6.627101879327399</v>
      </c>
      <c r="R165" s="23"/>
      <c r="S165" s="23"/>
      <c r="T165" s="81"/>
    </row>
    <row r="166" spans="1:20" ht="15" customHeight="1" x14ac:dyDescent="0.15">
      <c r="B166" s="38" t="s">
        <v>1</v>
      </c>
      <c r="C166" s="79"/>
      <c r="D166" s="79"/>
      <c r="E166" s="79"/>
      <c r="F166" s="79"/>
      <c r="G166" s="79"/>
      <c r="H166" s="39">
        <f>SUM(H163:H165)</f>
        <v>2028</v>
      </c>
      <c r="I166" s="39">
        <f>SUM(I163:I165)</f>
        <v>726</v>
      </c>
      <c r="J166" s="39">
        <f>SUM(J163:J165)</f>
        <v>1302</v>
      </c>
      <c r="K166" s="39">
        <f>SUM(K163:K165)</f>
        <v>1088</v>
      </c>
      <c r="L166" s="69">
        <f>SUM(L163:L165)</f>
        <v>1011</v>
      </c>
      <c r="M166" s="114">
        <f>IF(SUM(M163:M165)&gt;100,"－",SUM(M163:M165))</f>
        <v>100</v>
      </c>
      <c r="N166" s="6">
        <f>IF(SUM(N163:N165)&gt;100,"－",SUM(N163:N165))</f>
        <v>100</v>
      </c>
      <c r="O166" s="6">
        <f>IF(SUM(O163:O165)&gt;100,"－",SUM(O163:O165))</f>
        <v>100</v>
      </c>
      <c r="P166" s="6">
        <f>IF(SUM(P163:P165)&gt;100,"－",SUM(P163:P165))</f>
        <v>100</v>
      </c>
      <c r="Q166" s="6">
        <f>IF(SUM(Q163:Q165)&gt;100,"－",SUM(Q163:Q165))</f>
        <v>100</v>
      </c>
      <c r="R166" s="23"/>
      <c r="S166" s="23"/>
      <c r="T166" s="23"/>
    </row>
    <row r="167" spans="1:20" ht="15" customHeight="1" x14ac:dyDescent="0.15">
      <c r="B167" s="63"/>
      <c r="C167" s="63"/>
      <c r="D167" s="54"/>
      <c r="E167" s="14"/>
      <c r="F167" s="14"/>
      <c r="G167" s="14"/>
      <c r="H167" s="14"/>
      <c r="I167" s="14"/>
      <c r="J167" s="14"/>
      <c r="K167" s="14"/>
      <c r="L167" s="14"/>
      <c r="M167" s="44"/>
      <c r="T167" s="23"/>
    </row>
    <row r="168" spans="1:20" ht="15" customHeight="1" x14ac:dyDescent="0.15">
      <c r="A168" s="1" t="s">
        <v>850</v>
      </c>
      <c r="D168" s="7"/>
      <c r="E168" s="7"/>
      <c r="H168" s="1"/>
      <c r="I168" s="1"/>
      <c r="J168" s="1"/>
      <c r="K168" s="1"/>
      <c r="N168" s="7"/>
    </row>
    <row r="169" spans="1:20" ht="15" customHeight="1" x14ac:dyDescent="0.15">
      <c r="B169" s="65"/>
      <c r="C169" s="33"/>
      <c r="D169" s="33"/>
      <c r="E169" s="33"/>
      <c r="F169" s="33"/>
      <c r="G169" s="33"/>
      <c r="H169" s="80"/>
      <c r="I169" s="87"/>
      <c r="J169" s="84" t="s">
        <v>2</v>
      </c>
      <c r="K169" s="87"/>
      <c r="L169" s="87"/>
      <c r="M169" s="110"/>
      <c r="N169" s="87"/>
      <c r="O169" s="84" t="s">
        <v>3</v>
      </c>
      <c r="P169" s="87"/>
      <c r="Q169" s="85"/>
    </row>
    <row r="170" spans="1:20" ht="19.2" x14ac:dyDescent="0.15">
      <c r="B170" s="78"/>
      <c r="C170" s="7"/>
      <c r="D170" s="7"/>
      <c r="E170" s="7"/>
      <c r="H170" s="98" t="s">
        <v>589</v>
      </c>
      <c r="I170" s="98" t="s">
        <v>231</v>
      </c>
      <c r="J170" s="98" t="s">
        <v>232</v>
      </c>
      <c r="K170" s="98" t="s">
        <v>591</v>
      </c>
      <c r="L170" s="104" t="s">
        <v>234</v>
      </c>
      <c r="M170" s="107" t="s">
        <v>589</v>
      </c>
      <c r="N170" s="98" t="s">
        <v>231</v>
      </c>
      <c r="O170" s="98" t="s">
        <v>232</v>
      </c>
      <c r="P170" s="98" t="s">
        <v>591</v>
      </c>
      <c r="Q170" s="98" t="s">
        <v>234</v>
      </c>
    </row>
    <row r="171" spans="1:20" ht="10.8" x14ac:dyDescent="0.15">
      <c r="B171" s="35"/>
      <c r="C171" s="89"/>
      <c r="D171" s="89"/>
      <c r="E171" s="89"/>
      <c r="F171" s="89"/>
      <c r="G171" s="89"/>
      <c r="H171" s="37"/>
      <c r="I171" s="37"/>
      <c r="J171" s="37"/>
      <c r="K171" s="37"/>
      <c r="L171" s="67"/>
      <c r="M171" s="111">
        <f>M$5</f>
        <v>2028</v>
      </c>
      <c r="N171" s="2">
        <f>N$5</f>
        <v>726</v>
      </c>
      <c r="O171" s="2">
        <f>O$5</f>
        <v>1302</v>
      </c>
      <c r="P171" s="2">
        <f>P$5</f>
        <v>1088</v>
      </c>
      <c r="Q171" s="2">
        <f>Q$5</f>
        <v>1011</v>
      </c>
      <c r="R171" s="91"/>
      <c r="S171" s="91"/>
    </row>
    <row r="172" spans="1:20" ht="12" customHeight="1" x14ac:dyDescent="0.15">
      <c r="B172" s="32" t="s">
        <v>855</v>
      </c>
      <c r="C172" s="255"/>
      <c r="D172" s="255"/>
      <c r="E172" s="255"/>
      <c r="F172" s="255"/>
      <c r="G172" s="255"/>
      <c r="H172" s="17">
        <v>875</v>
      </c>
      <c r="I172" s="17">
        <v>398</v>
      </c>
      <c r="J172" s="17">
        <v>477</v>
      </c>
      <c r="K172" s="17">
        <v>310</v>
      </c>
      <c r="L172" s="105">
        <v>269</v>
      </c>
      <c r="M172" s="112">
        <f>H172/M$171*100</f>
        <v>43.145956607495066</v>
      </c>
      <c r="N172" s="3">
        <f t="shared" ref="N172:N175" si="59">I172/N$171*100</f>
        <v>54.820936639118457</v>
      </c>
      <c r="O172" s="3">
        <f t="shared" ref="O172:O175" si="60">J172/O$171*100</f>
        <v>36.635944700460833</v>
      </c>
      <c r="P172" s="3">
        <f t="shared" ref="P172:P175" si="61">K172/P$171*100</f>
        <v>28.492647058823529</v>
      </c>
      <c r="Q172" s="3">
        <f t="shared" ref="Q172:Q175" si="62">L172/Q$171*100</f>
        <v>26.607319485657765</v>
      </c>
      <c r="R172" s="81"/>
      <c r="S172" s="81"/>
      <c r="T172" s="91"/>
    </row>
    <row r="173" spans="1:20" ht="15" customHeight="1" x14ac:dyDescent="0.15">
      <c r="B173" s="34" t="s">
        <v>856</v>
      </c>
      <c r="C173" s="255"/>
      <c r="D173" s="255"/>
      <c r="E173" s="255"/>
      <c r="F173" s="255"/>
      <c r="G173" s="255"/>
      <c r="H173" s="18">
        <v>804</v>
      </c>
      <c r="I173" s="18">
        <v>273</v>
      </c>
      <c r="J173" s="18">
        <v>531</v>
      </c>
      <c r="K173" s="18">
        <v>431</v>
      </c>
      <c r="L173" s="68">
        <v>406</v>
      </c>
      <c r="M173" s="113">
        <f t="shared" ref="M173" si="63">H173/M$171*100</f>
        <v>39.644970414201183</v>
      </c>
      <c r="N173" s="4">
        <f t="shared" ref="N173" si="64">I173/N$171*100</f>
        <v>37.603305785123972</v>
      </c>
      <c r="O173" s="4">
        <f t="shared" ref="O173" si="65">J173/O$171*100</f>
        <v>40.783410138248847</v>
      </c>
      <c r="P173" s="4">
        <f t="shared" ref="P173" si="66">K173/P$171*100</f>
        <v>39.61397058823529</v>
      </c>
      <c r="Q173" s="4">
        <f t="shared" ref="Q173" si="67">L173/Q$171*100</f>
        <v>40.158259149357072</v>
      </c>
      <c r="R173" s="81"/>
      <c r="S173" s="81"/>
      <c r="T173" s="81"/>
    </row>
    <row r="174" spans="1:20" ht="15" customHeight="1" x14ac:dyDescent="0.15">
      <c r="B174" s="34" t="s">
        <v>857</v>
      </c>
      <c r="C174" s="255"/>
      <c r="D174" s="255"/>
      <c r="E174" s="255"/>
      <c r="F174" s="255"/>
      <c r="G174" s="255"/>
      <c r="H174" s="18">
        <v>236</v>
      </c>
      <c r="I174" s="18">
        <v>31</v>
      </c>
      <c r="J174" s="18">
        <v>205</v>
      </c>
      <c r="K174" s="18">
        <v>269</v>
      </c>
      <c r="L174" s="68">
        <v>260</v>
      </c>
      <c r="M174" s="113">
        <f t="shared" ref="M174:M175" si="68">H174/M$171*100</f>
        <v>11.637080867850099</v>
      </c>
      <c r="N174" s="4">
        <f t="shared" si="59"/>
        <v>4.2699724517906334</v>
      </c>
      <c r="O174" s="4">
        <f t="shared" si="60"/>
        <v>15.745007680491552</v>
      </c>
      <c r="P174" s="4">
        <f t="shared" si="61"/>
        <v>24.724264705882355</v>
      </c>
      <c r="Q174" s="4">
        <f t="shared" si="62"/>
        <v>25.71711177052423</v>
      </c>
      <c r="R174" s="81"/>
      <c r="S174" s="81"/>
      <c r="T174" s="81"/>
    </row>
    <row r="175" spans="1:20" ht="15" customHeight="1" x14ac:dyDescent="0.15">
      <c r="B175" s="35" t="s">
        <v>0</v>
      </c>
      <c r="C175" s="89"/>
      <c r="D175" s="89"/>
      <c r="E175" s="89"/>
      <c r="F175" s="89"/>
      <c r="G175" s="89"/>
      <c r="H175" s="19">
        <v>113</v>
      </c>
      <c r="I175" s="19">
        <v>24</v>
      </c>
      <c r="J175" s="19">
        <v>89</v>
      </c>
      <c r="K175" s="19">
        <v>78</v>
      </c>
      <c r="L175" s="73">
        <v>76</v>
      </c>
      <c r="M175" s="117">
        <f t="shared" si="68"/>
        <v>5.5719921104536487</v>
      </c>
      <c r="N175" s="5">
        <f t="shared" si="59"/>
        <v>3.3057851239669422</v>
      </c>
      <c r="O175" s="5">
        <f t="shared" si="60"/>
        <v>6.8356374807987716</v>
      </c>
      <c r="P175" s="5">
        <f t="shared" si="61"/>
        <v>7.1691176470588234</v>
      </c>
      <c r="Q175" s="5">
        <f t="shared" si="62"/>
        <v>7.5173095944609303</v>
      </c>
      <c r="R175" s="23"/>
      <c r="S175" s="23"/>
      <c r="T175" s="81"/>
    </row>
    <row r="176" spans="1:20" ht="15" customHeight="1" x14ac:dyDescent="0.15">
      <c r="B176" s="38" t="s">
        <v>1</v>
      </c>
      <c r="C176" s="79"/>
      <c r="D176" s="79"/>
      <c r="E176" s="79"/>
      <c r="F176" s="79"/>
      <c r="G176" s="79"/>
      <c r="H176" s="39">
        <f>SUM(H172:H175)</f>
        <v>2028</v>
      </c>
      <c r="I176" s="39">
        <f>SUM(I172:I175)</f>
        <v>726</v>
      </c>
      <c r="J176" s="39">
        <f>SUM(J172:J175)</f>
        <v>1302</v>
      </c>
      <c r="K176" s="39">
        <f>SUM(K172:K175)</f>
        <v>1088</v>
      </c>
      <c r="L176" s="69">
        <f>SUM(L172:L175)</f>
        <v>1011</v>
      </c>
      <c r="M176" s="114">
        <f>IF(SUM(M172:M175)&gt;100,"－",SUM(M172:M175))</f>
        <v>100</v>
      </c>
      <c r="N176" s="6">
        <f>IF(SUM(N172:N175)&gt;100,"－",SUM(N172:N175))</f>
        <v>100.00000000000001</v>
      </c>
      <c r="O176" s="6">
        <f>IF(SUM(O172:O175)&gt;100,"－",SUM(O172:O175))</f>
        <v>100</v>
      </c>
      <c r="P176" s="6">
        <f>IF(SUM(P172:P175)&gt;100,"－",SUM(P172:P175))</f>
        <v>99.999999999999986</v>
      </c>
      <c r="Q176" s="6">
        <f>IF(SUM(Q172:Q175)&gt;100,"－",SUM(Q172:Q175))</f>
        <v>99.999999999999986</v>
      </c>
      <c r="R176" s="23"/>
      <c r="S176" s="23"/>
      <c r="T176" s="23"/>
    </row>
    <row r="177" spans="1:20" ht="15" customHeight="1" x14ac:dyDescent="0.15">
      <c r="B177" s="63"/>
      <c r="C177" s="63"/>
      <c r="D177" s="54"/>
      <c r="E177" s="14"/>
      <c r="F177" s="14"/>
      <c r="G177" s="14"/>
      <c r="H177" s="14"/>
      <c r="I177" s="14"/>
      <c r="J177" s="14"/>
      <c r="K177" s="14"/>
      <c r="L177" s="14"/>
      <c r="M177" s="44"/>
      <c r="T177" s="23"/>
    </row>
    <row r="178" spans="1:20" ht="15" customHeight="1" x14ac:dyDescent="0.15">
      <c r="A178" s="1" t="s">
        <v>854</v>
      </c>
      <c r="D178" s="7"/>
      <c r="E178" s="7"/>
      <c r="H178" s="1"/>
      <c r="I178" s="1"/>
      <c r="J178" s="1"/>
      <c r="K178" s="1"/>
      <c r="N178" s="7"/>
    </row>
    <row r="179" spans="1:20" ht="15" customHeight="1" x14ac:dyDescent="0.15">
      <c r="B179" s="65"/>
      <c r="C179" s="33"/>
      <c r="D179" s="33"/>
      <c r="E179" s="33"/>
      <c r="F179" s="33"/>
      <c r="G179" s="33"/>
      <c r="H179" s="80"/>
      <c r="I179" s="87"/>
      <c r="J179" s="84" t="s">
        <v>2</v>
      </c>
      <c r="K179" s="87"/>
      <c r="L179" s="87"/>
      <c r="M179" s="110"/>
      <c r="N179" s="87"/>
      <c r="O179" s="84" t="s">
        <v>3</v>
      </c>
      <c r="P179" s="87"/>
      <c r="Q179" s="85"/>
    </row>
    <row r="180" spans="1:20" ht="19.2" x14ac:dyDescent="0.15">
      <c r="B180" s="78"/>
      <c r="C180" s="7"/>
      <c r="D180" s="7"/>
      <c r="E180" s="7"/>
      <c r="H180" s="98" t="s">
        <v>589</v>
      </c>
      <c r="I180" s="98" t="s">
        <v>231</v>
      </c>
      <c r="J180" s="98" t="s">
        <v>232</v>
      </c>
      <c r="K180" s="98" t="s">
        <v>591</v>
      </c>
      <c r="L180" s="104" t="s">
        <v>234</v>
      </c>
      <c r="M180" s="107" t="s">
        <v>589</v>
      </c>
      <c r="N180" s="98" t="s">
        <v>231</v>
      </c>
      <c r="O180" s="98" t="s">
        <v>232</v>
      </c>
      <c r="P180" s="98" t="s">
        <v>591</v>
      </c>
      <c r="Q180" s="98" t="s">
        <v>234</v>
      </c>
    </row>
    <row r="181" spans="1:20" ht="10.8" x14ac:dyDescent="0.15">
      <c r="B181" s="35"/>
      <c r="C181" s="89"/>
      <c r="D181" s="89"/>
      <c r="E181" s="89"/>
      <c r="F181" s="89"/>
      <c r="G181" s="89"/>
      <c r="H181" s="37"/>
      <c r="I181" s="37"/>
      <c r="J181" s="37"/>
      <c r="K181" s="37"/>
      <c r="L181" s="67"/>
      <c r="M181" s="111">
        <f>M$5</f>
        <v>2028</v>
      </c>
      <c r="N181" s="2">
        <f>N$5</f>
        <v>726</v>
      </c>
      <c r="O181" s="2">
        <f>O$5</f>
        <v>1302</v>
      </c>
      <c r="P181" s="2">
        <f>P$5</f>
        <v>1088</v>
      </c>
      <c r="Q181" s="2">
        <f>Q$5</f>
        <v>1011</v>
      </c>
      <c r="R181" s="91"/>
      <c r="S181" s="91"/>
    </row>
    <row r="182" spans="1:20" ht="12" customHeight="1" x14ac:dyDescent="0.15">
      <c r="B182" s="32" t="s">
        <v>855</v>
      </c>
      <c r="C182" s="255"/>
      <c r="D182" s="255"/>
      <c r="E182" s="255"/>
      <c r="F182" s="255"/>
      <c r="G182" s="255"/>
      <c r="H182" s="17">
        <v>713</v>
      </c>
      <c r="I182" s="17">
        <v>355</v>
      </c>
      <c r="J182" s="17">
        <v>358</v>
      </c>
      <c r="K182" s="17">
        <v>237</v>
      </c>
      <c r="L182" s="105">
        <v>206</v>
      </c>
      <c r="M182" s="112">
        <f>H182/M$181*100</f>
        <v>35.157790927021701</v>
      </c>
      <c r="N182" s="3">
        <f t="shared" ref="N182:N185" si="69">I182/N$181*100</f>
        <v>48.89807162534435</v>
      </c>
      <c r="O182" s="3">
        <f t="shared" ref="O182:O185" si="70">J182/O$181*100</f>
        <v>27.496159754224269</v>
      </c>
      <c r="P182" s="3">
        <f t="shared" ref="P182:P185" si="71">K182/P$181*100</f>
        <v>21.78308823529412</v>
      </c>
      <c r="Q182" s="3">
        <f t="shared" ref="Q182:Q185" si="72">L182/Q$181*100</f>
        <v>20.375865479723046</v>
      </c>
      <c r="R182" s="81"/>
      <c r="S182" s="81"/>
      <c r="T182" s="91"/>
    </row>
    <row r="183" spans="1:20" ht="15" customHeight="1" x14ac:dyDescent="0.15">
      <c r="B183" s="34" t="s">
        <v>856</v>
      </c>
      <c r="C183" s="255"/>
      <c r="D183" s="255"/>
      <c r="E183" s="255"/>
      <c r="F183" s="255"/>
      <c r="G183" s="255"/>
      <c r="H183" s="18">
        <v>881</v>
      </c>
      <c r="I183" s="18">
        <v>295</v>
      </c>
      <c r="J183" s="18">
        <v>586</v>
      </c>
      <c r="K183" s="18">
        <v>466</v>
      </c>
      <c r="L183" s="68">
        <v>432</v>
      </c>
      <c r="M183" s="113">
        <f t="shared" ref="M183:M185" si="73">H183/M$181*100</f>
        <v>43.441814595660752</v>
      </c>
      <c r="N183" s="4">
        <f t="shared" si="69"/>
        <v>40.633608815426996</v>
      </c>
      <c r="O183" s="4">
        <f t="shared" si="70"/>
        <v>45.007680491551461</v>
      </c>
      <c r="P183" s="4">
        <f t="shared" si="71"/>
        <v>42.830882352941174</v>
      </c>
      <c r="Q183" s="4">
        <f t="shared" si="72"/>
        <v>42.729970326409493</v>
      </c>
      <c r="R183" s="81"/>
      <c r="S183" s="81"/>
      <c r="T183" s="81"/>
    </row>
    <row r="184" spans="1:20" ht="15" customHeight="1" x14ac:dyDescent="0.15">
      <c r="B184" s="34" t="s">
        <v>857</v>
      </c>
      <c r="C184" s="255"/>
      <c r="D184" s="255"/>
      <c r="E184" s="255"/>
      <c r="F184" s="255"/>
      <c r="G184" s="255"/>
      <c r="H184" s="18">
        <v>307</v>
      </c>
      <c r="I184" s="18">
        <v>45</v>
      </c>
      <c r="J184" s="18">
        <v>262</v>
      </c>
      <c r="K184" s="18">
        <v>296</v>
      </c>
      <c r="L184" s="68">
        <v>287</v>
      </c>
      <c r="M184" s="113">
        <f t="shared" si="73"/>
        <v>15.138067061143984</v>
      </c>
      <c r="N184" s="4">
        <f t="shared" si="69"/>
        <v>6.1983471074380168</v>
      </c>
      <c r="O184" s="4">
        <f t="shared" si="70"/>
        <v>20.122887864823351</v>
      </c>
      <c r="P184" s="4">
        <f t="shared" si="71"/>
        <v>27.205882352941174</v>
      </c>
      <c r="Q184" s="4">
        <f t="shared" si="72"/>
        <v>28.387734915924828</v>
      </c>
      <c r="R184" s="81"/>
      <c r="S184" s="81"/>
      <c r="T184" s="81"/>
    </row>
    <row r="185" spans="1:20" ht="15" customHeight="1" x14ac:dyDescent="0.15">
      <c r="B185" s="35" t="s">
        <v>0</v>
      </c>
      <c r="C185" s="89"/>
      <c r="D185" s="89"/>
      <c r="E185" s="89"/>
      <c r="F185" s="89"/>
      <c r="G185" s="89"/>
      <c r="H185" s="19">
        <v>127</v>
      </c>
      <c r="I185" s="19">
        <v>31</v>
      </c>
      <c r="J185" s="19">
        <v>96</v>
      </c>
      <c r="K185" s="19">
        <v>89</v>
      </c>
      <c r="L185" s="73">
        <v>86</v>
      </c>
      <c r="M185" s="117">
        <f t="shared" si="73"/>
        <v>6.2623274161735702</v>
      </c>
      <c r="N185" s="5">
        <f t="shared" si="69"/>
        <v>4.2699724517906334</v>
      </c>
      <c r="O185" s="5">
        <f t="shared" si="70"/>
        <v>7.3732718894009217</v>
      </c>
      <c r="P185" s="5">
        <f t="shared" si="71"/>
        <v>8.180147058823529</v>
      </c>
      <c r="Q185" s="5">
        <f t="shared" si="72"/>
        <v>8.5064292779426314</v>
      </c>
      <c r="R185" s="23"/>
      <c r="S185" s="23"/>
      <c r="T185" s="81"/>
    </row>
    <row r="186" spans="1:20" ht="15" customHeight="1" x14ac:dyDescent="0.15">
      <c r="B186" s="38" t="s">
        <v>1</v>
      </c>
      <c r="C186" s="79"/>
      <c r="D186" s="79"/>
      <c r="E186" s="79"/>
      <c r="F186" s="79"/>
      <c r="G186" s="79"/>
      <c r="H186" s="39">
        <f>SUM(H182:H185)</f>
        <v>2028</v>
      </c>
      <c r="I186" s="39">
        <f>SUM(I182:I185)</f>
        <v>726</v>
      </c>
      <c r="J186" s="39">
        <f>SUM(J182:J185)</f>
        <v>1302</v>
      </c>
      <c r="K186" s="39">
        <f>SUM(K182:K185)</f>
        <v>1088</v>
      </c>
      <c r="L186" s="69">
        <f>SUM(L182:L185)</f>
        <v>1011</v>
      </c>
      <c r="M186" s="114">
        <f>IF(SUM(M182:M185)&gt;100,"－",SUM(M182:M185))</f>
        <v>100.00000000000001</v>
      </c>
      <c r="N186" s="6">
        <f>IF(SUM(N182:N185)&gt;100,"－",SUM(N182:N185))</f>
        <v>99.999999999999986</v>
      </c>
      <c r="O186" s="6">
        <f>IF(SUM(O182:O185)&gt;100,"－",SUM(O182:O185))</f>
        <v>100.00000000000001</v>
      </c>
      <c r="P186" s="6">
        <f>IF(SUM(P182:P185)&gt;100,"－",SUM(P182:P185))</f>
        <v>100</v>
      </c>
      <c r="Q186" s="6">
        <f>IF(SUM(Q182:Q185)&gt;100,"－",SUM(Q182:Q185))</f>
        <v>100</v>
      </c>
      <c r="R186" s="23"/>
      <c r="S186" s="23"/>
      <c r="T186" s="23"/>
    </row>
    <row r="187" spans="1:20" ht="15" customHeight="1" x14ac:dyDescent="0.15">
      <c r="B187" s="63"/>
      <c r="C187" s="63"/>
      <c r="D187" s="54"/>
      <c r="E187" s="14"/>
      <c r="F187" s="14"/>
      <c r="G187" s="14"/>
      <c r="H187" s="14"/>
      <c r="I187" s="14"/>
      <c r="J187" s="14"/>
      <c r="K187" s="14"/>
      <c r="L187" s="14"/>
      <c r="M187" s="44"/>
      <c r="T187" s="23"/>
    </row>
    <row r="188" spans="1:20" ht="15" customHeight="1" x14ac:dyDescent="0.15">
      <c r="A188" s="74" t="s">
        <v>858</v>
      </c>
      <c r="B188" s="63"/>
      <c r="C188" s="63"/>
      <c r="D188" s="54"/>
      <c r="E188" s="14"/>
      <c r="F188" s="14"/>
      <c r="G188" s="14"/>
      <c r="H188" s="14"/>
      <c r="I188" s="14"/>
      <c r="J188" s="14"/>
      <c r="K188" s="14"/>
      <c r="L188" s="14"/>
      <c r="M188" s="44"/>
    </row>
    <row r="189" spans="1:20" ht="15" customHeight="1" x14ac:dyDescent="0.15">
      <c r="A189" s="1" t="s">
        <v>859</v>
      </c>
      <c r="D189" s="7"/>
      <c r="E189" s="7"/>
      <c r="H189" s="1"/>
      <c r="I189" s="1"/>
      <c r="J189" s="1"/>
      <c r="K189" s="1"/>
      <c r="N189" s="7"/>
    </row>
    <row r="190" spans="1:20" ht="15" customHeight="1" x14ac:dyDescent="0.15">
      <c r="B190" s="65"/>
      <c r="C190" s="33"/>
      <c r="D190" s="33"/>
      <c r="E190" s="33"/>
      <c r="F190" s="33"/>
      <c r="G190" s="33"/>
      <c r="H190" s="80"/>
      <c r="I190" s="87"/>
      <c r="J190" s="84" t="s">
        <v>2</v>
      </c>
      <c r="K190" s="87"/>
      <c r="L190" s="87"/>
      <c r="M190" s="110"/>
      <c r="N190" s="87"/>
      <c r="O190" s="84" t="s">
        <v>3</v>
      </c>
      <c r="P190" s="87"/>
      <c r="Q190" s="85"/>
    </row>
    <row r="191" spans="1:20" ht="19.2" x14ac:dyDescent="0.15">
      <c r="B191" s="78"/>
      <c r="C191" s="7"/>
      <c r="D191" s="7"/>
      <c r="E191" s="7"/>
      <c r="H191" s="98" t="s">
        <v>589</v>
      </c>
      <c r="I191" s="98" t="s">
        <v>231</v>
      </c>
      <c r="J191" s="98" t="s">
        <v>232</v>
      </c>
      <c r="K191" s="98" t="s">
        <v>591</v>
      </c>
      <c r="L191" s="104" t="s">
        <v>234</v>
      </c>
      <c r="M191" s="107" t="s">
        <v>589</v>
      </c>
      <c r="N191" s="98" t="s">
        <v>231</v>
      </c>
      <c r="O191" s="98" t="s">
        <v>232</v>
      </c>
      <c r="P191" s="98" t="s">
        <v>591</v>
      </c>
      <c r="Q191" s="98" t="s">
        <v>234</v>
      </c>
    </row>
    <row r="192" spans="1:20" ht="10.8" x14ac:dyDescent="0.15">
      <c r="B192" s="35"/>
      <c r="C192" s="89"/>
      <c r="D192" s="89"/>
      <c r="E192" s="89"/>
      <c r="F192" s="89"/>
      <c r="G192" s="89"/>
      <c r="H192" s="37"/>
      <c r="I192" s="37"/>
      <c r="J192" s="37"/>
      <c r="K192" s="37"/>
      <c r="L192" s="67"/>
      <c r="M192" s="111">
        <f>SUM(H$182:H$183)</f>
        <v>1594</v>
      </c>
      <c r="N192" s="2">
        <f t="shared" ref="N192:Q192" si="74">SUM(I$182:I$183)</f>
        <v>650</v>
      </c>
      <c r="O192" s="2">
        <f t="shared" si="74"/>
        <v>944</v>
      </c>
      <c r="P192" s="2">
        <f t="shared" si="74"/>
        <v>703</v>
      </c>
      <c r="Q192" s="2">
        <f t="shared" si="74"/>
        <v>638</v>
      </c>
      <c r="R192" s="91"/>
      <c r="S192" s="91"/>
    </row>
    <row r="193" spans="1:21" ht="12" customHeight="1" x14ac:dyDescent="0.15">
      <c r="B193" s="32" t="s">
        <v>848</v>
      </c>
      <c r="C193" s="255"/>
      <c r="D193" s="255"/>
      <c r="E193" s="255"/>
      <c r="F193" s="255"/>
      <c r="G193" s="255"/>
      <c r="H193" s="17">
        <v>1149</v>
      </c>
      <c r="I193" s="17">
        <v>519</v>
      </c>
      <c r="J193" s="17">
        <v>630</v>
      </c>
      <c r="K193" s="17">
        <v>468</v>
      </c>
      <c r="L193" s="105">
        <v>418</v>
      </c>
      <c r="M193" s="112">
        <f>H193/M$192*100</f>
        <v>72.082810539523209</v>
      </c>
      <c r="N193" s="3">
        <f t="shared" ref="N193:N195" si="75">I193/N$192*100</f>
        <v>79.84615384615384</v>
      </c>
      <c r="O193" s="3">
        <f t="shared" ref="O193:O195" si="76">J193/O$192*100</f>
        <v>66.737288135593218</v>
      </c>
      <c r="P193" s="3">
        <f t="shared" ref="P193:P195" si="77">K193/P$192*100</f>
        <v>66.571834992887631</v>
      </c>
      <c r="Q193" s="3">
        <f t="shared" ref="Q193:Q195" si="78">L193/Q$192*100</f>
        <v>65.517241379310349</v>
      </c>
      <c r="R193" s="81"/>
      <c r="S193" s="81"/>
      <c r="T193" s="91"/>
    </row>
    <row r="194" spans="1:21" ht="15" customHeight="1" x14ac:dyDescent="0.15">
      <c r="B194" s="34" t="s">
        <v>849</v>
      </c>
      <c r="C194" s="255"/>
      <c r="D194" s="255"/>
      <c r="E194" s="255"/>
      <c r="F194" s="255"/>
      <c r="G194" s="255"/>
      <c r="H194" s="18">
        <v>313</v>
      </c>
      <c r="I194" s="18">
        <v>99</v>
      </c>
      <c r="J194" s="18">
        <v>214</v>
      </c>
      <c r="K194" s="18">
        <v>166</v>
      </c>
      <c r="L194" s="68">
        <v>158</v>
      </c>
      <c r="M194" s="113">
        <f t="shared" ref="M194:M195" si="79">H194/M$192*100</f>
        <v>19.636135508155583</v>
      </c>
      <c r="N194" s="4">
        <f t="shared" si="75"/>
        <v>15.230769230769232</v>
      </c>
      <c r="O194" s="4">
        <f t="shared" si="76"/>
        <v>22.66949152542373</v>
      </c>
      <c r="P194" s="4">
        <f t="shared" si="77"/>
        <v>23.613086770981511</v>
      </c>
      <c r="Q194" s="4">
        <f t="shared" si="78"/>
        <v>24.76489028213166</v>
      </c>
      <c r="R194" s="81"/>
      <c r="S194" s="81"/>
      <c r="T194" s="81"/>
    </row>
    <row r="195" spans="1:21" ht="15" customHeight="1" x14ac:dyDescent="0.15">
      <c r="B195" s="35" t="s">
        <v>0</v>
      </c>
      <c r="C195" s="89"/>
      <c r="D195" s="89"/>
      <c r="E195" s="89"/>
      <c r="F195" s="89"/>
      <c r="G195" s="89"/>
      <c r="H195" s="19">
        <v>132</v>
      </c>
      <c r="I195" s="19">
        <v>32</v>
      </c>
      <c r="J195" s="19">
        <v>100</v>
      </c>
      <c r="K195" s="19">
        <v>69</v>
      </c>
      <c r="L195" s="73">
        <v>62</v>
      </c>
      <c r="M195" s="117">
        <f t="shared" si="79"/>
        <v>8.281053952321205</v>
      </c>
      <c r="N195" s="5">
        <f t="shared" si="75"/>
        <v>4.9230769230769234</v>
      </c>
      <c r="O195" s="5">
        <f t="shared" si="76"/>
        <v>10.59322033898305</v>
      </c>
      <c r="P195" s="5">
        <f t="shared" si="77"/>
        <v>9.8150782361308675</v>
      </c>
      <c r="Q195" s="5">
        <f t="shared" si="78"/>
        <v>9.7178683385579934</v>
      </c>
      <c r="R195" s="23"/>
      <c r="S195" s="23"/>
      <c r="T195" s="81"/>
    </row>
    <row r="196" spans="1:21" ht="15" customHeight="1" x14ac:dyDescent="0.15">
      <c r="B196" s="38" t="s">
        <v>1</v>
      </c>
      <c r="C196" s="79"/>
      <c r="D196" s="79"/>
      <c r="E196" s="79"/>
      <c r="F196" s="79"/>
      <c r="G196" s="79"/>
      <c r="H196" s="39">
        <f>SUM(H193:H195)</f>
        <v>1594</v>
      </c>
      <c r="I196" s="39">
        <f>SUM(I193:I195)</f>
        <v>650</v>
      </c>
      <c r="J196" s="39">
        <f>SUM(J193:J195)</f>
        <v>944</v>
      </c>
      <c r="K196" s="39">
        <f>SUM(K193:K195)</f>
        <v>703</v>
      </c>
      <c r="L196" s="69">
        <f>SUM(L193:L195)</f>
        <v>638</v>
      </c>
      <c r="M196" s="114">
        <f>IF(SUM(M193:M195)&gt;100,"－",SUM(M193:M195))</f>
        <v>100</v>
      </c>
      <c r="N196" s="6">
        <f>IF(SUM(N193:N195)&gt;100,"－",SUM(N193:N195))</f>
        <v>99.999999999999986</v>
      </c>
      <c r="O196" s="6">
        <f>IF(SUM(O193:O195)&gt;100,"－",SUM(O193:O195))</f>
        <v>99.999999999999986</v>
      </c>
      <c r="P196" s="6">
        <f>IF(SUM(P193:P195)&gt;100,"－",SUM(P193:P195))</f>
        <v>100.00000000000001</v>
      </c>
      <c r="Q196" s="6">
        <f>IF(SUM(Q193:Q195)&gt;100,"－",SUM(Q193:Q195))</f>
        <v>100</v>
      </c>
      <c r="R196" s="23"/>
      <c r="S196" s="23"/>
      <c r="T196" s="23"/>
    </row>
    <row r="197" spans="1:21" ht="15" customHeight="1" x14ac:dyDescent="0.15">
      <c r="B197" s="63"/>
      <c r="C197" s="63"/>
      <c r="D197" s="54"/>
      <c r="E197" s="14"/>
      <c r="F197" s="14"/>
      <c r="G197" s="14"/>
      <c r="H197" s="14"/>
      <c r="I197" s="14"/>
      <c r="J197" s="14"/>
      <c r="K197" s="14"/>
      <c r="L197" s="14"/>
      <c r="M197" s="44"/>
      <c r="T197" s="23"/>
    </row>
    <row r="198" spans="1:21" ht="15" customHeight="1" x14ac:dyDescent="0.15">
      <c r="A198" s="74" t="s">
        <v>858</v>
      </c>
      <c r="B198" s="63"/>
      <c r="C198" s="63"/>
      <c r="D198" s="54"/>
      <c r="E198" s="14"/>
      <c r="F198" s="14"/>
      <c r="G198" s="14"/>
      <c r="H198" s="14"/>
      <c r="I198" s="14"/>
      <c r="J198" s="14"/>
      <c r="K198" s="14"/>
      <c r="L198" s="14"/>
      <c r="M198" s="44"/>
    </row>
    <row r="199" spans="1:21" ht="15" customHeight="1" x14ac:dyDescent="0.15">
      <c r="A199" s="1" t="s">
        <v>860</v>
      </c>
      <c r="D199" s="7"/>
      <c r="E199" s="7"/>
      <c r="H199" s="1"/>
      <c r="I199" s="1"/>
      <c r="J199" s="1"/>
      <c r="K199" s="1"/>
      <c r="N199" s="7"/>
    </row>
    <row r="200" spans="1:21" ht="15" customHeight="1" x14ac:dyDescent="0.15">
      <c r="B200" s="65"/>
      <c r="C200" s="33"/>
      <c r="D200" s="33"/>
      <c r="E200" s="33"/>
      <c r="F200" s="33"/>
      <c r="G200" s="33"/>
      <c r="H200" s="33"/>
      <c r="I200" s="80"/>
      <c r="J200" s="87"/>
      <c r="K200" s="84" t="s">
        <v>2</v>
      </c>
      <c r="L200" s="87"/>
      <c r="M200" s="87"/>
      <c r="N200" s="110"/>
      <c r="O200" s="87"/>
      <c r="P200" s="84" t="s">
        <v>3</v>
      </c>
      <c r="Q200" s="87"/>
      <c r="R200" s="85"/>
    </row>
    <row r="201" spans="1:21" ht="19.2" x14ac:dyDescent="0.15">
      <c r="B201" s="78"/>
      <c r="C201" s="7"/>
      <c r="D201" s="7"/>
      <c r="E201" s="7"/>
      <c r="I201" s="98" t="s">
        <v>589</v>
      </c>
      <c r="J201" s="98" t="s">
        <v>231</v>
      </c>
      <c r="K201" s="98" t="s">
        <v>232</v>
      </c>
      <c r="L201" s="98" t="s">
        <v>591</v>
      </c>
      <c r="M201" s="104" t="s">
        <v>234</v>
      </c>
      <c r="N201" s="107" t="s">
        <v>589</v>
      </c>
      <c r="O201" s="98" t="s">
        <v>231</v>
      </c>
      <c r="P201" s="98" t="s">
        <v>232</v>
      </c>
      <c r="Q201" s="98" t="s">
        <v>591</v>
      </c>
      <c r="R201" s="98" t="s">
        <v>234</v>
      </c>
    </row>
    <row r="202" spans="1:21" ht="10.8" x14ac:dyDescent="0.15">
      <c r="B202" s="35"/>
      <c r="C202" s="89"/>
      <c r="D202" s="89"/>
      <c r="E202" s="89"/>
      <c r="F202" s="89"/>
      <c r="G202" s="89"/>
      <c r="H202" s="89"/>
      <c r="I202" s="37"/>
      <c r="J202" s="37"/>
      <c r="K202" s="37"/>
      <c r="L202" s="37"/>
      <c r="M202" s="67"/>
      <c r="N202" s="111">
        <f>SUM(H$182:H$183)</f>
        <v>1594</v>
      </c>
      <c r="O202" s="2">
        <f t="shared" ref="O202" si="80">SUM(I$182:I$183)</f>
        <v>650</v>
      </c>
      <c r="P202" s="2">
        <f t="shared" ref="P202" si="81">SUM(J$182:J$183)</f>
        <v>944</v>
      </c>
      <c r="Q202" s="2">
        <f t="shared" ref="Q202" si="82">SUM(K$182:K$183)</f>
        <v>703</v>
      </c>
      <c r="R202" s="2">
        <f t="shared" ref="R202" si="83">SUM(L$182:L$183)</f>
        <v>638</v>
      </c>
      <c r="S202" s="91"/>
      <c r="T202" s="91"/>
    </row>
    <row r="203" spans="1:21" ht="12" customHeight="1" x14ac:dyDescent="0.15">
      <c r="B203" s="337" t="s">
        <v>861</v>
      </c>
      <c r="C203" s="255"/>
      <c r="D203" s="255"/>
      <c r="E203" s="255"/>
      <c r="F203" s="255"/>
      <c r="G203" s="255"/>
      <c r="H203" s="255"/>
      <c r="I203" s="17">
        <v>1265</v>
      </c>
      <c r="J203" s="17">
        <v>592</v>
      </c>
      <c r="K203" s="17">
        <v>673</v>
      </c>
      <c r="L203" s="17">
        <v>522</v>
      </c>
      <c r="M203" s="105">
        <v>464</v>
      </c>
      <c r="N203" s="112">
        <f>I203/N$202*100</f>
        <v>79.360100376411552</v>
      </c>
      <c r="O203" s="3">
        <f t="shared" ref="O203:O212" si="84">J203/O$202*100</f>
        <v>91.07692307692308</v>
      </c>
      <c r="P203" s="3">
        <f t="shared" ref="P203:P212" si="85">K203/P$202*100</f>
        <v>71.292372881355931</v>
      </c>
      <c r="Q203" s="3">
        <f t="shared" ref="Q203:Q212" si="86">L203/Q$202*100</f>
        <v>74.253200568990039</v>
      </c>
      <c r="R203" s="3">
        <f t="shared" ref="R203:R212" si="87">M203/R$202*100</f>
        <v>72.727272727272734</v>
      </c>
      <c r="S203" s="81"/>
      <c r="T203" s="81"/>
      <c r="U203" s="91"/>
    </row>
    <row r="204" spans="1:21" ht="15" customHeight="1" x14ac:dyDescent="0.15">
      <c r="B204" s="34" t="s">
        <v>862</v>
      </c>
      <c r="C204" s="255"/>
      <c r="D204" s="255"/>
      <c r="E204" s="255"/>
      <c r="F204" s="255"/>
      <c r="G204" s="255"/>
      <c r="H204" s="255"/>
      <c r="I204" s="18">
        <v>1339</v>
      </c>
      <c r="J204" s="18">
        <v>571</v>
      </c>
      <c r="K204" s="18">
        <v>768</v>
      </c>
      <c r="L204" s="18">
        <v>563</v>
      </c>
      <c r="M204" s="68">
        <v>509</v>
      </c>
      <c r="N204" s="113">
        <f t="shared" ref="N204:N212" si="88">I204/N$202*100</f>
        <v>84.002509410288582</v>
      </c>
      <c r="O204" s="4">
        <f t="shared" si="84"/>
        <v>87.846153846153854</v>
      </c>
      <c r="P204" s="4">
        <f t="shared" si="85"/>
        <v>81.355932203389841</v>
      </c>
      <c r="Q204" s="4">
        <f t="shared" si="86"/>
        <v>80.085348506401132</v>
      </c>
      <c r="R204" s="4">
        <f t="shared" si="87"/>
        <v>79.780564263322887</v>
      </c>
      <c r="S204" s="81"/>
      <c r="T204" s="81"/>
      <c r="U204" s="81"/>
    </row>
    <row r="205" spans="1:21" ht="15" customHeight="1" x14ac:dyDescent="0.15">
      <c r="B205" s="34" t="s">
        <v>863</v>
      </c>
      <c r="C205" s="255"/>
      <c r="D205" s="255"/>
      <c r="E205" s="255"/>
      <c r="F205" s="255"/>
      <c r="G205" s="255"/>
      <c r="H205" s="255"/>
      <c r="I205" s="18">
        <v>383</v>
      </c>
      <c r="J205" s="18">
        <v>190</v>
      </c>
      <c r="K205" s="18">
        <v>193</v>
      </c>
      <c r="L205" s="18">
        <v>156</v>
      </c>
      <c r="M205" s="68">
        <v>138</v>
      </c>
      <c r="N205" s="113">
        <f t="shared" si="88"/>
        <v>24.027603513174402</v>
      </c>
      <c r="O205" s="4">
        <f t="shared" si="84"/>
        <v>29.230769230769234</v>
      </c>
      <c r="P205" s="4">
        <f t="shared" si="85"/>
        <v>20.444915254237291</v>
      </c>
      <c r="Q205" s="4">
        <f t="shared" si="86"/>
        <v>22.190611664295876</v>
      </c>
      <c r="R205" s="4">
        <f t="shared" si="87"/>
        <v>21.630094043887148</v>
      </c>
      <c r="S205" s="81"/>
      <c r="T205" s="81"/>
      <c r="U205" s="81"/>
    </row>
    <row r="206" spans="1:21" ht="15" customHeight="1" x14ac:dyDescent="0.15">
      <c r="B206" s="282" t="s">
        <v>864</v>
      </c>
      <c r="C206" s="255"/>
      <c r="D206" s="255"/>
      <c r="E206" s="255"/>
      <c r="F206" s="255"/>
      <c r="G206" s="255"/>
      <c r="H206" s="255"/>
      <c r="I206" s="18">
        <v>1116</v>
      </c>
      <c r="J206" s="18">
        <v>477</v>
      </c>
      <c r="K206" s="18">
        <v>639</v>
      </c>
      <c r="L206" s="18">
        <v>508</v>
      </c>
      <c r="M206" s="68">
        <v>462</v>
      </c>
      <c r="N206" s="113">
        <f t="shared" si="88"/>
        <v>70.012547051442908</v>
      </c>
      <c r="O206" s="4">
        <f t="shared" si="84"/>
        <v>73.384615384615387</v>
      </c>
      <c r="P206" s="4">
        <f t="shared" si="85"/>
        <v>67.690677966101703</v>
      </c>
      <c r="Q206" s="4">
        <f t="shared" si="86"/>
        <v>72.261735419630156</v>
      </c>
      <c r="R206" s="4">
        <f t="shared" si="87"/>
        <v>72.41379310344827</v>
      </c>
      <c r="S206" s="81"/>
      <c r="T206" s="81"/>
      <c r="U206" s="81"/>
    </row>
    <row r="207" spans="1:21" ht="15" customHeight="1" x14ac:dyDescent="0.15">
      <c r="B207" s="34" t="s">
        <v>865</v>
      </c>
      <c r="C207" s="255"/>
      <c r="D207" s="255"/>
      <c r="E207" s="255"/>
      <c r="F207" s="255"/>
      <c r="G207" s="255"/>
      <c r="H207" s="255"/>
      <c r="I207" s="18">
        <v>614</v>
      </c>
      <c r="J207" s="18">
        <v>268</v>
      </c>
      <c r="K207" s="18">
        <v>346</v>
      </c>
      <c r="L207" s="18">
        <v>200</v>
      </c>
      <c r="M207" s="68">
        <v>166</v>
      </c>
      <c r="N207" s="113">
        <f t="shared" si="88"/>
        <v>38.519447929736508</v>
      </c>
      <c r="O207" s="4">
        <f t="shared" si="84"/>
        <v>41.230769230769234</v>
      </c>
      <c r="P207" s="4">
        <f t="shared" si="85"/>
        <v>36.652542372881356</v>
      </c>
      <c r="Q207" s="4">
        <f t="shared" si="86"/>
        <v>28.449502133712663</v>
      </c>
      <c r="R207" s="4">
        <f t="shared" si="87"/>
        <v>26.01880877742947</v>
      </c>
      <c r="S207" s="81"/>
      <c r="T207" s="81"/>
      <c r="U207" s="81"/>
    </row>
    <row r="208" spans="1:21" ht="15" customHeight="1" x14ac:dyDescent="0.15">
      <c r="B208" s="34" t="s">
        <v>866</v>
      </c>
      <c r="C208" s="255"/>
      <c r="D208" s="255"/>
      <c r="E208" s="255"/>
      <c r="F208" s="255"/>
      <c r="G208" s="255"/>
      <c r="H208" s="255"/>
      <c r="I208" s="18">
        <v>29</v>
      </c>
      <c r="J208" s="18">
        <v>13</v>
      </c>
      <c r="K208" s="18">
        <v>16</v>
      </c>
      <c r="L208" s="18">
        <v>10</v>
      </c>
      <c r="M208" s="68">
        <v>9</v>
      </c>
      <c r="N208" s="113">
        <f t="shared" si="88"/>
        <v>1.8193224592220829</v>
      </c>
      <c r="O208" s="4">
        <f t="shared" si="84"/>
        <v>2</v>
      </c>
      <c r="P208" s="4">
        <f t="shared" si="85"/>
        <v>1.6949152542372881</v>
      </c>
      <c r="Q208" s="4">
        <f t="shared" si="86"/>
        <v>1.4224751066856329</v>
      </c>
      <c r="R208" s="4">
        <f t="shared" si="87"/>
        <v>1.4106583072100314</v>
      </c>
      <c r="S208" s="81"/>
      <c r="T208" s="81"/>
      <c r="U208" s="81"/>
    </row>
    <row r="209" spans="1:21" ht="15" customHeight="1" x14ac:dyDescent="0.15">
      <c r="B209" s="34" t="s">
        <v>867</v>
      </c>
      <c r="C209" s="255"/>
      <c r="D209" s="255"/>
      <c r="E209" s="255"/>
      <c r="F209" s="255"/>
      <c r="G209" s="255"/>
      <c r="H209" s="255"/>
      <c r="I209" s="18">
        <v>88</v>
      </c>
      <c r="J209" s="18">
        <v>49</v>
      </c>
      <c r="K209" s="18">
        <v>39</v>
      </c>
      <c r="L209" s="18">
        <v>21</v>
      </c>
      <c r="M209" s="68">
        <v>15</v>
      </c>
      <c r="N209" s="113">
        <f t="shared" si="88"/>
        <v>5.520702634880803</v>
      </c>
      <c r="O209" s="4">
        <f t="shared" si="84"/>
        <v>7.5384615384615383</v>
      </c>
      <c r="P209" s="4">
        <f t="shared" si="85"/>
        <v>4.1313559322033901</v>
      </c>
      <c r="Q209" s="4">
        <f t="shared" si="86"/>
        <v>2.9871977240398291</v>
      </c>
      <c r="R209" s="4">
        <f t="shared" si="87"/>
        <v>2.3510971786833856</v>
      </c>
      <c r="S209" s="81"/>
      <c r="T209" s="81"/>
      <c r="U209" s="81"/>
    </row>
    <row r="210" spans="1:21" ht="15" customHeight="1" x14ac:dyDescent="0.15">
      <c r="B210" s="34" t="s">
        <v>868</v>
      </c>
      <c r="C210" s="255"/>
      <c r="D210" s="255"/>
      <c r="E210" s="255"/>
      <c r="F210" s="255"/>
      <c r="G210" s="255"/>
      <c r="H210" s="255"/>
      <c r="I210" s="18">
        <v>39</v>
      </c>
      <c r="J210" s="18">
        <v>17</v>
      </c>
      <c r="K210" s="18">
        <v>22</v>
      </c>
      <c r="L210" s="18">
        <v>6</v>
      </c>
      <c r="M210" s="68">
        <v>4</v>
      </c>
      <c r="N210" s="113">
        <f t="shared" si="88"/>
        <v>2.4466750313676284</v>
      </c>
      <c r="O210" s="4">
        <f t="shared" si="84"/>
        <v>2.6153846153846154</v>
      </c>
      <c r="P210" s="4">
        <f t="shared" si="85"/>
        <v>2.3305084745762712</v>
      </c>
      <c r="Q210" s="4">
        <f t="shared" si="86"/>
        <v>0.85348506401137991</v>
      </c>
      <c r="R210" s="4">
        <f t="shared" si="87"/>
        <v>0.62695924764890276</v>
      </c>
      <c r="S210" s="81"/>
      <c r="T210" s="81"/>
      <c r="U210" s="81"/>
    </row>
    <row r="211" spans="1:21" ht="15" customHeight="1" x14ac:dyDescent="0.15">
      <c r="B211" s="34" t="s">
        <v>673</v>
      </c>
      <c r="C211" s="255"/>
      <c r="D211" s="255"/>
      <c r="E211" s="255"/>
      <c r="F211" s="255"/>
      <c r="G211" s="255"/>
      <c r="H211" s="255"/>
      <c r="I211" s="18">
        <v>35</v>
      </c>
      <c r="J211" s="18">
        <v>20</v>
      </c>
      <c r="K211" s="18">
        <v>15</v>
      </c>
      <c r="L211" s="18">
        <v>14</v>
      </c>
      <c r="M211" s="68">
        <v>13</v>
      </c>
      <c r="N211" s="113">
        <f t="shared" si="88"/>
        <v>2.1957340025094103</v>
      </c>
      <c r="O211" s="4">
        <f t="shared" si="84"/>
        <v>3.0769230769230771</v>
      </c>
      <c r="P211" s="4">
        <f t="shared" si="85"/>
        <v>1.5889830508474576</v>
      </c>
      <c r="Q211" s="4">
        <f t="shared" si="86"/>
        <v>1.9914651493598861</v>
      </c>
      <c r="R211" s="4">
        <f t="shared" si="87"/>
        <v>2.0376175548589339</v>
      </c>
      <c r="S211" s="81"/>
      <c r="T211" s="81"/>
      <c r="U211" s="81"/>
    </row>
    <row r="212" spans="1:21" ht="15" customHeight="1" x14ac:dyDescent="0.15">
      <c r="B212" s="35" t="s">
        <v>0</v>
      </c>
      <c r="C212" s="89"/>
      <c r="D212" s="89"/>
      <c r="E212" s="89"/>
      <c r="F212" s="89"/>
      <c r="G212" s="89"/>
      <c r="H212" s="89"/>
      <c r="I212" s="19">
        <v>74</v>
      </c>
      <c r="J212" s="19">
        <v>13</v>
      </c>
      <c r="K212" s="19">
        <v>61</v>
      </c>
      <c r="L212" s="19">
        <v>45</v>
      </c>
      <c r="M212" s="73">
        <v>42</v>
      </c>
      <c r="N212" s="117">
        <f t="shared" si="88"/>
        <v>4.6424090338770387</v>
      </c>
      <c r="O212" s="5">
        <f t="shared" si="84"/>
        <v>2</v>
      </c>
      <c r="P212" s="5">
        <f t="shared" si="85"/>
        <v>6.4618644067796609</v>
      </c>
      <c r="Q212" s="5">
        <f t="shared" si="86"/>
        <v>6.4011379800853492</v>
      </c>
      <c r="R212" s="5">
        <f t="shared" si="87"/>
        <v>6.5830721003134789</v>
      </c>
      <c r="S212" s="23"/>
      <c r="T212" s="23"/>
      <c r="U212" s="81"/>
    </row>
    <row r="213" spans="1:21" ht="15" customHeight="1" x14ac:dyDescent="0.15">
      <c r="B213" s="38" t="s">
        <v>1</v>
      </c>
      <c r="C213" s="79"/>
      <c r="D213" s="79"/>
      <c r="E213" s="79"/>
      <c r="F213" s="79"/>
      <c r="G213" s="79"/>
      <c r="H213" s="79"/>
      <c r="I213" s="39">
        <f>SUM(I203:I212)</f>
        <v>4982</v>
      </c>
      <c r="J213" s="39">
        <f>SUM(J203:J212)</f>
        <v>2210</v>
      </c>
      <c r="K213" s="39">
        <f>SUM(K203:K212)</f>
        <v>2772</v>
      </c>
      <c r="L213" s="39">
        <f>SUM(L203:L212)</f>
        <v>2045</v>
      </c>
      <c r="M213" s="69">
        <f>SUM(M203:M212)</f>
        <v>1822</v>
      </c>
      <c r="N213" s="114" t="str">
        <f>IF(SUM(N203:N212)&gt;100,"－",SUM(N203:N212))</f>
        <v>－</v>
      </c>
      <c r="O213" s="6" t="str">
        <f>IF(SUM(O203:O212)&gt;100,"－",SUM(O203:O212))</f>
        <v>－</v>
      </c>
      <c r="P213" s="6" t="str">
        <f>IF(SUM(P203:P212)&gt;100,"－",SUM(P203:P212))</f>
        <v>－</v>
      </c>
      <c r="Q213" s="6" t="str">
        <f>IF(SUM(Q203:Q212)&gt;100,"－",SUM(Q203:Q212))</f>
        <v>－</v>
      </c>
      <c r="R213" s="6" t="str">
        <f>IF(SUM(R203:R212)&gt;100,"－",SUM(R203:R212))</f>
        <v>－</v>
      </c>
      <c r="S213" s="23"/>
      <c r="T213" s="23"/>
      <c r="U213" s="23"/>
    </row>
    <row r="214" spans="1:21" ht="15" customHeight="1" x14ac:dyDescent="0.15">
      <c r="B214" s="63"/>
      <c r="C214" s="63"/>
      <c r="D214" s="54"/>
      <c r="E214" s="14"/>
      <c r="F214" s="14"/>
      <c r="G214" s="14"/>
      <c r="H214" s="14"/>
      <c r="I214" s="14"/>
      <c r="J214" s="14"/>
      <c r="K214" s="14"/>
      <c r="L214" s="44"/>
      <c r="S214" s="23"/>
    </row>
    <row r="215" spans="1:21" ht="15" customHeight="1" x14ac:dyDescent="0.15">
      <c r="A215" s="74" t="s">
        <v>858</v>
      </c>
      <c r="B215" s="63"/>
      <c r="C215" s="63"/>
      <c r="D215" s="54"/>
      <c r="E215" s="14"/>
      <c r="F215" s="14"/>
      <c r="G215" s="14"/>
      <c r="H215" s="14"/>
      <c r="I215" s="14"/>
      <c r="J215" s="14"/>
      <c r="K215" s="14"/>
      <c r="L215" s="14"/>
      <c r="M215" s="44"/>
    </row>
    <row r="216" spans="1:21" ht="15" customHeight="1" x14ac:dyDescent="0.15">
      <c r="A216" s="1" t="s">
        <v>869</v>
      </c>
      <c r="D216" s="7"/>
      <c r="E216" s="7"/>
      <c r="H216" s="1"/>
      <c r="I216" s="1"/>
      <c r="J216" s="1"/>
      <c r="K216" s="1"/>
      <c r="N216" s="7"/>
    </row>
    <row r="217" spans="1:21" ht="15" customHeight="1" x14ac:dyDescent="0.15">
      <c r="B217" s="65"/>
      <c r="C217" s="33"/>
      <c r="D217" s="33"/>
      <c r="E217" s="33"/>
      <c r="F217" s="33"/>
      <c r="G217" s="33"/>
      <c r="H217" s="80"/>
      <c r="I217" s="87"/>
      <c r="J217" s="84" t="s">
        <v>2</v>
      </c>
      <c r="K217" s="87"/>
      <c r="L217" s="87"/>
      <c r="M217" s="110"/>
      <c r="N217" s="87"/>
      <c r="O217" s="84" t="s">
        <v>3</v>
      </c>
      <c r="P217" s="87"/>
      <c r="Q217" s="85"/>
    </row>
    <row r="218" spans="1:21" ht="19.2" x14ac:dyDescent="0.15">
      <c r="B218" s="78"/>
      <c r="C218" s="7"/>
      <c r="D218" s="7"/>
      <c r="E218" s="7"/>
      <c r="H218" s="98" t="s">
        <v>589</v>
      </c>
      <c r="I218" s="98" t="s">
        <v>231</v>
      </c>
      <c r="J218" s="98" t="s">
        <v>232</v>
      </c>
      <c r="K218" s="98" t="s">
        <v>591</v>
      </c>
      <c r="L218" s="104" t="s">
        <v>234</v>
      </c>
      <c r="M218" s="107" t="s">
        <v>589</v>
      </c>
      <c r="N218" s="98" t="s">
        <v>231</v>
      </c>
      <c r="O218" s="98" t="s">
        <v>232</v>
      </c>
      <c r="P218" s="98" t="s">
        <v>591</v>
      </c>
      <c r="Q218" s="98" t="s">
        <v>234</v>
      </c>
    </row>
    <row r="219" spans="1:21" ht="10.8" x14ac:dyDescent="0.15">
      <c r="B219" s="35"/>
      <c r="C219" s="89"/>
      <c r="D219" s="89"/>
      <c r="E219" s="89"/>
      <c r="F219" s="89"/>
      <c r="G219" s="89"/>
      <c r="H219" s="37"/>
      <c r="I219" s="37"/>
      <c r="J219" s="37"/>
      <c r="K219" s="37"/>
      <c r="L219" s="67"/>
      <c r="M219" s="111">
        <f>SUM(H$182:H$183)</f>
        <v>1594</v>
      </c>
      <c r="N219" s="2">
        <f t="shared" ref="N219" si="89">SUM(I$182:I$183)</f>
        <v>650</v>
      </c>
      <c r="O219" s="2">
        <f t="shared" ref="O219" si="90">SUM(J$182:J$183)</f>
        <v>944</v>
      </c>
      <c r="P219" s="2">
        <f t="shared" ref="P219" si="91">SUM(K$182:K$183)</f>
        <v>703</v>
      </c>
      <c r="Q219" s="2">
        <f t="shared" ref="Q219" si="92">SUM(L$182:L$183)</f>
        <v>638</v>
      </c>
      <c r="R219" s="91"/>
      <c r="S219" s="91"/>
    </row>
    <row r="220" spans="1:21" ht="12" customHeight="1" x14ac:dyDescent="0.15">
      <c r="B220" s="32" t="s">
        <v>870</v>
      </c>
      <c r="C220" s="255"/>
      <c r="D220" s="255"/>
      <c r="E220" s="255"/>
      <c r="F220" s="255"/>
      <c r="G220" s="255"/>
      <c r="H220" s="17">
        <v>777</v>
      </c>
      <c r="I220" s="17">
        <v>467</v>
      </c>
      <c r="J220" s="17">
        <v>310</v>
      </c>
      <c r="K220" s="17">
        <v>269</v>
      </c>
      <c r="L220" s="105">
        <v>233</v>
      </c>
      <c r="M220" s="112">
        <f>H220/M$219*100</f>
        <v>48.745294855708906</v>
      </c>
      <c r="N220" s="3">
        <f t="shared" ref="N220:N224" si="93">I220/N$219*100</f>
        <v>71.846153846153854</v>
      </c>
      <c r="O220" s="3">
        <f t="shared" ref="O220:O224" si="94">J220/O$219*100</f>
        <v>32.83898305084746</v>
      </c>
      <c r="P220" s="3">
        <f t="shared" ref="P220:P224" si="95">K220/P$219*100</f>
        <v>38.264580369843529</v>
      </c>
      <c r="Q220" s="3">
        <f t="shared" ref="Q220:Q224" si="96">L220/Q$219*100</f>
        <v>36.520376175548591</v>
      </c>
      <c r="R220" s="81"/>
      <c r="S220" s="81"/>
      <c r="T220" s="91"/>
    </row>
    <row r="221" spans="1:21" ht="15" customHeight="1" x14ac:dyDescent="0.15">
      <c r="B221" s="34" t="s">
        <v>871</v>
      </c>
      <c r="C221" s="255"/>
      <c r="D221" s="255"/>
      <c r="E221" s="255"/>
      <c r="F221" s="255"/>
      <c r="G221" s="255"/>
      <c r="H221" s="18">
        <v>427</v>
      </c>
      <c r="I221" s="18">
        <v>111</v>
      </c>
      <c r="J221" s="18">
        <v>316</v>
      </c>
      <c r="K221" s="18">
        <v>230</v>
      </c>
      <c r="L221" s="68">
        <v>212</v>
      </c>
      <c r="M221" s="113">
        <f t="shared" ref="M221:M224" si="97">H221/M$219*100</f>
        <v>26.787954830614808</v>
      </c>
      <c r="N221" s="4">
        <f t="shared" si="93"/>
        <v>17.076923076923077</v>
      </c>
      <c r="O221" s="4">
        <f t="shared" si="94"/>
        <v>33.474576271186443</v>
      </c>
      <c r="P221" s="4">
        <f t="shared" si="95"/>
        <v>32.716927453769557</v>
      </c>
      <c r="Q221" s="4">
        <f t="shared" si="96"/>
        <v>33.228840125391848</v>
      </c>
      <c r="R221" s="81"/>
      <c r="S221" s="81"/>
      <c r="T221" s="81"/>
    </row>
    <row r="222" spans="1:21" ht="15" customHeight="1" x14ac:dyDescent="0.15">
      <c r="B222" s="34" t="s">
        <v>872</v>
      </c>
      <c r="C222" s="255"/>
      <c r="D222" s="255"/>
      <c r="E222" s="255"/>
      <c r="F222" s="255"/>
      <c r="G222" s="255"/>
      <c r="H222" s="18">
        <v>278</v>
      </c>
      <c r="I222" s="18">
        <v>45</v>
      </c>
      <c r="J222" s="18">
        <v>233</v>
      </c>
      <c r="K222" s="18">
        <v>142</v>
      </c>
      <c r="L222" s="68">
        <v>135</v>
      </c>
      <c r="M222" s="113">
        <f t="shared" si="97"/>
        <v>17.440401505646172</v>
      </c>
      <c r="N222" s="4">
        <f t="shared" si="93"/>
        <v>6.9230769230769234</v>
      </c>
      <c r="O222" s="4">
        <f t="shared" si="94"/>
        <v>24.682203389830509</v>
      </c>
      <c r="P222" s="4">
        <f t="shared" si="95"/>
        <v>20.19914651493599</v>
      </c>
      <c r="Q222" s="4">
        <f t="shared" si="96"/>
        <v>21.159874608150471</v>
      </c>
      <c r="R222" s="81"/>
      <c r="S222" s="81"/>
      <c r="T222" s="81"/>
    </row>
    <row r="223" spans="1:21" ht="15" customHeight="1" x14ac:dyDescent="0.15">
      <c r="B223" s="34" t="s">
        <v>673</v>
      </c>
      <c r="C223" s="255"/>
      <c r="D223" s="255"/>
      <c r="E223" s="255"/>
      <c r="F223" s="255"/>
      <c r="G223" s="255"/>
      <c r="H223" s="18">
        <v>58</v>
      </c>
      <c r="I223" s="18">
        <v>19</v>
      </c>
      <c r="J223" s="18">
        <v>39</v>
      </c>
      <c r="K223" s="18">
        <v>36</v>
      </c>
      <c r="L223" s="68">
        <v>33</v>
      </c>
      <c r="M223" s="113">
        <f t="shared" si="97"/>
        <v>3.6386449184441658</v>
      </c>
      <c r="N223" s="4">
        <f t="shared" si="93"/>
        <v>2.9230769230769229</v>
      </c>
      <c r="O223" s="4">
        <f t="shared" si="94"/>
        <v>4.1313559322033901</v>
      </c>
      <c r="P223" s="4">
        <f t="shared" si="95"/>
        <v>5.1209103840682788</v>
      </c>
      <c r="Q223" s="4">
        <f t="shared" si="96"/>
        <v>5.1724137931034484</v>
      </c>
      <c r="R223" s="81"/>
      <c r="S223" s="81"/>
      <c r="T223" s="81"/>
    </row>
    <row r="224" spans="1:21" ht="15" customHeight="1" x14ac:dyDescent="0.15">
      <c r="B224" s="35" t="s">
        <v>0</v>
      </c>
      <c r="C224" s="89"/>
      <c r="D224" s="89"/>
      <c r="E224" s="89"/>
      <c r="F224" s="89"/>
      <c r="G224" s="89"/>
      <c r="H224" s="19">
        <v>54</v>
      </c>
      <c r="I224" s="19">
        <v>8</v>
      </c>
      <c r="J224" s="19">
        <v>46</v>
      </c>
      <c r="K224" s="19">
        <v>26</v>
      </c>
      <c r="L224" s="73">
        <v>25</v>
      </c>
      <c r="M224" s="117">
        <f t="shared" si="97"/>
        <v>3.3877038895859477</v>
      </c>
      <c r="N224" s="5">
        <f t="shared" si="93"/>
        <v>1.2307692307692308</v>
      </c>
      <c r="O224" s="5">
        <f t="shared" si="94"/>
        <v>4.8728813559322033</v>
      </c>
      <c r="P224" s="5">
        <f t="shared" si="95"/>
        <v>3.6984352773826461</v>
      </c>
      <c r="Q224" s="5">
        <f t="shared" si="96"/>
        <v>3.9184952978056429</v>
      </c>
      <c r="R224" s="23"/>
      <c r="S224" s="23"/>
      <c r="T224" s="81"/>
    </row>
    <row r="225" spans="1:20" ht="15" customHeight="1" x14ac:dyDescent="0.15">
      <c r="B225" s="38" t="s">
        <v>1</v>
      </c>
      <c r="C225" s="79"/>
      <c r="D225" s="79"/>
      <c r="E225" s="79"/>
      <c r="F225" s="79"/>
      <c r="G225" s="79"/>
      <c r="H225" s="39">
        <f>SUM(H220:H224)</f>
        <v>1594</v>
      </c>
      <c r="I225" s="39">
        <f>SUM(I220:I224)</f>
        <v>650</v>
      </c>
      <c r="J225" s="39">
        <f>SUM(J220:J224)</f>
        <v>944</v>
      </c>
      <c r="K225" s="39">
        <f>SUM(K220:K224)</f>
        <v>703</v>
      </c>
      <c r="L225" s="69">
        <f>SUM(L220:L224)</f>
        <v>638</v>
      </c>
      <c r="M225" s="114">
        <f>IF(SUM(M220:M224)&gt;100,"－",SUM(M220:M224))</f>
        <v>100</v>
      </c>
      <c r="N225" s="6">
        <f>IF(SUM(N220:N224)&gt;100,"－",SUM(N220:N224))</f>
        <v>100</v>
      </c>
      <c r="O225" s="6">
        <f>IF(SUM(O220:O224)&gt;100,"－",SUM(O220:O224))</f>
        <v>100.00000000000001</v>
      </c>
      <c r="P225" s="6">
        <f>IF(SUM(P220:P224)&gt;100,"－",SUM(P220:P224))</f>
        <v>100</v>
      </c>
      <c r="Q225" s="6">
        <f>IF(SUM(Q220:Q224)&gt;100,"－",SUM(Q220:Q224))</f>
        <v>100.00000000000001</v>
      </c>
      <c r="R225" s="23"/>
      <c r="S225" s="23"/>
      <c r="T225" s="23"/>
    </row>
    <row r="226" spans="1:20" ht="15" customHeight="1" x14ac:dyDescent="0.15">
      <c r="B226" s="63"/>
      <c r="C226" s="63"/>
      <c r="D226" s="54"/>
      <c r="E226" s="14"/>
      <c r="F226" s="14"/>
      <c r="G226" s="14"/>
      <c r="H226" s="14"/>
      <c r="I226" s="14"/>
      <c r="J226" s="14"/>
      <c r="K226" s="14"/>
      <c r="L226" s="14"/>
      <c r="M226" s="44"/>
      <c r="T226" s="23"/>
    </row>
    <row r="227" spans="1:20" ht="15" customHeight="1" x14ac:dyDescent="0.15">
      <c r="A227" s="1" t="s">
        <v>876</v>
      </c>
      <c r="D227" s="7"/>
      <c r="E227" s="7"/>
      <c r="H227" s="1"/>
      <c r="I227" s="1"/>
      <c r="J227" s="1"/>
      <c r="K227" s="1"/>
      <c r="N227" s="7"/>
    </row>
    <row r="228" spans="1:20" ht="15" customHeight="1" x14ac:dyDescent="0.15">
      <c r="B228" s="65"/>
      <c r="C228" s="33"/>
      <c r="D228" s="33"/>
      <c r="E228" s="33"/>
      <c r="F228" s="33"/>
      <c r="G228" s="33"/>
      <c r="H228" s="80"/>
      <c r="I228" s="87"/>
      <c r="J228" s="84" t="s">
        <v>2</v>
      </c>
      <c r="K228" s="87"/>
      <c r="L228" s="87"/>
      <c r="M228" s="110"/>
      <c r="N228" s="87"/>
      <c r="O228" s="84" t="s">
        <v>3</v>
      </c>
      <c r="P228" s="87"/>
      <c r="Q228" s="85"/>
    </row>
    <row r="229" spans="1:20" ht="19.2" x14ac:dyDescent="0.15">
      <c r="B229" s="78"/>
      <c r="C229" s="7"/>
      <c r="D229" s="7"/>
      <c r="E229" s="7"/>
      <c r="H229" s="98" t="s">
        <v>589</v>
      </c>
      <c r="I229" s="98" t="s">
        <v>231</v>
      </c>
      <c r="J229" s="98" t="s">
        <v>232</v>
      </c>
      <c r="K229" s="98" t="s">
        <v>591</v>
      </c>
      <c r="L229" s="104" t="s">
        <v>234</v>
      </c>
      <c r="M229" s="107" t="s">
        <v>589</v>
      </c>
      <c r="N229" s="98" t="s">
        <v>231</v>
      </c>
      <c r="O229" s="98" t="s">
        <v>232</v>
      </c>
      <c r="P229" s="98" t="s">
        <v>591</v>
      </c>
      <c r="Q229" s="98" t="s">
        <v>234</v>
      </c>
    </row>
    <row r="230" spans="1:20" ht="10.8" x14ac:dyDescent="0.15">
      <c r="B230" s="35"/>
      <c r="C230" s="89"/>
      <c r="D230" s="89"/>
      <c r="E230" s="89"/>
      <c r="F230" s="89"/>
      <c r="G230" s="89"/>
      <c r="H230" s="37"/>
      <c r="I230" s="37"/>
      <c r="J230" s="37"/>
      <c r="K230" s="37"/>
      <c r="L230" s="67"/>
      <c r="M230" s="111">
        <f>M$5</f>
        <v>2028</v>
      </c>
      <c r="N230" s="2">
        <f>N$5</f>
        <v>726</v>
      </c>
      <c r="O230" s="2">
        <f>O$5</f>
        <v>1302</v>
      </c>
      <c r="P230" s="2">
        <f>P$5</f>
        <v>1088</v>
      </c>
      <c r="Q230" s="2">
        <f>Q$5</f>
        <v>1011</v>
      </c>
      <c r="R230" s="91"/>
      <c r="S230" s="91"/>
    </row>
    <row r="231" spans="1:20" ht="12" customHeight="1" x14ac:dyDescent="0.15">
      <c r="B231" s="32" t="s">
        <v>873</v>
      </c>
      <c r="C231" s="255"/>
      <c r="D231" s="255"/>
      <c r="E231" s="255"/>
      <c r="F231" s="255"/>
      <c r="G231" s="255"/>
      <c r="H231" s="17">
        <v>919</v>
      </c>
      <c r="I231" s="17">
        <v>404</v>
      </c>
      <c r="J231" s="17">
        <v>515</v>
      </c>
      <c r="K231" s="17">
        <v>369</v>
      </c>
      <c r="L231" s="105">
        <v>328</v>
      </c>
      <c r="M231" s="112">
        <f>H231/M$230*100</f>
        <v>45.315581854043394</v>
      </c>
      <c r="N231" s="3">
        <f t="shared" ref="N231:N234" si="98">I231/N$230*100</f>
        <v>55.647382920110189</v>
      </c>
      <c r="O231" s="3">
        <f t="shared" ref="O231:O234" si="99">J231/O$230*100</f>
        <v>39.554531490015357</v>
      </c>
      <c r="P231" s="3">
        <f t="shared" ref="P231:P234" si="100">K231/P$230*100</f>
        <v>33.915441176470587</v>
      </c>
      <c r="Q231" s="3">
        <f t="shared" ref="Q231:Q234" si="101">L231/Q$230*100</f>
        <v>32.443125618199801</v>
      </c>
      <c r="R231" s="81"/>
      <c r="S231" s="81"/>
      <c r="T231" s="91"/>
    </row>
    <row r="232" spans="1:20" ht="15" customHeight="1" x14ac:dyDescent="0.15">
      <c r="B232" s="34" t="s">
        <v>874</v>
      </c>
      <c r="C232" s="255"/>
      <c r="D232" s="255"/>
      <c r="E232" s="255"/>
      <c r="F232" s="255"/>
      <c r="G232" s="255"/>
      <c r="H232" s="18">
        <v>725</v>
      </c>
      <c r="I232" s="18">
        <v>246</v>
      </c>
      <c r="J232" s="18">
        <v>479</v>
      </c>
      <c r="K232" s="18">
        <v>410</v>
      </c>
      <c r="L232" s="68">
        <v>382</v>
      </c>
      <c r="M232" s="113">
        <f t="shared" ref="M232:M234" si="102">H232/M$230*100</f>
        <v>35.749506903353058</v>
      </c>
      <c r="N232" s="4">
        <f t="shared" si="98"/>
        <v>33.884297520661157</v>
      </c>
      <c r="O232" s="4">
        <f t="shared" si="99"/>
        <v>36.789554531490012</v>
      </c>
      <c r="P232" s="4">
        <f t="shared" si="100"/>
        <v>37.683823529411761</v>
      </c>
      <c r="Q232" s="4">
        <f t="shared" si="101"/>
        <v>37.784371909000988</v>
      </c>
      <c r="R232" s="81"/>
      <c r="S232" s="81"/>
      <c r="T232" s="81"/>
    </row>
    <row r="233" spans="1:20" ht="15" customHeight="1" x14ac:dyDescent="0.15">
      <c r="B233" s="34" t="s">
        <v>875</v>
      </c>
      <c r="C233" s="255"/>
      <c r="D233" s="255"/>
      <c r="E233" s="255"/>
      <c r="F233" s="255"/>
      <c r="G233" s="255"/>
      <c r="H233" s="18">
        <v>226</v>
      </c>
      <c r="I233" s="18">
        <v>45</v>
      </c>
      <c r="J233" s="18">
        <v>181</v>
      </c>
      <c r="K233" s="18">
        <v>191</v>
      </c>
      <c r="L233" s="68">
        <v>185</v>
      </c>
      <c r="M233" s="113">
        <f t="shared" si="102"/>
        <v>11.143984220907297</v>
      </c>
      <c r="N233" s="4">
        <f t="shared" si="98"/>
        <v>6.1983471074380168</v>
      </c>
      <c r="O233" s="4">
        <f t="shared" si="99"/>
        <v>13.901689708141321</v>
      </c>
      <c r="P233" s="4">
        <f t="shared" si="100"/>
        <v>17.555147058823529</v>
      </c>
      <c r="Q233" s="4">
        <f t="shared" si="101"/>
        <v>18.298714144411473</v>
      </c>
      <c r="R233" s="81"/>
      <c r="S233" s="81"/>
      <c r="T233" s="81"/>
    </row>
    <row r="234" spans="1:20" ht="15" customHeight="1" x14ac:dyDescent="0.15">
      <c r="B234" s="35" t="s">
        <v>0</v>
      </c>
      <c r="C234" s="89"/>
      <c r="D234" s="89"/>
      <c r="E234" s="89"/>
      <c r="F234" s="89"/>
      <c r="G234" s="89"/>
      <c r="H234" s="19">
        <v>158</v>
      </c>
      <c r="I234" s="19">
        <v>31</v>
      </c>
      <c r="J234" s="19">
        <v>127</v>
      </c>
      <c r="K234" s="19">
        <v>118</v>
      </c>
      <c r="L234" s="73">
        <v>116</v>
      </c>
      <c r="M234" s="117">
        <f t="shared" si="102"/>
        <v>7.7909270216962518</v>
      </c>
      <c r="N234" s="5">
        <f t="shared" si="98"/>
        <v>4.2699724517906334</v>
      </c>
      <c r="O234" s="5">
        <f t="shared" si="99"/>
        <v>9.7542242703533031</v>
      </c>
      <c r="P234" s="5">
        <f t="shared" si="100"/>
        <v>10.845588235294118</v>
      </c>
      <c r="Q234" s="5">
        <f t="shared" si="101"/>
        <v>11.473788328387736</v>
      </c>
      <c r="R234" s="23"/>
      <c r="S234" s="23"/>
      <c r="T234" s="81"/>
    </row>
    <row r="235" spans="1:20" ht="15" customHeight="1" x14ac:dyDescent="0.15">
      <c r="B235" s="38" t="s">
        <v>1</v>
      </c>
      <c r="C235" s="79"/>
      <c r="D235" s="79"/>
      <c r="E235" s="79"/>
      <c r="F235" s="79"/>
      <c r="G235" s="79"/>
      <c r="H235" s="39">
        <f>SUM(H231:H234)</f>
        <v>2028</v>
      </c>
      <c r="I235" s="39">
        <f>SUM(I231:I234)</f>
        <v>726</v>
      </c>
      <c r="J235" s="39">
        <f>SUM(J231:J234)</f>
        <v>1302</v>
      </c>
      <c r="K235" s="39">
        <f>SUM(K231:K234)</f>
        <v>1088</v>
      </c>
      <c r="L235" s="69">
        <f>SUM(L231:L234)</f>
        <v>1011</v>
      </c>
      <c r="M235" s="114">
        <f>IF(SUM(M231:M234)&gt;100,"－",SUM(M231:M234))</f>
        <v>100</v>
      </c>
      <c r="N235" s="6">
        <f>IF(SUM(N231:N234)&gt;100,"－",SUM(N231:N234))</f>
        <v>99.999999999999986</v>
      </c>
      <c r="O235" s="6">
        <f>IF(SUM(O231:O234)&gt;100,"－",SUM(O231:O234))</f>
        <v>100</v>
      </c>
      <c r="P235" s="6">
        <f>IF(SUM(P231:P234)&gt;100,"－",SUM(P231:P234))</f>
        <v>100</v>
      </c>
      <c r="Q235" s="6">
        <f>IF(SUM(Q231:Q234)&gt;100,"－",SUM(Q231:Q234))</f>
        <v>100.00000000000001</v>
      </c>
      <c r="R235" s="23"/>
      <c r="S235" s="23"/>
      <c r="T235" s="23"/>
    </row>
    <row r="236" spans="1:20" ht="15" customHeight="1" x14ac:dyDescent="0.15">
      <c r="B236" s="63"/>
      <c r="C236" s="63"/>
      <c r="D236" s="54"/>
      <c r="E236" s="14"/>
      <c r="F236" s="14"/>
      <c r="G236" s="14"/>
      <c r="H236" s="14"/>
      <c r="I236" s="14"/>
      <c r="J236" s="14"/>
      <c r="K236" s="14"/>
      <c r="L236" s="14"/>
      <c r="M236" s="44"/>
      <c r="T236" s="23"/>
    </row>
    <row r="237" spans="1:20" ht="15" customHeight="1" x14ac:dyDescent="0.15">
      <c r="A237" s="1" t="s">
        <v>888</v>
      </c>
      <c r="D237" s="7"/>
      <c r="E237" s="7"/>
      <c r="H237" s="1"/>
      <c r="I237" s="1"/>
      <c r="J237" s="1"/>
      <c r="K237" s="1"/>
      <c r="N237" s="7"/>
    </row>
    <row r="238" spans="1:20" ht="15" customHeight="1" x14ac:dyDescent="0.15">
      <c r="B238" s="65"/>
      <c r="C238" s="33"/>
      <c r="D238" s="33"/>
      <c r="E238" s="33"/>
      <c r="F238" s="33"/>
      <c r="G238" s="33"/>
      <c r="H238" s="80"/>
      <c r="I238" s="87"/>
      <c r="J238" s="84" t="s">
        <v>2</v>
      </c>
      <c r="K238" s="87"/>
      <c r="L238" s="87"/>
      <c r="M238" s="110"/>
      <c r="N238" s="87"/>
      <c r="O238" s="84" t="s">
        <v>3</v>
      </c>
      <c r="P238" s="87"/>
      <c r="Q238" s="85"/>
    </row>
    <row r="239" spans="1:20" ht="19.2" x14ac:dyDescent="0.15">
      <c r="B239" s="78"/>
      <c r="C239" s="7"/>
      <c r="D239" s="7"/>
      <c r="E239" s="7"/>
      <c r="H239" s="98" t="s">
        <v>589</v>
      </c>
      <c r="I239" s="98" t="s">
        <v>231</v>
      </c>
      <c r="J239" s="98" t="s">
        <v>232</v>
      </c>
      <c r="K239" s="98" t="s">
        <v>591</v>
      </c>
      <c r="L239" s="104" t="s">
        <v>234</v>
      </c>
      <c r="M239" s="107" t="s">
        <v>589</v>
      </c>
      <c r="N239" s="98" t="s">
        <v>231</v>
      </c>
      <c r="O239" s="98" t="s">
        <v>232</v>
      </c>
      <c r="P239" s="98" t="s">
        <v>591</v>
      </c>
      <c r="Q239" s="98" t="s">
        <v>234</v>
      </c>
    </row>
    <row r="240" spans="1:20" ht="10.8" x14ac:dyDescent="0.15">
      <c r="B240" s="35"/>
      <c r="C240" s="89"/>
      <c r="D240" s="89"/>
      <c r="E240" s="89"/>
      <c r="F240" s="89"/>
      <c r="G240" s="89"/>
      <c r="H240" s="37"/>
      <c r="I240" s="37"/>
      <c r="J240" s="37"/>
      <c r="K240" s="37"/>
      <c r="L240" s="67"/>
      <c r="M240" s="111">
        <f>M$5</f>
        <v>2028</v>
      </c>
      <c r="N240" s="2">
        <f>N$5</f>
        <v>726</v>
      </c>
      <c r="O240" s="2">
        <f>O$5</f>
        <v>1302</v>
      </c>
      <c r="P240" s="2">
        <f>P$5</f>
        <v>1088</v>
      </c>
      <c r="Q240" s="2">
        <f>Q$5</f>
        <v>1011</v>
      </c>
      <c r="R240" s="91"/>
      <c r="S240" s="91"/>
    </row>
    <row r="241" spans="2:20" ht="12" customHeight="1" x14ac:dyDescent="0.15">
      <c r="B241" s="32" t="s">
        <v>873</v>
      </c>
      <c r="C241" s="255"/>
      <c r="D241" s="255"/>
      <c r="E241" s="255"/>
      <c r="F241" s="255"/>
      <c r="G241" s="255"/>
      <c r="H241" s="17">
        <v>751</v>
      </c>
      <c r="I241" s="17">
        <v>328</v>
      </c>
      <c r="J241" s="17">
        <v>423</v>
      </c>
      <c r="K241" s="17">
        <v>263</v>
      </c>
      <c r="L241" s="105">
        <v>239</v>
      </c>
      <c r="M241" s="112">
        <f>H241/M$240*100</f>
        <v>37.031558185404343</v>
      </c>
      <c r="N241" s="3">
        <f t="shared" ref="N241:N244" si="103">I241/N$240*100</f>
        <v>45.179063360881543</v>
      </c>
      <c r="O241" s="3">
        <f t="shared" ref="O241:O244" si="104">J241/O$240*100</f>
        <v>32.488479262672811</v>
      </c>
      <c r="P241" s="3">
        <f t="shared" ref="P241:P244" si="105">K241/P$240*100</f>
        <v>24.172794117647058</v>
      </c>
      <c r="Q241" s="3">
        <f t="shared" ref="Q241:Q244" si="106">L241/Q$240*100</f>
        <v>23.639960435212661</v>
      </c>
      <c r="R241" s="81"/>
      <c r="S241" s="81"/>
      <c r="T241" s="91"/>
    </row>
    <row r="242" spans="2:20" ht="15" customHeight="1" x14ac:dyDescent="0.15">
      <c r="B242" s="34" t="s">
        <v>874</v>
      </c>
      <c r="C242" s="255"/>
      <c r="D242" s="255"/>
      <c r="E242" s="255"/>
      <c r="F242" s="255"/>
      <c r="G242" s="255"/>
      <c r="H242" s="18">
        <v>841</v>
      </c>
      <c r="I242" s="18">
        <v>293</v>
      </c>
      <c r="J242" s="18">
        <v>548</v>
      </c>
      <c r="K242" s="18">
        <v>477</v>
      </c>
      <c r="L242" s="68">
        <v>435</v>
      </c>
      <c r="M242" s="113">
        <f t="shared" ref="M242:M244" si="107">H242/M$240*100</f>
        <v>41.469428007889547</v>
      </c>
      <c r="N242" s="4">
        <f t="shared" si="103"/>
        <v>40.358126721763085</v>
      </c>
      <c r="O242" s="4">
        <f t="shared" si="104"/>
        <v>42.08909370199693</v>
      </c>
      <c r="P242" s="4">
        <f t="shared" si="105"/>
        <v>43.841911764705884</v>
      </c>
      <c r="Q242" s="4">
        <f t="shared" si="106"/>
        <v>43.026706231454007</v>
      </c>
      <c r="R242" s="81"/>
      <c r="S242" s="81"/>
      <c r="T242" s="81"/>
    </row>
    <row r="243" spans="2:20" ht="15" customHeight="1" x14ac:dyDescent="0.15">
      <c r="B243" s="34" t="s">
        <v>875</v>
      </c>
      <c r="C243" s="255"/>
      <c r="D243" s="255"/>
      <c r="E243" s="255"/>
      <c r="F243" s="255"/>
      <c r="G243" s="255"/>
      <c r="H243" s="18">
        <v>277</v>
      </c>
      <c r="I243" s="18">
        <v>74</v>
      </c>
      <c r="J243" s="18">
        <v>203</v>
      </c>
      <c r="K243" s="18">
        <v>217</v>
      </c>
      <c r="L243" s="68">
        <v>208</v>
      </c>
      <c r="M243" s="113">
        <f t="shared" si="107"/>
        <v>13.658777120315582</v>
      </c>
      <c r="N243" s="4">
        <f t="shared" si="103"/>
        <v>10.192837465564738</v>
      </c>
      <c r="O243" s="4">
        <f t="shared" si="104"/>
        <v>15.591397849462366</v>
      </c>
      <c r="P243" s="4">
        <f t="shared" si="105"/>
        <v>19.944852941176471</v>
      </c>
      <c r="Q243" s="4">
        <f t="shared" si="106"/>
        <v>20.573689416419384</v>
      </c>
      <c r="R243" s="81"/>
      <c r="S243" s="81"/>
      <c r="T243" s="81"/>
    </row>
    <row r="244" spans="2:20" ht="15" customHeight="1" x14ac:dyDescent="0.15">
      <c r="B244" s="35" t="s">
        <v>0</v>
      </c>
      <c r="C244" s="89"/>
      <c r="D244" s="89"/>
      <c r="E244" s="89"/>
      <c r="F244" s="89"/>
      <c r="G244" s="89"/>
      <c r="H244" s="19">
        <v>159</v>
      </c>
      <c r="I244" s="19">
        <v>31</v>
      </c>
      <c r="J244" s="19">
        <v>128</v>
      </c>
      <c r="K244" s="19">
        <v>131</v>
      </c>
      <c r="L244" s="73">
        <v>129</v>
      </c>
      <c r="M244" s="117">
        <f t="shared" si="107"/>
        <v>7.840236686390532</v>
      </c>
      <c r="N244" s="5">
        <f t="shared" si="103"/>
        <v>4.2699724517906334</v>
      </c>
      <c r="O244" s="5">
        <f t="shared" si="104"/>
        <v>9.8310291858678962</v>
      </c>
      <c r="P244" s="5">
        <f t="shared" si="105"/>
        <v>12.040441176470589</v>
      </c>
      <c r="Q244" s="5">
        <f t="shared" si="106"/>
        <v>12.759643916913946</v>
      </c>
      <c r="R244" s="23"/>
      <c r="S244" s="23"/>
      <c r="T244" s="81"/>
    </row>
    <row r="245" spans="2:20" ht="15" customHeight="1" x14ac:dyDescent="0.15">
      <c r="B245" s="38" t="s">
        <v>1</v>
      </c>
      <c r="C245" s="79"/>
      <c r="D245" s="79"/>
      <c r="E245" s="79"/>
      <c r="F245" s="79"/>
      <c r="G245" s="79"/>
      <c r="H245" s="39">
        <f>SUM(H241:H244)</f>
        <v>2028</v>
      </c>
      <c r="I245" s="39">
        <f>SUM(I241:I244)</f>
        <v>726</v>
      </c>
      <c r="J245" s="39">
        <f>SUM(J241:J244)</f>
        <v>1302</v>
      </c>
      <c r="K245" s="39">
        <f>SUM(K241:K244)</f>
        <v>1088</v>
      </c>
      <c r="L245" s="69">
        <f>SUM(L241:L244)</f>
        <v>1011</v>
      </c>
      <c r="M245" s="114">
        <f>IF(SUM(M241:M244)&gt;100,"－",SUM(M241:M244))</f>
        <v>100</v>
      </c>
      <c r="N245" s="6">
        <f>IF(SUM(N241:N244)&gt;100,"－",SUM(N241:N244))</f>
        <v>100</v>
      </c>
      <c r="O245" s="6">
        <f>IF(SUM(O241:O244)&gt;100,"－",SUM(O241:O244))</f>
        <v>100</v>
      </c>
      <c r="P245" s="6">
        <f>IF(SUM(P241:P244)&gt;100,"－",SUM(P241:P244))</f>
        <v>100.00000000000001</v>
      </c>
      <c r="Q245" s="6">
        <f>IF(SUM(Q241:Q244)&gt;100,"－",SUM(Q241:Q244))</f>
        <v>100</v>
      </c>
      <c r="R245" s="23"/>
      <c r="S245" s="23"/>
      <c r="T245" s="23"/>
    </row>
    <row r="246" spans="2:20" ht="15" customHeight="1" x14ac:dyDescent="0.15">
      <c r="B246" s="63"/>
      <c r="C246" s="63"/>
      <c r="D246" s="54"/>
      <c r="E246" s="14"/>
      <c r="F246" s="14"/>
      <c r="G246" s="14"/>
      <c r="H246" s="14"/>
      <c r="I246" s="14"/>
      <c r="J246" s="14"/>
      <c r="K246" s="14"/>
      <c r="L246" s="14"/>
      <c r="M246" s="44"/>
      <c r="T246" s="23"/>
    </row>
    <row r="247" spans="2:20" ht="13.65" customHeight="1" x14ac:dyDescent="0.15"/>
  </sheetData>
  <phoneticPr fontId="1"/>
  <pageMargins left="0.27559055118110237" right="0.27559055118110237" top="0.47244094488188981" bottom="0.31496062992125984" header="0.23622047244094491" footer="0.27559055118110237"/>
  <pageSetup paperSize="9" scale="66" orientation="portrait" r:id="rId1"/>
  <headerFooter alignWithMargins="0">
    <oddHeader>&amp;C【2019年度　厚生労働省　老人保健事業推進費等補助金事業】
高齢者向け住まいに関するアンケート調査&amp;R&amp;A</oddHeader>
    <oddFooter>&amp;R&amp;P/&amp;N</oddFooter>
  </headerFooter>
  <rowBreaks count="3" manualBreakCount="3">
    <brk id="60" max="17" man="1"/>
    <brk id="137" max="17" man="1"/>
    <brk id="177"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回収状況</vt:lpstr>
      <vt:lpstr>問1～4</vt:lpstr>
      <vt:lpstr>問5</vt:lpstr>
      <vt:lpstr>問6～8</vt:lpstr>
      <vt:lpstr>問9～10</vt:lpstr>
      <vt:lpstr>問11(1)～(3)</vt:lpstr>
      <vt:lpstr>問11(4)</vt:lpstr>
      <vt:lpstr>問12～14</vt:lpstr>
      <vt:lpstr>問15～16</vt:lpstr>
      <vt:lpstr>マッチング集計_H29-R1</vt:lpstr>
      <vt:lpstr>回収状況!Print_Area</vt:lpstr>
      <vt:lpstr>'問1～4'!Print_Area</vt:lpstr>
      <vt:lpstr>'問11(1)～(3)'!Print_Area</vt:lpstr>
      <vt:lpstr>'問11(4)'!Print_Area</vt:lpstr>
      <vt:lpstr>'問12～14'!Print_Area</vt:lpstr>
      <vt:lpstr>'問15～16'!Print_Area</vt:lpstr>
      <vt:lpstr>'問6～8'!Print_Area</vt:lpstr>
      <vt:lpstr>'問9～10'!Print_Area</vt:lpstr>
    </vt:vector>
  </TitlesOfParts>
  <Company>YOKOHAMA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Kanako Hatsumi</cp:lastModifiedBy>
  <cp:lastPrinted>2020-04-19T17:33:52Z</cp:lastPrinted>
  <dcterms:created xsi:type="dcterms:W3CDTF">2004-09-03T05:42:09Z</dcterms:created>
  <dcterms:modified xsi:type="dcterms:W3CDTF">2020-04-20T00:53:34Z</dcterms:modified>
</cp:coreProperties>
</file>