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C:\Users\atranfagli002\Documents\A-Publications\Tax Publications\Car Guide\2019\WEB\"/>
    </mc:Choice>
  </mc:AlternateContent>
  <bookViews>
    <workbookView xWindow="0" yWindow="0" windowWidth="23040" windowHeight="9192"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AX41" i="13"/>
  <c r="BF41" i="13"/>
  <c r="BG41" i="13"/>
  <c r="AY41" i="13"/>
  <c r="BB41" i="13"/>
  <c r="BC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A38" i="13"/>
  <c r="AZ40" i="13"/>
  <c r="BI40" i="13"/>
  <c r="BH39" i="13"/>
  <c r="AX37" i="13"/>
  <c r="AX31" i="13"/>
  <c r="BE39" i="13"/>
  <c r="BD40" i="13"/>
  <c r="BC37" i="13"/>
  <c r="AY37" i="13"/>
  <c r="BD38" i="13"/>
  <c r="AE26" i="13"/>
  <c r="BF39" i="13"/>
  <c r="AZ39" i="13"/>
  <c r="BB37" i="13"/>
  <c r="BF40" i="13"/>
  <c r="BF38" i="13"/>
  <c r="BD39" i="13"/>
  <c r="BE38" i="13"/>
  <c r="AE28" i="13"/>
  <c r="BA39" i="13"/>
  <c r="BD37" i="13"/>
  <c r="BA40" i="13"/>
  <c r="BF37" i="13"/>
  <c r="BH40" i="13"/>
  <c r="BI39" i="13"/>
  <c r="AZ38" i="13"/>
  <c r="AE35" i="13"/>
  <c r="BE40" i="13"/>
  <c r="BH38" i="13"/>
  <c r="BG37" i="13"/>
  <c r="AE33" i="13"/>
  <c r="AY39" i="13"/>
  <c r="BI38" i="13"/>
  <c r="BD41" i="13"/>
  <c r="AE32"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W37" i="13"/>
  <c r="BA41" i="13"/>
  <c r="BF31" i="13"/>
  <c r="BD10" i="13"/>
  <c r="BC10" i="13"/>
  <c r="AW31" i="13"/>
  <c r="BG40" i="13"/>
  <c r="BB31" i="13"/>
  <c r="BF10" i="13"/>
  <c r="AE25" i="13"/>
  <c r="BC31" i="13"/>
  <c r="BC32" i="13"/>
  <c r="AE34" i="13"/>
  <c r="BA10" i="13"/>
  <c r="BB38" i="13"/>
  <c r="AW41" i="13"/>
  <c r="BG39" i="13"/>
  <c r="AZ37" i="13"/>
  <c r="AX39" i="13"/>
  <c r="BA37" i="13"/>
  <c r="BE37" i="13"/>
  <c r="AZ41" i="13"/>
  <c r="AV41" i="13"/>
  <c r="BB40" i="13"/>
  <c r="BB10" i="13"/>
  <c r="BA31" i="13"/>
  <c r="BG10" i="13"/>
  <c r="BE10" i="13"/>
  <c r="BC40" i="13"/>
  <c r="AY38" i="13"/>
  <c r="AE30" i="13"/>
  <c r="AX38" i="13"/>
  <c r="AV37" i="13"/>
  <c r="AW10" i="13"/>
  <c r="BG31" i="13"/>
  <c r="BC39" i="13"/>
  <c r="BE31" i="13"/>
  <c r="BC38" i="13"/>
  <c r="AV31" i="13"/>
  <c r="BB39" i="13"/>
  <c r="BG32" i="13"/>
  <c r="AE29" i="13"/>
  <c r="BD31" i="13"/>
  <c r="AZ10" i="13"/>
  <c r="AE27" i="13"/>
  <c r="AV10" i="13"/>
  <c r="AE24" i="13"/>
  <c r="BG38" i="13"/>
  <c r="BE41" i="13"/>
  <c r="AE31" i="13"/>
  <c r="AX10" i="13"/>
  <c r="AX40" i="13"/>
  <c r="AY31" i="13"/>
  <c r="AY10" i="13"/>
  <c r="AZ31" i="13"/>
  <c r="AY40" i="13"/>
  <c r="AD32" i="13" l="1"/>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AZ32" i="13"/>
  <c r="BD32" i="13"/>
  <c r="BE32" i="13"/>
  <c r="BF32" i="13"/>
  <c r="BB32" i="13"/>
  <c r="AY32" i="13"/>
  <c r="BA32" i="13"/>
  <c r="AW32" i="13"/>
  <c r="AV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Z7" i="13"/>
  <c r="AW7" i="13"/>
  <c r="BD7" i="13"/>
  <c r="BA7" i="13"/>
  <c r="BB7" i="13"/>
  <c r="BE7" i="13"/>
  <c r="AV7" i="13"/>
  <c r="BF7" i="13"/>
  <c r="AY7" i="13"/>
  <c r="BG7" i="13"/>
  <c r="AX7" i="13"/>
  <c r="AX32" i="13"/>
  <c r="BC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X9" i="13"/>
  <c r="BF9" i="13"/>
  <c r="AY9" i="13"/>
  <c r="BD9" i="13"/>
  <c r="BG9" i="13"/>
  <c r="AW9" i="13"/>
  <c r="BE9" i="13"/>
  <c r="BC9" i="13"/>
  <c r="BB9" i="13"/>
  <c r="AZ9" i="13"/>
  <c r="AV9" i="13"/>
  <c r="BA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AV33" i="13"/>
  <c r="AY33" i="13"/>
  <c r="BG33" i="13"/>
  <c r="BD33" i="13"/>
  <c r="AX33" i="13"/>
  <c r="BB33" i="13"/>
  <c r="AZ33" i="13"/>
  <c r="AV8" i="13"/>
  <c r="BE33" i="13"/>
  <c r="BC33" i="13"/>
  <c r="BF33" i="13"/>
  <c r="BA33" i="13"/>
  <c r="BC8" i="13"/>
  <c r="AW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BB8" i="13"/>
  <c r="AY8" i="13"/>
  <c r="BE8" i="13"/>
  <c r="BG8" i="13"/>
  <c r="BA8" i="13"/>
  <c r="BF8" i="13"/>
  <c r="AZ8" i="13"/>
  <c r="BD8" i="13"/>
  <c r="AW8" i="13"/>
  <c r="AX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<sst xmlns="http://schemas.openxmlformats.org/spreadsheetml/2006/main" count="1164" uniqueCount="459">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</sst>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00"/>
    <numFmt numFmtId="165" formatCode="00"/>
    <numFmt numFmtId="166" formatCode="#,##0.0"/>
    <numFmt numFmtId="167" formatCode="[$-F800]dddd\,\ mmmm\ dd\,\ yyyy"/>
    <numFmt numFmtId="168" formatCode="[$-409]d\-mmm\-yy;@"/>
    <numFmt numFmtId="169" formatCode="[$-409]mmmm\ d\,\ yyyy;@"/>
  </numFmts>
  <fonts count="13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0">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28" fillId="32" borderId="0" xfId="0" applyFont="1" applyFill="1" applyBorder="1" applyAlignment="1">
      <alignment horizontal="right" vertical="top" wrapText="1"/>
    </xf>
    <xf numFmtId="0" fontId="128" fillId="32" borderId="0" xfId="0" applyFont="1" applyFill="1" applyAlignment="1">
      <alignment horizontal="left" vertical="top" wrapText="1"/>
    </xf>
    <xf numFmtId="0" fontId="0" fillId="0" borderId="0" xfId="0"/>
    <xf numFmtId="0" fontId="129" fillId="0" borderId="0" xfId="0" applyNumberFormat="1" applyFont="1" applyFill="1" applyBorder="1" applyAlignment="1">
      <alignment horizontal="left" vertical="top" wrapText="1"/>
    </xf>
    <xf numFmtId="0" fontId="129" fillId="0" borderId="0" xfId="0" quotePrefix="1" applyNumberFormat="1" applyFont="1" applyFill="1" applyBorder="1" applyAlignment="1">
      <alignment horizontal="left" vertical="top" wrapText="1"/>
    </xf>
    <xf numFmtId="0" fontId="1" fillId="0" borderId="0" xfId="0" applyFont="1"/>
    <xf numFmtId="0" fontId="130" fillId="0" borderId="106" xfId="0" applyFont="1" applyFill="1" applyBorder="1" applyAlignment="1">
      <alignment horizontal="right" indent="1"/>
    </xf>
    <xf numFmtId="0" fontId="1" fillId="0" borderId="0" xfId="0" applyFont="1" applyAlignment="1">
      <alignment vertical="top"/>
    </xf>
    <xf numFmtId="0" fontId="119" fillId="0" borderId="0" xfId="1" applyFont="1" applyAlignment="1" applyProtection="1">
      <alignment vertical="top" wrapText="1"/>
    </xf>
    <xf numFmtId="0" fontId="1" fillId="0" borderId="0" xfId="0" applyFont="1" applyAlignment="1">
      <alignment wrapText="1"/>
    </xf>
    <xf numFmtId="0" fontId="1" fillId="2" borderId="0" xfId="0" applyFont="1" applyFill="1" applyBorder="1" applyAlignment="1">
      <alignment horizontal="left" wrapText="1"/>
    </xf>
    <xf numFmtId="0" fontId="55" fillId="2" borderId="0" xfId="0" applyFont="1" applyFill="1" applyBorder="1" applyAlignment="1">
      <alignment horizontal="left" vertical="top" wrapTex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33" fillId="0" borderId="0" xfId="0" applyFont="1" applyFill="1" applyAlignment="1">
      <alignment vertical="center" wrapText="1"/>
    </xf>
    <xf numFmtId="0" fontId="1" fillId="0" borderId="0" xfId="0" applyFont="1"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33"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xf numFmtId="0" fontId="0" fillId="0" borderId="0" xfId="0" applyAlignment="1"/>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59"/>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7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7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368790" cy="215265"/>
              <a:chOff x="0" y="2"/>
              <a:chExt cx="957" cy="23"/>
            </a:xfrm>
          </xdr:grpSpPr>
          <xdr:pic>
            <xdr:nvPicPr>
              <xdr:cNvPr id="16389" name="Picture 5"/>
              <xdr:cNvPicPr>
                <a:picLocks noChangeAspect="1" noChangeArrowheads="1"/>
                <a:extLst>
                  <a:ext uri="{84589F7E-364E-4C9E-8A38-B11213B215E9}">
                    <a14:cameraTool cellRange="'NTS ONLY_set_year'!$AQ$3:$BH$3" spid="_x0000_s167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7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7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7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368790" cy="215265"/>
              <a:chOff x="0" y="2"/>
              <a:chExt cx="957" cy="23"/>
            </a:xfrm>
          </xdr:grpSpPr>
          <xdr:pic>
            <xdr:nvPicPr>
              <xdr:cNvPr id="16394" name="Picture 10"/>
              <xdr:cNvPicPr>
                <a:picLocks noChangeAspect="1" noChangeArrowheads="1"/>
                <a:extLst>
                  <a:ext uri="{84589F7E-364E-4C9E-8A38-B11213B215E9}">
                    <a14:cameraTool cellRange="'NTS ONLY_set_year'!$AQ$3:$BH$3" spid="_x0000_s167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7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7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7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368790" cy="215265"/>
              <a:chOff x="0" y="2"/>
              <a:chExt cx="957" cy="23"/>
            </a:xfrm>
          </xdr:grpSpPr>
          <xdr:pic>
            <xdr:nvPicPr>
              <xdr:cNvPr id="16399" name="Picture 15"/>
              <xdr:cNvPicPr>
                <a:picLocks noChangeAspect="1" noChangeArrowheads="1"/>
                <a:extLst>
                  <a:ext uri="{84589F7E-364E-4C9E-8A38-B11213B215E9}">
                    <a14:cameraTool cellRange="'NTS ONLY_set_year'!$AQ$3:$BH$3" spid="_x0000_s167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7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7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7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368790" cy="215265"/>
              <a:chOff x="0" y="2"/>
              <a:chExt cx="957" cy="23"/>
            </a:xfrm>
          </xdr:grpSpPr>
          <xdr:pic>
            <xdr:nvPicPr>
              <xdr:cNvPr id="15365" name="Picture 5"/>
              <xdr:cNvPicPr>
                <a:picLocks noChangeAspect="1" noChangeArrowheads="1"/>
                <a:extLst>
                  <a:ext uri="{84589F7E-364E-4C9E-8A38-B11213B215E9}">
                    <a14:cameraTool cellRange="'NTS ONLY_set_year'!$AQ$3:$BH$3" spid="_x0000_s157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7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7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7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368790" cy="215265"/>
              <a:chOff x="0" y="2"/>
              <a:chExt cx="957" cy="23"/>
            </a:xfrm>
          </xdr:grpSpPr>
          <xdr:pic>
            <xdr:nvPicPr>
              <xdr:cNvPr id="15370" name="Picture 10"/>
              <xdr:cNvPicPr>
                <a:picLocks noChangeAspect="1" noChangeArrowheads="1"/>
                <a:extLst>
                  <a:ext uri="{84589F7E-364E-4C9E-8A38-B11213B215E9}">
                    <a14:cameraTool cellRange="'NTS ONLY_set_year'!$AQ$3:$BH$3" spid="_x0000_s157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7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7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7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368790" cy="215265"/>
              <a:chOff x="0" y="2"/>
              <a:chExt cx="957" cy="23"/>
            </a:xfrm>
          </xdr:grpSpPr>
          <xdr:pic>
            <xdr:nvPicPr>
              <xdr:cNvPr id="15375" name="Picture 15"/>
              <xdr:cNvPicPr>
                <a:picLocks noChangeAspect="1" noChangeArrowheads="1"/>
                <a:extLst>
                  <a:ext uri="{84589F7E-364E-4C9E-8A38-B11213B215E9}">
                    <a14:cameraTool cellRange="'NTS ONLY_set_year'!$AQ$3:$BH$3" spid="_x0000_s157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7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7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7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368790" cy="215265"/>
              <a:chOff x="0" y="2"/>
              <a:chExt cx="957" cy="23"/>
            </a:xfrm>
          </xdr:grpSpPr>
          <xdr:pic>
            <xdr:nvPicPr>
              <xdr:cNvPr id="14341" name="Picture 5"/>
              <xdr:cNvPicPr>
                <a:picLocks noChangeAspect="1" noChangeArrowheads="1"/>
                <a:extLst>
                  <a:ext uri="{84589F7E-364E-4C9E-8A38-B11213B215E9}">
                    <a14:cameraTool cellRange="'NTS ONLY_set_year'!$AQ$3:$BH$3" spid="_x0000_s147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7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7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7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368790" cy="215265"/>
              <a:chOff x="0" y="2"/>
              <a:chExt cx="957" cy="23"/>
            </a:xfrm>
          </xdr:grpSpPr>
          <xdr:pic>
            <xdr:nvPicPr>
              <xdr:cNvPr id="14346" name="Picture 10"/>
              <xdr:cNvPicPr>
                <a:picLocks noChangeAspect="1" noChangeArrowheads="1"/>
                <a:extLst>
                  <a:ext uri="{84589F7E-364E-4C9E-8A38-B11213B215E9}">
                    <a14:cameraTool cellRange="'NTS ONLY_set_year'!$AQ$3:$BH$3" spid="_x0000_s147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7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7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7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368790" cy="215265"/>
              <a:chOff x="0" y="2"/>
              <a:chExt cx="957" cy="23"/>
            </a:xfrm>
          </xdr:grpSpPr>
          <xdr:pic>
            <xdr:nvPicPr>
              <xdr:cNvPr id="14351" name="Picture 15"/>
              <xdr:cNvPicPr>
                <a:picLocks noChangeAspect="1" noChangeArrowheads="1"/>
                <a:extLst>
                  <a:ext uri="{84589F7E-364E-4C9E-8A38-B11213B215E9}">
                    <a14:cameraTool cellRange="'NTS ONLY_set_year'!$AQ$3:$BH$3" spid="_x0000_s147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7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6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6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368790" cy="215265"/>
              <a:chOff x="0" y="2"/>
              <a:chExt cx="957" cy="23"/>
            </a:xfrm>
          </xdr:grpSpPr>
          <xdr:pic>
            <xdr:nvPicPr>
              <xdr:cNvPr id="13317" name="Picture 5"/>
              <xdr:cNvPicPr>
                <a:picLocks noChangeAspect="1" noChangeArrowheads="1"/>
                <a:extLst>
                  <a:ext uri="{84589F7E-364E-4C9E-8A38-B11213B215E9}">
                    <a14:cameraTool cellRange="'NTS ONLY_set_year'!$AQ$3:$BH$3" spid="_x0000_s136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6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6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6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368790" cy="215265"/>
              <a:chOff x="0" y="2"/>
              <a:chExt cx="957" cy="23"/>
            </a:xfrm>
          </xdr:grpSpPr>
          <xdr:pic>
            <xdr:nvPicPr>
              <xdr:cNvPr id="13322" name="Picture 10"/>
              <xdr:cNvPicPr>
                <a:picLocks noChangeAspect="1" noChangeArrowheads="1"/>
                <a:extLst>
                  <a:ext uri="{84589F7E-364E-4C9E-8A38-B11213B215E9}">
                    <a14:cameraTool cellRange="'NTS ONLY_set_year'!$AQ$3:$BH$3" spid="_x0000_s136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6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6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6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368790" cy="215265"/>
              <a:chOff x="0" y="2"/>
              <a:chExt cx="957" cy="23"/>
            </a:xfrm>
          </xdr:grpSpPr>
          <xdr:pic>
            <xdr:nvPicPr>
              <xdr:cNvPr id="13327" name="Picture 15"/>
              <xdr:cNvPicPr>
                <a:picLocks noChangeAspect="1" noChangeArrowheads="1"/>
                <a:extLst>
                  <a:ext uri="{84589F7E-364E-4C9E-8A38-B11213B215E9}">
                    <a14:cameraTool cellRange="'NTS ONLY_set_year'!$AQ$3:$BH$3" spid="_x0000_s136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7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6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6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368790" cy="215265"/>
              <a:chOff x="0" y="2"/>
              <a:chExt cx="957" cy="23"/>
            </a:xfrm>
          </xdr:grpSpPr>
          <xdr:pic>
            <xdr:nvPicPr>
              <xdr:cNvPr id="12293" name="Picture 5"/>
              <xdr:cNvPicPr>
                <a:picLocks noChangeAspect="1" noChangeArrowheads="1"/>
                <a:extLst>
                  <a:ext uri="{84589F7E-364E-4C9E-8A38-B11213B215E9}">
                    <a14:cameraTool cellRange="'NTS ONLY_set_year'!$AQ$3:$BH$3" spid="_x0000_s126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6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6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6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368790" cy="215265"/>
              <a:chOff x="0" y="2"/>
              <a:chExt cx="957" cy="23"/>
            </a:xfrm>
          </xdr:grpSpPr>
          <xdr:pic>
            <xdr:nvPicPr>
              <xdr:cNvPr id="12298" name="Picture 10"/>
              <xdr:cNvPicPr>
                <a:picLocks noChangeAspect="1" noChangeArrowheads="1"/>
                <a:extLst>
                  <a:ext uri="{84589F7E-364E-4C9E-8A38-B11213B215E9}">
                    <a14:cameraTool cellRange="'NTS ONLY_set_year'!$AQ$3:$BH$3" spid="_x0000_s126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6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6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6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368790" cy="215265"/>
              <a:chOff x="0" y="2"/>
              <a:chExt cx="957" cy="23"/>
            </a:xfrm>
          </xdr:grpSpPr>
          <xdr:pic>
            <xdr:nvPicPr>
              <xdr:cNvPr id="12303" name="Picture 15"/>
              <xdr:cNvPicPr>
                <a:picLocks noChangeAspect="1" noChangeArrowheads="1"/>
                <a:extLst>
                  <a:ext uri="{84589F7E-364E-4C9E-8A38-B11213B215E9}">
                    <a14:cameraTool cellRange="'NTS ONLY_set_year'!$AQ$3:$BH$3" spid="_x0000_s126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6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6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6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368790" cy="215265"/>
              <a:chOff x="0" y="2"/>
              <a:chExt cx="957" cy="23"/>
            </a:xfrm>
          </xdr:grpSpPr>
          <xdr:pic>
            <xdr:nvPicPr>
              <xdr:cNvPr id="10245" name="Picture 5"/>
              <xdr:cNvPicPr>
                <a:picLocks noChangeAspect="1" noChangeArrowheads="1"/>
                <a:extLst>
                  <a:ext uri="{84589F7E-364E-4C9E-8A38-B11213B215E9}">
                    <a14:cameraTool cellRange="'NTS ONLY_set_year'!$AQ$3:$BH$3" spid="_x0000_s106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6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6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6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368790" cy="215265"/>
              <a:chOff x="0" y="2"/>
              <a:chExt cx="957" cy="23"/>
            </a:xfrm>
          </xdr:grpSpPr>
          <xdr:pic>
            <xdr:nvPicPr>
              <xdr:cNvPr id="10250" name="Picture 10"/>
              <xdr:cNvPicPr>
                <a:picLocks noChangeAspect="1" noChangeArrowheads="1"/>
                <a:extLst>
                  <a:ext uri="{84589F7E-364E-4C9E-8A38-B11213B215E9}">
                    <a14:cameraTool cellRange="'NTS ONLY_set_year'!$AQ$3:$BH$3" spid="_x0000_s106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6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62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6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368790" cy="215265"/>
              <a:chOff x="0" y="2"/>
              <a:chExt cx="957" cy="23"/>
            </a:xfrm>
          </xdr:grpSpPr>
          <xdr:pic>
            <xdr:nvPicPr>
              <xdr:cNvPr id="10255" name="Picture 15"/>
              <xdr:cNvPicPr>
                <a:picLocks noChangeAspect="1" noChangeArrowheads="1"/>
                <a:extLst>
                  <a:ext uri="{84589F7E-364E-4C9E-8A38-B11213B215E9}">
                    <a14:cameraTool cellRange="'NTS ONLY_set_year'!$AQ$3:$BH$3" spid="_x0000_s106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6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59062" y="3116220"/>
          <a:ext cx="1771650" cy="949153"/>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20412" y="2711278"/>
          <a:ext cx="4600575" cy="301711"/>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20412" y="4484473"/>
          <a:ext cx="4724400" cy="293730"/>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7</xdr:row>
          <xdr:rowOff>175054</xdr:rowOff>
        </xdr:to>
        <xdr:pic>
          <xdr:nvPicPr>
            <xdr:cNvPr id="8294" name="Picture 102"/>
            <xdr:cNvPicPr>
              <a:picLocks noChangeAspect="1" noChangeArrowheads="1"/>
              <a:extLst>
                <a:ext uri="{84589F7E-364E-4C9E-8A38-B11213B215E9}">
                  <a14:cameraTool cellRange="'NTS ONLY_set_year'!$BK$3" spid="_x0000_s8385"/>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86"/>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87"/>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71"/>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408"/>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40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368790" cy="215265"/>
              <a:chOff x="0" y="2"/>
              <a:chExt cx="957" cy="23"/>
            </a:xfrm>
          </xdr:grpSpPr>
          <xdr:pic>
            <xdr:nvPicPr>
              <xdr:cNvPr id="3158" name="Picture 86"/>
              <xdr:cNvPicPr>
                <a:picLocks noChangeAspect="1" noChangeArrowheads="1"/>
                <a:extLst>
                  <a:ext uri="{84589F7E-364E-4C9E-8A38-B11213B215E9}">
                    <a14:cameraTool cellRange="'NTS ONLY_set_year'!$AQ$3:$BH$3" spid="_x0000_s341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41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412"/>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41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368790" cy="215265"/>
              <a:chOff x="0" y="2"/>
              <a:chExt cx="957" cy="23"/>
            </a:xfrm>
          </xdr:grpSpPr>
          <xdr:pic>
            <xdr:nvPicPr>
              <xdr:cNvPr id="3166" name="Picture 94"/>
              <xdr:cNvPicPr>
                <a:picLocks noChangeAspect="1" noChangeArrowheads="1"/>
                <a:extLst>
                  <a:ext uri="{84589F7E-364E-4C9E-8A38-B11213B215E9}">
                    <a14:cameraTool cellRange="'NTS ONLY_set_year'!$AQ$3:$BH$3" spid="_x0000_s341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41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5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5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368790" cy="215265"/>
              <a:chOff x="0" y="2"/>
              <a:chExt cx="957" cy="23"/>
            </a:xfrm>
          </xdr:grpSpPr>
          <xdr:pic>
            <xdr:nvPicPr>
              <xdr:cNvPr id="7193" name="Picture 25"/>
              <xdr:cNvPicPr>
                <a:picLocks noChangeAspect="1" noChangeArrowheads="1"/>
                <a:extLst>
                  <a:ext uri="{84589F7E-364E-4C9E-8A38-B11213B215E9}">
                    <a14:cameraTool cellRange="'NTS ONLY_set_year'!$AQ$3:$BH$3" spid="_x0000_s75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5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5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5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368790" cy="215265"/>
              <a:chOff x="0" y="2"/>
              <a:chExt cx="957" cy="23"/>
            </a:xfrm>
          </xdr:grpSpPr>
          <xdr:pic>
            <xdr:nvPicPr>
              <xdr:cNvPr id="7198" name="Picture 30"/>
              <xdr:cNvPicPr>
                <a:picLocks noChangeAspect="1" noChangeArrowheads="1"/>
                <a:extLst>
                  <a:ext uri="{84589F7E-364E-4C9E-8A38-B11213B215E9}">
                    <a14:cameraTool cellRange="'NTS ONLY_set_year'!$AQ$3:$BH$3" spid="_x0000_s75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5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5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5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368790" cy="215265"/>
              <a:chOff x="0" y="2"/>
              <a:chExt cx="957" cy="23"/>
            </a:xfrm>
          </xdr:grpSpPr>
          <xdr:pic>
            <xdr:nvPicPr>
              <xdr:cNvPr id="7203" name="Picture 35"/>
              <xdr:cNvPicPr>
                <a:picLocks noChangeAspect="1" noChangeArrowheads="1"/>
                <a:extLst>
                  <a:ext uri="{84589F7E-364E-4C9E-8A38-B11213B215E9}">
                    <a14:cameraTool cellRange="'NTS ONLY_set_year'!$AQ$3:$BH$3" spid="_x0000_s75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5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8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8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368790" cy="215265"/>
              <a:chOff x="0" y="2"/>
              <a:chExt cx="957" cy="23"/>
            </a:xfrm>
          </xdr:grpSpPr>
          <xdr:pic>
            <xdr:nvPicPr>
              <xdr:cNvPr id="19461" name="Picture 5"/>
              <xdr:cNvPicPr>
                <a:picLocks noChangeAspect="1" noChangeArrowheads="1"/>
                <a:extLst>
                  <a:ext uri="{84589F7E-364E-4C9E-8A38-B11213B215E9}">
                    <a14:cameraTool cellRange="'NTS ONLY_set_year'!$AQ$3:$BH$3" spid="_x0000_s198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8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8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8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368790" cy="215265"/>
              <a:chOff x="0" y="2"/>
              <a:chExt cx="957" cy="23"/>
            </a:xfrm>
          </xdr:grpSpPr>
          <xdr:pic>
            <xdr:nvPicPr>
              <xdr:cNvPr id="19466" name="Picture 10"/>
              <xdr:cNvPicPr>
                <a:picLocks noChangeAspect="1" noChangeArrowheads="1"/>
                <a:extLst>
                  <a:ext uri="{84589F7E-364E-4C9E-8A38-B11213B215E9}">
                    <a14:cameraTool cellRange="'NTS ONLY_set_year'!$AQ$3:$BH$3" spid="_x0000_s198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8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8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8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368790" cy="215265"/>
              <a:chOff x="0" y="2"/>
              <a:chExt cx="957" cy="23"/>
            </a:xfrm>
          </xdr:grpSpPr>
          <xdr:pic>
            <xdr:nvPicPr>
              <xdr:cNvPr id="19471" name="Picture 15"/>
              <xdr:cNvPicPr>
                <a:picLocks noChangeAspect="1" noChangeArrowheads="1"/>
                <a:extLst>
                  <a:ext uri="{84589F7E-364E-4C9E-8A38-B11213B215E9}">
                    <a14:cameraTool cellRange="'NTS ONLY_set_year'!$AQ$3:$BH$3" spid="_x0000_s198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8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6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6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368790" cy="215265"/>
              <a:chOff x="0" y="2"/>
              <a:chExt cx="957" cy="23"/>
            </a:xfrm>
          </xdr:grpSpPr>
          <xdr:pic>
            <xdr:nvPicPr>
              <xdr:cNvPr id="11269" name="Picture 5"/>
              <xdr:cNvPicPr>
                <a:picLocks noChangeAspect="1" noChangeArrowheads="1"/>
                <a:extLst>
                  <a:ext uri="{84589F7E-364E-4C9E-8A38-B11213B215E9}">
                    <a14:cameraTool cellRange="'NTS ONLY_set_year'!$AQ$3:$BH$3" spid="_x0000_s116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6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6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6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368790" cy="215265"/>
              <a:chOff x="0" y="2"/>
              <a:chExt cx="957" cy="23"/>
            </a:xfrm>
          </xdr:grpSpPr>
          <xdr:pic>
            <xdr:nvPicPr>
              <xdr:cNvPr id="11274" name="Picture 10"/>
              <xdr:cNvPicPr>
                <a:picLocks noChangeAspect="1" noChangeArrowheads="1"/>
                <a:extLst>
                  <a:ext uri="{84589F7E-364E-4C9E-8A38-B11213B215E9}">
                    <a14:cameraTool cellRange="'NTS ONLY_set_year'!$AQ$3:$BH$3" spid="_x0000_s116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6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64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6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368790" cy="215265"/>
              <a:chOff x="0" y="2"/>
              <a:chExt cx="957" cy="23"/>
            </a:xfrm>
          </xdr:grpSpPr>
          <xdr:pic>
            <xdr:nvPicPr>
              <xdr:cNvPr id="11279" name="Picture 15"/>
              <xdr:cNvPicPr>
                <a:picLocks noChangeAspect="1" noChangeArrowheads="1"/>
                <a:extLst>
                  <a:ext uri="{84589F7E-364E-4C9E-8A38-B11213B215E9}">
                    <a14:cameraTool cellRange="'NTS ONLY_set_year'!$AQ$3:$BH$3" spid="_x0000_s116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6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8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8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368790" cy="215265"/>
              <a:chOff x="0" y="2"/>
              <a:chExt cx="957" cy="23"/>
            </a:xfrm>
          </xdr:grpSpPr>
          <xdr:pic>
            <xdr:nvPicPr>
              <xdr:cNvPr id="18437" name="Picture 5"/>
              <xdr:cNvPicPr>
                <a:picLocks noChangeAspect="1" noChangeArrowheads="1"/>
                <a:extLst>
                  <a:ext uri="{84589F7E-364E-4C9E-8A38-B11213B215E9}">
                    <a14:cameraTool cellRange="'NTS ONLY_set_year'!$AQ$3:$BH$3" spid="_x0000_s188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8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8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8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368790" cy="215265"/>
              <a:chOff x="0" y="2"/>
              <a:chExt cx="957" cy="23"/>
            </a:xfrm>
          </xdr:grpSpPr>
          <xdr:pic>
            <xdr:nvPicPr>
              <xdr:cNvPr id="18442" name="Picture 10"/>
              <xdr:cNvPicPr>
                <a:picLocks noChangeAspect="1" noChangeArrowheads="1"/>
                <a:extLst>
                  <a:ext uri="{84589F7E-364E-4C9E-8A38-B11213B215E9}">
                    <a14:cameraTool cellRange="'NTS ONLY_set_year'!$AQ$3:$BH$3" spid="_x0000_s188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8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8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8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368790" cy="215265"/>
              <a:chOff x="0" y="2"/>
              <a:chExt cx="957" cy="23"/>
            </a:xfrm>
          </xdr:grpSpPr>
          <xdr:pic>
            <xdr:nvPicPr>
              <xdr:cNvPr id="18447" name="Picture 15"/>
              <xdr:cNvPicPr>
                <a:picLocks noChangeAspect="1" noChangeArrowheads="1"/>
                <a:extLst>
                  <a:ext uri="{84589F7E-364E-4C9E-8A38-B11213B215E9}">
                    <a14:cameraTool cellRange="'NTS ONLY_set_year'!$AQ$3:$BH$3" spid="_x0000_s188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8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7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7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368790" cy="215265"/>
              <a:chOff x="0" y="2"/>
              <a:chExt cx="957" cy="23"/>
            </a:xfrm>
          </xdr:grpSpPr>
          <xdr:pic>
            <xdr:nvPicPr>
              <xdr:cNvPr id="17413" name="Picture 5"/>
              <xdr:cNvPicPr>
                <a:picLocks noChangeAspect="1" noChangeArrowheads="1"/>
                <a:extLst>
                  <a:ext uri="{84589F7E-364E-4C9E-8A38-B11213B215E9}">
                    <a14:cameraTool cellRange="'NTS ONLY_set_year'!$AQ$3:$BH$3" spid="_x0000_s177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7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7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7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368790" cy="215265"/>
              <a:chOff x="0" y="2"/>
              <a:chExt cx="957" cy="23"/>
            </a:xfrm>
          </xdr:grpSpPr>
          <xdr:pic>
            <xdr:nvPicPr>
              <xdr:cNvPr id="17418" name="Picture 10"/>
              <xdr:cNvPicPr>
                <a:picLocks noChangeAspect="1" noChangeArrowheads="1"/>
                <a:extLst>
                  <a:ext uri="{84589F7E-364E-4C9E-8A38-B11213B215E9}">
                    <a14:cameraTool cellRange="'NTS ONLY_set_year'!$AQ$3:$BH$3" spid="_x0000_s177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7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79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7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368790" cy="215265"/>
              <a:chOff x="0" y="2"/>
              <a:chExt cx="957" cy="23"/>
            </a:xfrm>
          </xdr:grpSpPr>
          <xdr:pic>
            <xdr:nvPicPr>
              <xdr:cNvPr id="17423" name="Picture 15"/>
              <xdr:cNvPicPr>
                <a:picLocks noChangeAspect="1" noChangeArrowheads="1"/>
                <a:extLst>
                  <a:ext uri="{84589F7E-364E-4C9E-8A38-B11213B215E9}">
                    <a14:cameraTool cellRange="'NTS ONLY_set_year'!$AQ$3:$BH$3" spid="_x0000_s177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7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D6" sqref="D6"/>
    </sheetView>
  </sheetViews>
  <sheetFormatPr defaultColWidth="9.109375" defaultRowHeight="13.2"/>
  <cols>
    <col min="1" max="1" width="50" style="130" customWidth="1"/>
    <col min="2" max="2" width="4.33203125" style="130" customWidth="1"/>
    <col min="3" max="3" width="35.88671875" style="130" customWidth="1"/>
    <col min="4" max="4" width="41" style="130" customWidth="1"/>
    <col min="5" max="5" width="40.5546875" style="130" customWidth="1"/>
    <col min="6" max="6" width="7.6640625" style="133" customWidth="1"/>
    <col min="7" max="7" width="7.5546875" style="133" customWidth="1"/>
    <col min="8" max="8" width="19.109375" style="130" customWidth="1"/>
    <col min="9" max="9" width="10" style="130" customWidth="1"/>
    <col min="10" max="10" width="12" customWidth="1"/>
    <col min="11" max="17" width="2" style="130" customWidth="1"/>
    <col min="18" max="18" width="5" style="130" customWidth="1"/>
    <col min="19" max="19" width="2.33203125" style="130" customWidth="1"/>
    <col min="20" max="22" width="2.33203125" customWidth="1"/>
    <col min="23" max="23" width="20.6640625" customWidth="1"/>
    <col min="24" max="25" width="7.5546875" customWidth="1"/>
    <col min="26" max="28" width="10.33203125" customWidth="1"/>
    <col min="29" max="29" width="10.33203125" style="130" customWidth="1"/>
    <col min="30" max="30" width="51" style="130" customWidth="1"/>
    <col min="31" max="44" width="10.33203125" style="130" customWidth="1"/>
    <col min="45" max="62" width="9.109375" style="130"/>
    <col min="63" max="63" width="40.6640625" style="130" customWidth="1"/>
    <col min="64" max="16384" width="9.109375" style="130"/>
  </cols>
  <sheetData>
    <row r="1" spans="1:74" ht="16.8" thickTop="1" thickBot="1">
      <c r="A1" s="539" t="s">
        <v>216</v>
      </c>
      <c r="B1" s="541" t="s">
        <v>215</v>
      </c>
      <c r="C1" s="709" t="s">
        <v>217</v>
      </c>
      <c r="D1" s="710"/>
      <c r="E1" s="710"/>
      <c r="AA1" s="641"/>
      <c r="AC1" s="643"/>
      <c r="AG1" s="658" t="s">
        <v>429</v>
      </c>
      <c r="AH1" s="658"/>
      <c r="AI1" s="658"/>
      <c r="AJ1" s="658"/>
      <c r="AK1" s="658"/>
      <c r="AL1" s="658"/>
      <c r="AM1" s="658"/>
      <c r="AN1" s="658"/>
    </row>
    <row r="2" spans="1:74" ht="18.600000000000001" thickTop="1" thickBot="1">
      <c r="A2" s="469" t="s">
        <v>154</v>
      </c>
      <c r="B2" s="540" t="s">
        <v>156</v>
      </c>
      <c r="C2" s="711"/>
      <c r="D2" s="711"/>
      <c r="E2" s="711"/>
      <c r="H2" s="141">
        <v>2.4</v>
      </c>
      <c r="AB2" s="642"/>
      <c r="AG2" s="658" t="s">
        <v>430</v>
      </c>
    </row>
    <row r="3" spans="1:74" ht="85.5" customHeight="1" thickTop="1" thickBot="1">
      <c r="A3" s="139" t="s">
        <v>137</v>
      </c>
      <c r="B3" s="607" t="s">
        <v>458</v>
      </c>
      <c r="C3" s="542" t="s">
        <v>126</v>
      </c>
      <c r="D3" s="543" t="s">
        <v>144</v>
      </c>
      <c r="E3" s="543" t="s">
        <v>145</v>
      </c>
      <c r="F3" s="137" t="s">
        <v>141</v>
      </c>
      <c r="G3" s="134" t="str">
        <f>IF(TRIM(B3)="F","F","E")</f>
        <v>E</v>
      </c>
      <c r="R3" s="449">
        <f>Year_four_digits</f>
        <v>2019</v>
      </c>
      <c r="W3" s="596" t="str">
        <f>E144</f>
        <v>Year goes here
(e.g., 2019)</v>
      </c>
      <c r="AD3" s="657" t="str">
        <f>E165</f>
        <v>If you do not see this below, please zoom out.</v>
      </c>
      <c r="AF3" s="659"/>
      <c r="AG3" s="662" t="str">
        <f>IF(Language="f",AG2,AG1)</f>
        <v>Please zoom out if this arrow's point is not visible after you hit the HOME key.</v>
      </c>
      <c r="AH3" s="662"/>
      <c r="AI3" s="662"/>
      <c r="AJ3" s="662"/>
      <c r="AK3" s="662"/>
      <c r="AL3" s="662"/>
      <c r="AM3" s="662"/>
      <c r="AN3" s="662"/>
      <c r="AO3" s="662"/>
      <c r="AP3" s="662"/>
      <c r="AQ3" s="660"/>
      <c r="AR3" s="660"/>
      <c r="AS3" s="660"/>
      <c r="AT3" s="660"/>
      <c r="AU3" s="660"/>
      <c r="AV3" s="660"/>
      <c r="AW3" s="707"/>
      <c r="AX3" s="708"/>
      <c r="AY3" s="708"/>
      <c r="AZ3" s="708"/>
      <c r="BA3" s="708"/>
      <c r="BB3" s="707"/>
      <c r="BC3" s="708"/>
      <c r="BD3" s="708"/>
      <c r="BE3" s="661"/>
      <c r="BF3" s="661"/>
      <c r="BG3" s="661"/>
      <c r="BH3" s="661"/>
      <c r="BI3" s="661"/>
      <c r="BJ3" s="661"/>
      <c r="BK3" s="680" t="str">
        <f>IF(Language="f",Instructions!$F$45,Instructions!$E$45)</f>
        <v>Please save this file 
in a convenient location 
and save it frequently.</v>
      </c>
      <c r="BL3" s="661"/>
      <c r="BM3" s="661"/>
      <c r="BN3" s="661"/>
      <c r="BO3" s="661"/>
      <c r="BP3" s="661"/>
      <c r="BQ3" s="661"/>
      <c r="BR3" s="661"/>
      <c r="BS3" s="661"/>
      <c r="BT3" s="661"/>
      <c r="BU3" s="661"/>
      <c r="BV3" s="661"/>
    </row>
    <row r="4" spans="1:74" ht="31.2"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695" t="s">
        <v>454</v>
      </c>
      <c r="D5" s="696">
        <v>2019</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9.6">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6.4">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6.4">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6.4">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6.4">
      <c r="A34" s="130" t="str">
        <f t="shared" si="0"/>
        <v>- -</v>
      </c>
      <c r="C34" s="129" t="s">
        <v>448</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6.4">
      <c r="A35" s="130" t="str">
        <f t="shared" si="0"/>
        <v>- -</v>
      </c>
      <c r="C35" s="129" t="s">
        <v>449</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9.6">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6.4">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6.4">
      <c r="A45" s="130" t="str">
        <f t="shared" si="0"/>
        <v>- -</v>
      </c>
      <c r="C45" s="129" t="s">
        <v>378</v>
      </c>
      <c r="D45" s="588" t="s">
        <v>379</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6.4">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52.8">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6.4">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6.4">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6.4">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6.4">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2.8">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9.6">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26.4">
      <c r="A64" s="130" t="str">
        <f t="shared" si="0"/>
        <v>- -</v>
      </c>
      <c r="C64" s="129" t="s">
        <v>187</v>
      </c>
      <c r="D64" s="140" t="s">
        <v>333</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2.8">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9.6">
      <c r="A69" s="130" t="str">
        <f t="shared" si="0"/>
        <v>May begin or end with a blank space</v>
      </c>
      <c r="C69" s="129" t="s">
        <v>387</v>
      </c>
      <c r="D69" s="140" t="s">
        <v>388</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6.4">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6.4">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6.4">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9.6">
      <c r="A75" s="130" t="str">
        <f t="shared" si="11"/>
        <v>- -</v>
      </c>
      <c r="C75" s="129" t="s">
        <v>135</v>
      </c>
      <c r="D75" s="140" t="s">
        <v>334</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9.6">
      <c r="A78" s="130" t="str">
        <f t="shared" si="11"/>
        <v>May begin or end with a blank space</v>
      </c>
      <c r="C78" s="129" t="s">
        <v>132</v>
      </c>
      <c r="D78" s="140" t="s">
        <v>426</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6.4">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6.4">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6.4">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9.6">
      <c r="A94" s="130" t="str">
        <f t="shared" si="11"/>
        <v>- -</v>
      </c>
      <c r="C94" s="129" t="s">
        <v>133</v>
      </c>
      <c r="D94" s="140" t="s">
        <v>336</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6.4">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6.4">
      <c r="A106" s="130" t="str">
        <f t="shared" si="11"/>
        <v>- -</v>
      </c>
      <c r="C106" s="129" t="s">
        <v>23</v>
      </c>
      <c r="D106" s="550" t="s">
        <v>337</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9.6">
      <c r="A109" s="130" t="str">
        <f t="shared" si="11"/>
        <v>- -</v>
      </c>
      <c r="C109" s="129" t="s">
        <v>199</v>
      </c>
      <c r="D109" s="140" t="s">
        <v>338</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6.4">
      <c r="A112" s="130" t="str">
        <f t="shared" si="11"/>
        <v>- -</v>
      </c>
      <c r="C112" s="564" t="s">
        <v>431</v>
      </c>
      <c r="D112" s="565" t="s">
        <v>432</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6.4">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6.4">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6.4">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6.4">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26.4">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698" t="str">
        <f>"© "&amp;Year_four_digits&amp;" PricewaterhouseCoopers LLP, an Ontario limited liability partnership. All rights reserved. 
"&amp;C166</f>
        <v>©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699" t="str">
        <f>"© PricewaterhouseCoopers LLP/s.r.l./s.e.n.c.r.l., une société à responsabilité limitée de l’Ontario, "&amp;Year_four_digits&amp;". Tous droits réservés.
"&amp;D166</f>
        <v>© PricewaterhouseCoopers LLP/s.r.l./s.e.n.c.r.l., une société à responsabilité limitée de l’Ontario, 2019.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6.4">
      <c r="A134" s="130" t="str">
        <f t="shared" si="11"/>
        <v>- -</v>
      </c>
      <c r="C134" s="129" t="s">
        <v>117</v>
      </c>
      <c r="D134" s="140" t="s">
        <v>433</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6.4">
      <c r="A136" s="130" t="str">
        <f t="shared" si="18"/>
        <v>- -</v>
      </c>
      <c r="C136" s="129" t="s">
        <v>440</v>
      </c>
      <c r="D136" s="140" t="s">
        <v>445</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6">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(2019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(2019 est affiché lorsqu'aucune année n'a été entrée.)</v>
      </c>
      <c r="E137" s="136" t="str">
        <f t="shared" si="19"/>
        <v>Type in yellow or amber cells only in all worksheets. Start by entering the year, below. (2019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52.8">
      <c r="A139" s="130" t="str">
        <f t="shared" si="18"/>
        <v>- -</v>
      </c>
      <c r="C139" s="129" t="s">
        <v>451</v>
      </c>
      <c r="D139" s="675" t="s">
        <v>450</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2.8">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6.4">
      <c r="A144" s="130" t="str">
        <f t="shared" si="18"/>
        <v>- -</v>
      </c>
      <c r="C144" s="674" t="str">
        <f>"Year goes here
(e.g., "&amp;BASE_YEAR&amp;")"</f>
        <v>Year goes here
(e.g., 2019)</v>
      </c>
      <c r="D144" s="597" t="str">
        <f>"Entrer l'année ici.
(par ex. "&amp;BASE_YEAR&amp;")"</f>
        <v>Entrer l'année ici.
(par ex. 2019)</v>
      </c>
      <c r="E144" s="136" t="str">
        <f>IF($G$3="F",IF(G144=0,"",D144),IF(F144=0,"",C144))</f>
        <v>Year goes here
(e.g., 2019)</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6.4">
      <c r="A165" s="130" t="str">
        <f t="shared" si="18"/>
        <v>- -</v>
      </c>
      <c r="C165" s="655" t="s">
        <v>425</v>
      </c>
      <c r="D165" s="656" t="s">
        <v>340</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698" t="s">
        <v>456</v>
      </c>
      <c r="D166" s="140" t="s">
        <v>457</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697"/>
      <c r="B208"/>
      <c r="C208"/>
      <c r="D208"/>
      <c r="E208"/>
      <c r="F208"/>
      <c r="G208"/>
      <c r="H208"/>
      <c r="I208"/>
      <c r="K208"/>
      <c r="L208"/>
      <c r="M208"/>
      <c r="N208"/>
      <c r="O208"/>
      <c r="P208"/>
      <c r="Q208"/>
      <c r="R208"/>
      <c r="S208"/>
    </row>
    <row r="209" spans="1:1" customFormat="1">
      <c r="A209" s="697"/>
    </row>
    <row r="210" spans="1:1" customFormat="1">
      <c r="A210" s="697"/>
    </row>
    <row r="211" spans="1:1" customFormat="1">
      <c r="A211" s="697"/>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July,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43646</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July,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July</v>
      </c>
      <c r="V18" s="652" t="str">
        <f ca="1">AE6</f>
        <v>July,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July</v>
      </c>
      <c r="V19" s="652" t="str">
        <f ca="1">U19&amp;" "&amp;Year_four_digits</f>
        <v>July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July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July</v>
      </c>
      <c r="V20" s="179"/>
      <c r="W20" s="179"/>
      <c r="X20" s="430">
        <f ca="1">$AE$8+D20</f>
        <v>43647</v>
      </c>
      <c r="Y20" s="568" t="str">
        <f ca="1">IF(Y14="f",T20&amp;". "&amp;" "&amp;R20&amp;" "&amp;U20&amp;" "&amp;$AE$7,T20&amp;". "&amp;U20&amp;" "&amp;R20&amp;", "&amp;$AE$7)</f>
        <v>Mon. July 1, 2019</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July</v>
      </c>
      <c r="V21" s="184"/>
      <c r="W21" s="179"/>
      <c r="X21" s="430">
        <f ca="1">$AE$8+D21</f>
        <v>43646</v>
      </c>
      <c r="Y21" s="568" t="str">
        <f t="shared" ref="Y21:Y84" ca="1" si="14">IF(Y15="f",T21&amp;". "&amp;" "&amp;R21&amp;" "&amp;U21&amp;" "&amp;$AE$7,T21&amp;". "&amp;U21&amp;" "&amp;R21&amp;", "&amp;$AE$7)</f>
        <v>Sun. July , 2019</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July</v>
      </c>
      <c r="V22" s="184"/>
      <c r="W22" s="179"/>
      <c r="X22" s="430">
        <f t="shared" ref="X22:X85" ca="1" si="17">$AE$8+D22</f>
        <v>43646</v>
      </c>
      <c r="Y22" s="568" t="str">
        <f t="shared" ca="1" si="14"/>
        <v>Sun. July , 2019</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July</v>
      </c>
      <c r="V23" s="184"/>
      <c r="W23" s="179"/>
      <c r="X23" s="430">
        <f t="shared" ca="1" si="17"/>
        <v>43646</v>
      </c>
      <c r="Y23" s="568" t="str">
        <f t="shared" ca="1" si="14"/>
        <v>Sun. July , 2019</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July</v>
      </c>
      <c r="V24" s="184"/>
      <c r="W24" s="179"/>
      <c r="X24" s="430">
        <f t="shared" ca="1" si="17"/>
        <v>43646</v>
      </c>
      <c r="Y24" s="568" t="str">
        <f t="shared" ca="1" si="14"/>
        <v>Sun. July , 2019</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July</v>
      </c>
      <c r="V25" s="184"/>
      <c r="W25" s="179"/>
      <c r="X25" s="430">
        <f t="shared" ca="1" si="17"/>
        <v>43646</v>
      </c>
      <c r="Y25" s="568" t="str">
        <f t="shared" ca="1" si="14"/>
        <v>Sun. July , 2019</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July</v>
      </c>
      <c r="V26" s="184"/>
      <c r="W26" s="179"/>
      <c r="X26" s="430">
        <f t="shared" ca="1" si="17"/>
        <v>43646</v>
      </c>
      <c r="Y26" s="568" t="str">
        <f t="shared" ca="1" si="14"/>
        <v>Sun. July , 2019</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July</v>
      </c>
      <c r="V27" s="184"/>
      <c r="W27" s="179"/>
      <c r="X27" s="430">
        <f t="shared" ca="1" si="17"/>
        <v>43646</v>
      </c>
      <c r="Y27" s="568" t="str">
        <f t="shared" ca="1" si="14"/>
        <v>Sun. July , 2019</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July</v>
      </c>
      <c r="V28" s="184"/>
      <c r="W28" s="179"/>
      <c r="X28" s="430">
        <f t="shared" ca="1" si="17"/>
        <v>43646</v>
      </c>
      <c r="Y28" s="568" t="str">
        <f t="shared" ca="1" si="14"/>
        <v>Sun. July , 2019</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July</v>
      </c>
      <c r="V29" s="184"/>
      <c r="W29" s="179"/>
      <c r="X29" s="430">
        <f t="shared" ca="1" si="17"/>
        <v>43646</v>
      </c>
      <c r="Y29" s="568" t="str">
        <f t="shared" ca="1" si="14"/>
        <v>Sun. July , 2019</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July</v>
      </c>
      <c r="V30" s="184"/>
      <c r="W30" s="179"/>
      <c r="X30" s="430">
        <f t="shared" ca="1" si="17"/>
        <v>43646</v>
      </c>
      <c r="Y30" s="568" t="str">
        <f t="shared" ca="1" si="14"/>
        <v>Sun. July , 2019</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July</v>
      </c>
      <c r="V31" s="184"/>
      <c r="W31" s="179"/>
      <c r="X31" s="430">
        <f t="shared" ca="1" si="17"/>
        <v>43646</v>
      </c>
      <c r="Y31" s="568" t="str">
        <f t="shared" ca="1" si="14"/>
        <v>Sun. July , 2019</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July</v>
      </c>
      <c r="V32" s="184"/>
      <c r="W32" s="179"/>
      <c r="X32" s="430">
        <f t="shared" ca="1" si="17"/>
        <v>43646</v>
      </c>
      <c r="Y32" s="568" t="str">
        <f t="shared" ca="1" si="14"/>
        <v>Sun. July , 2019</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July</v>
      </c>
      <c r="V33" s="184"/>
      <c r="W33" s="179"/>
      <c r="X33" s="430">
        <f t="shared" ca="1" si="17"/>
        <v>43646</v>
      </c>
      <c r="Y33" s="568" t="str">
        <f t="shared" ca="1" si="14"/>
        <v>Sun. July , 2019</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July</v>
      </c>
      <c r="V34" s="184"/>
      <c r="W34" s="179"/>
      <c r="X34" s="430">
        <f t="shared" ca="1" si="17"/>
        <v>43646</v>
      </c>
      <c r="Y34" s="568" t="str">
        <f t="shared" ca="1" si="14"/>
        <v>Sun. July , 2019</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July</v>
      </c>
      <c r="V35" s="184"/>
      <c r="W35" s="179"/>
      <c r="X35" s="430">
        <f t="shared" ca="1" si="17"/>
        <v>43646</v>
      </c>
      <c r="Y35" s="568" t="str">
        <f t="shared" ca="1" si="14"/>
        <v>Sun. July , 2019</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July</v>
      </c>
      <c r="V36" s="184"/>
      <c r="W36" s="179"/>
      <c r="X36" s="430">
        <f t="shared" ca="1" si="17"/>
        <v>43646</v>
      </c>
      <c r="Y36" s="568" t="str">
        <f t="shared" ca="1" si="14"/>
        <v>Sun. July , 2019</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July</v>
      </c>
      <c r="V37" s="184"/>
      <c r="W37" s="179"/>
      <c r="X37" s="430">
        <f t="shared" ca="1" si="17"/>
        <v>43646</v>
      </c>
      <c r="Y37" s="568" t="str">
        <f t="shared" ca="1" si="14"/>
        <v>Sun. July , 2019</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July</v>
      </c>
      <c r="V38" s="184"/>
      <c r="W38" s="179"/>
      <c r="X38" s="430">
        <f t="shared" ca="1" si="17"/>
        <v>43646</v>
      </c>
      <c r="Y38" s="568" t="str">
        <f t="shared" ca="1" si="14"/>
        <v>Sun. July , 2019</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July</v>
      </c>
      <c r="V39" s="184"/>
      <c r="W39" s="179"/>
      <c r="X39" s="430">
        <f t="shared" ca="1" si="17"/>
        <v>43646</v>
      </c>
      <c r="Y39" s="568" t="str">
        <f t="shared" ca="1" si="14"/>
        <v>Sun. July , 2019</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July</v>
      </c>
      <c r="V40" s="184"/>
      <c r="W40" s="179"/>
      <c r="X40" s="430">
        <f t="shared" ca="1" si="17"/>
        <v>43646</v>
      </c>
      <c r="Y40" s="568" t="str">
        <f t="shared" ca="1" si="14"/>
        <v>Sun. July , 2019</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July</v>
      </c>
      <c r="V41" s="184"/>
      <c r="W41" s="179"/>
      <c r="X41" s="430">
        <f t="shared" ca="1" si="17"/>
        <v>43646</v>
      </c>
      <c r="Y41" s="568" t="str">
        <f t="shared" ca="1" si="14"/>
        <v>Sun. July , 2019</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July</v>
      </c>
      <c r="V42" s="184"/>
      <c r="W42" s="179"/>
      <c r="X42" s="430">
        <f t="shared" ca="1" si="17"/>
        <v>43646</v>
      </c>
      <c r="Y42" s="568" t="str">
        <f t="shared" ca="1" si="14"/>
        <v>Sun. July , 2019</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July</v>
      </c>
      <c r="V43" s="184"/>
      <c r="W43" s="179"/>
      <c r="X43" s="430">
        <f t="shared" ca="1" si="17"/>
        <v>43646</v>
      </c>
      <c r="Y43" s="568" t="str">
        <f t="shared" ca="1" si="14"/>
        <v>Sun. July , 2019</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July</v>
      </c>
      <c r="V44" s="184"/>
      <c r="W44" s="179"/>
      <c r="X44" s="430">
        <f t="shared" ca="1" si="17"/>
        <v>43646</v>
      </c>
      <c r="Y44" s="568" t="str">
        <f t="shared" ca="1" si="14"/>
        <v>Sun. July , 2019</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July</v>
      </c>
      <c r="V45" s="184"/>
      <c r="W45" s="179"/>
      <c r="X45" s="430">
        <f t="shared" ca="1" si="17"/>
        <v>43646</v>
      </c>
      <c r="Y45" s="568" t="str">
        <f t="shared" ca="1" si="14"/>
        <v>Sun. July , 2019</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July</v>
      </c>
      <c r="V46" s="184"/>
      <c r="W46" s="179"/>
      <c r="X46" s="430">
        <f t="shared" ca="1" si="17"/>
        <v>43646</v>
      </c>
      <c r="Y46" s="568" t="str">
        <f t="shared" ca="1" si="14"/>
        <v>Sun. July , 2019</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July</v>
      </c>
      <c r="V47" s="184"/>
      <c r="W47" s="179"/>
      <c r="X47" s="430">
        <f t="shared" ca="1" si="17"/>
        <v>43646</v>
      </c>
      <c r="Y47" s="568" t="str">
        <f t="shared" ca="1" si="14"/>
        <v>Sun. July , 2019</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July</v>
      </c>
      <c r="V48" s="184"/>
      <c r="W48" s="179"/>
      <c r="X48" s="430">
        <f t="shared" ca="1" si="17"/>
        <v>43646</v>
      </c>
      <c r="Y48" s="568" t="str">
        <f t="shared" ca="1" si="14"/>
        <v>Sun. July , 2019</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July</v>
      </c>
      <c r="V49" s="184"/>
      <c r="W49" s="179"/>
      <c r="X49" s="430">
        <f t="shared" ca="1" si="17"/>
        <v>43646</v>
      </c>
      <c r="Y49" s="568" t="str">
        <f t="shared" ca="1" si="14"/>
        <v>Sun. July , 2019</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July</v>
      </c>
      <c r="V50" s="184"/>
      <c r="W50" s="179"/>
      <c r="X50" s="430">
        <f t="shared" ca="1" si="17"/>
        <v>43646</v>
      </c>
      <c r="Y50" s="568" t="str">
        <f t="shared" ca="1" si="14"/>
        <v>Sun. July , 2019</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July</v>
      </c>
      <c r="V51" s="184"/>
      <c r="W51" s="179"/>
      <c r="X51" s="430">
        <f t="shared" ca="1" si="17"/>
        <v>43646</v>
      </c>
      <c r="Y51" s="568" t="str">
        <f t="shared" ca="1" si="14"/>
        <v>Sun. July , 2019</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July</v>
      </c>
      <c r="V52" s="184"/>
      <c r="W52" s="179"/>
      <c r="X52" s="430">
        <f t="shared" ca="1" si="17"/>
        <v>43646</v>
      </c>
      <c r="Y52" s="568" t="str">
        <f t="shared" ca="1" si="14"/>
        <v>Sun. July , 2019</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July</v>
      </c>
      <c r="V53" s="184"/>
      <c r="W53" s="179"/>
      <c r="X53" s="430">
        <f t="shared" ca="1" si="17"/>
        <v>43646</v>
      </c>
      <c r="Y53" s="568" t="str">
        <f t="shared" ca="1" si="14"/>
        <v>Sun. July , 2019</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July</v>
      </c>
      <c r="V54" s="184"/>
      <c r="W54" s="179"/>
      <c r="X54" s="430">
        <f t="shared" ca="1" si="17"/>
        <v>43646</v>
      </c>
      <c r="Y54" s="568" t="str">
        <f t="shared" ca="1" si="14"/>
        <v>Sun. July , 2019</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July</v>
      </c>
      <c r="V55" s="184"/>
      <c r="W55" s="179"/>
      <c r="X55" s="430">
        <f t="shared" ca="1" si="17"/>
        <v>43646</v>
      </c>
      <c r="Y55" s="568" t="str">
        <f t="shared" ca="1" si="14"/>
        <v>Sun. July , 2019</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July</v>
      </c>
      <c r="V56" s="184"/>
      <c r="W56" s="179"/>
      <c r="X56" s="430">
        <f t="shared" ca="1" si="17"/>
        <v>43646</v>
      </c>
      <c r="Y56" s="568" t="str">
        <f t="shared" ca="1" si="14"/>
        <v>Sun. July , 2019</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July</v>
      </c>
      <c r="V57" s="184"/>
      <c r="W57" s="179"/>
      <c r="X57" s="430">
        <f t="shared" ca="1" si="17"/>
        <v>43646</v>
      </c>
      <c r="Y57" s="568" t="str">
        <f t="shared" ca="1" si="14"/>
        <v>Sun. July , 2019</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July</v>
      </c>
      <c r="V58" s="184"/>
      <c r="W58" s="179"/>
      <c r="X58" s="430">
        <f t="shared" ca="1" si="17"/>
        <v>43646</v>
      </c>
      <c r="Y58" s="568" t="str">
        <f t="shared" ca="1" si="14"/>
        <v>Sun. July , 2019</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July</v>
      </c>
      <c r="V59" s="184"/>
      <c r="W59" s="179"/>
      <c r="X59" s="430">
        <f t="shared" ca="1" si="17"/>
        <v>43646</v>
      </c>
      <c r="Y59" s="568" t="str">
        <f t="shared" ca="1" si="14"/>
        <v>Sun. July , 2019</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July</v>
      </c>
      <c r="V60" s="184"/>
      <c r="W60" s="179"/>
      <c r="X60" s="430">
        <f t="shared" ca="1" si="17"/>
        <v>43646</v>
      </c>
      <c r="Y60" s="568" t="str">
        <f t="shared" ca="1" si="14"/>
        <v>Sun. July , 2019</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July</v>
      </c>
      <c r="V61" s="184"/>
      <c r="W61" s="179"/>
      <c r="X61" s="430">
        <f t="shared" ca="1" si="17"/>
        <v>43646</v>
      </c>
      <c r="Y61" s="568" t="str">
        <f t="shared" ca="1" si="14"/>
        <v>Sun. July , 2019</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July</v>
      </c>
      <c r="V62" s="184"/>
      <c r="W62" s="179"/>
      <c r="X62" s="430">
        <f t="shared" ca="1" si="17"/>
        <v>43646</v>
      </c>
      <c r="Y62" s="568" t="str">
        <f t="shared" ca="1" si="14"/>
        <v>Sun. July , 2019</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July</v>
      </c>
      <c r="V63" s="184"/>
      <c r="W63" s="179"/>
      <c r="X63" s="430">
        <f t="shared" ca="1" si="17"/>
        <v>43646</v>
      </c>
      <c r="Y63" s="568" t="str">
        <f t="shared" ca="1" si="14"/>
        <v>Sun. July , 2019</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July</v>
      </c>
      <c r="V64" s="184"/>
      <c r="W64" s="179"/>
      <c r="X64" s="430">
        <f t="shared" ca="1" si="17"/>
        <v>43646</v>
      </c>
      <c r="Y64" s="568" t="str">
        <f t="shared" ca="1" si="14"/>
        <v>Sun. July , 2019</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July</v>
      </c>
      <c r="V65" s="184"/>
      <c r="W65" s="179"/>
      <c r="X65" s="430">
        <f t="shared" ca="1" si="17"/>
        <v>43646</v>
      </c>
      <c r="Y65" s="568" t="str">
        <f t="shared" ca="1" si="14"/>
        <v>Sun. July , 2019</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July</v>
      </c>
      <c r="V66" s="184"/>
      <c r="W66" s="179"/>
      <c r="X66" s="430">
        <f t="shared" ca="1" si="17"/>
        <v>43646</v>
      </c>
      <c r="Y66" s="568" t="str">
        <f t="shared" ca="1" si="14"/>
        <v>Sun. July , 2019</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July</v>
      </c>
      <c r="V67" s="184"/>
      <c r="W67" s="179"/>
      <c r="X67" s="430">
        <f t="shared" ca="1" si="17"/>
        <v>43646</v>
      </c>
      <c r="Y67" s="568" t="str">
        <f t="shared" ca="1" si="14"/>
        <v>Sun. July , 2019</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July</v>
      </c>
      <c r="V68" s="184"/>
      <c r="W68" s="179"/>
      <c r="X68" s="430">
        <f t="shared" ca="1" si="17"/>
        <v>43646</v>
      </c>
      <c r="Y68" s="568" t="str">
        <f t="shared" ca="1" si="14"/>
        <v>Sun. July , 2019</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July</v>
      </c>
      <c r="V69" s="184"/>
      <c r="W69" s="179"/>
      <c r="X69" s="430">
        <f t="shared" ca="1" si="17"/>
        <v>43646</v>
      </c>
      <c r="Y69" s="568" t="str">
        <f t="shared" ca="1" si="14"/>
        <v>Sun. July , 2019</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July</v>
      </c>
      <c r="V70" s="184"/>
      <c r="W70" s="179"/>
      <c r="X70" s="430">
        <f t="shared" ca="1" si="17"/>
        <v>43646</v>
      </c>
      <c r="Y70" s="568" t="str">
        <f t="shared" ca="1" si="14"/>
        <v>Sun. July , 2019</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July</v>
      </c>
      <c r="V71" s="184"/>
      <c r="W71" s="179"/>
      <c r="X71" s="430">
        <f t="shared" ca="1" si="17"/>
        <v>43646</v>
      </c>
      <c r="Y71" s="568" t="str">
        <f t="shared" ca="1" si="14"/>
        <v>Sun. July , 2019</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July</v>
      </c>
      <c r="V72" s="184"/>
      <c r="W72" s="179"/>
      <c r="X72" s="430">
        <f t="shared" ca="1" si="17"/>
        <v>43646</v>
      </c>
      <c r="Y72" s="568" t="str">
        <f t="shared" ca="1" si="14"/>
        <v>Sun. July , 2019</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July</v>
      </c>
      <c r="V73" s="184"/>
      <c r="W73" s="179"/>
      <c r="X73" s="430">
        <f t="shared" ca="1" si="17"/>
        <v>43646</v>
      </c>
      <c r="Y73" s="568" t="str">
        <f t="shared" ca="1" si="14"/>
        <v>Sun. July , 2019</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July</v>
      </c>
      <c r="V74" s="184"/>
      <c r="W74" s="179"/>
      <c r="X74" s="430">
        <f t="shared" ca="1" si="17"/>
        <v>43646</v>
      </c>
      <c r="Y74" s="568" t="str">
        <f t="shared" ca="1" si="14"/>
        <v>Sun. July , 2019</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July</v>
      </c>
      <c r="V75" s="184"/>
      <c r="W75" s="179"/>
      <c r="X75" s="430">
        <f t="shared" ca="1" si="17"/>
        <v>43646</v>
      </c>
      <c r="Y75" s="568" t="str">
        <f t="shared" ca="1" si="14"/>
        <v>Sun. July , 2019</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July</v>
      </c>
      <c r="V76" s="184"/>
      <c r="W76" s="179"/>
      <c r="X76" s="430">
        <f t="shared" ca="1" si="17"/>
        <v>43646</v>
      </c>
      <c r="Y76" s="568" t="str">
        <f t="shared" ca="1" si="14"/>
        <v>Sun. July , 2019</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July</v>
      </c>
      <c r="V77" s="184"/>
      <c r="W77" s="179"/>
      <c r="X77" s="430">
        <f t="shared" ca="1" si="17"/>
        <v>43646</v>
      </c>
      <c r="Y77" s="568" t="str">
        <f t="shared" ca="1" si="14"/>
        <v>Sun. July , 2019</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July</v>
      </c>
      <c r="V78" s="184"/>
      <c r="W78" s="179"/>
      <c r="X78" s="430">
        <f t="shared" ca="1" si="17"/>
        <v>43646</v>
      </c>
      <c r="Y78" s="568" t="str">
        <f t="shared" ca="1" si="14"/>
        <v>Sun. July , 2019</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July</v>
      </c>
      <c r="V79" s="184"/>
      <c r="W79" s="179"/>
      <c r="X79" s="430">
        <f t="shared" ca="1" si="17"/>
        <v>43646</v>
      </c>
      <c r="Y79" s="568" t="str">
        <f t="shared" ca="1" si="14"/>
        <v>Sun. July , 2019</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July</v>
      </c>
      <c r="V80" s="184"/>
      <c r="W80" s="179"/>
      <c r="X80" s="430">
        <f t="shared" ca="1" si="17"/>
        <v>43646</v>
      </c>
      <c r="Y80" s="568" t="str">
        <f t="shared" ca="1" si="14"/>
        <v>Sun. July , 2019</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July</v>
      </c>
      <c r="V81" s="184"/>
      <c r="W81" s="179"/>
      <c r="X81" s="430">
        <f t="shared" ca="1" si="17"/>
        <v>43646</v>
      </c>
      <c r="Y81" s="568" t="str">
        <f t="shared" ca="1" si="14"/>
        <v>Sun. July , 2019</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July</v>
      </c>
      <c r="V82" s="184"/>
      <c r="W82" s="179"/>
      <c r="X82" s="430">
        <f t="shared" ca="1" si="17"/>
        <v>43646</v>
      </c>
      <c r="Y82" s="568" t="str">
        <f t="shared" ca="1" si="14"/>
        <v>Sun. July , 2019</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July</v>
      </c>
      <c r="V83" s="184"/>
      <c r="W83" s="179"/>
      <c r="X83" s="430">
        <f t="shared" ca="1" si="17"/>
        <v>43646</v>
      </c>
      <c r="Y83" s="568" t="str">
        <f t="shared" ca="1" si="14"/>
        <v>Sun. July , 2019</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July</v>
      </c>
      <c r="V84" s="184"/>
      <c r="W84" s="179"/>
      <c r="X84" s="430">
        <f t="shared" ca="1" si="17"/>
        <v>43646</v>
      </c>
      <c r="Y84" s="568" t="str">
        <f t="shared" ca="1" si="14"/>
        <v>Sun. July , 2019</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July</v>
      </c>
      <c r="V85" s="184"/>
      <c r="W85" s="179"/>
      <c r="X85" s="430">
        <f t="shared" ca="1" si="17"/>
        <v>43646</v>
      </c>
      <c r="Y85" s="568" t="str">
        <f t="shared" ref="Y85:Y148" ca="1" si="33">IF(Y79="f",T85&amp;". "&amp;" "&amp;R85&amp;" "&amp;U85&amp;" "&amp;$AE$7,T85&amp;". "&amp;U85&amp;" "&amp;R85&amp;", "&amp;$AE$7)</f>
        <v>Sun. July , 2019</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July</v>
      </c>
      <c r="V86" s="184"/>
      <c r="W86" s="179"/>
      <c r="X86" s="430">
        <f t="shared" ref="X86:X149" ca="1" si="36">$AE$8+D86</f>
        <v>43646</v>
      </c>
      <c r="Y86" s="568" t="str">
        <f t="shared" ca="1" si="33"/>
        <v>Sun. July , 2019</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July</v>
      </c>
      <c r="V87" s="184"/>
      <c r="W87" s="179"/>
      <c r="X87" s="430">
        <f t="shared" ca="1" si="36"/>
        <v>43646</v>
      </c>
      <c r="Y87" s="568" t="str">
        <f t="shared" ca="1" si="33"/>
        <v>Sun. July , 2019</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July</v>
      </c>
      <c r="V88" s="184"/>
      <c r="W88" s="179"/>
      <c r="X88" s="430">
        <f t="shared" ca="1" si="36"/>
        <v>43646</v>
      </c>
      <c r="Y88" s="568" t="str">
        <f t="shared" ca="1" si="33"/>
        <v>Sun. July , 2019</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July</v>
      </c>
      <c r="V89" s="184"/>
      <c r="W89" s="179"/>
      <c r="X89" s="430">
        <f t="shared" ca="1" si="36"/>
        <v>43646</v>
      </c>
      <c r="Y89" s="568" t="str">
        <f t="shared" ca="1" si="33"/>
        <v>Sun. July , 2019</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July</v>
      </c>
      <c r="V90" s="184"/>
      <c r="W90" s="179"/>
      <c r="X90" s="430">
        <f t="shared" ca="1" si="36"/>
        <v>43646</v>
      </c>
      <c r="Y90" s="568" t="str">
        <f t="shared" ca="1" si="33"/>
        <v>Sun. July , 2019</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July</v>
      </c>
      <c r="V91" s="184"/>
      <c r="W91" s="179"/>
      <c r="X91" s="430">
        <f t="shared" ca="1" si="36"/>
        <v>43646</v>
      </c>
      <c r="Y91" s="568" t="str">
        <f t="shared" ca="1" si="33"/>
        <v>Sun. July , 2019</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July</v>
      </c>
      <c r="V92" s="184"/>
      <c r="W92" s="179"/>
      <c r="X92" s="430">
        <f t="shared" ca="1" si="36"/>
        <v>43646</v>
      </c>
      <c r="Y92" s="568" t="str">
        <f t="shared" ca="1" si="33"/>
        <v>Sun. July , 2019</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July</v>
      </c>
      <c r="V93" s="184"/>
      <c r="W93" s="179"/>
      <c r="X93" s="430">
        <f t="shared" ca="1" si="36"/>
        <v>43646</v>
      </c>
      <c r="Y93" s="568" t="str">
        <f t="shared" ca="1" si="33"/>
        <v>Sun. July , 2019</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July</v>
      </c>
      <c r="V94" s="184"/>
      <c r="W94" s="179"/>
      <c r="X94" s="430">
        <f t="shared" ca="1" si="36"/>
        <v>43646</v>
      </c>
      <c r="Y94" s="568" t="str">
        <f t="shared" ca="1" si="33"/>
        <v>Sun. July , 2019</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July</v>
      </c>
      <c r="V95" s="184"/>
      <c r="W95" s="179"/>
      <c r="X95" s="430">
        <f t="shared" ca="1" si="36"/>
        <v>43646</v>
      </c>
      <c r="Y95" s="568" t="str">
        <f t="shared" ca="1" si="33"/>
        <v>Sun. July , 2019</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July</v>
      </c>
      <c r="V96" s="184"/>
      <c r="W96" s="179"/>
      <c r="X96" s="430">
        <f t="shared" ca="1" si="36"/>
        <v>43646</v>
      </c>
      <c r="Y96" s="568" t="str">
        <f t="shared" ca="1" si="33"/>
        <v>Sun. July , 2019</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July</v>
      </c>
      <c r="V97" s="184"/>
      <c r="W97" s="179"/>
      <c r="X97" s="430">
        <f t="shared" ca="1" si="36"/>
        <v>43646</v>
      </c>
      <c r="Y97" s="568" t="str">
        <f t="shared" ca="1" si="33"/>
        <v>Sun. July , 2019</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July</v>
      </c>
      <c r="V98" s="184"/>
      <c r="W98" s="179"/>
      <c r="X98" s="430">
        <f t="shared" ca="1" si="36"/>
        <v>43646</v>
      </c>
      <c r="Y98" s="568" t="str">
        <f t="shared" ca="1" si="33"/>
        <v>Sun. July , 2019</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July</v>
      </c>
      <c r="V99" s="184"/>
      <c r="W99" s="179"/>
      <c r="X99" s="430">
        <f t="shared" ca="1" si="36"/>
        <v>43646</v>
      </c>
      <c r="Y99" s="568" t="str">
        <f t="shared" ca="1" si="33"/>
        <v>Sun. July , 2019</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July</v>
      </c>
      <c r="V100" s="184"/>
      <c r="W100" s="179"/>
      <c r="X100" s="430">
        <f t="shared" ca="1" si="36"/>
        <v>43646</v>
      </c>
      <c r="Y100" s="568" t="str">
        <f t="shared" ca="1" si="33"/>
        <v>Sun. July , 2019</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July</v>
      </c>
      <c r="V101" s="184"/>
      <c r="W101" s="179"/>
      <c r="X101" s="430">
        <f t="shared" ca="1" si="36"/>
        <v>43646</v>
      </c>
      <c r="Y101" s="568" t="str">
        <f t="shared" ca="1" si="33"/>
        <v>Sun. July , 2019</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July</v>
      </c>
      <c r="V102" s="184"/>
      <c r="W102" s="179"/>
      <c r="X102" s="430">
        <f t="shared" ca="1" si="36"/>
        <v>43646</v>
      </c>
      <c r="Y102" s="568" t="str">
        <f t="shared" ca="1" si="33"/>
        <v>Sun. July , 2019</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July</v>
      </c>
      <c r="V103" s="184"/>
      <c r="W103" s="179"/>
      <c r="X103" s="430">
        <f t="shared" ca="1" si="36"/>
        <v>43646</v>
      </c>
      <c r="Y103" s="568" t="str">
        <f t="shared" ca="1" si="33"/>
        <v>Sun. July , 2019</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July</v>
      </c>
      <c r="V104" s="184"/>
      <c r="W104" s="179"/>
      <c r="X104" s="430">
        <f t="shared" ca="1" si="36"/>
        <v>43646</v>
      </c>
      <c r="Y104" s="568" t="str">
        <f t="shared" ca="1" si="33"/>
        <v>Sun. July , 2019</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July</v>
      </c>
      <c r="V105" s="184"/>
      <c r="W105" s="179"/>
      <c r="X105" s="430">
        <f t="shared" ca="1" si="36"/>
        <v>43646</v>
      </c>
      <c r="Y105" s="568" t="str">
        <f t="shared" ca="1" si="33"/>
        <v>Sun. July , 2019</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July</v>
      </c>
      <c r="V106" s="184"/>
      <c r="W106" s="179"/>
      <c r="X106" s="430">
        <f t="shared" ca="1" si="36"/>
        <v>43646</v>
      </c>
      <c r="Y106" s="568" t="str">
        <f t="shared" ca="1" si="33"/>
        <v>Sun. July , 2019</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July</v>
      </c>
      <c r="V107" s="184"/>
      <c r="W107" s="179"/>
      <c r="X107" s="430">
        <f t="shared" ca="1" si="36"/>
        <v>43646</v>
      </c>
      <c r="Y107" s="568" t="str">
        <f t="shared" ca="1" si="33"/>
        <v>Sun. July , 2019</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July</v>
      </c>
      <c r="V108" s="184"/>
      <c r="W108" s="179"/>
      <c r="X108" s="430">
        <f t="shared" ca="1" si="36"/>
        <v>43646</v>
      </c>
      <c r="Y108" s="568" t="str">
        <f t="shared" ca="1" si="33"/>
        <v>Sun. July , 2019</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July</v>
      </c>
      <c r="V109" s="184"/>
      <c r="W109" s="179"/>
      <c r="X109" s="430">
        <f t="shared" ca="1" si="36"/>
        <v>43646</v>
      </c>
      <c r="Y109" s="568" t="str">
        <f t="shared" ca="1" si="33"/>
        <v>Sun. July , 2019</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July</v>
      </c>
      <c r="V110" s="184"/>
      <c r="W110" s="179"/>
      <c r="X110" s="430">
        <f t="shared" ca="1" si="36"/>
        <v>43646</v>
      </c>
      <c r="Y110" s="568" t="str">
        <f t="shared" ca="1" si="33"/>
        <v>Sun. July , 2019</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July</v>
      </c>
      <c r="V111" s="184"/>
      <c r="W111" s="179"/>
      <c r="X111" s="430">
        <f t="shared" ca="1" si="36"/>
        <v>43646</v>
      </c>
      <c r="Y111" s="568" t="str">
        <f t="shared" ca="1" si="33"/>
        <v>Sun. July , 2019</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July</v>
      </c>
      <c r="V112" s="184"/>
      <c r="W112" s="179"/>
      <c r="X112" s="430">
        <f t="shared" ca="1" si="36"/>
        <v>43646</v>
      </c>
      <c r="Y112" s="568" t="str">
        <f t="shared" ca="1" si="33"/>
        <v>Sun. July , 2019</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July</v>
      </c>
      <c r="V113" s="184"/>
      <c r="W113" s="179"/>
      <c r="X113" s="430">
        <f t="shared" ca="1" si="36"/>
        <v>43646</v>
      </c>
      <c r="Y113" s="568" t="str">
        <f t="shared" ca="1" si="33"/>
        <v>Sun. July , 2019</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July</v>
      </c>
      <c r="V114" s="184"/>
      <c r="W114" s="179"/>
      <c r="X114" s="430">
        <f t="shared" ca="1" si="36"/>
        <v>43646</v>
      </c>
      <c r="Y114" s="568" t="str">
        <f t="shared" ca="1" si="33"/>
        <v>Sun. July , 2019</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July</v>
      </c>
      <c r="V115" s="184"/>
      <c r="W115" s="179"/>
      <c r="X115" s="430">
        <f t="shared" ca="1" si="36"/>
        <v>43646</v>
      </c>
      <c r="Y115" s="568" t="str">
        <f t="shared" ca="1" si="33"/>
        <v>Sun. July , 2019</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July</v>
      </c>
      <c r="V116" s="184"/>
      <c r="W116" s="179"/>
      <c r="X116" s="430">
        <f t="shared" ca="1" si="36"/>
        <v>43646</v>
      </c>
      <c r="Y116" s="568" t="str">
        <f t="shared" ca="1" si="33"/>
        <v>Sun. July , 2019</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July</v>
      </c>
      <c r="V117" s="184"/>
      <c r="W117" s="179"/>
      <c r="X117" s="430">
        <f t="shared" ca="1" si="36"/>
        <v>43646</v>
      </c>
      <c r="Y117" s="568" t="str">
        <f t="shared" ca="1" si="33"/>
        <v>Sun. July , 2019</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July</v>
      </c>
      <c r="V118" s="184"/>
      <c r="W118" s="179"/>
      <c r="X118" s="430">
        <f t="shared" ca="1" si="36"/>
        <v>43646</v>
      </c>
      <c r="Y118" s="568" t="str">
        <f t="shared" ca="1" si="33"/>
        <v>Sun. July , 2019</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July</v>
      </c>
      <c r="V119" s="184"/>
      <c r="W119" s="179"/>
      <c r="X119" s="430">
        <f t="shared" ca="1" si="36"/>
        <v>43646</v>
      </c>
      <c r="Y119" s="568" t="str">
        <f t="shared" ca="1" si="33"/>
        <v>Sun. July , 2019</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July</v>
      </c>
      <c r="V120" s="184"/>
      <c r="W120" s="179"/>
      <c r="X120" s="430">
        <f t="shared" ca="1" si="36"/>
        <v>43646</v>
      </c>
      <c r="Y120" s="568" t="str">
        <f t="shared" ca="1" si="33"/>
        <v>Sun. July , 2019</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July</v>
      </c>
      <c r="V121" s="184"/>
      <c r="W121" s="179"/>
      <c r="X121" s="430">
        <f t="shared" ca="1" si="36"/>
        <v>43646</v>
      </c>
      <c r="Y121" s="568" t="str">
        <f t="shared" ca="1" si="33"/>
        <v>Sun. July , 2019</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July</v>
      </c>
      <c r="V122" s="184"/>
      <c r="W122" s="179"/>
      <c r="X122" s="430">
        <f t="shared" ca="1" si="36"/>
        <v>43646</v>
      </c>
      <c r="Y122" s="568" t="str">
        <f t="shared" ca="1" si="33"/>
        <v>Sun. July , 2019</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July</v>
      </c>
      <c r="V123" s="184"/>
      <c r="W123" s="179"/>
      <c r="X123" s="430">
        <f t="shared" ca="1" si="36"/>
        <v>43646</v>
      </c>
      <c r="Y123" s="568" t="str">
        <f t="shared" ca="1" si="33"/>
        <v>Sun. July , 2019</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July</v>
      </c>
      <c r="V124" s="184"/>
      <c r="W124" s="179"/>
      <c r="X124" s="430">
        <f t="shared" ca="1" si="36"/>
        <v>43646</v>
      </c>
      <c r="Y124" s="568" t="str">
        <f t="shared" ca="1" si="33"/>
        <v>Sun. July , 2019</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July</v>
      </c>
      <c r="V125" s="184"/>
      <c r="W125" s="179"/>
      <c r="X125" s="430">
        <f t="shared" ca="1" si="36"/>
        <v>43646</v>
      </c>
      <c r="Y125" s="568" t="str">
        <f t="shared" ca="1" si="33"/>
        <v>Sun. July , 2019</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July</v>
      </c>
      <c r="V126" s="184"/>
      <c r="W126" s="179"/>
      <c r="X126" s="430">
        <f t="shared" ca="1" si="36"/>
        <v>43646</v>
      </c>
      <c r="Y126" s="568" t="str">
        <f t="shared" ca="1" si="33"/>
        <v>Sun. July , 2019</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July</v>
      </c>
      <c r="V127" s="184"/>
      <c r="W127" s="179"/>
      <c r="X127" s="430">
        <f t="shared" ca="1" si="36"/>
        <v>43646</v>
      </c>
      <c r="Y127" s="568" t="str">
        <f t="shared" ca="1" si="33"/>
        <v>Sun. July , 2019</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July</v>
      </c>
      <c r="V128" s="184"/>
      <c r="W128" s="179"/>
      <c r="X128" s="430">
        <f t="shared" ca="1" si="36"/>
        <v>43646</v>
      </c>
      <c r="Y128" s="568" t="str">
        <f t="shared" ca="1" si="33"/>
        <v>Sun. July , 2019</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July</v>
      </c>
      <c r="V129" s="184"/>
      <c r="W129" s="179"/>
      <c r="X129" s="430">
        <f t="shared" ca="1" si="36"/>
        <v>43646</v>
      </c>
      <c r="Y129" s="568" t="str">
        <f t="shared" ca="1" si="33"/>
        <v>Sun. July , 2019</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July</v>
      </c>
      <c r="V130" s="184"/>
      <c r="W130" s="179"/>
      <c r="X130" s="430">
        <f t="shared" ca="1" si="36"/>
        <v>43646</v>
      </c>
      <c r="Y130" s="568" t="str">
        <f t="shared" ca="1" si="33"/>
        <v>Sun. July , 2019</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July</v>
      </c>
      <c r="V131" s="184"/>
      <c r="W131" s="179"/>
      <c r="X131" s="430">
        <f t="shared" ca="1" si="36"/>
        <v>43646</v>
      </c>
      <c r="Y131" s="568" t="str">
        <f t="shared" ca="1" si="33"/>
        <v>Sun. July , 2019</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July</v>
      </c>
      <c r="V132" s="184"/>
      <c r="W132" s="179"/>
      <c r="X132" s="430">
        <f t="shared" ca="1" si="36"/>
        <v>43646</v>
      </c>
      <c r="Y132" s="568" t="str">
        <f t="shared" ca="1" si="33"/>
        <v>Sun. July , 2019</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July</v>
      </c>
      <c r="V133" s="184"/>
      <c r="W133" s="179"/>
      <c r="X133" s="430">
        <f t="shared" ca="1" si="36"/>
        <v>43646</v>
      </c>
      <c r="Y133" s="568" t="str">
        <f t="shared" ca="1" si="33"/>
        <v>Sun. July , 2019</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July</v>
      </c>
      <c r="V134" s="184"/>
      <c r="W134" s="179"/>
      <c r="X134" s="430">
        <f t="shared" ca="1" si="36"/>
        <v>43646</v>
      </c>
      <c r="Y134" s="568" t="str">
        <f t="shared" ca="1" si="33"/>
        <v>Sun. July , 2019</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July</v>
      </c>
      <c r="V135" s="184"/>
      <c r="W135" s="179"/>
      <c r="X135" s="430">
        <f t="shared" ca="1" si="36"/>
        <v>43646</v>
      </c>
      <c r="Y135" s="568" t="str">
        <f t="shared" ca="1" si="33"/>
        <v>Sun. July , 2019</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July</v>
      </c>
      <c r="V136" s="184"/>
      <c r="W136" s="179"/>
      <c r="X136" s="430">
        <f t="shared" ca="1" si="36"/>
        <v>43646</v>
      </c>
      <c r="Y136" s="568" t="str">
        <f t="shared" ca="1" si="33"/>
        <v>Sun. July , 2019</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July</v>
      </c>
      <c r="V137" s="184"/>
      <c r="W137" s="179"/>
      <c r="X137" s="430">
        <f t="shared" ca="1" si="36"/>
        <v>43646</v>
      </c>
      <c r="Y137" s="568" t="str">
        <f t="shared" ca="1" si="33"/>
        <v>Sun. July , 2019</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July</v>
      </c>
      <c r="V138" s="184"/>
      <c r="W138" s="179"/>
      <c r="X138" s="430">
        <f t="shared" ca="1" si="36"/>
        <v>43646</v>
      </c>
      <c r="Y138" s="568" t="str">
        <f t="shared" ca="1" si="33"/>
        <v>Sun. July , 2019</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July</v>
      </c>
      <c r="V139" s="184"/>
      <c r="W139" s="179"/>
      <c r="X139" s="430">
        <f t="shared" ca="1" si="36"/>
        <v>43646</v>
      </c>
      <c r="Y139" s="568" t="str">
        <f t="shared" ca="1" si="33"/>
        <v>Sun. July , 2019</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July</v>
      </c>
      <c r="V140" s="184"/>
      <c r="W140" s="179"/>
      <c r="X140" s="430">
        <f t="shared" ca="1" si="36"/>
        <v>43646</v>
      </c>
      <c r="Y140" s="568" t="str">
        <f t="shared" ca="1" si="33"/>
        <v>Sun. July , 2019</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July</v>
      </c>
      <c r="V141" s="184"/>
      <c r="W141" s="179"/>
      <c r="X141" s="430">
        <f t="shared" ca="1" si="36"/>
        <v>43646</v>
      </c>
      <c r="Y141" s="568" t="str">
        <f t="shared" ca="1" si="33"/>
        <v>Sun. July , 2019</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July</v>
      </c>
      <c r="V142" s="184"/>
      <c r="W142" s="179"/>
      <c r="X142" s="430">
        <f t="shared" ca="1" si="36"/>
        <v>43646</v>
      </c>
      <c r="Y142" s="568" t="str">
        <f t="shared" ca="1" si="33"/>
        <v>Sun. July , 2019</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July</v>
      </c>
      <c r="V143" s="184"/>
      <c r="W143" s="179"/>
      <c r="X143" s="430">
        <f t="shared" ca="1" si="36"/>
        <v>43646</v>
      </c>
      <c r="Y143" s="568" t="str">
        <f t="shared" ca="1" si="33"/>
        <v>Sun. July , 2019</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July</v>
      </c>
      <c r="V144" s="184"/>
      <c r="W144" s="179"/>
      <c r="X144" s="430">
        <f t="shared" ca="1" si="36"/>
        <v>43646</v>
      </c>
      <c r="Y144" s="568" t="str">
        <f t="shared" ca="1" si="33"/>
        <v>Sun. July , 2019</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July</v>
      </c>
      <c r="V145" s="184"/>
      <c r="W145" s="179"/>
      <c r="X145" s="430">
        <f t="shared" ca="1" si="36"/>
        <v>43646</v>
      </c>
      <c r="Y145" s="568" t="str">
        <f t="shared" ca="1" si="33"/>
        <v>Sun. July , 2019</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July</v>
      </c>
      <c r="V146" s="184"/>
      <c r="W146" s="179"/>
      <c r="X146" s="430">
        <f t="shared" ca="1" si="36"/>
        <v>43646</v>
      </c>
      <c r="Y146" s="568" t="str">
        <f t="shared" ca="1" si="33"/>
        <v>Sun. July , 2019</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July</v>
      </c>
      <c r="V147" s="184"/>
      <c r="W147" s="179"/>
      <c r="X147" s="430">
        <f t="shared" ca="1" si="36"/>
        <v>43646</v>
      </c>
      <c r="Y147" s="568" t="str">
        <f t="shared" ca="1" si="33"/>
        <v>Sun. July , 2019</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July</v>
      </c>
      <c r="V148" s="184"/>
      <c r="W148" s="179"/>
      <c r="X148" s="430">
        <f t="shared" ca="1" si="36"/>
        <v>43646</v>
      </c>
      <c r="Y148" s="568" t="str">
        <f t="shared" ca="1" si="33"/>
        <v>Sun. July , 2019</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July</v>
      </c>
      <c r="V149" s="184"/>
      <c r="W149" s="179"/>
      <c r="X149" s="430">
        <f t="shared" ca="1" si="36"/>
        <v>43646</v>
      </c>
      <c r="Y149" s="568" t="str">
        <f t="shared" ref="Y149:Y194" ca="1" si="52">IF(Y143="f",T149&amp;". "&amp;" "&amp;R149&amp;" "&amp;U149&amp;" "&amp;$AE$7,T149&amp;". "&amp;U149&amp;" "&amp;R149&amp;", "&amp;$AE$7)</f>
        <v>Sun. July , 2019</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July</v>
      </c>
      <c r="V150" s="184"/>
      <c r="W150" s="179"/>
      <c r="X150" s="430">
        <f t="shared" ref="X150:X194" ca="1" si="55">$AE$8+D150</f>
        <v>43646</v>
      </c>
      <c r="Y150" s="568" t="str">
        <f t="shared" ca="1" si="52"/>
        <v>Sun. July , 2019</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July</v>
      </c>
      <c r="V151" s="184"/>
      <c r="W151" s="179"/>
      <c r="X151" s="430">
        <f t="shared" ca="1" si="55"/>
        <v>43646</v>
      </c>
      <c r="Y151" s="568" t="str">
        <f t="shared" ca="1" si="52"/>
        <v>Sun. July , 2019</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July</v>
      </c>
      <c r="V152" s="184"/>
      <c r="W152" s="179"/>
      <c r="X152" s="430">
        <f t="shared" ca="1" si="55"/>
        <v>43646</v>
      </c>
      <c r="Y152" s="568" t="str">
        <f t="shared" ca="1" si="52"/>
        <v>Sun. July , 2019</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July</v>
      </c>
      <c r="V153" s="184"/>
      <c r="W153" s="179"/>
      <c r="X153" s="430">
        <f t="shared" ca="1" si="55"/>
        <v>43646</v>
      </c>
      <c r="Y153" s="568" t="str">
        <f t="shared" ca="1" si="52"/>
        <v>Sun. July , 2019</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July</v>
      </c>
      <c r="V154" s="184"/>
      <c r="W154" s="179"/>
      <c r="X154" s="430">
        <f t="shared" ca="1" si="55"/>
        <v>43646</v>
      </c>
      <c r="Y154" s="568" t="str">
        <f t="shared" ca="1" si="52"/>
        <v>Sun. July , 2019</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July</v>
      </c>
      <c r="V155" s="184"/>
      <c r="W155" s="179"/>
      <c r="X155" s="430">
        <f t="shared" ca="1" si="55"/>
        <v>43646</v>
      </c>
      <c r="Y155" s="568" t="str">
        <f t="shared" ca="1" si="52"/>
        <v>Sun. July , 2019</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July</v>
      </c>
      <c r="V156" s="184"/>
      <c r="W156" s="179"/>
      <c r="X156" s="430">
        <f t="shared" ca="1" si="55"/>
        <v>43646</v>
      </c>
      <c r="Y156" s="568" t="str">
        <f t="shared" ca="1" si="52"/>
        <v>Sun. July , 2019</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July</v>
      </c>
      <c r="V157" s="184"/>
      <c r="W157" s="179"/>
      <c r="X157" s="430">
        <f t="shared" ca="1" si="55"/>
        <v>43646</v>
      </c>
      <c r="Y157" s="568" t="str">
        <f t="shared" ca="1" si="52"/>
        <v>Sun. July , 2019</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July</v>
      </c>
      <c r="V158" s="184"/>
      <c r="W158" s="179"/>
      <c r="X158" s="430">
        <f t="shared" ca="1" si="55"/>
        <v>43646</v>
      </c>
      <c r="Y158" s="568" t="str">
        <f t="shared" ca="1" si="52"/>
        <v>Sun. July , 2019</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July</v>
      </c>
      <c r="V159" s="184"/>
      <c r="W159" s="179"/>
      <c r="X159" s="430">
        <f t="shared" ca="1" si="55"/>
        <v>43646</v>
      </c>
      <c r="Y159" s="568" t="str">
        <f t="shared" ca="1" si="52"/>
        <v>Sun. July , 2019</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July</v>
      </c>
      <c r="V160" s="184"/>
      <c r="W160" s="179"/>
      <c r="X160" s="430">
        <f t="shared" ca="1" si="55"/>
        <v>43646</v>
      </c>
      <c r="Y160" s="568" t="str">
        <f t="shared" ca="1" si="52"/>
        <v>Sun. July , 2019</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July</v>
      </c>
      <c r="V161" s="184"/>
      <c r="W161" s="179"/>
      <c r="X161" s="430">
        <f t="shared" ca="1" si="55"/>
        <v>43646</v>
      </c>
      <c r="Y161" s="568" t="str">
        <f t="shared" ca="1" si="52"/>
        <v>Sun. July , 2019</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July</v>
      </c>
      <c r="V162" s="184"/>
      <c r="W162" s="179"/>
      <c r="X162" s="430">
        <f t="shared" ca="1" si="55"/>
        <v>43646</v>
      </c>
      <c r="Y162" s="568" t="str">
        <f t="shared" ca="1" si="52"/>
        <v>Sun. July , 2019</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July</v>
      </c>
      <c r="V163" s="184"/>
      <c r="W163" s="179"/>
      <c r="X163" s="430">
        <f t="shared" ca="1" si="55"/>
        <v>43646</v>
      </c>
      <c r="Y163" s="568" t="str">
        <f t="shared" ca="1" si="52"/>
        <v>Sun. July , 2019</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July</v>
      </c>
      <c r="V164" s="184"/>
      <c r="W164" s="179"/>
      <c r="X164" s="430">
        <f t="shared" ca="1" si="55"/>
        <v>43646</v>
      </c>
      <c r="Y164" s="568" t="str">
        <f t="shared" ca="1" si="52"/>
        <v>Sun. July , 2019</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July</v>
      </c>
      <c r="V165" s="184"/>
      <c r="W165" s="179"/>
      <c r="X165" s="430">
        <f t="shared" ca="1" si="55"/>
        <v>43646</v>
      </c>
      <c r="Y165" s="568" t="str">
        <f t="shared" ca="1" si="52"/>
        <v>Sun. July , 2019</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July</v>
      </c>
      <c r="V166" s="184"/>
      <c r="W166" s="179"/>
      <c r="X166" s="430">
        <f t="shared" ca="1" si="55"/>
        <v>43646</v>
      </c>
      <c r="Y166" s="568" t="str">
        <f t="shared" ca="1" si="52"/>
        <v>Sun. July , 2019</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July</v>
      </c>
      <c r="V167" s="184"/>
      <c r="W167" s="179"/>
      <c r="X167" s="430">
        <f t="shared" ca="1" si="55"/>
        <v>43646</v>
      </c>
      <c r="Y167" s="568" t="str">
        <f t="shared" ca="1" si="52"/>
        <v>Sun. July , 2019</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July</v>
      </c>
      <c r="V168" s="184"/>
      <c r="W168" s="179"/>
      <c r="X168" s="430">
        <f t="shared" ca="1" si="55"/>
        <v>43646</v>
      </c>
      <c r="Y168" s="568" t="str">
        <f t="shared" ca="1" si="52"/>
        <v>Sun. July , 2019</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July</v>
      </c>
      <c r="V169" s="184"/>
      <c r="W169" s="179"/>
      <c r="X169" s="430">
        <f t="shared" ca="1" si="55"/>
        <v>43646</v>
      </c>
      <c r="Y169" s="568" t="str">
        <f t="shared" ca="1" si="52"/>
        <v>Sun. July , 2019</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July</v>
      </c>
      <c r="V170" s="184"/>
      <c r="W170" s="179"/>
      <c r="X170" s="430">
        <f t="shared" ca="1" si="55"/>
        <v>43646</v>
      </c>
      <c r="Y170" s="568" t="str">
        <f t="shared" ca="1" si="52"/>
        <v>Sun. July , 2019</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July</v>
      </c>
      <c r="V171" s="184"/>
      <c r="W171" s="179"/>
      <c r="X171" s="430">
        <f t="shared" ca="1" si="55"/>
        <v>43646</v>
      </c>
      <c r="Y171" s="568" t="str">
        <f t="shared" ca="1" si="52"/>
        <v>Sun. July , 2019</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July</v>
      </c>
      <c r="V172" s="184"/>
      <c r="W172" s="179"/>
      <c r="X172" s="430">
        <f t="shared" ca="1" si="55"/>
        <v>43646</v>
      </c>
      <c r="Y172" s="568" t="str">
        <f t="shared" ca="1" si="52"/>
        <v>Sun. July , 2019</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July</v>
      </c>
      <c r="V173" s="184"/>
      <c r="W173" s="179"/>
      <c r="X173" s="430">
        <f t="shared" ca="1" si="55"/>
        <v>43646</v>
      </c>
      <c r="Y173" s="568" t="str">
        <f t="shared" ca="1" si="52"/>
        <v>Sun. July , 2019</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July</v>
      </c>
      <c r="V174" s="184"/>
      <c r="W174" s="179"/>
      <c r="X174" s="430">
        <f t="shared" ca="1" si="55"/>
        <v>43646</v>
      </c>
      <c r="Y174" s="568" t="str">
        <f t="shared" ca="1" si="52"/>
        <v>Sun. July , 2019</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July</v>
      </c>
      <c r="V175" s="184"/>
      <c r="W175" s="179"/>
      <c r="X175" s="430">
        <f t="shared" ca="1" si="55"/>
        <v>43646</v>
      </c>
      <c r="Y175" s="568" t="str">
        <f t="shared" ca="1" si="52"/>
        <v>Sun. July , 2019</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July</v>
      </c>
      <c r="V176" s="184"/>
      <c r="W176" s="179"/>
      <c r="X176" s="430">
        <f t="shared" ca="1" si="55"/>
        <v>43646</v>
      </c>
      <c r="Y176" s="568" t="str">
        <f t="shared" ca="1" si="52"/>
        <v>Sun. July , 2019</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July</v>
      </c>
      <c r="V177" s="184"/>
      <c r="W177" s="179"/>
      <c r="X177" s="430">
        <f t="shared" ca="1" si="55"/>
        <v>43646</v>
      </c>
      <c r="Y177" s="568" t="str">
        <f t="shared" ca="1" si="52"/>
        <v>Sun. July , 2019</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July</v>
      </c>
      <c r="V178" s="184"/>
      <c r="W178" s="179"/>
      <c r="X178" s="430">
        <f t="shared" ca="1" si="55"/>
        <v>43646</v>
      </c>
      <c r="Y178" s="568" t="str">
        <f t="shared" ca="1" si="52"/>
        <v>Sun. July , 2019</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July</v>
      </c>
      <c r="V179" s="184"/>
      <c r="W179" s="179"/>
      <c r="X179" s="430">
        <f t="shared" ca="1" si="55"/>
        <v>43646</v>
      </c>
      <c r="Y179" s="568" t="str">
        <f t="shared" ca="1" si="52"/>
        <v>Sun. July , 2019</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July</v>
      </c>
      <c r="V180" s="184"/>
      <c r="W180" s="179"/>
      <c r="X180" s="430">
        <f t="shared" ca="1" si="55"/>
        <v>43646</v>
      </c>
      <c r="Y180" s="568" t="str">
        <f t="shared" ca="1" si="52"/>
        <v>Sun. July , 2019</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July</v>
      </c>
      <c r="V181" s="184"/>
      <c r="W181" s="179"/>
      <c r="X181" s="430">
        <f t="shared" ca="1" si="55"/>
        <v>43646</v>
      </c>
      <c r="Y181" s="568" t="str">
        <f t="shared" ca="1" si="52"/>
        <v>Sun. July , 2019</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July</v>
      </c>
      <c r="V182" s="184"/>
      <c r="W182" s="179"/>
      <c r="X182" s="430">
        <f t="shared" ca="1" si="55"/>
        <v>43646</v>
      </c>
      <c r="Y182" s="568" t="str">
        <f t="shared" ca="1" si="52"/>
        <v>Sun. July , 2019</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July</v>
      </c>
      <c r="V183" s="184"/>
      <c r="W183" s="179"/>
      <c r="X183" s="430">
        <f t="shared" ca="1" si="55"/>
        <v>43646</v>
      </c>
      <c r="Y183" s="568" t="str">
        <f t="shared" ca="1" si="52"/>
        <v>Sun. July , 2019</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July</v>
      </c>
      <c r="V184" s="184"/>
      <c r="W184" s="179"/>
      <c r="X184" s="430">
        <f t="shared" ca="1" si="55"/>
        <v>43646</v>
      </c>
      <c r="Y184" s="568" t="str">
        <f t="shared" ca="1" si="52"/>
        <v>Sun. July , 2019</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July</v>
      </c>
      <c r="V185" s="184"/>
      <c r="W185" s="179"/>
      <c r="X185" s="430">
        <f t="shared" ca="1" si="55"/>
        <v>43646</v>
      </c>
      <c r="Y185" s="568" t="str">
        <f t="shared" ca="1" si="52"/>
        <v>Sun. July , 2019</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July</v>
      </c>
      <c r="V186" s="184"/>
      <c r="W186" s="179"/>
      <c r="X186" s="430">
        <f t="shared" ca="1" si="55"/>
        <v>43646</v>
      </c>
      <c r="Y186" s="568" t="str">
        <f t="shared" ca="1" si="52"/>
        <v>Sun. July , 2019</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July</v>
      </c>
      <c r="V187" s="184"/>
      <c r="W187" s="179"/>
      <c r="X187" s="430">
        <f t="shared" ca="1" si="55"/>
        <v>43646</v>
      </c>
      <c r="Y187" s="568" t="str">
        <f t="shared" ca="1" si="52"/>
        <v>Sun. July , 2019</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July</v>
      </c>
      <c r="V188" s="184"/>
      <c r="W188" s="179"/>
      <c r="X188" s="430">
        <f t="shared" ca="1" si="55"/>
        <v>43646</v>
      </c>
      <c r="Y188" s="568" t="str">
        <f t="shared" ca="1" si="52"/>
        <v>Sun. July , 2019</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July</v>
      </c>
      <c r="V189" s="184"/>
      <c r="W189" s="179"/>
      <c r="X189" s="430">
        <f t="shared" ca="1" si="55"/>
        <v>43646</v>
      </c>
      <c r="Y189" s="568" t="str">
        <f t="shared" ca="1" si="52"/>
        <v>Sun. July , 2019</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July</v>
      </c>
      <c r="V190" s="184"/>
      <c r="W190" s="179"/>
      <c r="X190" s="430">
        <f t="shared" ca="1" si="55"/>
        <v>43646</v>
      </c>
      <c r="Y190" s="568" t="str">
        <f t="shared" ca="1" si="52"/>
        <v>Sun. July , 2019</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July</v>
      </c>
      <c r="V191" s="184"/>
      <c r="W191" s="179"/>
      <c r="X191" s="430">
        <f t="shared" ca="1" si="55"/>
        <v>43646</v>
      </c>
      <c r="Y191" s="568" t="str">
        <f t="shared" ca="1" si="52"/>
        <v>Sun. July , 2019</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July</v>
      </c>
      <c r="V192" s="184"/>
      <c r="W192" s="179"/>
      <c r="X192" s="430">
        <f t="shared" ca="1" si="55"/>
        <v>43646</v>
      </c>
      <c r="Y192" s="568" t="str">
        <f t="shared" ca="1" si="52"/>
        <v>Sun. July , 2019</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July</v>
      </c>
      <c r="V193" s="184"/>
      <c r="W193" s="179"/>
      <c r="X193" s="430">
        <f t="shared" ca="1" si="55"/>
        <v>43646</v>
      </c>
      <c r="Y193" s="568" t="str">
        <f t="shared" ca="1" si="52"/>
        <v>Sun. July , 2019</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July</v>
      </c>
      <c r="V194" s="184"/>
      <c r="W194" s="179"/>
      <c r="X194" s="430">
        <f t="shared" ca="1" si="55"/>
        <v>43646</v>
      </c>
      <c r="Y194" s="568" t="str">
        <f t="shared" ca="1" si="52"/>
        <v>Sun. July , 2019</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August,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43677</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August,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August</v>
      </c>
      <c r="V18" s="652" t="str">
        <f ca="1">AE6</f>
        <v>August,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August</v>
      </c>
      <c r="V19" s="652" t="str">
        <f ca="1">U19&amp;" "&amp;Year_four_digits</f>
        <v>August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August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August</v>
      </c>
      <c r="V20" s="179"/>
      <c r="W20" s="179"/>
      <c r="X20" s="430">
        <f ca="1">$AE$8+D20</f>
        <v>43678</v>
      </c>
      <c r="Y20" s="568" t="str">
        <f ca="1">IF(Y14="f",T20&amp;". "&amp;" "&amp;R20&amp;" "&amp;U20&amp;" "&amp;$AE$7,T20&amp;". "&amp;U20&amp;" "&amp;R20&amp;", "&amp;$AE$7)</f>
        <v>Thu. August 1, 2019</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August</v>
      </c>
      <c r="V21" s="184"/>
      <c r="W21" s="179"/>
      <c r="X21" s="430">
        <f ca="1">$AE$8+D21</f>
        <v>43677</v>
      </c>
      <c r="Y21" s="568" t="str">
        <f t="shared" ref="Y21:Y84" ca="1" si="14">IF(Y15="f",T21&amp;". "&amp;" "&amp;R21&amp;" "&amp;U21&amp;" "&amp;$AE$7,T21&amp;". "&amp;U21&amp;" "&amp;R21&amp;", "&amp;$AE$7)</f>
        <v>Wed. August , 2019</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August</v>
      </c>
      <c r="V22" s="184"/>
      <c r="W22" s="179"/>
      <c r="X22" s="430">
        <f t="shared" ref="X22:X85" ca="1" si="17">$AE$8+D22</f>
        <v>43677</v>
      </c>
      <c r="Y22" s="568" t="str">
        <f t="shared" ca="1" si="14"/>
        <v>Wed. August , 2019</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August</v>
      </c>
      <c r="V23" s="184"/>
      <c r="W23" s="179"/>
      <c r="X23" s="430">
        <f t="shared" ca="1" si="17"/>
        <v>43677</v>
      </c>
      <c r="Y23" s="568" t="str">
        <f t="shared" ca="1" si="14"/>
        <v>Wed. August , 2019</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August</v>
      </c>
      <c r="V24" s="184"/>
      <c r="W24" s="179"/>
      <c r="X24" s="430">
        <f t="shared" ca="1" si="17"/>
        <v>43677</v>
      </c>
      <c r="Y24" s="568" t="str">
        <f t="shared" ca="1" si="14"/>
        <v>Wed. August , 2019</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August</v>
      </c>
      <c r="V25" s="184"/>
      <c r="W25" s="179"/>
      <c r="X25" s="430">
        <f t="shared" ca="1" si="17"/>
        <v>43677</v>
      </c>
      <c r="Y25" s="568" t="str">
        <f t="shared" ca="1" si="14"/>
        <v>Wed. August , 2019</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August</v>
      </c>
      <c r="V26" s="184"/>
      <c r="W26" s="179"/>
      <c r="X26" s="430">
        <f t="shared" ca="1" si="17"/>
        <v>43677</v>
      </c>
      <c r="Y26" s="568" t="str">
        <f t="shared" ca="1" si="14"/>
        <v>Wed. August , 2019</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August</v>
      </c>
      <c r="V27" s="184"/>
      <c r="W27" s="179"/>
      <c r="X27" s="430">
        <f t="shared" ca="1" si="17"/>
        <v>43677</v>
      </c>
      <c r="Y27" s="568" t="str">
        <f t="shared" ca="1" si="14"/>
        <v>Wed. August , 2019</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August</v>
      </c>
      <c r="V28" s="184"/>
      <c r="W28" s="179"/>
      <c r="X28" s="430">
        <f t="shared" ca="1" si="17"/>
        <v>43677</v>
      </c>
      <c r="Y28" s="568" t="str">
        <f t="shared" ca="1" si="14"/>
        <v>Wed. August , 2019</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August</v>
      </c>
      <c r="V29" s="184"/>
      <c r="W29" s="179"/>
      <c r="X29" s="430">
        <f t="shared" ca="1" si="17"/>
        <v>43677</v>
      </c>
      <c r="Y29" s="568" t="str">
        <f t="shared" ca="1" si="14"/>
        <v>Wed. August , 2019</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August</v>
      </c>
      <c r="V30" s="184"/>
      <c r="W30" s="179"/>
      <c r="X30" s="430">
        <f t="shared" ca="1" si="17"/>
        <v>43677</v>
      </c>
      <c r="Y30" s="568" t="str">
        <f t="shared" ca="1" si="14"/>
        <v>Wed. August , 2019</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August</v>
      </c>
      <c r="V31" s="184"/>
      <c r="W31" s="179"/>
      <c r="X31" s="430">
        <f t="shared" ca="1" si="17"/>
        <v>43677</v>
      </c>
      <c r="Y31" s="568" t="str">
        <f t="shared" ca="1" si="14"/>
        <v>Wed. August , 2019</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August</v>
      </c>
      <c r="V32" s="184"/>
      <c r="W32" s="179"/>
      <c r="X32" s="430">
        <f t="shared" ca="1" si="17"/>
        <v>43677</v>
      </c>
      <c r="Y32" s="568" t="str">
        <f t="shared" ca="1" si="14"/>
        <v>Wed. August , 2019</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August</v>
      </c>
      <c r="V33" s="184"/>
      <c r="W33" s="179"/>
      <c r="X33" s="430">
        <f t="shared" ca="1" si="17"/>
        <v>43677</v>
      </c>
      <c r="Y33" s="568" t="str">
        <f t="shared" ca="1" si="14"/>
        <v>Wed. August , 2019</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August</v>
      </c>
      <c r="V34" s="184"/>
      <c r="W34" s="179"/>
      <c r="X34" s="430">
        <f t="shared" ca="1" si="17"/>
        <v>43677</v>
      </c>
      <c r="Y34" s="568" t="str">
        <f t="shared" ca="1" si="14"/>
        <v>Wed. August , 2019</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August</v>
      </c>
      <c r="V35" s="184"/>
      <c r="W35" s="179"/>
      <c r="X35" s="430">
        <f t="shared" ca="1" si="17"/>
        <v>43677</v>
      </c>
      <c r="Y35" s="568" t="str">
        <f t="shared" ca="1" si="14"/>
        <v>Wed. August , 2019</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August</v>
      </c>
      <c r="V36" s="184"/>
      <c r="W36" s="179"/>
      <c r="X36" s="430">
        <f t="shared" ca="1" si="17"/>
        <v>43677</v>
      </c>
      <c r="Y36" s="568" t="str">
        <f t="shared" ca="1" si="14"/>
        <v>Wed. August , 2019</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August</v>
      </c>
      <c r="V37" s="184"/>
      <c r="W37" s="179"/>
      <c r="X37" s="430">
        <f t="shared" ca="1" si="17"/>
        <v>43677</v>
      </c>
      <c r="Y37" s="568" t="str">
        <f t="shared" ca="1" si="14"/>
        <v>Wed. August , 2019</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August</v>
      </c>
      <c r="V38" s="184"/>
      <c r="W38" s="179"/>
      <c r="X38" s="430">
        <f t="shared" ca="1" si="17"/>
        <v>43677</v>
      </c>
      <c r="Y38" s="568" t="str">
        <f t="shared" ca="1" si="14"/>
        <v>Wed. August , 2019</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August</v>
      </c>
      <c r="V39" s="184"/>
      <c r="W39" s="179"/>
      <c r="X39" s="430">
        <f t="shared" ca="1" si="17"/>
        <v>43677</v>
      </c>
      <c r="Y39" s="568" t="str">
        <f t="shared" ca="1" si="14"/>
        <v>Wed. August , 2019</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August</v>
      </c>
      <c r="V40" s="184"/>
      <c r="W40" s="179"/>
      <c r="X40" s="430">
        <f t="shared" ca="1" si="17"/>
        <v>43677</v>
      </c>
      <c r="Y40" s="568" t="str">
        <f t="shared" ca="1" si="14"/>
        <v>Wed. August , 2019</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August</v>
      </c>
      <c r="V41" s="184"/>
      <c r="W41" s="179"/>
      <c r="X41" s="430">
        <f t="shared" ca="1" si="17"/>
        <v>43677</v>
      </c>
      <c r="Y41" s="568" t="str">
        <f t="shared" ca="1" si="14"/>
        <v>Wed. August , 2019</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August</v>
      </c>
      <c r="V42" s="184"/>
      <c r="W42" s="179"/>
      <c r="X42" s="430">
        <f t="shared" ca="1" si="17"/>
        <v>43677</v>
      </c>
      <c r="Y42" s="568" t="str">
        <f t="shared" ca="1" si="14"/>
        <v>Wed. August , 2019</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August</v>
      </c>
      <c r="V43" s="184"/>
      <c r="W43" s="179"/>
      <c r="X43" s="430">
        <f t="shared" ca="1" si="17"/>
        <v>43677</v>
      </c>
      <c r="Y43" s="568" t="str">
        <f t="shared" ca="1" si="14"/>
        <v>Wed. August , 2019</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August</v>
      </c>
      <c r="V44" s="184"/>
      <c r="W44" s="179"/>
      <c r="X44" s="430">
        <f t="shared" ca="1" si="17"/>
        <v>43677</v>
      </c>
      <c r="Y44" s="568" t="str">
        <f t="shared" ca="1" si="14"/>
        <v>Wed. August , 2019</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August</v>
      </c>
      <c r="V45" s="184"/>
      <c r="W45" s="179"/>
      <c r="X45" s="430">
        <f t="shared" ca="1" si="17"/>
        <v>43677</v>
      </c>
      <c r="Y45" s="568" t="str">
        <f t="shared" ca="1" si="14"/>
        <v>Wed. August , 2019</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August</v>
      </c>
      <c r="V46" s="184"/>
      <c r="W46" s="179"/>
      <c r="X46" s="430">
        <f t="shared" ca="1" si="17"/>
        <v>43677</v>
      </c>
      <c r="Y46" s="568" t="str">
        <f t="shared" ca="1" si="14"/>
        <v>Wed. August , 2019</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August</v>
      </c>
      <c r="V47" s="184"/>
      <c r="W47" s="179"/>
      <c r="X47" s="430">
        <f t="shared" ca="1" si="17"/>
        <v>43677</v>
      </c>
      <c r="Y47" s="568" t="str">
        <f t="shared" ca="1" si="14"/>
        <v>Wed. August , 2019</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August</v>
      </c>
      <c r="V48" s="184"/>
      <c r="W48" s="179"/>
      <c r="X48" s="430">
        <f t="shared" ca="1" si="17"/>
        <v>43677</v>
      </c>
      <c r="Y48" s="568" t="str">
        <f t="shared" ca="1" si="14"/>
        <v>Wed. August , 2019</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August</v>
      </c>
      <c r="V49" s="184"/>
      <c r="W49" s="179"/>
      <c r="X49" s="430">
        <f t="shared" ca="1" si="17"/>
        <v>43677</v>
      </c>
      <c r="Y49" s="568" t="str">
        <f t="shared" ca="1" si="14"/>
        <v>Wed. August , 2019</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August</v>
      </c>
      <c r="V50" s="184"/>
      <c r="W50" s="179"/>
      <c r="X50" s="430">
        <f t="shared" ca="1" si="17"/>
        <v>43677</v>
      </c>
      <c r="Y50" s="568" t="str">
        <f t="shared" ca="1" si="14"/>
        <v>Wed. August , 2019</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August</v>
      </c>
      <c r="V51" s="184"/>
      <c r="W51" s="179"/>
      <c r="X51" s="430">
        <f t="shared" ca="1" si="17"/>
        <v>43677</v>
      </c>
      <c r="Y51" s="568" t="str">
        <f t="shared" ca="1" si="14"/>
        <v>Wed. August , 2019</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August</v>
      </c>
      <c r="V52" s="184"/>
      <c r="W52" s="179"/>
      <c r="X52" s="430">
        <f t="shared" ca="1" si="17"/>
        <v>43677</v>
      </c>
      <c r="Y52" s="568" t="str">
        <f t="shared" ca="1" si="14"/>
        <v>Wed. August , 2019</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August</v>
      </c>
      <c r="V53" s="184"/>
      <c r="W53" s="179"/>
      <c r="X53" s="430">
        <f t="shared" ca="1" si="17"/>
        <v>43677</v>
      </c>
      <c r="Y53" s="568" t="str">
        <f t="shared" ca="1" si="14"/>
        <v>Wed. August , 2019</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August</v>
      </c>
      <c r="V54" s="184"/>
      <c r="W54" s="179"/>
      <c r="X54" s="430">
        <f t="shared" ca="1" si="17"/>
        <v>43677</v>
      </c>
      <c r="Y54" s="568" t="str">
        <f t="shared" ca="1" si="14"/>
        <v>Wed. August , 2019</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August</v>
      </c>
      <c r="V55" s="184"/>
      <c r="W55" s="179"/>
      <c r="X55" s="430">
        <f t="shared" ca="1" si="17"/>
        <v>43677</v>
      </c>
      <c r="Y55" s="568" t="str">
        <f t="shared" ca="1" si="14"/>
        <v>Wed. August , 2019</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August</v>
      </c>
      <c r="V56" s="184"/>
      <c r="W56" s="179"/>
      <c r="X56" s="430">
        <f t="shared" ca="1" si="17"/>
        <v>43677</v>
      </c>
      <c r="Y56" s="568" t="str">
        <f t="shared" ca="1" si="14"/>
        <v>Wed. August , 2019</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August</v>
      </c>
      <c r="V57" s="184"/>
      <c r="W57" s="179"/>
      <c r="X57" s="430">
        <f t="shared" ca="1" si="17"/>
        <v>43677</v>
      </c>
      <c r="Y57" s="568" t="str">
        <f t="shared" ca="1" si="14"/>
        <v>Wed. August , 2019</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August</v>
      </c>
      <c r="V58" s="184"/>
      <c r="W58" s="179"/>
      <c r="X58" s="430">
        <f t="shared" ca="1" si="17"/>
        <v>43677</v>
      </c>
      <c r="Y58" s="568" t="str">
        <f t="shared" ca="1" si="14"/>
        <v>Wed. August , 2019</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August</v>
      </c>
      <c r="V59" s="184"/>
      <c r="W59" s="179"/>
      <c r="X59" s="430">
        <f t="shared" ca="1" si="17"/>
        <v>43677</v>
      </c>
      <c r="Y59" s="568" t="str">
        <f t="shared" ca="1" si="14"/>
        <v>Wed. August , 2019</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August</v>
      </c>
      <c r="V60" s="184"/>
      <c r="W60" s="179"/>
      <c r="X60" s="430">
        <f t="shared" ca="1" si="17"/>
        <v>43677</v>
      </c>
      <c r="Y60" s="568" t="str">
        <f t="shared" ca="1" si="14"/>
        <v>Wed. August , 2019</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August</v>
      </c>
      <c r="V61" s="184"/>
      <c r="W61" s="179"/>
      <c r="X61" s="430">
        <f t="shared" ca="1" si="17"/>
        <v>43677</v>
      </c>
      <c r="Y61" s="568" t="str">
        <f t="shared" ca="1" si="14"/>
        <v>Wed. August , 2019</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August</v>
      </c>
      <c r="V62" s="184"/>
      <c r="W62" s="179"/>
      <c r="X62" s="430">
        <f t="shared" ca="1" si="17"/>
        <v>43677</v>
      </c>
      <c r="Y62" s="568" t="str">
        <f t="shared" ca="1" si="14"/>
        <v>Wed. August , 2019</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August</v>
      </c>
      <c r="V63" s="184"/>
      <c r="W63" s="179"/>
      <c r="X63" s="430">
        <f t="shared" ca="1" si="17"/>
        <v>43677</v>
      </c>
      <c r="Y63" s="568" t="str">
        <f t="shared" ca="1" si="14"/>
        <v>Wed. August , 2019</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August</v>
      </c>
      <c r="V64" s="184"/>
      <c r="W64" s="179"/>
      <c r="X64" s="430">
        <f t="shared" ca="1" si="17"/>
        <v>43677</v>
      </c>
      <c r="Y64" s="568" t="str">
        <f t="shared" ca="1" si="14"/>
        <v>Wed. August , 2019</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August</v>
      </c>
      <c r="V65" s="184"/>
      <c r="W65" s="179"/>
      <c r="X65" s="430">
        <f t="shared" ca="1" si="17"/>
        <v>43677</v>
      </c>
      <c r="Y65" s="568" t="str">
        <f t="shared" ca="1" si="14"/>
        <v>Wed. August , 2019</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August</v>
      </c>
      <c r="V66" s="184"/>
      <c r="W66" s="179"/>
      <c r="X66" s="430">
        <f t="shared" ca="1" si="17"/>
        <v>43677</v>
      </c>
      <c r="Y66" s="568" t="str">
        <f t="shared" ca="1" si="14"/>
        <v>Wed. August , 2019</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August</v>
      </c>
      <c r="V67" s="184"/>
      <c r="W67" s="179"/>
      <c r="X67" s="430">
        <f t="shared" ca="1" si="17"/>
        <v>43677</v>
      </c>
      <c r="Y67" s="568" t="str">
        <f t="shared" ca="1" si="14"/>
        <v>Wed. August , 2019</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August</v>
      </c>
      <c r="V68" s="184"/>
      <c r="W68" s="179"/>
      <c r="X68" s="430">
        <f t="shared" ca="1" si="17"/>
        <v>43677</v>
      </c>
      <c r="Y68" s="568" t="str">
        <f t="shared" ca="1" si="14"/>
        <v>Wed. August , 2019</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August</v>
      </c>
      <c r="V69" s="184"/>
      <c r="W69" s="179"/>
      <c r="X69" s="430">
        <f t="shared" ca="1" si="17"/>
        <v>43677</v>
      </c>
      <c r="Y69" s="568" t="str">
        <f t="shared" ca="1" si="14"/>
        <v>Wed. August , 2019</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August</v>
      </c>
      <c r="V70" s="184"/>
      <c r="W70" s="179"/>
      <c r="X70" s="430">
        <f t="shared" ca="1" si="17"/>
        <v>43677</v>
      </c>
      <c r="Y70" s="568" t="str">
        <f t="shared" ca="1" si="14"/>
        <v>Wed. August , 2019</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August</v>
      </c>
      <c r="V71" s="184"/>
      <c r="W71" s="179"/>
      <c r="X71" s="430">
        <f t="shared" ca="1" si="17"/>
        <v>43677</v>
      </c>
      <c r="Y71" s="568" t="str">
        <f t="shared" ca="1" si="14"/>
        <v>Wed. August , 2019</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August</v>
      </c>
      <c r="V72" s="184"/>
      <c r="W72" s="179"/>
      <c r="X72" s="430">
        <f t="shared" ca="1" si="17"/>
        <v>43677</v>
      </c>
      <c r="Y72" s="568" t="str">
        <f t="shared" ca="1" si="14"/>
        <v>Wed. August , 2019</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August</v>
      </c>
      <c r="V73" s="184"/>
      <c r="W73" s="179"/>
      <c r="X73" s="430">
        <f t="shared" ca="1" si="17"/>
        <v>43677</v>
      </c>
      <c r="Y73" s="568" t="str">
        <f t="shared" ca="1" si="14"/>
        <v>Wed. August , 2019</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August</v>
      </c>
      <c r="V74" s="184"/>
      <c r="W74" s="179"/>
      <c r="X74" s="430">
        <f t="shared" ca="1" si="17"/>
        <v>43677</v>
      </c>
      <c r="Y74" s="568" t="str">
        <f t="shared" ca="1" si="14"/>
        <v>Wed. August , 2019</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August</v>
      </c>
      <c r="V75" s="184"/>
      <c r="W75" s="179"/>
      <c r="X75" s="430">
        <f t="shared" ca="1" si="17"/>
        <v>43677</v>
      </c>
      <c r="Y75" s="568" t="str">
        <f t="shared" ca="1" si="14"/>
        <v>Wed. August , 2019</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August</v>
      </c>
      <c r="V76" s="184"/>
      <c r="W76" s="179"/>
      <c r="X76" s="430">
        <f t="shared" ca="1" si="17"/>
        <v>43677</v>
      </c>
      <c r="Y76" s="568" t="str">
        <f t="shared" ca="1" si="14"/>
        <v>Wed. August , 2019</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August</v>
      </c>
      <c r="V77" s="184"/>
      <c r="W77" s="179"/>
      <c r="X77" s="430">
        <f t="shared" ca="1" si="17"/>
        <v>43677</v>
      </c>
      <c r="Y77" s="568" t="str">
        <f t="shared" ca="1" si="14"/>
        <v>Wed. August , 2019</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August</v>
      </c>
      <c r="V78" s="184"/>
      <c r="W78" s="179"/>
      <c r="X78" s="430">
        <f t="shared" ca="1" si="17"/>
        <v>43677</v>
      </c>
      <c r="Y78" s="568" t="str">
        <f t="shared" ca="1" si="14"/>
        <v>Wed. August , 2019</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August</v>
      </c>
      <c r="V79" s="184"/>
      <c r="W79" s="179"/>
      <c r="X79" s="430">
        <f t="shared" ca="1" si="17"/>
        <v>43677</v>
      </c>
      <c r="Y79" s="568" t="str">
        <f t="shared" ca="1" si="14"/>
        <v>Wed. August , 2019</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August</v>
      </c>
      <c r="V80" s="184"/>
      <c r="W80" s="179"/>
      <c r="X80" s="430">
        <f t="shared" ca="1" si="17"/>
        <v>43677</v>
      </c>
      <c r="Y80" s="568" t="str">
        <f t="shared" ca="1" si="14"/>
        <v>Wed. August , 2019</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August</v>
      </c>
      <c r="V81" s="184"/>
      <c r="W81" s="179"/>
      <c r="X81" s="430">
        <f t="shared" ca="1" si="17"/>
        <v>43677</v>
      </c>
      <c r="Y81" s="568" t="str">
        <f t="shared" ca="1" si="14"/>
        <v>Wed. August , 2019</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August</v>
      </c>
      <c r="V82" s="184"/>
      <c r="W82" s="179"/>
      <c r="X82" s="430">
        <f t="shared" ca="1" si="17"/>
        <v>43677</v>
      </c>
      <c r="Y82" s="568" t="str">
        <f t="shared" ca="1" si="14"/>
        <v>Wed. August , 2019</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August</v>
      </c>
      <c r="V83" s="184"/>
      <c r="W83" s="179"/>
      <c r="X83" s="430">
        <f t="shared" ca="1" si="17"/>
        <v>43677</v>
      </c>
      <c r="Y83" s="568" t="str">
        <f t="shared" ca="1" si="14"/>
        <v>Wed. August , 2019</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August</v>
      </c>
      <c r="V84" s="184"/>
      <c r="W84" s="179"/>
      <c r="X84" s="430">
        <f t="shared" ca="1" si="17"/>
        <v>43677</v>
      </c>
      <c r="Y84" s="568" t="str">
        <f t="shared" ca="1" si="14"/>
        <v>Wed. August , 2019</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August</v>
      </c>
      <c r="V85" s="184"/>
      <c r="W85" s="179"/>
      <c r="X85" s="430">
        <f t="shared" ca="1" si="17"/>
        <v>43677</v>
      </c>
      <c r="Y85" s="568" t="str">
        <f t="shared" ref="Y85:Y148" ca="1" si="33">IF(Y79="f",T85&amp;". "&amp;" "&amp;R85&amp;" "&amp;U85&amp;" "&amp;$AE$7,T85&amp;". "&amp;U85&amp;" "&amp;R85&amp;", "&amp;$AE$7)</f>
        <v>Wed. August , 2019</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August</v>
      </c>
      <c r="V86" s="184"/>
      <c r="W86" s="179"/>
      <c r="X86" s="430">
        <f t="shared" ref="X86:X149" ca="1" si="36">$AE$8+D86</f>
        <v>43677</v>
      </c>
      <c r="Y86" s="568" t="str">
        <f t="shared" ca="1" si="33"/>
        <v>Wed. August , 2019</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August</v>
      </c>
      <c r="V87" s="184"/>
      <c r="W87" s="179"/>
      <c r="X87" s="430">
        <f t="shared" ca="1" si="36"/>
        <v>43677</v>
      </c>
      <c r="Y87" s="568" t="str">
        <f t="shared" ca="1" si="33"/>
        <v>Wed. August , 2019</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August</v>
      </c>
      <c r="V88" s="184"/>
      <c r="W88" s="179"/>
      <c r="X88" s="430">
        <f t="shared" ca="1" si="36"/>
        <v>43677</v>
      </c>
      <c r="Y88" s="568" t="str">
        <f t="shared" ca="1" si="33"/>
        <v>Wed. August , 2019</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August</v>
      </c>
      <c r="V89" s="184"/>
      <c r="W89" s="179"/>
      <c r="X89" s="430">
        <f t="shared" ca="1" si="36"/>
        <v>43677</v>
      </c>
      <c r="Y89" s="568" t="str">
        <f t="shared" ca="1" si="33"/>
        <v>Wed. August , 2019</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August</v>
      </c>
      <c r="V90" s="184"/>
      <c r="W90" s="179"/>
      <c r="X90" s="430">
        <f t="shared" ca="1" si="36"/>
        <v>43677</v>
      </c>
      <c r="Y90" s="568" t="str">
        <f t="shared" ca="1" si="33"/>
        <v>Wed. August , 2019</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August</v>
      </c>
      <c r="V91" s="184"/>
      <c r="W91" s="179"/>
      <c r="X91" s="430">
        <f t="shared" ca="1" si="36"/>
        <v>43677</v>
      </c>
      <c r="Y91" s="568" t="str">
        <f t="shared" ca="1" si="33"/>
        <v>Wed. August , 2019</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August</v>
      </c>
      <c r="V92" s="184"/>
      <c r="W92" s="179"/>
      <c r="X92" s="430">
        <f t="shared" ca="1" si="36"/>
        <v>43677</v>
      </c>
      <c r="Y92" s="568" t="str">
        <f t="shared" ca="1" si="33"/>
        <v>Wed. August , 2019</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August</v>
      </c>
      <c r="V93" s="184"/>
      <c r="W93" s="179"/>
      <c r="X93" s="430">
        <f t="shared" ca="1" si="36"/>
        <v>43677</v>
      </c>
      <c r="Y93" s="568" t="str">
        <f t="shared" ca="1" si="33"/>
        <v>Wed. August , 2019</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August</v>
      </c>
      <c r="V94" s="184"/>
      <c r="W94" s="179"/>
      <c r="X94" s="430">
        <f t="shared" ca="1" si="36"/>
        <v>43677</v>
      </c>
      <c r="Y94" s="568" t="str">
        <f t="shared" ca="1" si="33"/>
        <v>Wed. August , 2019</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August</v>
      </c>
      <c r="V95" s="184"/>
      <c r="W95" s="179"/>
      <c r="X95" s="430">
        <f t="shared" ca="1" si="36"/>
        <v>43677</v>
      </c>
      <c r="Y95" s="568" t="str">
        <f t="shared" ca="1" si="33"/>
        <v>Wed. August , 2019</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August</v>
      </c>
      <c r="V96" s="184"/>
      <c r="W96" s="179"/>
      <c r="X96" s="430">
        <f t="shared" ca="1" si="36"/>
        <v>43677</v>
      </c>
      <c r="Y96" s="568" t="str">
        <f t="shared" ca="1" si="33"/>
        <v>Wed. August , 2019</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August</v>
      </c>
      <c r="V97" s="184"/>
      <c r="W97" s="179"/>
      <c r="X97" s="430">
        <f t="shared" ca="1" si="36"/>
        <v>43677</v>
      </c>
      <c r="Y97" s="568" t="str">
        <f t="shared" ca="1" si="33"/>
        <v>Wed. August , 2019</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August</v>
      </c>
      <c r="V98" s="184"/>
      <c r="W98" s="179"/>
      <c r="X98" s="430">
        <f t="shared" ca="1" si="36"/>
        <v>43677</v>
      </c>
      <c r="Y98" s="568" t="str">
        <f t="shared" ca="1" si="33"/>
        <v>Wed. August , 2019</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August</v>
      </c>
      <c r="V99" s="184"/>
      <c r="W99" s="179"/>
      <c r="X99" s="430">
        <f t="shared" ca="1" si="36"/>
        <v>43677</v>
      </c>
      <c r="Y99" s="568" t="str">
        <f t="shared" ca="1" si="33"/>
        <v>Wed. August , 2019</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August</v>
      </c>
      <c r="V100" s="184"/>
      <c r="W100" s="179"/>
      <c r="X100" s="430">
        <f t="shared" ca="1" si="36"/>
        <v>43677</v>
      </c>
      <c r="Y100" s="568" t="str">
        <f t="shared" ca="1" si="33"/>
        <v>Wed. August , 2019</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August</v>
      </c>
      <c r="V101" s="184"/>
      <c r="W101" s="179"/>
      <c r="X101" s="430">
        <f t="shared" ca="1" si="36"/>
        <v>43677</v>
      </c>
      <c r="Y101" s="568" t="str">
        <f t="shared" ca="1" si="33"/>
        <v>Wed. August , 2019</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August</v>
      </c>
      <c r="V102" s="184"/>
      <c r="W102" s="179"/>
      <c r="X102" s="430">
        <f t="shared" ca="1" si="36"/>
        <v>43677</v>
      </c>
      <c r="Y102" s="568" t="str">
        <f t="shared" ca="1" si="33"/>
        <v>Wed. August , 2019</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August</v>
      </c>
      <c r="V103" s="184"/>
      <c r="W103" s="179"/>
      <c r="X103" s="430">
        <f t="shared" ca="1" si="36"/>
        <v>43677</v>
      </c>
      <c r="Y103" s="568" t="str">
        <f t="shared" ca="1" si="33"/>
        <v>Wed. August , 2019</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August</v>
      </c>
      <c r="V104" s="184"/>
      <c r="W104" s="179"/>
      <c r="X104" s="430">
        <f t="shared" ca="1" si="36"/>
        <v>43677</v>
      </c>
      <c r="Y104" s="568" t="str">
        <f t="shared" ca="1" si="33"/>
        <v>Wed. August , 2019</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August</v>
      </c>
      <c r="V105" s="184"/>
      <c r="W105" s="179"/>
      <c r="X105" s="430">
        <f t="shared" ca="1" si="36"/>
        <v>43677</v>
      </c>
      <c r="Y105" s="568" t="str">
        <f t="shared" ca="1" si="33"/>
        <v>Wed. August , 2019</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August</v>
      </c>
      <c r="V106" s="184"/>
      <c r="W106" s="179"/>
      <c r="X106" s="430">
        <f t="shared" ca="1" si="36"/>
        <v>43677</v>
      </c>
      <c r="Y106" s="568" t="str">
        <f t="shared" ca="1" si="33"/>
        <v>Wed. August , 2019</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August</v>
      </c>
      <c r="V107" s="184"/>
      <c r="W107" s="179"/>
      <c r="X107" s="430">
        <f t="shared" ca="1" si="36"/>
        <v>43677</v>
      </c>
      <c r="Y107" s="568" t="str">
        <f t="shared" ca="1" si="33"/>
        <v>Wed. August , 2019</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August</v>
      </c>
      <c r="V108" s="184"/>
      <c r="W108" s="179"/>
      <c r="X108" s="430">
        <f t="shared" ca="1" si="36"/>
        <v>43677</v>
      </c>
      <c r="Y108" s="568" t="str">
        <f t="shared" ca="1" si="33"/>
        <v>Wed. August , 2019</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August</v>
      </c>
      <c r="V109" s="184"/>
      <c r="W109" s="179"/>
      <c r="X109" s="430">
        <f t="shared" ca="1" si="36"/>
        <v>43677</v>
      </c>
      <c r="Y109" s="568" t="str">
        <f t="shared" ca="1" si="33"/>
        <v>Wed. August , 2019</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August</v>
      </c>
      <c r="V110" s="184"/>
      <c r="W110" s="179"/>
      <c r="X110" s="430">
        <f t="shared" ca="1" si="36"/>
        <v>43677</v>
      </c>
      <c r="Y110" s="568" t="str">
        <f t="shared" ca="1" si="33"/>
        <v>Wed. August , 2019</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August</v>
      </c>
      <c r="V111" s="184"/>
      <c r="W111" s="179"/>
      <c r="X111" s="430">
        <f t="shared" ca="1" si="36"/>
        <v>43677</v>
      </c>
      <c r="Y111" s="568" t="str">
        <f t="shared" ca="1" si="33"/>
        <v>Wed. August , 2019</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August</v>
      </c>
      <c r="V112" s="184"/>
      <c r="W112" s="179"/>
      <c r="X112" s="430">
        <f t="shared" ca="1" si="36"/>
        <v>43677</v>
      </c>
      <c r="Y112" s="568" t="str">
        <f t="shared" ca="1" si="33"/>
        <v>Wed. August , 2019</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August</v>
      </c>
      <c r="V113" s="184"/>
      <c r="W113" s="179"/>
      <c r="X113" s="430">
        <f t="shared" ca="1" si="36"/>
        <v>43677</v>
      </c>
      <c r="Y113" s="568" t="str">
        <f t="shared" ca="1" si="33"/>
        <v>Wed. August , 2019</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August</v>
      </c>
      <c r="V114" s="184"/>
      <c r="W114" s="179"/>
      <c r="X114" s="430">
        <f t="shared" ca="1" si="36"/>
        <v>43677</v>
      </c>
      <c r="Y114" s="568" t="str">
        <f t="shared" ca="1" si="33"/>
        <v>Wed. August , 2019</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August</v>
      </c>
      <c r="V115" s="184"/>
      <c r="W115" s="179"/>
      <c r="X115" s="430">
        <f t="shared" ca="1" si="36"/>
        <v>43677</v>
      </c>
      <c r="Y115" s="568" t="str">
        <f t="shared" ca="1" si="33"/>
        <v>Wed. August , 2019</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August</v>
      </c>
      <c r="V116" s="184"/>
      <c r="W116" s="179"/>
      <c r="X116" s="430">
        <f t="shared" ca="1" si="36"/>
        <v>43677</v>
      </c>
      <c r="Y116" s="568" t="str">
        <f t="shared" ca="1" si="33"/>
        <v>Wed. August , 2019</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August</v>
      </c>
      <c r="V117" s="184"/>
      <c r="W117" s="179"/>
      <c r="X117" s="430">
        <f t="shared" ca="1" si="36"/>
        <v>43677</v>
      </c>
      <c r="Y117" s="568" t="str">
        <f t="shared" ca="1" si="33"/>
        <v>Wed. August , 2019</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August</v>
      </c>
      <c r="V118" s="184"/>
      <c r="W118" s="179"/>
      <c r="X118" s="430">
        <f t="shared" ca="1" si="36"/>
        <v>43677</v>
      </c>
      <c r="Y118" s="568" t="str">
        <f t="shared" ca="1" si="33"/>
        <v>Wed. August , 2019</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August</v>
      </c>
      <c r="V119" s="184"/>
      <c r="W119" s="179"/>
      <c r="X119" s="430">
        <f t="shared" ca="1" si="36"/>
        <v>43677</v>
      </c>
      <c r="Y119" s="568" t="str">
        <f t="shared" ca="1" si="33"/>
        <v>Wed. August , 2019</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August</v>
      </c>
      <c r="V120" s="184"/>
      <c r="W120" s="179"/>
      <c r="X120" s="430">
        <f t="shared" ca="1" si="36"/>
        <v>43677</v>
      </c>
      <c r="Y120" s="568" t="str">
        <f t="shared" ca="1" si="33"/>
        <v>Wed. August , 2019</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August</v>
      </c>
      <c r="V121" s="184"/>
      <c r="W121" s="179"/>
      <c r="X121" s="430">
        <f t="shared" ca="1" si="36"/>
        <v>43677</v>
      </c>
      <c r="Y121" s="568" t="str">
        <f t="shared" ca="1" si="33"/>
        <v>Wed. August , 2019</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August</v>
      </c>
      <c r="V122" s="184"/>
      <c r="W122" s="179"/>
      <c r="X122" s="430">
        <f t="shared" ca="1" si="36"/>
        <v>43677</v>
      </c>
      <c r="Y122" s="568" t="str">
        <f t="shared" ca="1" si="33"/>
        <v>Wed. August , 2019</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August</v>
      </c>
      <c r="V123" s="184"/>
      <c r="W123" s="179"/>
      <c r="X123" s="430">
        <f t="shared" ca="1" si="36"/>
        <v>43677</v>
      </c>
      <c r="Y123" s="568" t="str">
        <f t="shared" ca="1" si="33"/>
        <v>Wed. August , 2019</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August</v>
      </c>
      <c r="V124" s="184"/>
      <c r="W124" s="179"/>
      <c r="X124" s="430">
        <f t="shared" ca="1" si="36"/>
        <v>43677</v>
      </c>
      <c r="Y124" s="568" t="str">
        <f t="shared" ca="1" si="33"/>
        <v>Wed. August , 2019</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August</v>
      </c>
      <c r="V125" s="184"/>
      <c r="W125" s="179"/>
      <c r="X125" s="430">
        <f t="shared" ca="1" si="36"/>
        <v>43677</v>
      </c>
      <c r="Y125" s="568" t="str">
        <f t="shared" ca="1" si="33"/>
        <v>Wed. August , 2019</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August</v>
      </c>
      <c r="V126" s="184"/>
      <c r="W126" s="179"/>
      <c r="X126" s="430">
        <f t="shared" ca="1" si="36"/>
        <v>43677</v>
      </c>
      <c r="Y126" s="568" t="str">
        <f t="shared" ca="1" si="33"/>
        <v>Wed. August , 2019</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August</v>
      </c>
      <c r="V127" s="184"/>
      <c r="W127" s="179"/>
      <c r="X127" s="430">
        <f t="shared" ca="1" si="36"/>
        <v>43677</v>
      </c>
      <c r="Y127" s="568" t="str">
        <f t="shared" ca="1" si="33"/>
        <v>Wed. August , 2019</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August</v>
      </c>
      <c r="V128" s="184"/>
      <c r="W128" s="179"/>
      <c r="X128" s="430">
        <f t="shared" ca="1" si="36"/>
        <v>43677</v>
      </c>
      <c r="Y128" s="568" t="str">
        <f t="shared" ca="1" si="33"/>
        <v>Wed. August , 2019</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August</v>
      </c>
      <c r="V129" s="184"/>
      <c r="W129" s="179"/>
      <c r="X129" s="430">
        <f t="shared" ca="1" si="36"/>
        <v>43677</v>
      </c>
      <c r="Y129" s="568" t="str">
        <f t="shared" ca="1" si="33"/>
        <v>Wed. August , 2019</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August</v>
      </c>
      <c r="V130" s="184"/>
      <c r="W130" s="179"/>
      <c r="X130" s="430">
        <f t="shared" ca="1" si="36"/>
        <v>43677</v>
      </c>
      <c r="Y130" s="568" t="str">
        <f t="shared" ca="1" si="33"/>
        <v>Wed. August , 2019</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August</v>
      </c>
      <c r="V131" s="184"/>
      <c r="W131" s="179"/>
      <c r="X131" s="430">
        <f t="shared" ca="1" si="36"/>
        <v>43677</v>
      </c>
      <c r="Y131" s="568" t="str">
        <f t="shared" ca="1" si="33"/>
        <v>Wed. August , 2019</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August</v>
      </c>
      <c r="V132" s="184"/>
      <c r="W132" s="179"/>
      <c r="X132" s="430">
        <f t="shared" ca="1" si="36"/>
        <v>43677</v>
      </c>
      <c r="Y132" s="568" t="str">
        <f t="shared" ca="1" si="33"/>
        <v>Wed. August , 2019</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August</v>
      </c>
      <c r="V133" s="184"/>
      <c r="W133" s="179"/>
      <c r="X133" s="430">
        <f t="shared" ca="1" si="36"/>
        <v>43677</v>
      </c>
      <c r="Y133" s="568" t="str">
        <f t="shared" ca="1" si="33"/>
        <v>Wed. August , 2019</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August</v>
      </c>
      <c r="V134" s="184"/>
      <c r="W134" s="179"/>
      <c r="X134" s="430">
        <f t="shared" ca="1" si="36"/>
        <v>43677</v>
      </c>
      <c r="Y134" s="568" t="str">
        <f t="shared" ca="1" si="33"/>
        <v>Wed. August , 2019</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August</v>
      </c>
      <c r="V135" s="184"/>
      <c r="W135" s="179"/>
      <c r="X135" s="430">
        <f t="shared" ca="1" si="36"/>
        <v>43677</v>
      </c>
      <c r="Y135" s="568" t="str">
        <f t="shared" ca="1" si="33"/>
        <v>Wed. August , 2019</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August</v>
      </c>
      <c r="V136" s="184"/>
      <c r="W136" s="179"/>
      <c r="X136" s="430">
        <f t="shared" ca="1" si="36"/>
        <v>43677</v>
      </c>
      <c r="Y136" s="568" t="str">
        <f t="shared" ca="1" si="33"/>
        <v>Wed. August , 2019</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August</v>
      </c>
      <c r="V137" s="184"/>
      <c r="W137" s="179"/>
      <c r="X137" s="430">
        <f t="shared" ca="1" si="36"/>
        <v>43677</v>
      </c>
      <c r="Y137" s="568" t="str">
        <f t="shared" ca="1" si="33"/>
        <v>Wed. August , 2019</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August</v>
      </c>
      <c r="V138" s="184"/>
      <c r="W138" s="179"/>
      <c r="X138" s="430">
        <f t="shared" ca="1" si="36"/>
        <v>43677</v>
      </c>
      <c r="Y138" s="568" t="str">
        <f t="shared" ca="1" si="33"/>
        <v>Wed. August , 2019</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August</v>
      </c>
      <c r="V139" s="184"/>
      <c r="W139" s="179"/>
      <c r="X139" s="430">
        <f t="shared" ca="1" si="36"/>
        <v>43677</v>
      </c>
      <c r="Y139" s="568" t="str">
        <f t="shared" ca="1" si="33"/>
        <v>Wed. August , 2019</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August</v>
      </c>
      <c r="V140" s="184"/>
      <c r="W140" s="179"/>
      <c r="X140" s="430">
        <f t="shared" ca="1" si="36"/>
        <v>43677</v>
      </c>
      <c r="Y140" s="568" t="str">
        <f t="shared" ca="1" si="33"/>
        <v>Wed. August , 2019</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August</v>
      </c>
      <c r="V141" s="184"/>
      <c r="W141" s="179"/>
      <c r="X141" s="430">
        <f t="shared" ca="1" si="36"/>
        <v>43677</v>
      </c>
      <c r="Y141" s="568" t="str">
        <f t="shared" ca="1" si="33"/>
        <v>Wed. August , 2019</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August</v>
      </c>
      <c r="V142" s="184"/>
      <c r="W142" s="179"/>
      <c r="X142" s="430">
        <f t="shared" ca="1" si="36"/>
        <v>43677</v>
      </c>
      <c r="Y142" s="568" t="str">
        <f t="shared" ca="1" si="33"/>
        <v>Wed. August , 2019</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August</v>
      </c>
      <c r="V143" s="184"/>
      <c r="W143" s="179"/>
      <c r="X143" s="430">
        <f t="shared" ca="1" si="36"/>
        <v>43677</v>
      </c>
      <c r="Y143" s="568" t="str">
        <f t="shared" ca="1" si="33"/>
        <v>Wed. August , 2019</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August</v>
      </c>
      <c r="V144" s="184"/>
      <c r="W144" s="179"/>
      <c r="X144" s="430">
        <f t="shared" ca="1" si="36"/>
        <v>43677</v>
      </c>
      <c r="Y144" s="568" t="str">
        <f t="shared" ca="1" si="33"/>
        <v>Wed. August , 2019</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August</v>
      </c>
      <c r="V145" s="184"/>
      <c r="W145" s="179"/>
      <c r="X145" s="430">
        <f t="shared" ca="1" si="36"/>
        <v>43677</v>
      </c>
      <c r="Y145" s="568" t="str">
        <f t="shared" ca="1" si="33"/>
        <v>Wed. August , 2019</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August</v>
      </c>
      <c r="V146" s="184"/>
      <c r="W146" s="179"/>
      <c r="X146" s="430">
        <f t="shared" ca="1" si="36"/>
        <v>43677</v>
      </c>
      <c r="Y146" s="568" t="str">
        <f t="shared" ca="1" si="33"/>
        <v>Wed. August , 2019</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August</v>
      </c>
      <c r="V147" s="184"/>
      <c r="W147" s="179"/>
      <c r="X147" s="430">
        <f t="shared" ca="1" si="36"/>
        <v>43677</v>
      </c>
      <c r="Y147" s="568" t="str">
        <f t="shared" ca="1" si="33"/>
        <v>Wed. August , 2019</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August</v>
      </c>
      <c r="V148" s="184"/>
      <c r="W148" s="179"/>
      <c r="X148" s="430">
        <f t="shared" ca="1" si="36"/>
        <v>43677</v>
      </c>
      <c r="Y148" s="568" t="str">
        <f t="shared" ca="1" si="33"/>
        <v>Wed. August , 2019</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August</v>
      </c>
      <c r="V149" s="184"/>
      <c r="W149" s="179"/>
      <c r="X149" s="430">
        <f t="shared" ca="1" si="36"/>
        <v>43677</v>
      </c>
      <c r="Y149" s="568" t="str">
        <f t="shared" ref="Y149:Y194" ca="1" si="52">IF(Y143="f",T149&amp;". "&amp;" "&amp;R149&amp;" "&amp;U149&amp;" "&amp;$AE$7,T149&amp;". "&amp;U149&amp;" "&amp;R149&amp;", "&amp;$AE$7)</f>
        <v>Wed. August , 2019</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August</v>
      </c>
      <c r="V150" s="184"/>
      <c r="W150" s="179"/>
      <c r="X150" s="430">
        <f t="shared" ref="X150:X194" ca="1" si="55">$AE$8+D150</f>
        <v>43677</v>
      </c>
      <c r="Y150" s="568" t="str">
        <f t="shared" ca="1" si="52"/>
        <v>Wed. August , 2019</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August</v>
      </c>
      <c r="V151" s="184"/>
      <c r="W151" s="179"/>
      <c r="X151" s="430">
        <f t="shared" ca="1" si="55"/>
        <v>43677</v>
      </c>
      <c r="Y151" s="568" t="str">
        <f t="shared" ca="1" si="52"/>
        <v>Wed. August , 2019</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August</v>
      </c>
      <c r="V152" s="184"/>
      <c r="W152" s="179"/>
      <c r="X152" s="430">
        <f t="shared" ca="1" si="55"/>
        <v>43677</v>
      </c>
      <c r="Y152" s="568" t="str">
        <f t="shared" ca="1" si="52"/>
        <v>Wed. August , 2019</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August</v>
      </c>
      <c r="V153" s="184"/>
      <c r="W153" s="179"/>
      <c r="X153" s="430">
        <f t="shared" ca="1" si="55"/>
        <v>43677</v>
      </c>
      <c r="Y153" s="568" t="str">
        <f t="shared" ca="1" si="52"/>
        <v>Wed. August , 2019</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August</v>
      </c>
      <c r="V154" s="184"/>
      <c r="W154" s="179"/>
      <c r="X154" s="430">
        <f t="shared" ca="1" si="55"/>
        <v>43677</v>
      </c>
      <c r="Y154" s="568" t="str">
        <f t="shared" ca="1" si="52"/>
        <v>Wed. August , 2019</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August</v>
      </c>
      <c r="V155" s="184"/>
      <c r="W155" s="179"/>
      <c r="X155" s="430">
        <f t="shared" ca="1" si="55"/>
        <v>43677</v>
      </c>
      <c r="Y155" s="568" t="str">
        <f t="shared" ca="1" si="52"/>
        <v>Wed. August , 2019</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August</v>
      </c>
      <c r="V156" s="184"/>
      <c r="W156" s="179"/>
      <c r="X156" s="430">
        <f t="shared" ca="1" si="55"/>
        <v>43677</v>
      </c>
      <c r="Y156" s="568" t="str">
        <f t="shared" ca="1" si="52"/>
        <v>Wed. August , 2019</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August</v>
      </c>
      <c r="V157" s="184"/>
      <c r="W157" s="179"/>
      <c r="X157" s="430">
        <f t="shared" ca="1" si="55"/>
        <v>43677</v>
      </c>
      <c r="Y157" s="568" t="str">
        <f t="shared" ca="1" si="52"/>
        <v>Wed. August , 2019</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August</v>
      </c>
      <c r="V158" s="184"/>
      <c r="W158" s="179"/>
      <c r="X158" s="430">
        <f t="shared" ca="1" si="55"/>
        <v>43677</v>
      </c>
      <c r="Y158" s="568" t="str">
        <f t="shared" ca="1" si="52"/>
        <v>Wed. August , 2019</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August</v>
      </c>
      <c r="V159" s="184"/>
      <c r="W159" s="179"/>
      <c r="X159" s="430">
        <f t="shared" ca="1" si="55"/>
        <v>43677</v>
      </c>
      <c r="Y159" s="568" t="str">
        <f t="shared" ca="1" si="52"/>
        <v>Wed. August , 2019</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August</v>
      </c>
      <c r="V160" s="184"/>
      <c r="W160" s="179"/>
      <c r="X160" s="430">
        <f t="shared" ca="1" si="55"/>
        <v>43677</v>
      </c>
      <c r="Y160" s="568" t="str">
        <f t="shared" ca="1" si="52"/>
        <v>Wed. August , 2019</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August</v>
      </c>
      <c r="V161" s="184"/>
      <c r="W161" s="179"/>
      <c r="X161" s="430">
        <f t="shared" ca="1" si="55"/>
        <v>43677</v>
      </c>
      <c r="Y161" s="568" t="str">
        <f t="shared" ca="1" si="52"/>
        <v>Wed. August , 2019</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August</v>
      </c>
      <c r="V162" s="184"/>
      <c r="W162" s="179"/>
      <c r="X162" s="430">
        <f t="shared" ca="1" si="55"/>
        <v>43677</v>
      </c>
      <c r="Y162" s="568" t="str">
        <f t="shared" ca="1" si="52"/>
        <v>Wed. August , 2019</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August</v>
      </c>
      <c r="V163" s="184"/>
      <c r="W163" s="179"/>
      <c r="X163" s="430">
        <f t="shared" ca="1" si="55"/>
        <v>43677</v>
      </c>
      <c r="Y163" s="568" t="str">
        <f t="shared" ca="1" si="52"/>
        <v>Wed. August , 2019</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August</v>
      </c>
      <c r="V164" s="184"/>
      <c r="W164" s="179"/>
      <c r="X164" s="430">
        <f t="shared" ca="1" si="55"/>
        <v>43677</v>
      </c>
      <c r="Y164" s="568" t="str">
        <f t="shared" ca="1" si="52"/>
        <v>Wed. August , 2019</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August</v>
      </c>
      <c r="V165" s="184"/>
      <c r="W165" s="179"/>
      <c r="X165" s="430">
        <f t="shared" ca="1" si="55"/>
        <v>43677</v>
      </c>
      <c r="Y165" s="568" t="str">
        <f t="shared" ca="1" si="52"/>
        <v>Wed. August , 2019</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August</v>
      </c>
      <c r="V166" s="184"/>
      <c r="W166" s="179"/>
      <c r="X166" s="430">
        <f t="shared" ca="1" si="55"/>
        <v>43677</v>
      </c>
      <c r="Y166" s="568" t="str">
        <f t="shared" ca="1" si="52"/>
        <v>Wed. August , 2019</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August</v>
      </c>
      <c r="V167" s="184"/>
      <c r="W167" s="179"/>
      <c r="X167" s="430">
        <f t="shared" ca="1" si="55"/>
        <v>43677</v>
      </c>
      <c r="Y167" s="568" t="str">
        <f t="shared" ca="1" si="52"/>
        <v>Wed. August , 2019</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August</v>
      </c>
      <c r="V168" s="184"/>
      <c r="W168" s="179"/>
      <c r="X168" s="430">
        <f t="shared" ca="1" si="55"/>
        <v>43677</v>
      </c>
      <c r="Y168" s="568" t="str">
        <f t="shared" ca="1" si="52"/>
        <v>Wed. August , 2019</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August</v>
      </c>
      <c r="V169" s="184"/>
      <c r="W169" s="179"/>
      <c r="X169" s="430">
        <f t="shared" ca="1" si="55"/>
        <v>43677</v>
      </c>
      <c r="Y169" s="568" t="str">
        <f t="shared" ca="1" si="52"/>
        <v>Wed. August , 2019</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August</v>
      </c>
      <c r="V170" s="184"/>
      <c r="W170" s="179"/>
      <c r="X170" s="430">
        <f t="shared" ca="1" si="55"/>
        <v>43677</v>
      </c>
      <c r="Y170" s="568" t="str">
        <f t="shared" ca="1" si="52"/>
        <v>Wed. August , 2019</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August</v>
      </c>
      <c r="V171" s="184"/>
      <c r="W171" s="179"/>
      <c r="X171" s="430">
        <f t="shared" ca="1" si="55"/>
        <v>43677</v>
      </c>
      <c r="Y171" s="568" t="str">
        <f t="shared" ca="1" si="52"/>
        <v>Wed. August , 2019</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August</v>
      </c>
      <c r="V172" s="184"/>
      <c r="W172" s="179"/>
      <c r="X172" s="430">
        <f t="shared" ca="1" si="55"/>
        <v>43677</v>
      </c>
      <c r="Y172" s="568" t="str">
        <f t="shared" ca="1" si="52"/>
        <v>Wed. August , 2019</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August</v>
      </c>
      <c r="V173" s="184"/>
      <c r="W173" s="179"/>
      <c r="X173" s="430">
        <f t="shared" ca="1" si="55"/>
        <v>43677</v>
      </c>
      <c r="Y173" s="568" t="str">
        <f t="shared" ca="1" si="52"/>
        <v>Wed. August , 2019</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August</v>
      </c>
      <c r="V174" s="184"/>
      <c r="W174" s="179"/>
      <c r="X174" s="430">
        <f t="shared" ca="1" si="55"/>
        <v>43677</v>
      </c>
      <c r="Y174" s="568" t="str">
        <f t="shared" ca="1" si="52"/>
        <v>Wed. August , 2019</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August</v>
      </c>
      <c r="V175" s="184"/>
      <c r="W175" s="179"/>
      <c r="X175" s="430">
        <f t="shared" ca="1" si="55"/>
        <v>43677</v>
      </c>
      <c r="Y175" s="568" t="str">
        <f t="shared" ca="1" si="52"/>
        <v>Wed. August , 2019</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August</v>
      </c>
      <c r="V176" s="184"/>
      <c r="W176" s="179"/>
      <c r="X176" s="430">
        <f t="shared" ca="1" si="55"/>
        <v>43677</v>
      </c>
      <c r="Y176" s="568" t="str">
        <f t="shared" ca="1" si="52"/>
        <v>Wed. August , 2019</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August</v>
      </c>
      <c r="V177" s="184"/>
      <c r="W177" s="179"/>
      <c r="X177" s="430">
        <f t="shared" ca="1" si="55"/>
        <v>43677</v>
      </c>
      <c r="Y177" s="568" t="str">
        <f t="shared" ca="1" si="52"/>
        <v>Wed. August , 2019</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August</v>
      </c>
      <c r="V178" s="184"/>
      <c r="W178" s="179"/>
      <c r="X178" s="430">
        <f t="shared" ca="1" si="55"/>
        <v>43677</v>
      </c>
      <c r="Y178" s="568" t="str">
        <f t="shared" ca="1" si="52"/>
        <v>Wed. August , 2019</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August</v>
      </c>
      <c r="V179" s="184"/>
      <c r="W179" s="179"/>
      <c r="X179" s="430">
        <f t="shared" ca="1" si="55"/>
        <v>43677</v>
      </c>
      <c r="Y179" s="568" t="str">
        <f t="shared" ca="1" si="52"/>
        <v>Wed. August , 2019</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August</v>
      </c>
      <c r="V180" s="184"/>
      <c r="W180" s="179"/>
      <c r="X180" s="430">
        <f t="shared" ca="1" si="55"/>
        <v>43677</v>
      </c>
      <c r="Y180" s="568" t="str">
        <f t="shared" ca="1" si="52"/>
        <v>Wed. August , 2019</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August</v>
      </c>
      <c r="V181" s="184"/>
      <c r="W181" s="179"/>
      <c r="X181" s="430">
        <f t="shared" ca="1" si="55"/>
        <v>43677</v>
      </c>
      <c r="Y181" s="568" t="str">
        <f t="shared" ca="1" si="52"/>
        <v>Wed. August , 2019</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August</v>
      </c>
      <c r="V182" s="184"/>
      <c r="W182" s="179"/>
      <c r="X182" s="430">
        <f t="shared" ca="1" si="55"/>
        <v>43677</v>
      </c>
      <c r="Y182" s="568" t="str">
        <f t="shared" ca="1" si="52"/>
        <v>Wed. August , 2019</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August</v>
      </c>
      <c r="V183" s="184"/>
      <c r="W183" s="179"/>
      <c r="X183" s="430">
        <f t="shared" ca="1" si="55"/>
        <v>43677</v>
      </c>
      <c r="Y183" s="568" t="str">
        <f t="shared" ca="1" si="52"/>
        <v>Wed. August , 2019</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August</v>
      </c>
      <c r="V184" s="184"/>
      <c r="W184" s="179"/>
      <c r="X184" s="430">
        <f t="shared" ca="1" si="55"/>
        <v>43677</v>
      </c>
      <c r="Y184" s="568" t="str">
        <f t="shared" ca="1" si="52"/>
        <v>Wed. August , 2019</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August</v>
      </c>
      <c r="V185" s="184"/>
      <c r="W185" s="179"/>
      <c r="X185" s="430">
        <f t="shared" ca="1" si="55"/>
        <v>43677</v>
      </c>
      <c r="Y185" s="568" t="str">
        <f t="shared" ca="1" si="52"/>
        <v>Wed. August , 2019</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August</v>
      </c>
      <c r="V186" s="184"/>
      <c r="W186" s="179"/>
      <c r="X186" s="430">
        <f t="shared" ca="1" si="55"/>
        <v>43677</v>
      </c>
      <c r="Y186" s="568" t="str">
        <f t="shared" ca="1" si="52"/>
        <v>Wed. August , 2019</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August</v>
      </c>
      <c r="V187" s="184"/>
      <c r="W187" s="179"/>
      <c r="X187" s="430">
        <f t="shared" ca="1" si="55"/>
        <v>43677</v>
      </c>
      <c r="Y187" s="568" t="str">
        <f t="shared" ca="1" si="52"/>
        <v>Wed. August , 2019</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August</v>
      </c>
      <c r="V188" s="184"/>
      <c r="W188" s="179"/>
      <c r="X188" s="430">
        <f t="shared" ca="1" si="55"/>
        <v>43677</v>
      </c>
      <c r="Y188" s="568" t="str">
        <f t="shared" ca="1" si="52"/>
        <v>Wed. August , 2019</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August</v>
      </c>
      <c r="V189" s="184"/>
      <c r="W189" s="179"/>
      <c r="X189" s="430">
        <f t="shared" ca="1" si="55"/>
        <v>43677</v>
      </c>
      <c r="Y189" s="568" t="str">
        <f t="shared" ca="1" si="52"/>
        <v>Wed. August , 2019</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August</v>
      </c>
      <c r="V190" s="184"/>
      <c r="W190" s="179"/>
      <c r="X190" s="430">
        <f t="shared" ca="1" si="55"/>
        <v>43677</v>
      </c>
      <c r="Y190" s="568" t="str">
        <f t="shared" ca="1" si="52"/>
        <v>Wed. August , 2019</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August</v>
      </c>
      <c r="V191" s="184"/>
      <c r="W191" s="179"/>
      <c r="X191" s="430">
        <f t="shared" ca="1" si="55"/>
        <v>43677</v>
      </c>
      <c r="Y191" s="568" t="str">
        <f t="shared" ca="1" si="52"/>
        <v>Wed. August , 2019</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August</v>
      </c>
      <c r="V192" s="184"/>
      <c r="W192" s="179"/>
      <c r="X192" s="430">
        <f t="shared" ca="1" si="55"/>
        <v>43677</v>
      </c>
      <c r="Y192" s="568" t="str">
        <f t="shared" ca="1" si="52"/>
        <v>Wed. August , 2019</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August</v>
      </c>
      <c r="V193" s="184"/>
      <c r="W193" s="179"/>
      <c r="X193" s="430">
        <f t="shared" ca="1" si="55"/>
        <v>43677</v>
      </c>
      <c r="Y193" s="568" t="str">
        <f t="shared" ca="1" si="52"/>
        <v>Wed. August , 2019</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August</v>
      </c>
      <c r="V194" s="184"/>
      <c r="W194" s="179"/>
      <c r="X194" s="430">
        <f t="shared" ca="1" si="55"/>
        <v>43677</v>
      </c>
      <c r="Y194" s="568" t="str">
        <f t="shared" ca="1" si="52"/>
        <v>Wed. August , 2019</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September,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2019</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43708</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September,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September</v>
      </c>
      <c r="V18" s="652" t="str">
        <f ca="1">AE6</f>
        <v>September,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September</v>
      </c>
      <c r="V19" s="652" t="str">
        <f ca="1">U19&amp;" "&amp;Year_four_digits</f>
        <v>September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September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September</v>
      </c>
      <c r="V20" s="179"/>
      <c r="W20" s="179"/>
      <c r="X20" s="430">
        <f ca="1">$AE$8+D20</f>
        <v>43709</v>
      </c>
      <c r="Y20" s="568" t="str">
        <f ca="1">IF(Y14="f",T20&amp;". "&amp;" "&amp;R20&amp;" "&amp;U20&amp;" "&amp;$AE$7,T20&amp;". "&amp;U20&amp;" "&amp;R20&amp;", "&amp;$AE$7)</f>
        <v>Sun. September 1, 2019</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September</v>
      </c>
      <c r="V21" s="184"/>
      <c r="W21" s="179"/>
      <c r="X21" s="430">
        <f ca="1">$AE$8+D21</f>
        <v>43708</v>
      </c>
      <c r="Y21" s="568" t="str">
        <f t="shared" ref="Y21:Y84" ca="1" si="14">IF(Y15="f",T21&amp;". "&amp;" "&amp;R21&amp;" "&amp;U21&amp;" "&amp;$AE$7,T21&amp;". "&amp;U21&amp;" "&amp;R21&amp;", "&amp;$AE$7)</f>
        <v>Sat. September , 2019</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September</v>
      </c>
      <c r="V22" s="184"/>
      <c r="W22" s="179"/>
      <c r="X22" s="430">
        <f t="shared" ref="X22:X85" ca="1" si="17">$AE$8+D22</f>
        <v>43708</v>
      </c>
      <c r="Y22" s="568" t="str">
        <f t="shared" ca="1" si="14"/>
        <v>Sat. September , 2019</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September</v>
      </c>
      <c r="V23" s="184"/>
      <c r="W23" s="179"/>
      <c r="X23" s="430">
        <f t="shared" ca="1" si="17"/>
        <v>43708</v>
      </c>
      <c r="Y23" s="568" t="str">
        <f t="shared" ca="1" si="14"/>
        <v>Sat. September , 2019</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September</v>
      </c>
      <c r="V24" s="184"/>
      <c r="W24" s="179"/>
      <c r="X24" s="430">
        <f t="shared" ca="1" si="17"/>
        <v>43708</v>
      </c>
      <c r="Y24" s="568" t="str">
        <f t="shared" ca="1" si="14"/>
        <v>Sat. September , 2019</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September</v>
      </c>
      <c r="V25" s="184"/>
      <c r="W25" s="179"/>
      <c r="X25" s="430">
        <f t="shared" ca="1" si="17"/>
        <v>43708</v>
      </c>
      <c r="Y25" s="568" t="str">
        <f t="shared" ca="1" si="14"/>
        <v>Sat. September , 2019</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September</v>
      </c>
      <c r="V26" s="184"/>
      <c r="W26" s="179"/>
      <c r="X26" s="430">
        <f t="shared" ca="1" si="17"/>
        <v>43708</v>
      </c>
      <c r="Y26" s="568" t="str">
        <f t="shared" ca="1" si="14"/>
        <v>Sat. September , 2019</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September</v>
      </c>
      <c r="V27" s="184"/>
      <c r="W27" s="179"/>
      <c r="X27" s="430">
        <f t="shared" ca="1" si="17"/>
        <v>43708</v>
      </c>
      <c r="Y27" s="568" t="str">
        <f t="shared" ca="1" si="14"/>
        <v>Sat. September , 2019</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September</v>
      </c>
      <c r="V28" s="184"/>
      <c r="W28" s="179"/>
      <c r="X28" s="430">
        <f t="shared" ca="1" si="17"/>
        <v>43708</v>
      </c>
      <c r="Y28" s="568" t="str">
        <f t="shared" ca="1" si="14"/>
        <v>Sat. September , 2019</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September</v>
      </c>
      <c r="V29" s="184"/>
      <c r="W29" s="179"/>
      <c r="X29" s="430">
        <f t="shared" ca="1" si="17"/>
        <v>43708</v>
      </c>
      <c r="Y29" s="568" t="str">
        <f t="shared" ca="1" si="14"/>
        <v>Sat. September , 2019</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September</v>
      </c>
      <c r="V30" s="184"/>
      <c r="W30" s="179"/>
      <c r="X30" s="430">
        <f t="shared" ca="1" si="17"/>
        <v>43708</v>
      </c>
      <c r="Y30" s="568" t="str">
        <f t="shared" ca="1" si="14"/>
        <v>Sat. September , 2019</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September</v>
      </c>
      <c r="V31" s="184"/>
      <c r="W31" s="179"/>
      <c r="X31" s="430">
        <f t="shared" ca="1" si="17"/>
        <v>43708</v>
      </c>
      <c r="Y31" s="568" t="str">
        <f t="shared" ca="1" si="14"/>
        <v>Sat. September , 2019</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September</v>
      </c>
      <c r="V32" s="184"/>
      <c r="W32" s="179"/>
      <c r="X32" s="430">
        <f t="shared" ca="1" si="17"/>
        <v>43708</v>
      </c>
      <c r="Y32" s="568" t="str">
        <f t="shared" ca="1" si="14"/>
        <v>Sat. September , 2019</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September</v>
      </c>
      <c r="V33" s="184"/>
      <c r="W33" s="179"/>
      <c r="X33" s="430">
        <f t="shared" ca="1" si="17"/>
        <v>43708</v>
      </c>
      <c r="Y33" s="568" t="str">
        <f t="shared" ca="1" si="14"/>
        <v>Sat. September , 2019</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September</v>
      </c>
      <c r="V34" s="184"/>
      <c r="W34" s="179"/>
      <c r="X34" s="430">
        <f t="shared" ca="1" si="17"/>
        <v>43708</v>
      </c>
      <c r="Y34" s="568" t="str">
        <f t="shared" ca="1" si="14"/>
        <v>Sat. September , 2019</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September</v>
      </c>
      <c r="V35" s="184"/>
      <c r="W35" s="179"/>
      <c r="X35" s="430">
        <f t="shared" ca="1" si="17"/>
        <v>43708</v>
      </c>
      <c r="Y35" s="568" t="str">
        <f t="shared" ca="1" si="14"/>
        <v>Sat. September , 2019</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September</v>
      </c>
      <c r="V36" s="184"/>
      <c r="W36" s="179"/>
      <c r="X36" s="430">
        <f t="shared" ca="1" si="17"/>
        <v>43708</v>
      </c>
      <c r="Y36" s="568" t="str">
        <f t="shared" ca="1" si="14"/>
        <v>Sat. September , 2019</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September</v>
      </c>
      <c r="V37" s="184"/>
      <c r="W37" s="179"/>
      <c r="X37" s="430">
        <f t="shared" ca="1" si="17"/>
        <v>43708</v>
      </c>
      <c r="Y37" s="568" t="str">
        <f t="shared" ca="1" si="14"/>
        <v>Sat. September , 2019</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September</v>
      </c>
      <c r="V38" s="184"/>
      <c r="W38" s="179"/>
      <c r="X38" s="430">
        <f t="shared" ca="1" si="17"/>
        <v>43708</v>
      </c>
      <c r="Y38" s="568" t="str">
        <f t="shared" ca="1" si="14"/>
        <v>Sat. September , 2019</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September</v>
      </c>
      <c r="V39" s="184"/>
      <c r="W39" s="179"/>
      <c r="X39" s="430">
        <f t="shared" ca="1" si="17"/>
        <v>43708</v>
      </c>
      <c r="Y39" s="568" t="str">
        <f t="shared" ca="1" si="14"/>
        <v>Sat. September , 2019</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September</v>
      </c>
      <c r="V40" s="184"/>
      <c r="W40" s="179"/>
      <c r="X40" s="430">
        <f t="shared" ca="1" si="17"/>
        <v>43708</v>
      </c>
      <c r="Y40" s="568" t="str">
        <f t="shared" ca="1" si="14"/>
        <v>Sat. September , 2019</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September</v>
      </c>
      <c r="V41" s="184"/>
      <c r="W41" s="179"/>
      <c r="X41" s="430">
        <f t="shared" ca="1" si="17"/>
        <v>43708</v>
      </c>
      <c r="Y41" s="568" t="str">
        <f t="shared" ca="1" si="14"/>
        <v>Sat. September , 2019</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September</v>
      </c>
      <c r="V42" s="184"/>
      <c r="W42" s="179"/>
      <c r="X42" s="430">
        <f t="shared" ca="1" si="17"/>
        <v>43708</v>
      </c>
      <c r="Y42" s="568" t="str">
        <f t="shared" ca="1" si="14"/>
        <v>Sat. September , 2019</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September</v>
      </c>
      <c r="V43" s="184"/>
      <c r="W43" s="179"/>
      <c r="X43" s="430">
        <f t="shared" ca="1" si="17"/>
        <v>43708</v>
      </c>
      <c r="Y43" s="568" t="str">
        <f t="shared" ca="1" si="14"/>
        <v>Sat. September , 2019</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September</v>
      </c>
      <c r="V44" s="184"/>
      <c r="W44" s="179"/>
      <c r="X44" s="430">
        <f t="shared" ca="1" si="17"/>
        <v>43708</v>
      </c>
      <c r="Y44" s="568" t="str">
        <f t="shared" ca="1" si="14"/>
        <v>Sat. September , 2019</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September</v>
      </c>
      <c r="V45" s="184"/>
      <c r="W45" s="179"/>
      <c r="X45" s="430">
        <f t="shared" ca="1" si="17"/>
        <v>43708</v>
      </c>
      <c r="Y45" s="568" t="str">
        <f t="shared" ca="1" si="14"/>
        <v>Sat. September , 2019</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September</v>
      </c>
      <c r="V46" s="184"/>
      <c r="W46" s="179"/>
      <c r="X46" s="430">
        <f t="shared" ca="1" si="17"/>
        <v>43708</v>
      </c>
      <c r="Y46" s="568" t="str">
        <f t="shared" ca="1" si="14"/>
        <v>Sat. September , 2019</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September</v>
      </c>
      <c r="V47" s="184"/>
      <c r="W47" s="179"/>
      <c r="X47" s="430">
        <f t="shared" ca="1" si="17"/>
        <v>43708</v>
      </c>
      <c r="Y47" s="568" t="str">
        <f t="shared" ca="1" si="14"/>
        <v>Sat. September , 2019</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September</v>
      </c>
      <c r="V48" s="184"/>
      <c r="W48" s="179"/>
      <c r="X48" s="430">
        <f t="shared" ca="1" si="17"/>
        <v>43708</v>
      </c>
      <c r="Y48" s="568" t="str">
        <f t="shared" ca="1" si="14"/>
        <v>Sat. September , 2019</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September</v>
      </c>
      <c r="V49" s="184"/>
      <c r="W49" s="179"/>
      <c r="X49" s="430">
        <f t="shared" ca="1" si="17"/>
        <v>43708</v>
      </c>
      <c r="Y49" s="568" t="str">
        <f t="shared" ca="1" si="14"/>
        <v>Sat. September , 2019</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September</v>
      </c>
      <c r="V50" s="184"/>
      <c r="W50" s="179"/>
      <c r="X50" s="430">
        <f t="shared" ca="1" si="17"/>
        <v>43708</v>
      </c>
      <c r="Y50" s="568" t="str">
        <f t="shared" ca="1" si="14"/>
        <v>Sat. September , 2019</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September</v>
      </c>
      <c r="V51" s="184"/>
      <c r="W51" s="179"/>
      <c r="X51" s="430">
        <f t="shared" ca="1" si="17"/>
        <v>43708</v>
      </c>
      <c r="Y51" s="568" t="str">
        <f t="shared" ca="1" si="14"/>
        <v>Sat. September , 2019</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September</v>
      </c>
      <c r="V52" s="184"/>
      <c r="W52" s="179"/>
      <c r="X52" s="430">
        <f t="shared" ca="1" si="17"/>
        <v>43708</v>
      </c>
      <c r="Y52" s="568" t="str">
        <f t="shared" ca="1" si="14"/>
        <v>Sat. September , 2019</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September</v>
      </c>
      <c r="V53" s="184"/>
      <c r="W53" s="179"/>
      <c r="X53" s="430">
        <f t="shared" ca="1" si="17"/>
        <v>43708</v>
      </c>
      <c r="Y53" s="568" t="str">
        <f t="shared" ca="1" si="14"/>
        <v>Sat. September , 2019</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September</v>
      </c>
      <c r="V54" s="184"/>
      <c r="W54" s="179"/>
      <c r="X54" s="430">
        <f t="shared" ca="1" si="17"/>
        <v>43708</v>
      </c>
      <c r="Y54" s="568" t="str">
        <f t="shared" ca="1" si="14"/>
        <v>Sat. September , 2019</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September</v>
      </c>
      <c r="V55" s="184"/>
      <c r="W55" s="179"/>
      <c r="X55" s="430">
        <f t="shared" ca="1" si="17"/>
        <v>43708</v>
      </c>
      <c r="Y55" s="568" t="str">
        <f t="shared" ca="1" si="14"/>
        <v>Sat. September , 2019</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September</v>
      </c>
      <c r="V56" s="184"/>
      <c r="W56" s="179"/>
      <c r="X56" s="430">
        <f t="shared" ca="1" si="17"/>
        <v>43708</v>
      </c>
      <c r="Y56" s="568" t="str">
        <f t="shared" ca="1" si="14"/>
        <v>Sat. September , 2019</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September</v>
      </c>
      <c r="V57" s="184"/>
      <c r="W57" s="179"/>
      <c r="X57" s="430">
        <f t="shared" ca="1" si="17"/>
        <v>43708</v>
      </c>
      <c r="Y57" s="568" t="str">
        <f t="shared" ca="1" si="14"/>
        <v>Sat. September , 2019</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September</v>
      </c>
      <c r="V58" s="184"/>
      <c r="W58" s="179"/>
      <c r="X58" s="430">
        <f t="shared" ca="1" si="17"/>
        <v>43708</v>
      </c>
      <c r="Y58" s="568" t="str">
        <f t="shared" ca="1" si="14"/>
        <v>Sat. September , 2019</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September</v>
      </c>
      <c r="V59" s="184"/>
      <c r="W59" s="179"/>
      <c r="X59" s="430">
        <f t="shared" ca="1" si="17"/>
        <v>43708</v>
      </c>
      <c r="Y59" s="568" t="str">
        <f t="shared" ca="1" si="14"/>
        <v>Sat. September , 2019</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September</v>
      </c>
      <c r="V60" s="184"/>
      <c r="W60" s="179"/>
      <c r="X60" s="430">
        <f t="shared" ca="1" si="17"/>
        <v>43708</v>
      </c>
      <c r="Y60" s="568" t="str">
        <f t="shared" ca="1" si="14"/>
        <v>Sat. September , 2019</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September</v>
      </c>
      <c r="V61" s="184"/>
      <c r="W61" s="179"/>
      <c r="X61" s="430">
        <f t="shared" ca="1" si="17"/>
        <v>43708</v>
      </c>
      <c r="Y61" s="568" t="str">
        <f t="shared" ca="1" si="14"/>
        <v>Sat. September , 2019</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September</v>
      </c>
      <c r="V62" s="184"/>
      <c r="W62" s="179"/>
      <c r="X62" s="430">
        <f t="shared" ca="1" si="17"/>
        <v>43708</v>
      </c>
      <c r="Y62" s="568" t="str">
        <f t="shared" ca="1" si="14"/>
        <v>Sat. September , 2019</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September</v>
      </c>
      <c r="V63" s="184"/>
      <c r="W63" s="179"/>
      <c r="X63" s="430">
        <f t="shared" ca="1" si="17"/>
        <v>43708</v>
      </c>
      <c r="Y63" s="568" t="str">
        <f t="shared" ca="1" si="14"/>
        <v>Sat. September , 2019</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September</v>
      </c>
      <c r="V64" s="184"/>
      <c r="W64" s="179"/>
      <c r="X64" s="430">
        <f t="shared" ca="1" si="17"/>
        <v>43708</v>
      </c>
      <c r="Y64" s="568" t="str">
        <f t="shared" ca="1" si="14"/>
        <v>Sat. September , 2019</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September</v>
      </c>
      <c r="V65" s="184"/>
      <c r="W65" s="179"/>
      <c r="X65" s="430">
        <f t="shared" ca="1" si="17"/>
        <v>43708</v>
      </c>
      <c r="Y65" s="568" t="str">
        <f t="shared" ca="1" si="14"/>
        <v>Sat. September , 2019</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September</v>
      </c>
      <c r="V66" s="184"/>
      <c r="W66" s="179"/>
      <c r="X66" s="430">
        <f t="shared" ca="1" si="17"/>
        <v>43708</v>
      </c>
      <c r="Y66" s="568" t="str">
        <f t="shared" ca="1" si="14"/>
        <v>Sat. September , 2019</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September</v>
      </c>
      <c r="V67" s="184"/>
      <c r="W67" s="179"/>
      <c r="X67" s="430">
        <f t="shared" ca="1" si="17"/>
        <v>43708</v>
      </c>
      <c r="Y67" s="568" t="str">
        <f t="shared" ca="1" si="14"/>
        <v>Sat. September , 2019</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September</v>
      </c>
      <c r="V68" s="184"/>
      <c r="W68" s="179"/>
      <c r="X68" s="430">
        <f t="shared" ca="1" si="17"/>
        <v>43708</v>
      </c>
      <c r="Y68" s="568" t="str">
        <f t="shared" ca="1" si="14"/>
        <v>Sat. September , 2019</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September</v>
      </c>
      <c r="V69" s="184"/>
      <c r="W69" s="179"/>
      <c r="X69" s="430">
        <f t="shared" ca="1" si="17"/>
        <v>43708</v>
      </c>
      <c r="Y69" s="568" t="str">
        <f t="shared" ca="1" si="14"/>
        <v>Sat. September , 2019</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September</v>
      </c>
      <c r="V70" s="184"/>
      <c r="W70" s="179"/>
      <c r="X70" s="430">
        <f t="shared" ca="1" si="17"/>
        <v>43708</v>
      </c>
      <c r="Y70" s="568" t="str">
        <f t="shared" ca="1" si="14"/>
        <v>Sat. September , 2019</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September</v>
      </c>
      <c r="V71" s="184"/>
      <c r="W71" s="179"/>
      <c r="X71" s="430">
        <f t="shared" ca="1" si="17"/>
        <v>43708</v>
      </c>
      <c r="Y71" s="568" t="str">
        <f t="shared" ca="1" si="14"/>
        <v>Sat. September , 2019</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September</v>
      </c>
      <c r="V72" s="184"/>
      <c r="W72" s="179"/>
      <c r="X72" s="430">
        <f t="shared" ca="1" si="17"/>
        <v>43708</v>
      </c>
      <c r="Y72" s="568" t="str">
        <f t="shared" ca="1" si="14"/>
        <v>Sat. September , 2019</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September</v>
      </c>
      <c r="V73" s="184"/>
      <c r="W73" s="179"/>
      <c r="X73" s="430">
        <f t="shared" ca="1" si="17"/>
        <v>43708</v>
      </c>
      <c r="Y73" s="568" t="str">
        <f t="shared" ca="1" si="14"/>
        <v>Sat. September , 2019</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September</v>
      </c>
      <c r="V74" s="184"/>
      <c r="W74" s="179"/>
      <c r="X74" s="430">
        <f t="shared" ca="1" si="17"/>
        <v>43708</v>
      </c>
      <c r="Y74" s="568" t="str">
        <f t="shared" ca="1" si="14"/>
        <v>Sat. September , 2019</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September</v>
      </c>
      <c r="V75" s="184"/>
      <c r="W75" s="179"/>
      <c r="X75" s="430">
        <f t="shared" ca="1" si="17"/>
        <v>43708</v>
      </c>
      <c r="Y75" s="568" t="str">
        <f t="shared" ca="1" si="14"/>
        <v>Sat. September , 2019</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September</v>
      </c>
      <c r="V76" s="184"/>
      <c r="W76" s="179"/>
      <c r="X76" s="430">
        <f t="shared" ca="1" si="17"/>
        <v>43708</v>
      </c>
      <c r="Y76" s="568" t="str">
        <f t="shared" ca="1" si="14"/>
        <v>Sat. September , 2019</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September</v>
      </c>
      <c r="V77" s="184"/>
      <c r="W77" s="179"/>
      <c r="X77" s="430">
        <f t="shared" ca="1" si="17"/>
        <v>43708</v>
      </c>
      <c r="Y77" s="568" t="str">
        <f t="shared" ca="1" si="14"/>
        <v>Sat. September , 2019</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September</v>
      </c>
      <c r="V78" s="184"/>
      <c r="W78" s="179"/>
      <c r="X78" s="430">
        <f t="shared" ca="1" si="17"/>
        <v>43708</v>
      </c>
      <c r="Y78" s="568" t="str">
        <f t="shared" ca="1" si="14"/>
        <v>Sat. September , 2019</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September</v>
      </c>
      <c r="V79" s="184"/>
      <c r="W79" s="179"/>
      <c r="X79" s="430">
        <f t="shared" ca="1" si="17"/>
        <v>43708</v>
      </c>
      <c r="Y79" s="568" t="str">
        <f t="shared" ca="1" si="14"/>
        <v>Sat. September , 2019</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September</v>
      </c>
      <c r="V80" s="184"/>
      <c r="W80" s="179"/>
      <c r="X80" s="430">
        <f t="shared" ca="1" si="17"/>
        <v>43708</v>
      </c>
      <c r="Y80" s="568" t="str">
        <f t="shared" ca="1" si="14"/>
        <v>Sat. September , 2019</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September</v>
      </c>
      <c r="V81" s="184"/>
      <c r="W81" s="179"/>
      <c r="X81" s="430">
        <f t="shared" ca="1" si="17"/>
        <v>43708</v>
      </c>
      <c r="Y81" s="568" t="str">
        <f t="shared" ca="1" si="14"/>
        <v>Sat. September , 2019</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September</v>
      </c>
      <c r="V82" s="184"/>
      <c r="W82" s="179"/>
      <c r="X82" s="430">
        <f t="shared" ca="1" si="17"/>
        <v>43708</v>
      </c>
      <c r="Y82" s="568" t="str">
        <f t="shared" ca="1" si="14"/>
        <v>Sat. September , 2019</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September</v>
      </c>
      <c r="V83" s="184"/>
      <c r="W83" s="179"/>
      <c r="X83" s="430">
        <f t="shared" ca="1" si="17"/>
        <v>43708</v>
      </c>
      <c r="Y83" s="568" t="str">
        <f t="shared" ca="1" si="14"/>
        <v>Sat. September , 2019</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September</v>
      </c>
      <c r="V84" s="184"/>
      <c r="W84" s="179"/>
      <c r="X84" s="430">
        <f t="shared" ca="1" si="17"/>
        <v>43708</v>
      </c>
      <c r="Y84" s="568" t="str">
        <f t="shared" ca="1" si="14"/>
        <v>Sat. September , 2019</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September</v>
      </c>
      <c r="V85" s="184"/>
      <c r="W85" s="179"/>
      <c r="X85" s="430">
        <f t="shared" ca="1" si="17"/>
        <v>43708</v>
      </c>
      <c r="Y85" s="568" t="str">
        <f t="shared" ref="Y85:Y148" ca="1" si="33">IF(Y79="f",T85&amp;". "&amp;" "&amp;R85&amp;" "&amp;U85&amp;" "&amp;$AE$7,T85&amp;". "&amp;U85&amp;" "&amp;R85&amp;", "&amp;$AE$7)</f>
        <v>Sat. September , 2019</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September</v>
      </c>
      <c r="V86" s="184"/>
      <c r="W86" s="179"/>
      <c r="X86" s="430">
        <f t="shared" ref="X86:X149" ca="1" si="36">$AE$8+D86</f>
        <v>43708</v>
      </c>
      <c r="Y86" s="568" t="str">
        <f t="shared" ca="1" si="33"/>
        <v>Sat. September , 2019</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September</v>
      </c>
      <c r="V87" s="184"/>
      <c r="W87" s="179"/>
      <c r="X87" s="430">
        <f t="shared" ca="1" si="36"/>
        <v>43708</v>
      </c>
      <c r="Y87" s="568" t="str">
        <f t="shared" ca="1" si="33"/>
        <v>Sat. September , 2019</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September</v>
      </c>
      <c r="V88" s="184"/>
      <c r="W88" s="179"/>
      <c r="X88" s="430">
        <f t="shared" ca="1" si="36"/>
        <v>43708</v>
      </c>
      <c r="Y88" s="568" t="str">
        <f t="shared" ca="1" si="33"/>
        <v>Sat. September , 2019</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September</v>
      </c>
      <c r="V89" s="184"/>
      <c r="W89" s="179"/>
      <c r="X89" s="430">
        <f t="shared" ca="1" si="36"/>
        <v>43708</v>
      </c>
      <c r="Y89" s="568" t="str">
        <f t="shared" ca="1" si="33"/>
        <v>Sat. September , 2019</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September</v>
      </c>
      <c r="V90" s="184"/>
      <c r="W90" s="179"/>
      <c r="X90" s="430">
        <f t="shared" ca="1" si="36"/>
        <v>43708</v>
      </c>
      <c r="Y90" s="568" t="str">
        <f t="shared" ca="1" si="33"/>
        <v>Sat. September , 2019</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September</v>
      </c>
      <c r="V91" s="184"/>
      <c r="W91" s="179"/>
      <c r="X91" s="430">
        <f t="shared" ca="1" si="36"/>
        <v>43708</v>
      </c>
      <c r="Y91" s="568" t="str">
        <f t="shared" ca="1" si="33"/>
        <v>Sat. September , 2019</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September</v>
      </c>
      <c r="V92" s="184"/>
      <c r="W92" s="179"/>
      <c r="X92" s="430">
        <f t="shared" ca="1" si="36"/>
        <v>43708</v>
      </c>
      <c r="Y92" s="568" t="str">
        <f t="shared" ca="1" si="33"/>
        <v>Sat. September , 2019</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September</v>
      </c>
      <c r="V93" s="184"/>
      <c r="W93" s="179"/>
      <c r="X93" s="430">
        <f t="shared" ca="1" si="36"/>
        <v>43708</v>
      </c>
      <c r="Y93" s="568" t="str">
        <f t="shared" ca="1" si="33"/>
        <v>Sat. September , 2019</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September</v>
      </c>
      <c r="V94" s="184"/>
      <c r="W94" s="179"/>
      <c r="X94" s="430">
        <f t="shared" ca="1" si="36"/>
        <v>43708</v>
      </c>
      <c r="Y94" s="568" t="str">
        <f t="shared" ca="1" si="33"/>
        <v>Sat. September , 2019</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September</v>
      </c>
      <c r="V95" s="184"/>
      <c r="W95" s="179"/>
      <c r="X95" s="430">
        <f t="shared" ca="1" si="36"/>
        <v>43708</v>
      </c>
      <c r="Y95" s="568" t="str">
        <f t="shared" ca="1" si="33"/>
        <v>Sat. September , 2019</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September</v>
      </c>
      <c r="V96" s="184"/>
      <c r="W96" s="179"/>
      <c r="X96" s="430">
        <f t="shared" ca="1" si="36"/>
        <v>43708</v>
      </c>
      <c r="Y96" s="568" t="str">
        <f t="shared" ca="1" si="33"/>
        <v>Sat. September , 2019</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September</v>
      </c>
      <c r="V97" s="184"/>
      <c r="W97" s="179"/>
      <c r="X97" s="430">
        <f t="shared" ca="1" si="36"/>
        <v>43708</v>
      </c>
      <c r="Y97" s="568" t="str">
        <f t="shared" ca="1" si="33"/>
        <v>Sat. September , 2019</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September</v>
      </c>
      <c r="V98" s="184"/>
      <c r="W98" s="179"/>
      <c r="X98" s="430">
        <f t="shared" ca="1" si="36"/>
        <v>43708</v>
      </c>
      <c r="Y98" s="568" t="str">
        <f t="shared" ca="1" si="33"/>
        <v>Sat. September , 2019</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September</v>
      </c>
      <c r="V99" s="184"/>
      <c r="W99" s="179"/>
      <c r="X99" s="430">
        <f t="shared" ca="1" si="36"/>
        <v>43708</v>
      </c>
      <c r="Y99" s="568" t="str">
        <f t="shared" ca="1" si="33"/>
        <v>Sat. September , 2019</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September</v>
      </c>
      <c r="V100" s="184"/>
      <c r="W100" s="179"/>
      <c r="X100" s="430">
        <f t="shared" ca="1" si="36"/>
        <v>43708</v>
      </c>
      <c r="Y100" s="568" t="str">
        <f t="shared" ca="1" si="33"/>
        <v>Sat. September , 2019</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September</v>
      </c>
      <c r="V101" s="184"/>
      <c r="W101" s="179"/>
      <c r="X101" s="430">
        <f t="shared" ca="1" si="36"/>
        <v>43708</v>
      </c>
      <c r="Y101" s="568" t="str">
        <f t="shared" ca="1" si="33"/>
        <v>Sat. September , 2019</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September</v>
      </c>
      <c r="V102" s="184"/>
      <c r="W102" s="179"/>
      <c r="X102" s="430">
        <f t="shared" ca="1" si="36"/>
        <v>43708</v>
      </c>
      <c r="Y102" s="568" t="str">
        <f t="shared" ca="1" si="33"/>
        <v>Sat. September , 2019</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September</v>
      </c>
      <c r="V103" s="184"/>
      <c r="W103" s="179"/>
      <c r="X103" s="430">
        <f t="shared" ca="1" si="36"/>
        <v>43708</v>
      </c>
      <c r="Y103" s="568" t="str">
        <f t="shared" ca="1" si="33"/>
        <v>Sat. September , 2019</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September</v>
      </c>
      <c r="V104" s="184"/>
      <c r="W104" s="179"/>
      <c r="X104" s="430">
        <f t="shared" ca="1" si="36"/>
        <v>43708</v>
      </c>
      <c r="Y104" s="568" t="str">
        <f t="shared" ca="1" si="33"/>
        <v>Sat. September , 2019</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September</v>
      </c>
      <c r="V105" s="184"/>
      <c r="W105" s="179"/>
      <c r="X105" s="430">
        <f t="shared" ca="1" si="36"/>
        <v>43708</v>
      </c>
      <c r="Y105" s="568" t="str">
        <f t="shared" ca="1" si="33"/>
        <v>Sat. September , 2019</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September</v>
      </c>
      <c r="V106" s="184"/>
      <c r="W106" s="179"/>
      <c r="X106" s="430">
        <f t="shared" ca="1" si="36"/>
        <v>43708</v>
      </c>
      <c r="Y106" s="568" t="str">
        <f t="shared" ca="1" si="33"/>
        <v>Sat. September , 2019</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September</v>
      </c>
      <c r="V107" s="184"/>
      <c r="W107" s="179"/>
      <c r="X107" s="430">
        <f t="shared" ca="1" si="36"/>
        <v>43708</v>
      </c>
      <c r="Y107" s="568" t="str">
        <f t="shared" ca="1" si="33"/>
        <v>Sat. September , 2019</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September</v>
      </c>
      <c r="V108" s="184"/>
      <c r="W108" s="179"/>
      <c r="X108" s="430">
        <f t="shared" ca="1" si="36"/>
        <v>43708</v>
      </c>
      <c r="Y108" s="568" t="str">
        <f t="shared" ca="1" si="33"/>
        <v>Sat. September , 2019</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September</v>
      </c>
      <c r="V109" s="184"/>
      <c r="W109" s="179"/>
      <c r="X109" s="430">
        <f t="shared" ca="1" si="36"/>
        <v>43708</v>
      </c>
      <c r="Y109" s="568" t="str">
        <f t="shared" ca="1" si="33"/>
        <v>Sat. September , 2019</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September</v>
      </c>
      <c r="V110" s="184"/>
      <c r="W110" s="179"/>
      <c r="X110" s="430">
        <f t="shared" ca="1" si="36"/>
        <v>43708</v>
      </c>
      <c r="Y110" s="568" t="str">
        <f t="shared" ca="1" si="33"/>
        <v>Sat. September , 2019</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September</v>
      </c>
      <c r="V111" s="184"/>
      <c r="W111" s="179"/>
      <c r="X111" s="430">
        <f t="shared" ca="1" si="36"/>
        <v>43708</v>
      </c>
      <c r="Y111" s="568" t="str">
        <f t="shared" ca="1" si="33"/>
        <v>Sat. September , 2019</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September</v>
      </c>
      <c r="V112" s="184"/>
      <c r="W112" s="179"/>
      <c r="X112" s="430">
        <f t="shared" ca="1" si="36"/>
        <v>43708</v>
      </c>
      <c r="Y112" s="568" t="str">
        <f t="shared" ca="1" si="33"/>
        <v>Sat. September , 2019</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September</v>
      </c>
      <c r="V113" s="184"/>
      <c r="W113" s="179"/>
      <c r="X113" s="430">
        <f t="shared" ca="1" si="36"/>
        <v>43708</v>
      </c>
      <c r="Y113" s="568" t="str">
        <f t="shared" ca="1" si="33"/>
        <v>Sat. September , 2019</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September</v>
      </c>
      <c r="V114" s="184"/>
      <c r="W114" s="179"/>
      <c r="X114" s="430">
        <f t="shared" ca="1" si="36"/>
        <v>43708</v>
      </c>
      <c r="Y114" s="568" t="str">
        <f t="shared" ca="1" si="33"/>
        <v>Sat. September , 2019</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September</v>
      </c>
      <c r="V115" s="184"/>
      <c r="W115" s="179"/>
      <c r="X115" s="430">
        <f t="shared" ca="1" si="36"/>
        <v>43708</v>
      </c>
      <c r="Y115" s="568" t="str">
        <f t="shared" ca="1" si="33"/>
        <v>Sat. September , 2019</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September</v>
      </c>
      <c r="V116" s="184"/>
      <c r="W116" s="179"/>
      <c r="X116" s="430">
        <f t="shared" ca="1" si="36"/>
        <v>43708</v>
      </c>
      <c r="Y116" s="568" t="str">
        <f t="shared" ca="1" si="33"/>
        <v>Sat. September , 2019</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September</v>
      </c>
      <c r="V117" s="184"/>
      <c r="W117" s="179"/>
      <c r="X117" s="430">
        <f t="shared" ca="1" si="36"/>
        <v>43708</v>
      </c>
      <c r="Y117" s="568" t="str">
        <f t="shared" ca="1" si="33"/>
        <v>Sat. September , 2019</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September</v>
      </c>
      <c r="V118" s="184"/>
      <c r="W118" s="179"/>
      <c r="X118" s="430">
        <f t="shared" ca="1" si="36"/>
        <v>43708</v>
      </c>
      <c r="Y118" s="568" t="str">
        <f t="shared" ca="1" si="33"/>
        <v>Sat. September , 2019</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September</v>
      </c>
      <c r="V119" s="184"/>
      <c r="W119" s="179"/>
      <c r="X119" s="430">
        <f t="shared" ca="1" si="36"/>
        <v>43708</v>
      </c>
      <c r="Y119" s="568" t="str">
        <f t="shared" ca="1" si="33"/>
        <v>Sat. September , 2019</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September</v>
      </c>
      <c r="V120" s="184"/>
      <c r="W120" s="179"/>
      <c r="X120" s="430">
        <f t="shared" ca="1" si="36"/>
        <v>43708</v>
      </c>
      <c r="Y120" s="568" t="str">
        <f t="shared" ca="1" si="33"/>
        <v>Sat. September , 2019</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September</v>
      </c>
      <c r="V121" s="184"/>
      <c r="W121" s="179"/>
      <c r="X121" s="430">
        <f t="shared" ca="1" si="36"/>
        <v>43708</v>
      </c>
      <c r="Y121" s="568" t="str">
        <f t="shared" ca="1" si="33"/>
        <v>Sat. September , 2019</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September</v>
      </c>
      <c r="V122" s="184"/>
      <c r="W122" s="179"/>
      <c r="X122" s="430">
        <f t="shared" ca="1" si="36"/>
        <v>43708</v>
      </c>
      <c r="Y122" s="568" t="str">
        <f t="shared" ca="1" si="33"/>
        <v>Sat. September , 2019</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September</v>
      </c>
      <c r="V123" s="184"/>
      <c r="W123" s="179"/>
      <c r="X123" s="430">
        <f t="shared" ca="1" si="36"/>
        <v>43708</v>
      </c>
      <c r="Y123" s="568" t="str">
        <f t="shared" ca="1" si="33"/>
        <v>Sat. September , 2019</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September</v>
      </c>
      <c r="V124" s="184"/>
      <c r="W124" s="179"/>
      <c r="X124" s="430">
        <f t="shared" ca="1" si="36"/>
        <v>43708</v>
      </c>
      <c r="Y124" s="568" t="str">
        <f t="shared" ca="1" si="33"/>
        <v>Sat. September , 2019</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September</v>
      </c>
      <c r="V125" s="184"/>
      <c r="W125" s="179"/>
      <c r="X125" s="430">
        <f t="shared" ca="1" si="36"/>
        <v>43708</v>
      </c>
      <c r="Y125" s="568" t="str">
        <f t="shared" ca="1" si="33"/>
        <v>Sat. September , 2019</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September</v>
      </c>
      <c r="V126" s="184"/>
      <c r="W126" s="179"/>
      <c r="X126" s="430">
        <f t="shared" ca="1" si="36"/>
        <v>43708</v>
      </c>
      <c r="Y126" s="568" t="str">
        <f t="shared" ca="1" si="33"/>
        <v>Sat. September , 2019</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September</v>
      </c>
      <c r="V127" s="184"/>
      <c r="W127" s="179"/>
      <c r="X127" s="430">
        <f t="shared" ca="1" si="36"/>
        <v>43708</v>
      </c>
      <c r="Y127" s="568" t="str">
        <f t="shared" ca="1" si="33"/>
        <v>Sat. September , 2019</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September</v>
      </c>
      <c r="V128" s="184"/>
      <c r="W128" s="179"/>
      <c r="X128" s="430">
        <f t="shared" ca="1" si="36"/>
        <v>43708</v>
      </c>
      <c r="Y128" s="568" t="str">
        <f t="shared" ca="1" si="33"/>
        <v>Sat. September , 2019</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September</v>
      </c>
      <c r="V129" s="184"/>
      <c r="W129" s="179"/>
      <c r="X129" s="430">
        <f t="shared" ca="1" si="36"/>
        <v>43708</v>
      </c>
      <c r="Y129" s="568" t="str">
        <f t="shared" ca="1" si="33"/>
        <v>Sat. September , 2019</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September</v>
      </c>
      <c r="V130" s="184"/>
      <c r="W130" s="179"/>
      <c r="X130" s="430">
        <f t="shared" ca="1" si="36"/>
        <v>43708</v>
      </c>
      <c r="Y130" s="568" t="str">
        <f t="shared" ca="1" si="33"/>
        <v>Sat. September , 2019</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September</v>
      </c>
      <c r="V131" s="184"/>
      <c r="W131" s="179"/>
      <c r="X131" s="430">
        <f t="shared" ca="1" si="36"/>
        <v>43708</v>
      </c>
      <c r="Y131" s="568" t="str">
        <f t="shared" ca="1" si="33"/>
        <v>Sat. September , 2019</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September</v>
      </c>
      <c r="V132" s="184"/>
      <c r="W132" s="179"/>
      <c r="X132" s="430">
        <f t="shared" ca="1" si="36"/>
        <v>43708</v>
      </c>
      <c r="Y132" s="568" t="str">
        <f t="shared" ca="1" si="33"/>
        <v>Sat. September , 2019</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September</v>
      </c>
      <c r="V133" s="184"/>
      <c r="W133" s="179"/>
      <c r="X133" s="430">
        <f t="shared" ca="1" si="36"/>
        <v>43708</v>
      </c>
      <c r="Y133" s="568" t="str">
        <f t="shared" ca="1" si="33"/>
        <v>Sat. September , 2019</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September</v>
      </c>
      <c r="V134" s="184"/>
      <c r="W134" s="179"/>
      <c r="X134" s="430">
        <f t="shared" ca="1" si="36"/>
        <v>43708</v>
      </c>
      <c r="Y134" s="568" t="str">
        <f t="shared" ca="1" si="33"/>
        <v>Sat. September , 2019</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September</v>
      </c>
      <c r="V135" s="184"/>
      <c r="W135" s="179"/>
      <c r="X135" s="430">
        <f t="shared" ca="1" si="36"/>
        <v>43708</v>
      </c>
      <c r="Y135" s="568" t="str">
        <f t="shared" ca="1" si="33"/>
        <v>Sat. September , 2019</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September</v>
      </c>
      <c r="V136" s="184"/>
      <c r="W136" s="179"/>
      <c r="X136" s="430">
        <f t="shared" ca="1" si="36"/>
        <v>43708</v>
      </c>
      <c r="Y136" s="568" t="str">
        <f t="shared" ca="1" si="33"/>
        <v>Sat. September , 2019</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September</v>
      </c>
      <c r="V137" s="184"/>
      <c r="W137" s="179"/>
      <c r="X137" s="430">
        <f t="shared" ca="1" si="36"/>
        <v>43708</v>
      </c>
      <c r="Y137" s="568" t="str">
        <f t="shared" ca="1" si="33"/>
        <v>Sat. September , 2019</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September</v>
      </c>
      <c r="V138" s="184"/>
      <c r="W138" s="179"/>
      <c r="X138" s="430">
        <f t="shared" ca="1" si="36"/>
        <v>43708</v>
      </c>
      <c r="Y138" s="568" t="str">
        <f t="shared" ca="1" si="33"/>
        <v>Sat. September , 2019</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September</v>
      </c>
      <c r="V139" s="184"/>
      <c r="W139" s="179"/>
      <c r="X139" s="430">
        <f t="shared" ca="1" si="36"/>
        <v>43708</v>
      </c>
      <c r="Y139" s="568" t="str">
        <f t="shared" ca="1" si="33"/>
        <v>Sat. September , 2019</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September</v>
      </c>
      <c r="V140" s="184"/>
      <c r="W140" s="179"/>
      <c r="X140" s="430">
        <f t="shared" ca="1" si="36"/>
        <v>43708</v>
      </c>
      <c r="Y140" s="568" t="str">
        <f t="shared" ca="1" si="33"/>
        <v>Sat. September , 2019</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September</v>
      </c>
      <c r="V141" s="184"/>
      <c r="W141" s="179"/>
      <c r="X141" s="430">
        <f t="shared" ca="1" si="36"/>
        <v>43708</v>
      </c>
      <c r="Y141" s="568" t="str">
        <f t="shared" ca="1" si="33"/>
        <v>Sat. September , 2019</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September</v>
      </c>
      <c r="V142" s="184"/>
      <c r="W142" s="179"/>
      <c r="X142" s="430">
        <f t="shared" ca="1" si="36"/>
        <v>43708</v>
      </c>
      <c r="Y142" s="568" t="str">
        <f t="shared" ca="1" si="33"/>
        <v>Sat. September , 2019</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September</v>
      </c>
      <c r="V143" s="184"/>
      <c r="W143" s="179"/>
      <c r="X143" s="430">
        <f t="shared" ca="1" si="36"/>
        <v>43708</v>
      </c>
      <c r="Y143" s="568" t="str">
        <f t="shared" ca="1" si="33"/>
        <v>Sat. September , 2019</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September</v>
      </c>
      <c r="V144" s="184"/>
      <c r="W144" s="179"/>
      <c r="X144" s="430">
        <f t="shared" ca="1" si="36"/>
        <v>43708</v>
      </c>
      <c r="Y144" s="568" t="str">
        <f t="shared" ca="1" si="33"/>
        <v>Sat. September , 2019</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September</v>
      </c>
      <c r="V145" s="184"/>
      <c r="W145" s="179"/>
      <c r="X145" s="430">
        <f t="shared" ca="1" si="36"/>
        <v>43708</v>
      </c>
      <c r="Y145" s="568" t="str">
        <f t="shared" ca="1" si="33"/>
        <v>Sat. September , 2019</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September</v>
      </c>
      <c r="V146" s="184"/>
      <c r="W146" s="179"/>
      <c r="X146" s="430">
        <f t="shared" ca="1" si="36"/>
        <v>43708</v>
      </c>
      <c r="Y146" s="568" t="str">
        <f t="shared" ca="1" si="33"/>
        <v>Sat. September , 2019</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September</v>
      </c>
      <c r="V147" s="184"/>
      <c r="W147" s="179"/>
      <c r="X147" s="430">
        <f t="shared" ca="1" si="36"/>
        <v>43708</v>
      </c>
      <c r="Y147" s="568" t="str">
        <f t="shared" ca="1" si="33"/>
        <v>Sat. September , 2019</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September</v>
      </c>
      <c r="V148" s="184"/>
      <c r="W148" s="179"/>
      <c r="X148" s="430">
        <f t="shared" ca="1" si="36"/>
        <v>43708</v>
      </c>
      <c r="Y148" s="568" t="str">
        <f t="shared" ca="1" si="33"/>
        <v>Sat. September , 2019</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September</v>
      </c>
      <c r="V149" s="184"/>
      <c r="W149" s="179"/>
      <c r="X149" s="430">
        <f t="shared" ca="1" si="36"/>
        <v>43708</v>
      </c>
      <c r="Y149" s="568" t="str">
        <f t="shared" ref="Y149:Y194" ca="1" si="52">IF(Y143="f",T149&amp;". "&amp;" "&amp;R149&amp;" "&amp;U149&amp;" "&amp;$AE$7,T149&amp;". "&amp;U149&amp;" "&amp;R149&amp;", "&amp;$AE$7)</f>
        <v>Sat. September , 2019</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September</v>
      </c>
      <c r="V150" s="184"/>
      <c r="W150" s="179"/>
      <c r="X150" s="430">
        <f t="shared" ref="X150:X194" ca="1" si="55">$AE$8+D150</f>
        <v>43708</v>
      </c>
      <c r="Y150" s="568" t="str">
        <f t="shared" ca="1" si="52"/>
        <v>Sat. September , 2019</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September</v>
      </c>
      <c r="V151" s="184"/>
      <c r="W151" s="179"/>
      <c r="X151" s="430">
        <f t="shared" ca="1" si="55"/>
        <v>43708</v>
      </c>
      <c r="Y151" s="568" t="str">
        <f t="shared" ca="1" si="52"/>
        <v>Sat. September , 2019</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September</v>
      </c>
      <c r="V152" s="184"/>
      <c r="W152" s="179"/>
      <c r="X152" s="430">
        <f t="shared" ca="1" si="55"/>
        <v>43708</v>
      </c>
      <c r="Y152" s="568" t="str">
        <f t="shared" ca="1" si="52"/>
        <v>Sat. September , 2019</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September</v>
      </c>
      <c r="V153" s="184"/>
      <c r="W153" s="179"/>
      <c r="X153" s="430">
        <f t="shared" ca="1" si="55"/>
        <v>43708</v>
      </c>
      <c r="Y153" s="568" t="str">
        <f t="shared" ca="1" si="52"/>
        <v>Sat. September , 2019</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September</v>
      </c>
      <c r="V154" s="184"/>
      <c r="W154" s="179"/>
      <c r="X154" s="430">
        <f t="shared" ca="1" si="55"/>
        <v>43708</v>
      </c>
      <c r="Y154" s="568" t="str">
        <f t="shared" ca="1" si="52"/>
        <v>Sat. September , 2019</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September</v>
      </c>
      <c r="V155" s="184"/>
      <c r="W155" s="179"/>
      <c r="X155" s="430">
        <f t="shared" ca="1" si="55"/>
        <v>43708</v>
      </c>
      <c r="Y155" s="568" t="str">
        <f t="shared" ca="1" si="52"/>
        <v>Sat. September , 2019</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September</v>
      </c>
      <c r="V156" s="184"/>
      <c r="W156" s="179"/>
      <c r="X156" s="430">
        <f t="shared" ca="1" si="55"/>
        <v>43708</v>
      </c>
      <c r="Y156" s="568" t="str">
        <f t="shared" ca="1" si="52"/>
        <v>Sat. September , 2019</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September</v>
      </c>
      <c r="V157" s="184"/>
      <c r="W157" s="179"/>
      <c r="X157" s="430">
        <f t="shared" ca="1" si="55"/>
        <v>43708</v>
      </c>
      <c r="Y157" s="568" t="str">
        <f t="shared" ca="1" si="52"/>
        <v>Sat. September , 2019</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September</v>
      </c>
      <c r="V158" s="184"/>
      <c r="W158" s="179"/>
      <c r="X158" s="430">
        <f t="shared" ca="1" si="55"/>
        <v>43708</v>
      </c>
      <c r="Y158" s="568" t="str">
        <f t="shared" ca="1" si="52"/>
        <v>Sat. September , 2019</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September</v>
      </c>
      <c r="V159" s="184"/>
      <c r="W159" s="179"/>
      <c r="X159" s="430">
        <f t="shared" ca="1" si="55"/>
        <v>43708</v>
      </c>
      <c r="Y159" s="568" t="str">
        <f t="shared" ca="1" si="52"/>
        <v>Sat. September , 2019</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September</v>
      </c>
      <c r="V160" s="184"/>
      <c r="W160" s="179"/>
      <c r="X160" s="430">
        <f t="shared" ca="1" si="55"/>
        <v>43708</v>
      </c>
      <c r="Y160" s="568" t="str">
        <f t="shared" ca="1" si="52"/>
        <v>Sat. September , 2019</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September</v>
      </c>
      <c r="V161" s="184"/>
      <c r="W161" s="179"/>
      <c r="X161" s="430">
        <f t="shared" ca="1" si="55"/>
        <v>43708</v>
      </c>
      <c r="Y161" s="568" t="str">
        <f t="shared" ca="1" si="52"/>
        <v>Sat. September , 2019</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September</v>
      </c>
      <c r="V162" s="184"/>
      <c r="W162" s="179"/>
      <c r="X162" s="430">
        <f t="shared" ca="1" si="55"/>
        <v>43708</v>
      </c>
      <c r="Y162" s="568" t="str">
        <f t="shared" ca="1" si="52"/>
        <v>Sat. September , 2019</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September</v>
      </c>
      <c r="V163" s="184"/>
      <c r="W163" s="179"/>
      <c r="X163" s="430">
        <f t="shared" ca="1" si="55"/>
        <v>43708</v>
      </c>
      <c r="Y163" s="568" t="str">
        <f t="shared" ca="1" si="52"/>
        <v>Sat. September , 2019</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September</v>
      </c>
      <c r="V164" s="184"/>
      <c r="W164" s="179"/>
      <c r="X164" s="430">
        <f t="shared" ca="1" si="55"/>
        <v>43708</v>
      </c>
      <c r="Y164" s="568" t="str">
        <f t="shared" ca="1" si="52"/>
        <v>Sat. September , 2019</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September</v>
      </c>
      <c r="V165" s="184"/>
      <c r="W165" s="179"/>
      <c r="X165" s="430">
        <f t="shared" ca="1" si="55"/>
        <v>43708</v>
      </c>
      <c r="Y165" s="568" t="str">
        <f t="shared" ca="1" si="52"/>
        <v>Sat. September , 2019</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September</v>
      </c>
      <c r="V166" s="184"/>
      <c r="W166" s="179"/>
      <c r="X166" s="430">
        <f t="shared" ca="1" si="55"/>
        <v>43708</v>
      </c>
      <c r="Y166" s="568" t="str">
        <f t="shared" ca="1" si="52"/>
        <v>Sat. September , 2019</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September</v>
      </c>
      <c r="V167" s="184"/>
      <c r="W167" s="179"/>
      <c r="X167" s="430">
        <f t="shared" ca="1" si="55"/>
        <v>43708</v>
      </c>
      <c r="Y167" s="568" t="str">
        <f t="shared" ca="1" si="52"/>
        <v>Sat. September , 2019</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September</v>
      </c>
      <c r="V168" s="184"/>
      <c r="W168" s="179"/>
      <c r="X168" s="430">
        <f t="shared" ca="1" si="55"/>
        <v>43708</v>
      </c>
      <c r="Y168" s="568" t="str">
        <f t="shared" ca="1" si="52"/>
        <v>Sat. September , 2019</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September</v>
      </c>
      <c r="V169" s="184"/>
      <c r="W169" s="179"/>
      <c r="X169" s="430">
        <f t="shared" ca="1" si="55"/>
        <v>43708</v>
      </c>
      <c r="Y169" s="568" t="str">
        <f t="shared" ca="1" si="52"/>
        <v>Sat. September , 2019</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September</v>
      </c>
      <c r="V170" s="184"/>
      <c r="W170" s="179"/>
      <c r="X170" s="430">
        <f t="shared" ca="1" si="55"/>
        <v>43708</v>
      </c>
      <c r="Y170" s="568" t="str">
        <f t="shared" ca="1" si="52"/>
        <v>Sat. September , 2019</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September</v>
      </c>
      <c r="V171" s="184"/>
      <c r="W171" s="179"/>
      <c r="X171" s="430">
        <f t="shared" ca="1" si="55"/>
        <v>43708</v>
      </c>
      <c r="Y171" s="568" t="str">
        <f t="shared" ca="1" si="52"/>
        <v>Sat. September , 2019</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September</v>
      </c>
      <c r="V172" s="184"/>
      <c r="W172" s="179"/>
      <c r="X172" s="430">
        <f t="shared" ca="1" si="55"/>
        <v>43708</v>
      </c>
      <c r="Y172" s="568" t="str">
        <f t="shared" ca="1" si="52"/>
        <v>Sat. September , 2019</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September</v>
      </c>
      <c r="V173" s="184"/>
      <c r="W173" s="179"/>
      <c r="X173" s="430">
        <f t="shared" ca="1" si="55"/>
        <v>43708</v>
      </c>
      <c r="Y173" s="568" t="str">
        <f t="shared" ca="1" si="52"/>
        <v>Sat. September , 2019</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September</v>
      </c>
      <c r="V174" s="184"/>
      <c r="W174" s="179"/>
      <c r="X174" s="430">
        <f t="shared" ca="1" si="55"/>
        <v>43708</v>
      </c>
      <c r="Y174" s="568" t="str">
        <f t="shared" ca="1" si="52"/>
        <v>Sat. September , 2019</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September</v>
      </c>
      <c r="V175" s="184"/>
      <c r="W175" s="179"/>
      <c r="X175" s="430">
        <f t="shared" ca="1" si="55"/>
        <v>43708</v>
      </c>
      <c r="Y175" s="568" t="str">
        <f t="shared" ca="1" si="52"/>
        <v>Sat. September , 2019</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September</v>
      </c>
      <c r="V176" s="184"/>
      <c r="W176" s="179"/>
      <c r="X176" s="430">
        <f t="shared" ca="1" si="55"/>
        <v>43708</v>
      </c>
      <c r="Y176" s="568" t="str">
        <f t="shared" ca="1" si="52"/>
        <v>Sat. September , 2019</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September</v>
      </c>
      <c r="V177" s="184"/>
      <c r="W177" s="179"/>
      <c r="X177" s="430">
        <f t="shared" ca="1" si="55"/>
        <v>43708</v>
      </c>
      <c r="Y177" s="568" t="str">
        <f t="shared" ca="1" si="52"/>
        <v>Sat. September , 2019</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September</v>
      </c>
      <c r="V178" s="184"/>
      <c r="W178" s="179"/>
      <c r="X178" s="430">
        <f t="shared" ca="1" si="55"/>
        <v>43708</v>
      </c>
      <c r="Y178" s="568" t="str">
        <f t="shared" ca="1" si="52"/>
        <v>Sat. September , 2019</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September</v>
      </c>
      <c r="V179" s="184"/>
      <c r="W179" s="179"/>
      <c r="X179" s="430">
        <f t="shared" ca="1" si="55"/>
        <v>43708</v>
      </c>
      <c r="Y179" s="568" t="str">
        <f t="shared" ca="1" si="52"/>
        <v>Sat. September , 2019</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September</v>
      </c>
      <c r="V180" s="184"/>
      <c r="W180" s="179"/>
      <c r="X180" s="430">
        <f t="shared" ca="1" si="55"/>
        <v>43708</v>
      </c>
      <c r="Y180" s="568" t="str">
        <f t="shared" ca="1" si="52"/>
        <v>Sat. September , 2019</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September</v>
      </c>
      <c r="V181" s="184"/>
      <c r="W181" s="179"/>
      <c r="X181" s="430">
        <f t="shared" ca="1" si="55"/>
        <v>43708</v>
      </c>
      <c r="Y181" s="568" t="str">
        <f t="shared" ca="1" si="52"/>
        <v>Sat. September , 2019</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September</v>
      </c>
      <c r="V182" s="184"/>
      <c r="W182" s="179"/>
      <c r="X182" s="430">
        <f t="shared" ca="1" si="55"/>
        <v>43708</v>
      </c>
      <c r="Y182" s="568" t="str">
        <f t="shared" ca="1" si="52"/>
        <v>Sat. September , 2019</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September</v>
      </c>
      <c r="V183" s="184"/>
      <c r="W183" s="179"/>
      <c r="X183" s="430">
        <f t="shared" ca="1" si="55"/>
        <v>43708</v>
      </c>
      <c r="Y183" s="568" t="str">
        <f t="shared" ca="1" si="52"/>
        <v>Sat. September , 2019</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September</v>
      </c>
      <c r="V184" s="184"/>
      <c r="W184" s="179"/>
      <c r="X184" s="430">
        <f t="shared" ca="1" si="55"/>
        <v>43708</v>
      </c>
      <c r="Y184" s="568" t="str">
        <f t="shared" ca="1" si="52"/>
        <v>Sat. September , 2019</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September</v>
      </c>
      <c r="V185" s="184"/>
      <c r="W185" s="179"/>
      <c r="X185" s="430">
        <f t="shared" ca="1" si="55"/>
        <v>43708</v>
      </c>
      <c r="Y185" s="568" t="str">
        <f t="shared" ca="1" si="52"/>
        <v>Sat. September , 2019</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September</v>
      </c>
      <c r="V186" s="184"/>
      <c r="W186" s="179"/>
      <c r="X186" s="430">
        <f t="shared" ca="1" si="55"/>
        <v>43708</v>
      </c>
      <c r="Y186" s="568" t="str">
        <f t="shared" ca="1" si="52"/>
        <v>Sat. September , 2019</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September</v>
      </c>
      <c r="V187" s="184"/>
      <c r="W187" s="179"/>
      <c r="X187" s="430">
        <f t="shared" ca="1" si="55"/>
        <v>43708</v>
      </c>
      <c r="Y187" s="568" t="str">
        <f t="shared" ca="1" si="52"/>
        <v>Sat. September , 2019</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September</v>
      </c>
      <c r="V188" s="184"/>
      <c r="W188" s="179"/>
      <c r="X188" s="430">
        <f t="shared" ca="1" si="55"/>
        <v>43708</v>
      </c>
      <c r="Y188" s="568" t="str">
        <f t="shared" ca="1" si="52"/>
        <v>Sat. September , 2019</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September</v>
      </c>
      <c r="V189" s="184"/>
      <c r="W189" s="179"/>
      <c r="X189" s="430">
        <f t="shared" ca="1" si="55"/>
        <v>43708</v>
      </c>
      <c r="Y189" s="568" t="str">
        <f t="shared" ca="1" si="52"/>
        <v>Sat. September , 2019</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September</v>
      </c>
      <c r="V190" s="184"/>
      <c r="W190" s="179"/>
      <c r="X190" s="430">
        <f t="shared" ca="1" si="55"/>
        <v>43708</v>
      </c>
      <c r="Y190" s="568" t="str">
        <f t="shared" ca="1" si="52"/>
        <v>Sat. September , 2019</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September</v>
      </c>
      <c r="V191" s="184"/>
      <c r="W191" s="179"/>
      <c r="X191" s="430">
        <f t="shared" ca="1" si="55"/>
        <v>43708</v>
      </c>
      <c r="Y191" s="568" t="str">
        <f t="shared" ca="1" si="52"/>
        <v>Sat. September , 2019</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September</v>
      </c>
      <c r="V192" s="184"/>
      <c r="W192" s="179"/>
      <c r="X192" s="430">
        <f t="shared" ca="1" si="55"/>
        <v>43708</v>
      </c>
      <c r="Y192" s="568" t="str">
        <f t="shared" ca="1" si="52"/>
        <v>Sat. September , 2019</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September</v>
      </c>
      <c r="V193" s="184"/>
      <c r="W193" s="179"/>
      <c r="X193" s="430">
        <f t="shared" ca="1" si="55"/>
        <v>43708</v>
      </c>
      <c r="Y193" s="568" t="str">
        <f t="shared" ca="1" si="52"/>
        <v>Sat. September , 2019</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September</v>
      </c>
      <c r="V194" s="184"/>
      <c r="W194" s="179"/>
      <c r="X194" s="430">
        <f t="shared" ca="1" si="55"/>
        <v>43708</v>
      </c>
      <c r="Y194" s="568" t="str">
        <f t="shared" ca="1" si="52"/>
        <v>Sat. September , 2019</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October,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43738</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October,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October</v>
      </c>
      <c r="V18" s="652" t="str">
        <f ca="1">AE6</f>
        <v>October,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October</v>
      </c>
      <c r="V19" s="652" t="str">
        <f ca="1">U19&amp;" "&amp;Year_four_digits</f>
        <v>October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October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October</v>
      </c>
      <c r="V20" s="179"/>
      <c r="W20" s="179"/>
      <c r="X20" s="430">
        <f ca="1">$AE$8+D20</f>
        <v>43739</v>
      </c>
      <c r="Y20" s="568" t="str">
        <f ca="1">IF(Y14="f",T20&amp;". "&amp;" "&amp;R20&amp;" "&amp;U20&amp;" "&amp;$AE$7,T20&amp;". "&amp;U20&amp;" "&amp;R20&amp;", "&amp;$AE$7)</f>
        <v>Tue. October 1, 2019</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October</v>
      </c>
      <c r="V21" s="184"/>
      <c r="W21" s="179"/>
      <c r="X21" s="430">
        <f ca="1">$AE$8+D21</f>
        <v>43738</v>
      </c>
      <c r="Y21" s="568" t="str">
        <f t="shared" ref="Y21:Y84" ca="1" si="14">IF(Y15="f",T21&amp;". "&amp;" "&amp;R21&amp;" "&amp;U21&amp;" "&amp;$AE$7,T21&amp;". "&amp;U21&amp;" "&amp;R21&amp;", "&amp;$AE$7)</f>
        <v>Mon. October , 2019</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October</v>
      </c>
      <c r="V22" s="184"/>
      <c r="W22" s="179"/>
      <c r="X22" s="430">
        <f t="shared" ref="X22:X85" ca="1" si="17">$AE$8+D22</f>
        <v>43738</v>
      </c>
      <c r="Y22" s="568" t="str">
        <f t="shared" ca="1" si="14"/>
        <v>Mon. October , 2019</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October</v>
      </c>
      <c r="V23" s="184"/>
      <c r="W23" s="179"/>
      <c r="X23" s="430">
        <f t="shared" ca="1" si="17"/>
        <v>43738</v>
      </c>
      <c r="Y23" s="568" t="str">
        <f t="shared" ca="1" si="14"/>
        <v>Mon. October , 2019</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October</v>
      </c>
      <c r="V24" s="184"/>
      <c r="W24" s="179"/>
      <c r="X24" s="430">
        <f t="shared" ca="1" si="17"/>
        <v>43738</v>
      </c>
      <c r="Y24" s="568" t="str">
        <f t="shared" ca="1" si="14"/>
        <v>Mon. October , 2019</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October</v>
      </c>
      <c r="V25" s="184"/>
      <c r="W25" s="179"/>
      <c r="X25" s="430">
        <f t="shared" ca="1" si="17"/>
        <v>43738</v>
      </c>
      <c r="Y25" s="568" t="str">
        <f t="shared" ca="1" si="14"/>
        <v>Mon. October , 2019</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October</v>
      </c>
      <c r="V26" s="184"/>
      <c r="W26" s="179"/>
      <c r="X26" s="430">
        <f t="shared" ca="1" si="17"/>
        <v>43738</v>
      </c>
      <c r="Y26" s="568" t="str">
        <f t="shared" ca="1" si="14"/>
        <v>Mon. October , 2019</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October</v>
      </c>
      <c r="V27" s="184"/>
      <c r="W27" s="179"/>
      <c r="X27" s="430">
        <f t="shared" ca="1" si="17"/>
        <v>43738</v>
      </c>
      <c r="Y27" s="568" t="str">
        <f t="shared" ca="1" si="14"/>
        <v>Mon. October , 2019</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October</v>
      </c>
      <c r="V28" s="184"/>
      <c r="W28" s="179"/>
      <c r="X28" s="430">
        <f t="shared" ca="1" si="17"/>
        <v>43738</v>
      </c>
      <c r="Y28" s="568" t="str">
        <f t="shared" ca="1" si="14"/>
        <v>Mon. October , 2019</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October</v>
      </c>
      <c r="V29" s="184"/>
      <c r="W29" s="179"/>
      <c r="X29" s="430">
        <f t="shared" ca="1" si="17"/>
        <v>43738</v>
      </c>
      <c r="Y29" s="568" t="str">
        <f t="shared" ca="1" si="14"/>
        <v>Mon. October , 2019</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October</v>
      </c>
      <c r="V30" s="184"/>
      <c r="W30" s="179"/>
      <c r="X30" s="430">
        <f t="shared" ca="1" si="17"/>
        <v>43738</v>
      </c>
      <c r="Y30" s="568" t="str">
        <f t="shared" ca="1" si="14"/>
        <v>Mon. October , 2019</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October</v>
      </c>
      <c r="V31" s="184"/>
      <c r="W31" s="179"/>
      <c r="X31" s="430">
        <f t="shared" ca="1" si="17"/>
        <v>43738</v>
      </c>
      <c r="Y31" s="568" t="str">
        <f t="shared" ca="1" si="14"/>
        <v>Mon. October , 2019</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October</v>
      </c>
      <c r="V32" s="184"/>
      <c r="W32" s="179"/>
      <c r="X32" s="430">
        <f t="shared" ca="1" si="17"/>
        <v>43738</v>
      </c>
      <c r="Y32" s="568" t="str">
        <f t="shared" ca="1" si="14"/>
        <v>Mon. October , 2019</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October</v>
      </c>
      <c r="V33" s="184"/>
      <c r="W33" s="179"/>
      <c r="X33" s="430">
        <f t="shared" ca="1" si="17"/>
        <v>43738</v>
      </c>
      <c r="Y33" s="568" t="str">
        <f t="shared" ca="1" si="14"/>
        <v>Mon. October , 2019</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October</v>
      </c>
      <c r="V34" s="184"/>
      <c r="W34" s="179"/>
      <c r="X34" s="430">
        <f t="shared" ca="1" si="17"/>
        <v>43738</v>
      </c>
      <c r="Y34" s="568" t="str">
        <f t="shared" ca="1" si="14"/>
        <v>Mon. October , 2019</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October</v>
      </c>
      <c r="V35" s="184"/>
      <c r="W35" s="179"/>
      <c r="X35" s="430">
        <f t="shared" ca="1" si="17"/>
        <v>43738</v>
      </c>
      <c r="Y35" s="568" t="str">
        <f t="shared" ca="1" si="14"/>
        <v>Mon. October , 2019</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October</v>
      </c>
      <c r="V36" s="184"/>
      <c r="W36" s="179"/>
      <c r="X36" s="430">
        <f t="shared" ca="1" si="17"/>
        <v>43738</v>
      </c>
      <c r="Y36" s="568" t="str">
        <f t="shared" ca="1" si="14"/>
        <v>Mon. October , 2019</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October</v>
      </c>
      <c r="V37" s="184"/>
      <c r="W37" s="179"/>
      <c r="X37" s="430">
        <f t="shared" ca="1" si="17"/>
        <v>43738</v>
      </c>
      <c r="Y37" s="568" t="str">
        <f t="shared" ca="1" si="14"/>
        <v>Mon. October , 2019</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October</v>
      </c>
      <c r="V38" s="184"/>
      <c r="W38" s="179"/>
      <c r="X38" s="430">
        <f t="shared" ca="1" si="17"/>
        <v>43738</v>
      </c>
      <c r="Y38" s="568" t="str">
        <f t="shared" ca="1" si="14"/>
        <v>Mon. October , 2019</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October</v>
      </c>
      <c r="V39" s="184"/>
      <c r="W39" s="179"/>
      <c r="X39" s="430">
        <f t="shared" ca="1" si="17"/>
        <v>43738</v>
      </c>
      <c r="Y39" s="568" t="str">
        <f t="shared" ca="1" si="14"/>
        <v>Mon. October , 2019</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October</v>
      </c>
      <c r="V40" s="184"/>
      <c r="W40" s="179"/>
      <c r="X40" s="430">
        <f t="shared" ca="1" si="17"/>
        <v>43738</v>
      </c>
      <c r="Y40" s="568" t="str">
        <f t="shared" ca="1" si="14"/>
        <v>Mon. October , 2019</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October</v>
      </c>
      <c r="V41" s="184"/>
      <c r="W41" s="179"/>
      <c r="X41" s="430">
        <f t="shared" ca="1" si="17"/>
        <v>43738</v>
      </c>
      <c r="Y41" s="568" t="str">
        <f t="shared" ca="1" si="14"/>
        <v>Mon. October , 2019</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October</v>
      </c>
      <c r="V42" s="184"/>
      <c r="W42" s="179"/>
      <c r="X42" s="430">
        <f t="shared" ca="1" si="17"/>
        <v>43738</v>
      </c>
      <c r="Y42" s="568" t="str">
        <f t="shared" ca="1" si="14"/>
        <v>Mon. October , 2019</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October</v>
      </c>
      <c r="V43" s="184"/>
      <c r="W43" s="179"/>
      <c r="X43" s="430">
        <f t="shared" ca="1" si="17"/>
        <v>43738</v>
      </c>
      <c r="Y43" s="568" t="str">
        <f t="shared" ca="1" si="14"/>
        <v>Mon. October , 2019</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October</v>
      </c>
      <c r="V44" s="184"/>
      <c r="W44" s="179"/>
      <c r="X44" s="430">
        <f t="shared" ca="1" si="17"/>
        <v>43738</v>
      </c>
      <c r="Y44" s="568" t="str">
        <f t="shared" ca="1" si="14"/>
        <v>Mon. October , 2019</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October</v>
      </c>
      <c r="V45" s="184"/>
      <c r="W45" s="179"/>
      <c r="X45" s="430">
        <f t="shared" ca="1" si="17"/>
        <v>43738</v>
      </c>
      <c r="Y45" s="568" t="str">
        <f t="shared" ca="1" si="14"/>
        <v>Mon. October , 2019</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October</v>
      </c>
      <c r="V46" s="184"/>
      <c r="W46" s="179"/>
      <c r="X46" s="430">
        <f t="shared" ca="1" si="17"/>
        <v>43738</v>
      </c>
      <c r="Y46" s="568" t="str">
        <f t="shared" ca="1" si="14"/>
        <v>Mon. October , 2019</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October</v>
      </c>
      <c r="V47" s="184"/>
      <c r="W47" s="179"/>
      <c r="X47" s="430">
        <f t="shared" ca="1" si="17"/>
        <v>43738</v>
      </c>
      <c r="Y47" s="568" t="str">
        <f t="shared" ca="1" si="14"/>
        <v>Mon. October , 2019</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October</v>
      </c>
      <c r="V48" s="184"/>
      <c r="W48" s="179"/>
      <c r="X48" s="430">
        <f t="shared" ca="1" si="17"/>
        <v>43738</v>
      </c>
      <c r="Y48" s="568" t="str">
        <f t="shared" ca="1" si="14"/>
        <v>Mon. October , 2019</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October</v>
      </c>
      <c r="V49" s="184"/>
      <c r="W49" s="179"/>
      <c r="X49" s="430">
        <f t="shared" ca="1" si="17"/>
        <v>43738</v>
      </c>
      <c r="Y49" s="568" t="str">
        <f t="shared" ca="1" si="14"/>
        <v>Mon. October , 2019</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October</v>
      </c>
      <c r="V50" s="184"/>
      <c r="W50" s="179"/>
      <c r="X50" s="430">
        <f t="shared" ca="1" si="17"/>
        <v>43738</v>
      </c>
      <c r="Y50" s="568" t="str">
        <f t="shared" ca="1" si="14"/>
        <v>Mon. October , 2019</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October</v>
      </c>
      <c r="V51" s="184"/>
      <c r="W51" s="179"/>
      <c r="X51" s="430">
        <f t="shared" ca="1" si="17"/>
        <v>43738</v>
      </c>
      <c r="Y51" s="568" t="str">
        <f t="shared" ca="1" si="14"/>
        <v>Mon. October , 2019</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October</v>
      </c>
      <c r="V52" s="184"/>
      <c r="W52" s="179"/>
      <c r="X52" s="430">
        <f t="shared" ca="1" si="17"/>
        <v>43738</v>
      </c>
      <c r="Y52" s="568" t="str">
        <f t="shared" ca="1" si="14"/>
        <v>Mon. October , 2019</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October</v>
      </c>
      <c r="V53" s="184"/>
      <c r="W53" s="179"/>
      <c r="X53" s="430">
        <f t="shared" ca="1" si="17"/>
        <v>43738</v>
      </c>
      <c r="Y53" s="568" t="str">
        <f t="shared" ca="1" si="14"/>
        <v>Mon. October , 2019</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October</v>
      </c>
      <c r="V54" s="184"/>
      <c r="W54" s="179"/>
      <c r="X54" s="430">
        <f t="shared" ca="1" si="17"/>
        <v>43738</v>
      </c>
      <c r="Y54" s="568" t="str">
        <f t="shared" ca="1" si="14"/>
        <v>Mon. October , 2019</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October</v>
      </c>
      <c r="V55" s="184"/>
      <c r="W55" s="179"/>
      <c r="X55" s="430">
        <f t="shared" ca="1" si="17"/>
        <v>43738</v>
      </c>
      <c r="Y55" s="568" t="str">
        <f t="shared" ca="1" si="14"/>
        <v>Mon. October , 2019</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October</v>
      </c>
      <c r="V56" s="184"/>
      <c r="W56" s="179"/>
      <c r="X56" s="430">
        <f t="shared" ca="1" si="17"/>
        <v>43738</v>
      </c>
      <c r="Y56" s="568" t="str">
        <f t="shared" ca="1" si="14"/>
        <v>Mon. October , 2019</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October</v>
      </c>
      <c r="V57" s="184"/>
      <c r="W57" s="179"/>
      <c r="X57" s="430">
        <f t="shared" ca="1" si="17"/>
        <v>43738</v>
      </c>
      <c r="Y57" s="568" t="str">
        <f t="shared" ca="1" si="14"/>
        <v>Mon. October , 2019</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October</v>
      </c>
      <c r="V58" s="184"/>
      <c r="W58" s="179"/>
      <c r="X58" s="430">
        <f t="shared" ca="1" si="17"/>
        <v>43738</v>
      </c>
      <c r="Y58" s="568" t="str">
        <f t="shared" ca="1" si="14"/>
        <v>Mon. October , 2019</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October</v>
      </c>
      <c r="V59" s="184"/>
      <c r="W59" s="179"/>
      <c r="X59" s="430">
        <f t="shared" ca="1" si="17"/>
        <v>43738</v>
      </c>
      <c r="Y59" s="568" t="str">
        <f t="shared" ca="1" si="14"/>
        <v>Mon. October , 2019</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October</v>
      </c>
      <c r="V60" s="184"/>
      <c r="W60" s="179"/>
      <c r="X60" s="430">
        <f t="shared" ca="1" si="17"/>
        <v>43738</v>
      </c>
      <c r="Y60" s="568" t="str">
        <f t="shared" ca="1" si="14"/>
        <v>Mon. October , 2019</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October</v>
      </c>
      <c r="V61" s="184"/>
      <c r="W61" s="179"/>
      <c r="X61" s="430">
        <f t="shared" ca="1" si="17"/>
        <v>43738</v>
      </c>
      <c r="Y61" s="568" t="str">
        <f t="shared" ca="1" si="14"/>
        <v>Mon. October , 2019</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October</v>
      </c>
      <c r="V62" s="184"/>
      <c r="W62" s="179"/>
      <c r="X62" s="430">
        <f t="shared" ca="1" si="17"/>
        <v>43738</v>
      </c>
      <c r="Y62" s="568" t="str">
        <f t="shared" ca="1" si="14"/>
        <v>Mon. October , 2019</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October</v>
      </c>
      <c r="V63" s="184"/>
      <c r="W63" s="179"/>
      <c r="X63" s="430">
        <f t="shared" ca="1" si="17"/>
        <v>43738</v>
      </c>
      <c r="Y63" s="568" t="str">
        <f t="shared" ca="1" si="14"/>
        <v>Mon. October , 2019</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October</v>
      </c>
      <c r="V64" s="184"/>
      <c r="W64" s="179"/>
      <c r="X64" s="430">
        <f t="shared" ca="1" si="17"/>
        <v>43738</v>
      </c>
      <c r="Y64" s="568" t="str">
        <f t="shared" ca="1" si="14"/>
        <v>Mon. October , 2019</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October</v>
      </c>
      <c r="V65" s="184"/>
      <c r="W65" s="179"/>
      <c r="X65" s="430">
        <f t="shared" ca="1" si="17"/>
        <v>43738</v>
      </c>
      <c r="Y65" s="568" t="str">
        <f t="shared" ca="1" si="14"/>
        <v>Mon. October , 2019</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October</v>
      </c>
      <c r="V66" s="184"/>
      <c r="W66" s="179"/>
      <c r="X66" s="430">
        <f t="shared" ca="1" si="17"/>
        <v>43738</v>
      </c>
      <c r="Y66" s="568" t="str">
        <f t="shared" ca="1" si="14"/>
        <v>Mon. October , 2019</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October</v>
      </c>
      <c r="V67" s="184"/>
      <c r="W67" s="179"/>
      <c r="X67" s="430">
        <f t="shared" ca="1" si="17"/>
        <v>43738</v>
      </c>
      <c r="Y67" s="568" t="str">
        <f t="shared" ca="1" si="14"/>
        <v>Mon. October , 2019</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October</v>
      </c>
      <c r="V68" s="184"/>
      <c r="W68" s="179"/>
      <c r="X68" s="430">
        <f t="shared" ca="1" si="17"/>
        <v>43738</v>
      </c>
      <c r="Y68" s="568" t="str">
        <f t="shared" ca="1" si="14"/>
        <v>Mon. October , 2019</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October</v>
      </c>
      <c r="V69" s="184"/>
      <c r="W69" s="179"/>
      <c r="X69" s="430">
        <f t="shared" ca="1" si="17"/>
        <v>43738</v>
      </c>
      <c r="Y69" s="568" t="str">
        <f t="shared" ca="1" si="14"/>
        <v>Mon. October , 2019</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October</v>
      </c>
      <c r="V70" s="184"/>
      <c r="W70" s="179"/>
      <c r="X70" s="430">
        <f t="shared" ca="1" si="17"/>
        <v>43738</v>
      </c>
      <c r="Y70" s="568" t="str">
        <f t="shared" ca="1" si="14"/>
        <v>Mon. October , 2019</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October</v>
      </c>
      <c r="V71" s="184"/>
      <c r="W71" s="179"/>
      <c r="X71" s="430">
        <f t="shared" ca="1" si="17"/>
        <v>43738</v>
      </c>
      <c r="Y71" s="568" t="str">
        <f t="shared" ca="1" si="14"/>
        <v>Mon. October , 2019</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October</v>
      </c>
      <c r="V72" s="184"/>
      <c r="W72" s="179"/>
      <c r="X72" s="430">
        <f t="shared" ca="1" si="17"/>
        <v>43738</v>
      </c>
      <c r="Y72" s="568" t="str">
        <f t="shared" ca="1" si="14"/>
        <v>Mon. October , 2019</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October</v>
      </c>
      <c r="V73" s="184"/>
      <c r="W73" s="179"/>
      <c r="X73" s="430">
        <f t="shared" ca="1" si="17"/>
        <v>43738</v>
      </c>
      <c r="Y73" s="568" t="str">
        <f t="shared" ca="1" si="14"/>
        <v>Mon. October , 2019</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October</v>
      </c>
      <c r="V74" s="184"/>
      <c r="W74" s="179"/>
      <c r="X74" s="430">
        <f t="shared" ca="1" si="17"/>
        <v>43738</v>
      </c>
      <c r="Y74" s="568" t="str">
        <f t="shared" ca="1" si="14"/>
        <v>Mon. October , 2019</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October</v>
      </c>
      <c r="V75" s="184"/>
      <c r="W75" s="179"/>
      <c r="X75" s="430">
        <f t="shared" ca="1" si="17"/>
        <v>43738</v>
      </c>
      <c r="Y75" s="568" t="str">
        <f t="shared" ca="1" si="14"/>
        <v>Mon. October , 2019</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October</v>
      </c>
      <c r="V76" s="184"/>
      <c r="W76" s="179"/>
      <c r="X76" s="430">
        <f t="shared" ca="1" si="17"/>
        <v>43738</v>
      </c>
      <c r="Y76" s="568" t="str">
        <f t="shared" ca="1" si="14"/>
        <v>Mon. October , 2019</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October</v>
      </c>
      <c r="V77" s="184"/>
      <c r="W77" s="179"/>
      <c r="X77" s="430">
        <f t="shared" ca="1" si="17"/>
        <v>43738</v>
      </c>
      <c r="Y77" s="568" t="str">
        <f t="shared" ca="1" si="14"/>
        <v>Mon. October , 2019</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October</v>
      </c>
      <c r="V78" s="184"/>
      <c r="W78" s="179"/>
      <c r="X78" s="430">
        <f t="shared" ca="1" si="17"/>
        <v>43738</v>
      </c>
      <c r="Y78" s="568" t="str">
        <f t="shared" ca="1" si="14"/>
        <v>Mon. October , 2019</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October</v>
      </c>
      <c r="V79" s="184"/>
      <c r="W79" s="179"/>
      <c r="X79" s="430">
        <f t="shared" ca="1" si="17"/>
        <v>43738</v>
      </c>
      <c r="Y79" s="568" t="str">
        <f t="shared" ca="1" si="14"/>
        <v>Mon. October , 2019</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October</v>
      </c>
      <c r="V80" s="184"/>
      <c r="W80" s="179"/>
      <c r="X80" s="430">
        <f t="shared" ca="1" si="17"/>
        <v>43738</v>
      </c>
      <c r="Y80" s="568" t="str">
        <f t="shared" ca="1" si="14"/>
        <v>Mon. October , 2019</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October</v>
      </c>
      <c r="V81" s="184"/>
      <c r="W81" s="179"/>
      <c r="X81" s="430">
        <f t="shared" ca="1" si="17"/>
        <v>43738</v>
      </c>
      <c r="Y81" s="568" t="str">
        <f t="shared" ca="1" si="14"/>
        <v>Mon. October , 2019</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October</v>
      </c>
      <c r="V82" s="184"/>
      <c r="W82" s="179"/>
      <c r="X82" s="430">
        <f t="shared" ca="1" si="17"/>
        <v>43738</v>
      </c>
      <c r="Y82" s="568" t="str">
        <f t="shared" ca="1" si="14"/>
        <v>Mon. October , 2019</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October</v>
      </c>
      <c r="V83" s="184"/>
      <c r="W83" s="179"/>
      <c r="X83" s="430">
        <f t="shared" ca="1" si="17"/>
        <v>43738</v>
      </c>
      <c r="Y83" s="568" t="str">
        <f t="shared" ca="1" si="14"/>
        <v>Mon. October , 2019</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October</v>
      </c>
      <c r="V84" s="184"/>
      <c r="W84" s="179"/>
      <c r="X84" s="430">
        <f t="shared" ca="1" si="17"/>
        <v>43738</v>
      </c>
      <c r="Y84" s="568" t="str">
        <f t="shared" ca="1" si="14"/>
        <v>Mon. October , 2019</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October</v>
      </c>
      <c r="V85" s="184"/>
      <c r="W85" s="179"/>
      <c r="X85" s="430">
        <f t="shared" ca="1" si="17"/>
        <v>43738</v>
      </c>
      <c r="Y85" s="568" t="str">
        <f t="shared" ref="Y85:Y148" ca="1" si="33">IF(Y79="f",T85&amp;". "&amp;" "&amp;R85&amp;" "&amp;U85&amp;" "&amp;$AE$7,T85&amp;". "&amp;U85&amp;" "&amp;R85&amp;", "&amp;$AE$7)</f>
        <v>Mon. October , 2019</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October</v>
      </c>
      <c r="V86" s="184"/>
      <c r="W86" s="179"/>
      <c r="X86" s="430">
        <f t="shared" ref="X86:X149" ca="1" si="36">$AE$8+D86</f>
        <v>43738</v>
      </c>
      <c r="Y86" s="568" t="str">
        <f t="shared" ca="1" si="33"/>
        <v>Mon. October , 2019</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October</v>
      </c>
      <c r="V87" s="184"/>
      <c r="W87" s="179"/>
      <c r="X87" s="430">
        <f t="shared" ca="1" si="36"/>
        <v>43738</v>
      </c>
      <c r="Y87" s="568" t="str">
        <f t="shared" ca="1" si="33"/>
        <v>Mon. October , 2019</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October</v>
      </c>
      <c r="V88" s="184"/>
      <c r="W88" s="179"/>
      <c r="X88" s="430">
        <f t="shared" ca="1" si="36"/>
        <v>43738</v>
      </c>
      <c r="Y88" s="568" t="str">
        <f t="shared" ca="1" si="33"/>
        <v>Mon. October , 2019</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October</v>
      </c>
      <c r="V89" s="184"/>
      <c r="W89" s="179"/>
      <c r="X89" s="430">
        <f t="shared" ca="1" si="36"/>
        <v>43738</v>
      </c>
      <c r="Y89" s="568" t="str">
        <f t="shared" ca="1" si="33"/>
        <v>Mon. October , 2019</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October</v>
      </c>
      <c r="V90" s="184"/>
      <c r="W90" s="179"/>
      <c r="X90" s="430">
        <f t="shared" ca="1" si="36"/>
        <v>43738</v>
      </c>
      <c r="Y90" s="568" t="str">
        <f t="shared" ca="1" si="33"/>
        <v>Mon. October , 2019</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October</v>
      </c>
      <c r="V91" s="184"/>
      <c r="W91" s="179"/>
      <c r="X91" s="430">
        <f t="shared" ca="1" si="36"/>
        <v>43738</v>
      </c>
      <c r="Y91" s="568" t="str">
        <f t="shared" ca="1" si="33"/>
        <v>Mon. October , 2019</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October</v>
      </c>
      <c r="V92" s="184"/>
      <c r="W92" s="179"/>
      <c r="X92" s="430">
        <f t="shared" ca="1" si="36"/>
        <v>43738</v>
      </c>
      <c r="Y92" s="568" t="str">
        <f t="shared" ca="1" si="33"/>
        <v>Mon. October , 2019</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October</v>
      </c>
      <c r="V93" s="184"/>
      <c r="W93" s="179"/>
      <c r="X93" s="430">
        <f t="shared" ca="1" si="36"/>
        <v>43738</v>
      </c>
      <c r="Y93" s="568" t="str">
        <f t="shared" ca="1" si="33"/>
        <v>Mon. October , 2019</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October</v>
      </c>
      <c r="V94" s="184"/>
      <c r="W94" s="179"/>
      <c r="X94" s="430">
        <f t="shared" ca="1" si="36"/>
        <v>43738</v>
      </c>
      <c r="Y94" s="568" t="str">
        <f t="shared" ca="1" si="33"/>
        <v>Mon. October , 2019</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October</v>
      </c>
      <c r="V95" s="184"/>
      <c r="W95" s="179"/>
      <c r="X95" s="430">
        <f t="shared" ca="1" si="36"/>
        <v>43738</v>
      </c>
      <c r="Y95" s="568" t="str">
        <f t="shared" ca="1" si="33"/>
        <v>Mon. October , 2019</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October</v>
      </c>
      <c r="V96" s="184"/>
      <c r="W96" s="179"/>
      <c r="X96" s="430">
        <f t="shared" ca="1" si="36"/>
        <v>43738</v>
      </c>
      <c r="Y96" s="568" t="str">
        <f t="shared" ca="1" si="33"/>
        <v>Mon. October , 2019</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October</v>
      </c>
      <c r="V97" s="184"/>
      <c r="W97" s="179"/>
      <c r="X97" s="430">
        <f t="shared" ca="1" si="36"/>
        <v>43738</v>
      </c>
      <c r="Y97" s="568" t="str">
        <f t="shared" ca="1" si="33"/>
        <v>Mon. October , 2019</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October</v>
      </c>
      <c r="V98" s="184"/>
      <c r="W98" s="179"/>
      <c r="X98" s="430">
        <f t="shared" ca="1" si="36"/>
        <v>43738</v>
      </c>
      <c r="Y98" s="568" t="str">
        <f t="shared" ca="1" si="33"/>
        <v>Mon. October , 2019</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October</v>
      </c>
      <c r="V99" s="184"/>
      <c r="W99" s="179"/>
      <c r="X99" s="430">
        <f t="shared" ca="1" si="36"/>
        <v>43738</v>
      </c>
      <c r="Y99" s="568" t="str">
        <f t="shared" ca="1" si="33"/>
        <v>Mon. October , 2019</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October</v>
      </c>
      <c r="V100" s="184"/>
      <c r="W100" s="179"/>
      <c r="X100" s="430">
        <f t="shared" ca="1" si="36"/>
        <v>43738</v>
      </c>
      <c r="Y100" s="568" t="str">
        <f t="shared" ca="1" si="33"/>
        <v>Mon. October , 2019</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October</v>
      </c>
      <c r="V101" s="184"/>
      <c r="W101" s="179"/>
      <c r="X101" s="430">
        <f t="shared" ca="1" si="36"/>
        <v>43738</v>
      </c>
      <c r="Y101" s="568" t="str">
        <f t="shared" ca="1" si="33"/>
        <v>Mon. October , 2019</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October</v>
      </c>
      <c r="V102" s="184"/>
      <c r="W102" s="179"/>
      <c r="X102" s="430">
        <f t="shared" ca="1" si="36"/>
        <v>43738</v>
      </c>
      <c r="Y102" s="568" t="str">
        <f t="shared" ca="1" si="33"/>
        <v>Mon. October , 2019</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October</v>
      </c>
      <c r="V103" s="184"/>
      <c r="W103" s="179"/>
      <c r="X103" s="430">
        <f t="shared" ca="1" si="36"/>
        <v>43738</v>
      </c>
      <c r="Y103" s="568" t="str">
        <f t="shared" ca="1" si="33"/>
        <v>Mon. October , 2019</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October</v>
      </c>
      <c r="V104" s="184"/>
      <c r="W104" s="179"/>
      <c r="X104" s="430">
        <f t="shared" ca="1" si="36"/>
        <v>43738</v>
      </c>
      <c r="Y104" s="568" t="str">
        <f t="shared" ca="1" si="33"/>
        <v>Mon. October , 2019</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October</v>
      </c>
      <c r="V105" s="184"/>
      <c r="W105" s="179"/>
      <c r="X105" s="430">
        <f t="shared" ca="1" si="36"/>
        <v>43738</v>
      </c>
      <c r="Y105" s="568" t="str">
        <f t="shared" ca="1" si="33"/>
        <v>Mon. October , 2019</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October</v>
      </c>
      <c r="V106" s="184"/>
      <c r="W106" s="179"/>
      <c r="X106" s="430">
        <f t="shared" ca="1" si="36"/>
        <v>43738</v>
      </c>
      <c r="Y106" s="568" t="str">
        <f t="shared" ca="1" si="33"/>
        <v>Mon. October , 2019</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October</v>
      </c>
      <c r="V107" s="184"/>
      <c r="W107" s="179"/>
      <c r="X107" s="430">
        <f t="shared" ca="1" si="36"/>
        <v>43738</v>
      </c>
      <c r="Y107" s="568" t="str">
        <f t="shared" ca="1" si="33"/>
        <v>Mon. October , 2019</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October</v>
      </c>
      <c r="V108" s="184"/>
      <c r="W108" s="179"/>
      <c r="X108" s="430">
        <f t="shared" ca="1" si="36"/>
        <v>43738</v>
      </c>
      <c r="Y108" s="568" t="str">
        <f t="shared" ca="1" si="33"/>
        <v>Mon. October , 2019</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October</v>
      </c>
      <c r="V109" s="184"/>
      <c r="W109" s="179"/>
      <c r="X109" s="430">
        <f t="shared" ca="1" si="36"/>
        <v>43738</v>
      </c>
      <c r="Y109" s="568" t="str">
        <f t="shared" ca="1" si="33"/>
        <v>Mon. October , 2019</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October</v>
      </c>
      <c r="V110" s="184"/>
      <c r="W110" s="179"/>
      <c r="X110" s="430">
        <f t="shared" ca="1" si="36"/>
        <v>43738</v>
      </c>
      <c r="Y110" s="568" t="str">
        <f t="shared" ca="1" si="33"/>
        <v>Mon. October , 2019</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October</v>
      </c>
      <c r="V111" s="184"/>
      <c r="W111" s="179"/>
      <c r="X111" s="430">
        <f t="shared" ca="1" si="36"/>
        <v>43738</v>
      </c>
      <c r="Y111" s="568" t="str">
        <f t="shared" ca="1" si="33"/>
        <v>Mon. October , 2019</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October</v>
      </c>
      <c r="V112" s="184"/>
      <c r="W112" s="179"/>
      <c r="X112" s="430">
        <f t="shared" ca="1" si="36"/>
        <v>43738</v>
      </c>
      <c r="Y112" s="568" t="str">
        <f t="shared" ca="1" si="33"/>
        <v>Mon. October , 2019</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October</v>
      </c>
      <c r="V113" s="184"/>
      <c r="W113" s="179"/>
      <c r="X113" s="430">
        <f t="shared" ca="1" si="36"/>
        <v>43738</v>
      </c>
      <c r="Y113" s="568" t="str">
        <f t="shared" ca="1" si="33"/>
        <v>Mon. October , 2019</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October</v>
      </c>
      <c r="V114" s="184"/>
      <c r="W114" s="179"/>
      <c r="X114" s="430">
        <f t="shared" ca="1" si="36"/>
        <v>43738</v>
      </c>
      <c r="Y114" s="568" t="str">
        <f t="shared" ca="1" si="33"/>
        <v>Mon. October , 2019</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October</v>
      </c>
      <c r="V115" s="184"/>
      <c r="W115" s="179"/>
      <c r="X115" s="430">
        <f t="shared" ca="1" si="36"/>
        <v>43738</v>
      </c>
      <c r="Y115" s="568" t="str">
        <f t="shared" ca="1" si="33"/>
        <v>Mon. October , 2019</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October</v>
      </c>
      <c r="V116" s="184"/>
      <c r="W116" s="179"/>
      <c r="X116" s="430">
        <f t="shared" ca="1" si="36"/>
        <v>43738</v>
      </c>
      <c r="Y116" s="568" t="str">
        <f t="shared" ca="1" si="33"/>
        <v>Mon. October , 2019</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October</v>
      </c>
      <c r="V117" s="184"/>
      <c r="W117" s="179"/>
      <c r="X117" s="430">
        <f t="shared" ca="1" si="36"/>
        <v>43738</v>
      </c>
      <c r="Y117" s="568" t="str">
        <f t="shared" ca="1" si="33"/>
        <v>Mon. October , 2019</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October</v>
      </c>
      <c r="V118" s="184"/>
      <c r="W118" s="179"/>
      <c r="X118" s="430">
        <f t="shared" ca="1" si="36"/>
        <v>43738</v>
      </c>
      <c r="Y118" s="568" t="str">
        <f t="shared" ca="1" si="33"/>
        <v>Mon. October , 2019</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October</v>
      </c>
      <c r="V119" s="184"/>
      <c r="W119" s="179"/>
      <c r="X119" s="430">
        <f t="shared" ca="1" si="36"/>
        <v>43738</v>
      </c>
      <c r="Y119" s="568" t="str">
        <f t="shared" ca="1" si="33"/>
        <v>Mon. October , 2019</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October</v>
      </c>
      <c r="V120" s="184"/>
      <c r="W120" s="179"/>
      <c r="X120" s="430">
        <f t="shared" ca="1" si="36"/>
        <v>43738</v>
      </c>
      <c r="Y120" s="568" t="str">
        <f t="shared" ca="1" si="33"/>
        <v>Mon. October , 2019</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October</v>
      </c>
      <c r="V121" s="184"/>
      <c r="W121" s="179"/>
      <c r="X121" s="430">
        <f t="shared" ca="1" si="36"/>
        <v>43738</v>
      </c>
      <c r="Y121" s="568" t="str">
        <f t="shared" ca="1" si="33"/>
        <v>Mon. October , 2019</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October</v>
      </c>
      <c r="V122" s="184"/>
      <c r="W122" s="179"/>
      <c r="X122" s="430">
        <f t="shared" ca="1" si="36"/>
        <v>43738</v>
      </c>
      <c r="Y122" s="568" t="str">
        <f t="shared" ca="1" si="33"/>
        <v>Mon. October , 2019</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October</v>
      </c>
      <c r="V123" s="184"/>
      <c r="W123" s="179"/>
      <c r="X123" s="430">
        <f t="shared" ca="1" si="36"/>
        <v>43738</v>
      </c>
      <c r="Y123" s="568" t="str">
        <f t="shared" ca="1" si="33"/>
        <v>Mon. October , 2019</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October</v>
      </c>
      <c r="V124" s="184"/>
      <c r="W124" s="179"/>
      <c r="X124" s="430">
        <f t="shared" ca="1" si="36"/>
        <v>43738</v>
      </c>
      <c r="Y124" s="568" t="str">
        <f t="shared" ca="1" si="33"/>
        <v>Mon. October , 2019</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October</v>
      </c>
      <c r="V125" s="184"/>
      <c r="W125" s="179"/>
      <c r="X125" s="430">
        <f t="shared" ca="1" si="36"/>
        <v>43738</v>
      </c>
      <c r="Y125" s="568" t="str">
        <f t="shared" ca="1" si="33"/>
        <v>Mon. October , 2019</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October</v>
      </c>
      <c r="V126" s="184"/>
      <c r="W126" s="179"/>
      <c r="X126" s="430">
        <f t="shared" ca="1" si="36"/>
        <v>43738</v>
      </c>
      <c r="Y126" s="568" t="str">
        <f t="shared" ca="1" si="33"/>
        <v>Mon. October , 2019</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October</v>
      </c>
      <c r="V127" s="184"/>
      <c r="W127" s="179"/>
      <c r="X127" s="430">
        <f t="shared" ca="1" si="36"/>
        <v>43738</v>
      </c>
      <c r="Y127" s="568" t="str">
        <f t="shared" ca="1" si="33"/>
        <v>Mon. October , 2019</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October</v>
      </c>
      <c r="V128" s="184"/>
      <c r="W128" s="179"/>
      <c r="X128" s="430">
        <f t="shared" ca="1" si="36"/>
        <v>43738</v>
      </c>
      <c r="Y128" s="568" t="str">
        <f t="shared" ca="1" si="33"/>
        <v>Mon. October , 2019</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October</v>
      </c>
      <c r="V129" s="184"/>
      <c r="W129" s="179"/>
      <c r="X129" s="430">
        <f t="shared" ca="1" si="36"/>
        <v>43738</v>
      </c>
      <c r="Y129" s="568" t="str">
        <f t="shared" ca="1" si="33"/>
        <v>Mon. October , 2019</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October</v>
      </c>
      <c r="V130" s="184"/>
      <c r="W130" s="179"/>
      <c r="X130" s="430">
        <f t="shared" ca="1" si="36"/>
        <v>43738</v>
      </c>
      <c r="Y130" s="568" t="str">
        <f t="shared" ca="1" si="33"/>
        <v>Mon. October , 2019</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October</v>
      </c>
      <c r="V131" s="184"/>
      <c r="W131" s="179"/>
      <c r="X131" s="430">
        <f t="shared" ca="1" si="36"/>
        <v>43738</v>
      </c>
      <c r="Y131" s="568" t="str">
        <f t="shared" ca="1" si="33"/>
        <v>Mon. October , 2019</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October</v>
      </c>
      <c r="V132" s="184"/>
      <c r="W132" s="179"/>
      <c r="X132" s="430">
        <f t="shared" ca="1" si="36"/>
        <v>43738</v>
      </c>
      <c r="Y132" s="568" t="str">
        <f t="shared" ca="1" si="33"/>
        <v>Mon. October , 2019</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October</v>
      </c>
      <c r="V133" s="184"/>
      <c r="W133" s="179"/>
      <c r="X133" s="430">
        <f t="shared" ca="1" si="36"/>
        <v>43738</v>
      </c>
      <c r="Y133" s="568" t="str">
        <f t="shared" ca="1" si="33"/>
        <v>Mon. October , 2019</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October</v>
      </c>
      <c r="V134" s="184"/>
      <c r="W134" s="179"/>
      <c r="X134" s="430">
        <f t="shared" ca="1" si="36"/>
        <v>43738</v>
      </c>
      <c r="Y134" s="568" t="str">
        <f t="shared" ca="1" si="33"/>
        <v>Mon. October , 2019</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October</v>
      </c>
      <c r="V135" s="184"/>
      <c r="W135" s="179"/>
      <c r="X135" s="430">
        <f t="shared" ca="1" si="36"/>
        <v>43738</v>
      </c>
      <c r="Y135" s="568" t="str">
        <f t="shared" ca="1" si="33"/>
        <v>Mon. October , 2019</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October</v>
      </c>
      <c r="V136" s="184"/>
      <c r="W136" s="179"/>
      <c r="X136" s="430">
        <f t="shared" ca="1" si="36"/>
        <v>43738</v>
      </c>
      <c r="Y136" s="568" t="str">
        <f t="shared" ca="1" si="33"/>
        <v>Mon. October , 2019</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October</v>
      </c>
      <c r="V137" s="184"/>
      <c r="W137" s="179"/>
      <c r="X137" s="430">
        <f t="shared" ca="1" si="36"/>
        <v>43738</v>
      </c>
      <c r="Y137" s="568" t="str">
        <f t="shared" ca="1" si="33"/>
        <v>Mon. October , 2019</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October</v>
      </c>
      <c r="V138" s="184"/>
      <c r="W138" s="179"/>
      <c r="X138" s="430">
        <f t="shared" ca="1" si="36"/>
        <v>43738</v>
      </c>
      <c r="Y138" s="568" t="str">
        <f t="shared" ca="1" si="33"/>
        <v>Mon. October , 2019</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October</v>
      </c>
      <c r="V139" s="184"/>
      <c r="W139" s="179"/>
      <c r="X139" s="430">
        <f t="shared" ca="1" si="36"/>
        <v>43738</v>
      </c>
      <c r="Y139" s="568" t="str">
        <f t="shared" ca="1" si="33"/>
        <v>Mon. October , 2019</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October</v>
      </c>
      <c r="V140" s="184"/>
      <c r="W140" s="179"/>
      <c r="X140" s="430">
        <f t="shared" ca="1" si="36"/>
        <v>43738</v>
      </c>
      <c r="Y140" s="568" t="str">
        <f t="shared" ca="1" si="33"/>
        <v>Mon. October , 2019</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October</v>
      </c>
      <c r="V141" s="184"/>
      <c r="W141" s="179"/>
      <c r="X141" s="430">
        <f t="shared" ca="1" si="36"/>
        <v>43738</v>
      </c>
      <c r="Y141" s="568" t="str">
        <f t="shared" ca="1" si="33"/>
        <v>Mon. October , 2019</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October</v>
      </c>
      <c r="V142" s="184"/>
      <c r="W142" s="179"/>
      <c r="X142" s="430">
        <f t="shared" ca="1" si="36"/>
        <v>43738</v>
      </c>
      <c r="Y142" s="568" t="str">
        <f t="shared" ca="1" si="33"/>
        <v>Mon. October , 2019</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October</v>
      </c>
      <c r="V143" s="184"/>
      <c r="W143" s="179"/>
      <c r="X143" s="430">
        <f t="shared" ca="1" si="36"/>
        <v>43738</v>
      </c>
      <c r="Y143" s="568" t="str">
        <f t="shared" ca="1" si="33"/>
        <v>Mon. October , 2019</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October</v>
      </c>
      <c r="V144" s="184"/>
      <c r="W144" s="179"/>
      <c r="X144" s="430">
        <f t="shared" ca="1" si="36"/>
        <v>43738</v>
      </c>
      <c r="Y144" s="568" t="str">
        <f t="shared" ca="1" si="33"/>
        <v>Mon. October , 2019</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October</v>
      </c>
      <c r="V145" s="184"/>
      <c r="W145" s="179"/>
      <c r="X145" s="430">
        <f t="shared" ca="1" si="36"/>
        <v>43738</v>
      </c>
      <c r="Y145" s="568" t="str">
        <f t="shared" ca="1" si="33"/>
        <v>Mon. October , 2019</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October</v>
      </c>
      <c r="V146" s="184"/>
      <c r="W146" s="179"/>
      <c r="X146" s="430">
        <f t="shared" ca="1" si="36"/>
        <v>43738</v>
      </c>
      <c r="Y146" s="568" t="str">
        <f t="shared" ca="1" si="33"/>
        <v>Mon. October , 2019</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October</v>
      </c>
      <c r="V147" s="184"/>
      <c r="W147" s="179"/>
      <c r="X147" s="430">
        <f t="shared" ca="1" si="36"/>
        <v>43738</v>
      </c>
      <c r="Y147" s="568" t="str">
        <f t="shared" ca="1" si="33"/>
        <v>Mon. October , 2019</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October</v>
      </c>
      <c r="V148" s="184"/>
      <c r="W148" s="179"/>
      <c r="X148" s="430">
        <f t="shared" ca="1" si="36"/>
        <v>43738</v>
      </c>
      <c r="Y148" s="568" t="str">
        <f t="shared" ca="1" si="33"/>
        <v>Mon. October , 2019</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October</v>
      </c>
      <c r="V149" s="184"/>
      <c r="W149" s="179"/>
      <c r="X149" s="430">
        <f t="shared" ca="1" si="36"/>
        <v>43738</v>
      </c>
      <c r="Y149" s="568" t="str">
        <f t="shared" ref="Y149:Y194" ca="1" si="52">IF(Y143="f",T149&amp;". "&amp;" "&amp;R149&amp;" "&amp;U149&amp;" "&amp;$AE$7,T149&amp;". "&amp;U149&amp;" "&amp;R149&amp;", "&amp;$AE$7)</f>
        <v>Mon. October , 2019</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October</v>
      </c>
      <c r="V150" s="184"/>
      <c r="W150" s="179"/>
      <c r="X150" s="430">
        <f t="shared" ref="X150:X194" ca="1" si="55">$AE$8+D150</f>
        <v>43738</v>
      </c>
      <c r="Y150" s="568" t="str">
        <f t="shared" ca="1" si="52"/>
        <v>Mon. October , 2019</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October</v>
      </c>
      <c r="V151" s="184"/>
      <c r="W151" s="179"/>
      <c r="X151" s="430">
        <f t="shared" ca="1" si="55"/>
        <v>43738</v>
      </c>
      <c r="Y151" s="568" t="str">
        <f t="shared" ca="1" si="52"/>
        <v>Mon. October , 2019</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October</v>
      </c>
      <c r="V152" s="184"/>
      <c r="W152" s="179"/>
      <c r="X152" s="430">
        <f t="shared" ca="1" si="55"/>
        <v>43738</v>
      </c>
      <c r="Y152" s="568" t="str">
        <f t="shared" ca="1" si="52"/>
        <v>Mon. October , 2019</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October</v>
      </c>
      <c r="V153" s="184"/>
      <c r="W153" s="179"/>
      <c r="X153" s="430">
        <f t="shared" ca="1" si="55"/>
        <v>43738</v>
      </c>
      <c r="Y153" s="568" t="str">
        <f t="shared" ca="1" si="52"/>
        <v>Mon. October , 2019</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October</v>
      </c>
      <c r="V154" s="184"/>
      <c r="W154" s="179"/>
      <c r="X154" s="430">
        <f t="shared" ca="1" si="55"/>
        <v>43738</v>
      </c>
      <c r="Y154" s="568" t="str">
        <f t="shared" ca="1" si="52"/>
        <v>Mon. October , 2019</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October</v>
      </c>
      <c r="V155" s="184"/>
      <c r="W155" s="179"/>
      <c r="X155" s="430">
        <f t="shared" ca="1" si="55"/>
        <v>43738</v>
      </c>
      <c r="Y155" s="568" t="str">
        <f t="shared" ca="1" si="52"/>
        <v>Mon. October , 2019</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October</v>
      </c>
      <c r="V156" s="184"/>
      <c r="W156" s="179"/>
      <c r="X156" s="430">
        <f t="shared" ca="1" si="55"/>
        <v>43738</v>
      </c>
      <c r="Y156" s="568" t="str">
        <f t="shared" ca="1" si="52"/>
        <v>Mon. October , 2019</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October</v>
      </c>
      <c r="V157" s="184"/>
      <c r="W157" s="179"/>
      <c r="X157" s="430">
        <f t="shared" ca="1" si="55"/>
        <v>43738</v>
      </c>
      <c r="Y157" s="568" t="str">
        <f t="shared" ca="1" si="52"/>
        <v>Mon. October , 2019</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October</v>
      </c>
      <c r="V158" s="184"/>
      <c r="W158" s="179"/>
      <c r="X158" s="430">
        <f t="shared" ca="1" si="55"/>
        <v>43738</v>
      </c>
      <c r="Y158" s="568" t="str">
        <f t="shared" ca="1" si="52"/>
        <v>Mon. October , 2019</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October</v>
      </c>
      <c r="V159" s="184"/>
      <c r="W159" s="179"/>
      <c r="X159" s="430">
        <f t="shared" ca="1" si="55"/>
        <v>43738</v>
      </c>
      <c r="Y159" s="568" t="str">
        <f t="shared" ca="1" si="52"/>
        <v>Mon. October , 2019</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October</v>
      </c>
      <c r="V160" s="184"/>
      <c r="W160" s="179"/>
      <c r="X160" s="430">
        <f t="shared" ca="1" si="55"/>
        <v>43738</v>
      </c>
      <c r="Y160" s="568" t="str">
        <f t="shared" ca="1" si="52"/>
        <v>Mon. October , 2019</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October</v>
      </c>
      <c r="V161" s="184"/>
      <c r="W161" s="179"/>
      <c r="X161" s="430">
        <f t="shared" ca="1" si="55"/>
        <v>43738</v>
      </c>
      <c r="Y161" s="568" t="str">
        <f t="shared" ca="1" si="52"/>
        <v>Mon. October , 2019</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October</v>
      </c>
      <c r="V162" s="184"/>
      <c r="W162" s="179"/>
      <c r="X162" s="430">
        <f t="shared" ca="1" si="55"/>
        <v>43738</v>
      </c>
      <c r="Y162" s="568" t="str">
        <f t="shared" ca="1" si="52"/>
        <v>Mon. October , 2019</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October</v>
      </c>
      <c r="V163" s="184"/>
      <c r="W163" s="179"/>
      <c r="X163" s="430">
        <f t="shared" ca="1" si="55"/>
        <v>43738</v>
      </c>
      <c r="Y163" s="568" t="str">
        <f t="shared" ca="1" si="52"/>
        <v>Mon. October , 2019</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October</v>
      </c>
      <c r="V164" s="184"/>
      <c r="W164" s="179"/>
      <c r="X164" s="430">
        <f t="shared" ca="1" si="55"/>
        <v>43738</v>
      </c>
      <c r="Y164" s="568" t="str">
        <f t="shared" ca="1" si="52"/>
        <v>Mon. October , 2019</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October</v>
      </c>
      <c r="V165" s="184"/>
      <c r="W165" s="179"/>
      <c r="X165" s="430">
        <f t="shared" ca="1" si="55"/>
        <v>43738</v>
      </c>
      <c r="Y165" s="568" t="str">
        <f t="shared" ca="1" si="52"/>
        <v>Mon. October , 2019</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October</v>
      </c>
      <c r="V166" s="184"/>
      <c r="W166" s="179"/>
      <c r="X166" s="430">
        <f t="shared" ca="1" si="55"/>
        <v>43738</v>
      </c>
      <c r="Y166" s="568" t="str">
        <f t="shared" ca="1" si="52"/>
        <v>Mon. October , 2019</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October</v>
      </c>
      <c r="V167" s="184"/>
      <c r="W167" s="179"/>
      <c r="X167" s="430">
        <f t="shared" ca="1" si="55"/>
        <v>43738</v>
      </c>
      <c r="Y167" s="568" t="str">
        <f t="shared" ca="1" si="52"/>
        <v>Mon. October , 2019</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October</v>
      </c>
      <c r="V168" s="184"/>
      <c r="W168" s="179"/>
      <c r="X168" s="430">
        <f t="shared" ca="1" si="55"/>
        <v>43738</v>
      </c>
      <c r="Y168" s="568" t="str">
        <f t="shared" ca="1" si="52"/>
        <v>Mon. October , 2019</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October</v>
      </c>
      <c r="V169" s="184"/>
      <c r="W169" s="179"/>
      <c r="X169" s="430">
        <f t="shared" ca="1" si="55"/>
        <v>43738</v>
      </c>
      <c r="Y169" s="568" t="str">
        <f t="shared" ca="1" si="52"/>
        <v>Mon. October , 2019</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October</v>
      </c>
      <c r="V170" s="184"/>
      <c r="W170" s="179"/>
      <c r="X170" s="430">
        <f t="shared" ca="1" si="55"/>
        <v>43738</v>
      </c>
      <c r="Y170" s="568" t="str">
        <f t="shared" ca="1" si="52"/>
        <v>Mon. October , 2019</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October</v>
      </c>
      <c r="V171" s="184"/>
      <c r="W171" s="179"/>
      <c r="X171" s="430">
        <f t="shared" ca="1" si="55"/>
        <v>43738</v>
      </c>
      <c r="Y171" s="568" t="str">
        <f t="shared" ca="1" si="52"/>
        <v>Mon. October , 2019</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October</v>
      </c>
      <c r="V172" s="184"/>
      <c r="W172" s="179"/>
      <c r="X172" s="430">
        <f t="shared" ca="1" si="55"/>
        <v>43738</v>
      </c>
      <c r="Y172" s="568" t="str">
        <f t="shared" ca="1" si="52"/>
        <v>Mon. October , 2019</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October</v>
      </c>
      <c r="V173" s="184"/>
      <c r="W173" s="179"/>
      <c r="X173" s="430">
        <f t="shared" ca="1" si="55"/>
        <v>43738</v>
      </c>
      <c r="Y173" s="568" t="str">
        <f t="shared" ca="1" si="52"/>
        <v>Mon. October , 2019</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October</v>
      </c>
      <c r="V174" s="184"/>
      <c r="W174" s="179"/>
      <c r="X174" s="430">
        <f t="shared" ca="1" si="55"/>
        <v>43738</v>
      </c>
      <c r="Y174" s="568" t="str">
        <f t="shared" ca="1" si="52"/>
        <v>Mon. October , 2019</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October</v>
      </c>
      <c r="V175" s="184"/>
      <c r="W175" s="179"/>
      <c r="X175" s="430">
        <f t="shared" ca="1" si="55"/>
        <v>43738</v>
      </c>
      <c r="Y175" s="568" t="str">
        <f t="shared" ca="1" si="52"/>
        <v>Mon. October , 2019</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October</v>
      </c>
      <c r="V176" s="184"/>
      <c r="W176" s="179"/>
      <c r="X176" s="430">
        <f t="shared" ca="1" si="55"/>
        <v>43738</v>
      </c>
      <c r="Y176" s="568" t="str">
        <f t="shared" ca="1" si="52"/>
        <v>Mon. October , 2019</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October</v>
      </c>
      <c r="V177" s="184"/>
      <c r="W177" s="179"/>
      <c r="X177" s="430">
        <f t="shared" ca="1" si="55"/>
        <v>43738</v>
      </c>
      <c r="Y177" s="568" t="str">
        <f t="shared" ca="1" si="52"/>
        <v>Mon. October , 2019</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October</v>
      </c>
      <c r="V178" s="184"/>
      <c r="W178" s="179"/>
      <c r="X178" s="430">
        <f t="shared" ca="1" si="55"/>
        <v>43738</v>
      </c>
      <c r="Y178" s="568" t="str">
        <f t="shared" ca="1" si="52"/>
        <v>Mon. October , 2019</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October</v>
      </c>
      <c r="V179" s="184"/>
      <c r="W179" s="179"/>
      <c r="X179" s="430">
        <f t="shared" ca="1" si="55"/>
        <v>43738</v>
      </c>
      <c r="Y179" s="568" t="str">
        <f t="shared" ca="1" si="52"/>
        <v>Mon. October , 2019</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October</v>
      </c>
      <c r="V180" s="184"/>
      <c r="W180" s="179"/>
      <c r="X180" s="430">
        <f t="shared" ca="1" si="55"/>
        <v>43738</v>
      </c>
      <c r="Y180" s="568" t="str">
        <f t="shared" ca="1" si="52"/>
        <v>Mon. October , 2019</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October</v>
      </c>
      <c r="V181" s="184"/>
      <c r="W181" s="179"/>
      <c r="X181" s="430">
        <f t="shared" ca="1" si="55"/>
        <v>43738</v>
      </c>
      <c r="Y181" s="568" t="str">
        <f t="shared" ca="1" si="52"/>
        <v>Mon. October , 2019</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October</v>
      </c>
      <c r="V182" s="184"/>
      <c r="W182" s="179"/>
      <c r="X182" s="430">
        <f t="shared" ca="1" si="55"/>
        <v>43738</v>
      </c>
      <c r="Y182" s="568" t="str">
        <f t="shared" ca="1" si="52"/>
        <v>Mon. October , 2019</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October</v>
      </c>
      <c r="V183" s="184"/>
      <c r="W183" s="179"/>
      <c r="X183" s="430">
        <f t="shared" ca="1" si="55"/>
        <v>43738</v>
      </c>
      <c r="Y183" s="568" t="str">
        <f t="shared" ca="1" si="52"/>
        <v>Mon. October , 2019</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October</v>
      </c>
      <c r="V184" s="184"/>
      <c r="W184" s="179"/>
      <c r="X184" s="430">
        <f t="shared" ca="1" si="55"/>
        <v>43738</v>
      </c>
      <c r="Y184" s="568" t="str">
        <f t="shared" ca="1" si="52"/>
        <v>Mon. October , 2019</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October</v>
      </c>
      <c r="V185" s="184"/>
      <c r="W185" s="179"/>
      <c r="X185" s="430">
        <f t="shared" ca="1" si="55"/>
        <v>43738</v>
      </c>
      <c r="Y185" s="568" t="str">
        <f t="shared" ca="1" si="52"/>
        <v>Mon. October , 2019</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October</v>
      </c>
      <c r="V186" s="184"/>
      <c r="W186" s="179"/>
      <c r="X186" s="430">
        <f t="shared" ca="1" si="55"/>
        <v>43738</v>
      </c>
      <c r="Y186" s="568" t="str">
        <f t="shared" ca="1" si="52"/>
        <v>Mon. October , 2019</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October</v>
      </c>
      <c r="V187" s="184"/>
      <c r="W187" s="179"/>
      <c r="X187" s="430">
        <f t="shared" ca="1" si="55"/>
        <v>43738</v>
      </c>
      <c r="Y187" s="568" t="str">
        <f t="shared" ca="1" si="52"/>
        <v>Mon. October , 2019</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October</v>
      </c>
      <c r="V188" s="184"/>
      <c r="W188" s="179"/>
      <c r="X188" s="430">
        <f t="shared" ca="1" si="55"/>
        <v>43738</v>
      </c>
      <c r="Y188" s="568" t="str">
        <f t="shared" ca="1" si="52"/>
        <v>Mon. October , 2019</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October</v>
      </c>
      <c r="V189" s="184"/>
      <c r="W189" s="179"/>
      <c r="X189" s="430">
        <f t="shared" ca="1" si="55"/>
        <v>43738</v>
      </c>
      <c r="Y189" s="568" t="str">
        <f t="shared" ca="1" si="52"/>
        <v>Mon. October , 2019</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October</v>
      </c>
      <c r="V190" s="184"/>
      <c r="W190" s="179"/>
      <c r="X190" s="430">
        <f t="shared" ca="1" si="55"/>
        <v>43738</v>
      </c>
      <c r="Y190" s="568" t="str">
        <f t="shared" ca="1" si="52"/>
        <v>Mon. October , 2019</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October</v>
      </c>
      <c r="V191" s="184"/>
      <c r="W191" s="179"/>
      <c r="X191" s="430">
        <f t="shared" ca="1" si="55"/>
        <v>43738</v>
      </c>
      <c r="Y191" s="568" t="str">
        <f t="shared" ca="1" si="52"/>
        <v>Mon. October , 2019</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October</v>
      </c>
      <c r="V192" s="184"/>
      <c r="W192" s="179"/>
      <c r="X192" s="430">
        <f t="shared" ca="1" si="55"/>
        <v>43738</v>
      </c>
      <c r="Y192" s="568" t="str">
        <f t="shared" ca="1" si="52"/>
        <v>Mon. October , 2019</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October</v>
      </c>
      <c r="V193" s="184"/>
      <c r="W193" s="179"/>
      <c r="X193" s="430">
        <f t="shared" ca="1" si="55"/>
        <v>43738</v>
      </c>
      <c r="Y193" s="568" t="str">
        <f t="shared" ca="1" si="52"/>
        <v>Mon. October , 2019</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October</v>
      </c>
      <c r="V194" s="184"/>
      <c r="W194" s="179"/>
      <c r="X194" s="430">
        <f t="shared" ca="1" si="55"/>
        <v>43738</v>
      </c>
      <c r="Y194" s="568" t="str">
        <f t="shared" ca="1" si="52"/>
        <v>Mon. October , 2019</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E23" sqref="E2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November,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2019</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43769</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November,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November</v>
      </c>
      <c r="V18" s="652" t="str">
        <f ca="1">AE6</f>
        <v>November,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November</v>
      </c>
      <c r="V19" s="652" t="str">
        <f ca="1">U19&amp;" "&amp;Year_four_digits</f>
        <v>November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November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November</v>
      </c>
      <c r="V20" s="179"/>
      <c r="W20" s="179"/>
      <c r="X20" s="430">
        <f ca="1">$AE$8+D20</f>
        <v>43770</v>
      </c>
      <c r="Y20" s="568" t="str">
        <f ca="1">IF(Y14="f",T20&amp;". "&amp;" "&amp;R20&amp;" "&amp;U20&amp;" "&amp;$AE$7,T20&amp;". "&amp;U20&amp;" "&amp;R20&amp;", "&amp;$AE$7)</f>
        <v>Fri. November 1, 2019</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November</v>
      </c>
      <c r="V21" s="184"/>
      <c r="W21" s="179"/>
      <c r="X21" s="430">
        <f ca="1">$AE$8+D21</f>
        <v>43769</v>
      </c>
      <c r="Y21" s="568" t="str">
        <f t="shared" ref="Y21:Y84" ca="1" si="14">IF(Y15="f",T21&amp;". "&amp;" "&amp;R21&amp;" "&amp;U21&amp;" "&amp;$AE$7,T21&amp;". "&amp;U21&amp;" "&amp;R21&amp;", "&amp;$AE$7)</f>
        <v>Thu. November , 2019</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November</v>
      </c>
      <c r="V22" s="184"/>
      <c r="W22" s="179"/>
      <c r="X22" s="430">
        <f t="shared" ref="X22:X85" ca="1" si="17">$AE$8+D22</f>
        <v>43769</v>
      </c>
      <c r="Y22" s="568" t="str">
        <f t="shared" ca="1" si="14"/>
        <v>Thu. November , 2019</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November</v>
      </c>
      <c r="V23" s="184"/>
      <c r="W23" s="179"/>
      <c r="X23" s="430">
        <f t="shared" ca="1" si="17"/>
        <v>43769</v>
      </c>
      <c r="Y23" s="568" t="str">
        <f t="shared" ca="1" si="14"/>
        <v>Thu. November , 2019</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November</v>
      </c>
      <c r="V24" s="184"/>
      <c r="W24" s="179"/>
      <c r="X24" s="430">
        <f t="shared" ca="1" si="17"/>
        <v>43769</v>
      </c>
      <c r="Y24" s="568" t="str">
        <f t="shared" ca="1" si="14"/>
        <v>Thu. November , 2019</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November</v>
      </c>
      <c r="V25" s="184"/>
      <c r="W25" s="179"/>
      <c r="X25" s="430">
        <f t="shared" ca="1" si="17"/>
        <v>43769</v>
      </c>
      <c r="Y25" s="568" t="str">
        <f t="shared" ca="1" si="14"/>
        <v>Thu. November , 2019</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November</v>
      </c>
      <c r="V26" s="184"/>
      <c r="W26" s="179"/>
      <c r="X26" s="430">
        <f t="shared" ca="1" si="17"/>
        <v>43769</v>
      </c>
      <c r="Y26" s="568" t="str">
        <f t="shared" ca="1" si="14"/>
        <v>Thu. November , 2019</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November</v>
      </c>
      <c r="V27" s="184"/>
      <c r="W27" s="179"/>
      <c r="X27" s="430">
        <f t="shared" ca="1" si="17"/>
        <v>43769</v>
      </c>
      <c r="Y27" s="568" t="str">
        <f t="shared" ca="1" si="14"/>
        <v>Thu. November , 2019</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November</v>
      </c>
      <c r="V28" s="184"/>
      <c r="W28" s="179"/>
      <c r="X28" s="430">
        <f t="shared" ca="1" si="17"/>
        <v>43769</v>
      </c>
      <c r="Y28" s="568" t="str">
        <f t="shared" ca="1" si="14"/>
        <v>Thu. November , 2019</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November</v>
      </c>
      <c r="V29" s="184"/>
      <c r="W29" s="179"/>
      <c r="X29" s="430">
        <f t="shared" ca="1" si="17"/>
        <v>43769</v>
      </c>
      <c r="Y29" s="568" t="str">
        <f t="shared" ca="1" si="14"/>
        <v>Thu. November , 2019</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November</v>
      </c>
      <c r="V30" s="184"/>
      <c r="W30" s="179"/>
      <c r="X30" s="430">
        <f t="shared" ca="1" si="17"/>
        <v>43769</v>
      </c>
      <c r="Y30" s="568" t="str">
        <f t="shared" ca="1" si="14"/>
        <v>Thu. November , 2019</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November</v>
      </c>
      <c r="V31" s="184"/>
      <c r="W31" s="179"/>
      <c r="X31" s="430">
        <f t="shared" ca="1" si="17"/>
        <v>43769</v>
      </c>
      <c r="Y31" s="568" t="str">
        <f t="shared" ca="1" si="14"/>
        <v>Thu. November , 2019</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November</v>
      </c>
      <c r="V32" s="184"/>
      <c r="W32" s="179"/>
      <c r="X32" s="430">
        <f t="shared" ca="1" si="17"/>
        <v>43769</v>
      </c>
      <c r="Y32" s="568" t="str">
        <f t="shared" ca="1" si="14"/>
        <v>Thu. November , 2019</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November</v>
      </c>
      <c r="V33" s="184"/>
      <c r="W33" s="179"/>
      <c r="X33" s="430">
        <f t="shared" ca="1" si="17"/>
        <v>43769</v>
      </c>
      <c r="Y33" s="568" t="str">
        <f t="shared" ca="1" si="14"/>
        <v>Thu. November , 2019</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November</v>
      </c>
      <c r="V34" s="184"/>
      <c r="W34" s="179"/>
      <c r="X34" s="430">
        <f t="shared" ca="1" si="17"/>
        <v>43769</v>
      </c>
      <c r="Y34" s="568" t="str">
        <f t="shared" ca="1" si="14"/>
        <v>Thu. November , 2019</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November</v>
      </c>
      <c r="V35" s="184"/>
      <c r="W35" s="179"/>
      <c r="X35" s="430">
        <f t="shared" ca="1" si="17"/>
        <v>43769</v>
      </c>
      <c r="Y35" s="568" t="str">
        <f t="shared" ca="1" si="14"/>
        <v>Thu. November , 2019</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November</v>
      </c>
      <c r="V36" s="184"/>
      <c r="W36" s="179"/>
      <c r="X36" s="430">
        <f t="shared" ca="1" si="17"/>
        <v>43769</v>
      </c>
      <c r="Y36" s="568" t="str">
        <f t="shared" ca="1" si="14"/>
        <v>Thu. November , 2019</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November</v>
      </c>
      <c r="V37" s="184"/>
      <c r="W37" s="179"/>
      <c r="X37" s="430">
        <f t="shared" ca="1" si="17"/>
        <v>43769</v>
      </c>
      <c r="Y37" s="568" t="str">
        <f t="shared" ca="1" si="14"/>
        <v>Thu. November , 2019</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November</v>
      </c>
      <c r="V38" s="184"/>
      <c r="W38" s="179"/>
      <c r="X38" s="430">
        <f t="shared" ca="1" si="17"/>
        <v>43769</v>
      </c>
      <c r="Y38" s="568" t="str">
        <f t="shared" ca="1" si="14"/>
        <v>Thu. November , 2019</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November</v>
      </c>
      <c r="V39" s="184"/>
      <c r="W39" s="179"/>
      <c r="X39" s="430">
        <f t="shared" ca="1" si="17"/>
        <v>43769</v>
      </c>
      <c r="Y39" s="568" t="str">
        <f t="shared" ca="1" si="14"/>
        <v>Thu. November , 2019</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November</v>
      </c>
      <c r="V40" s="184"/>
      <c r="W40" s="179"/>
      <c r="X40" s="430">
        <f t="shared" ca="1" si="17"/>
        <v>43769</v>
      </c>
      <c r="Y40" s="568" t="str">
        <f t="shared" ca="1" si="14"/>
        <v>Thu. November , 2019</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November</v>
      </c>
      <c r="V41" s="184"/>
      <c r="W41" s="179"/>
      <c r="X41" s="430">
        <f t="shared" ca="1" si="17"/>
        <v>43769</v>
      </c>
      <c r="Y41" s="568" t="str">
        <f t="shared" ca="1" si="14"/>
        <v>Thu. November , 2019</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November</v>
      </c>
      <c r="V42" s="184"/>
      <c r="W42" s="179"/>
      <c r="X42" s="430">
        <f t="shared" ca="1" si="17"/>
        <v>43769</v>
      </c>
      <c r="Y42" s="568" t="str">
        <f t="shared" ca="1" si="14"/>
        <v>Thu. November , 2019</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November</v>
      </c>
      <c r="V43" s="184"/>
      <c r="W43" s="179"/>
      <c r="X43" s="430">
        <f t="shared" ca="1" si="17"/>
        <v>43769</v>
      </c>
      <c r="Y43" s="568" t="str">
        <f t="shared" ca="1" si="14"/>
        <v>Thu. November , 2019</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November</v>
      </c>
      <c r="V44" s="184"/>
      <c r="W44" s="179"/>
      <c r="X44" s="430">
        <f t="shared" ca="1" si="17"/>
        <v>43769</v>
      </c>
      <c r="Y44" s="568" t="str">
        <f t="shared" ca="1" si="14"/>
        <v>Thu. November , 2019</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November</v>
      </c>
      <c r="V45" s="184"/>
      <c r="W45" s="179"/>
      <c r="X45" s="430">
        <f t="shared" ca="1" si="17"/>
        <v>43769</v>
      </c>
      <c r="Y45" s="568" t="str">
        <f t="shared" ca="1" si="14"/>
        <v>Thu. November , 2019</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November</v>
      </c>
      <c r="V46" s="184"/>
      <c r="W46" s="179"/>
      <c r="X46" s="430">
        <f t="shared" ca="1" si="17"/>
        <v>43769</v>
      </c>
      <c r="Y46" s="568" t="str">
        <f t="shared" ca="1" si="14"/>
        <v>Thu. November , 2019</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November</v>
      </c>
      <c r="V47" s="184"/>
      <c r="W47" s="179"/>
      <c r="X47" s="430">
        <f t="shared" ca="1" si="17"/>
        <v>43769</v>
      </c>
      <c r="Y47" s="568" t="str">
        <f t="shared" ca="1" si="14"/>
        <v>Thu. November , 2019</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November</v>
      </c>
      <c r="V48" s="184"/>
      <c r="W48" s="179"/>
      <c r="X48" s="430">
        <f t="shared" ca="1" si="17"/>
        <v>43769</v>
      </c>
      <c r="Y48" s="568" t="str">
        <f t="shared" ca="1" si="14"/>
        <v>Thu. November , 2019</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November</v>
      </c>
      <c r="V49" s="184"/>
      <c r="W49" s="179"/>
      <c r="X49" s="430">
        <f t="shared" ca="1" si="17"/>
        <v>43769</v>
      </c>
      <c r="Y49" s="568" t="str">
        <f t="shared" ca="1" si="14"/>
        <v>Thu. November , 2019</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November</v>
      </c>
      <c r="V50" s="184"/>
      <c r="W50" s="179"/>
      <c r="X50" s="430">
        <f t="shared" ca="1" si="17"/>
        <v>43769</v>
      </c>
      <c r="Y50" s="568" t="str">
        <f t="shared" ca="1" si="14"/>
        <v>Thu. November , 2019</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November</v>
      </c>
      <c r="V51" s="184"/>
      <c r="W51" s="179"/>
      <c r="X51" s="430">
        <f t="shared" ca="1" si="17"/>
        <v>43769</v>
      </c>
      <c r="Y51" s="568" t="str">
        <f t="shared" ca="1" si="14"/>
        <v>Thu. November , 2019</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November</v>
      </c>
      <c r="V52" s="184"/>
      <c r="W52" s="179"/>
      <c r="X52" s="430">
        <f t="shared" ca="1" si="17"/>
        <v>43769</v>
      </c>
      <c r="Y52" s="568" t="str">
        <f t="shared" ca="1" si="14"/>
        <v>Thu. November , 2019</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November</v>
      </c>
      <c r="V53" s="184"/>
      <c r="W53" s="179"/>
      <c r="X53" s="430">
        <f t="shared" ca="1" si="17"/>
        <v>43769</v>
      </c>
      <c r="Y53" s="568" t="str">
        <f t="shared" ca="1" si="14"/>
        <v>Thu. November , 2019</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November</v>
      </c>
      <c r="V54" s="184"/>
      <c r="W54" s="179"/>
      <c r="X54" s="430">
        <f t="shared" ca="1" si="17"/>
        <v>43769</v>
      </c>
      <c r="Y54" s="568" t="str">
        <f t="shared" ca="1" si="14"/>
        <v>Thu. November , 2019</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November</v>
      </c>
      <c r="V55" s="184"/>
      <c r="W55" s="179"/>
      <c r="X55" s="430">
        <f t="shared" ca="1" si="17"/>
        <v>43769</v>
      </c>
      <c r="Y55" s="568" t="str">
        <f t="shared" ca="1" si="14"/>
        <v>Thu. November , 2019</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November</v>
      </c>
      <c r="V56" s="184"/>
      <c r="W56" s="179"/>
      <c r="X56" s="430">
        <f t="shared" ca="1" si="17"/>
        <v>43769</v>
      </c>
      <c r="Y56" s="568" t="str">
        <f t="shared" ca="1" si="14"/>
        <v>Thu. November , 2019</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November</v>
      </c>
      <c r="V57" s="184"/>
      <c r="W57" s="179"/>
      <c r="X57" s="430">
        <f t="shared" ca="1" si="17"/>
        <v>43769</v>
      </c>
      <c r="Y57" s="568" t="str">
        <f t="shared" ca="1" si="14"/>
        <v>Thu. November , 2019</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November</v>
      </c>
      <c r="V58" s="184"/>
      <c r="W58" s="179"/>
      <c r="X58" s="430">
        <f t="shared" ca="1" si="17"/>
        <v>43769</v>
      </c>
      <c r="Y58" s="568" t="str">
        <f t="shared" ca="1" si="14"/>
        <v>Thu. November , 2019</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November</v>
      </c>
      <c r="V59" s="184"/>
      <c r="W59" s="179"/>
      <c r="X59" s="430">
        <f t="shared" ca="1" si="17"/>
        <v>43769</v>
      </c>
      <c r="Y59" s="568" t="str">
        <f t="shared" ca="1" si="14"/>
        <v>Thu. November , 2019</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November</v>
      </c>
      <c r="V60" s="184"/>
      <c r="W60" s="179"/>
      <c r="X60" s="430">
        <f t="shared" ca="1" si="17"/>
        <v>43769</v>
      </c>
      <c r="Y60" s="568" t="str">
        <f t="shared" ca="1" si="14"/>
        <v>Thu. November , 2019</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November</v>
      </c>
      <c r="V61" s="184"/>
      <c r="W61" s="179"/>
      <c r="X61" s="430">
        <f t="shared" ca="1" si="17"/>
        <v>43769</v>
      </c>
      <c r="Y61" s="568" t="str">
        <f t="shared" ca="1" si="14"/>
        <v>Thu. November , 2019</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November</v>
      </c>
      <c r="V62" s="184"/>
      <c r="W62" s="179"/>
      <c r="X62" s="430">
        <f t="shared" ca="1" si="17"/>
        <v>43769</v>
      </c>
      <c r="Y62" s="568" t="str">
        <f t="shared" ca="1" si="14"/>
        <v>Thu. November , 2019</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November</v>
      </c>
      <c r="V63" s="184"/>
      <c r="W63" s="179"/>
      <c r="X63" s="430">
        <f t="shared" ca="1" si="17"/>
        <v>43769</v>
      </c>
      <c r="Y63" s="568" t="str">
        <f t="shared" ca="1" si="14"/>
        <v>Thu. November , 2019</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November</v>
      </c>
      <c r="V64" s="184"/>
      <c r="W64" s="179"/>
      <c r="X64" s="430">
        <f t="shared" ca="1" si="17"/>
        <v>43769</v>
      </c>
      <c r="Y64" s="568" t="str">
        <f t="shared" ca="1" si="14"/>
        <v>Thu. November , 2019</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November</v>
      </c>
      <c r="V65" s="184"/>
      <c r="W65" s="179"/>
      <c r="X65" s="430">
        <f t="shared" ca="1" si="17"/>
        <v>43769</v>
      </c>
      <c r="Y65" s="568" t="str">
        <f t="shared" ca="1" si="14"/>
        <v>Thu. November , 2019</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November</v>
      </c>
      <c r="V66" s="184"/>
      <c r="W66" s="179"/>
      <c r="X66" s="430">
        <f t="shared" ca="1" si="17"/>
        <v>43769</v>
      </c>
      <c r="Y66" s="568" t="str">
        <f t="shared" ca="1" si="14"/>
        <v>Thu. November , 2019</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November</v>
      </c>
      <c r="V67" s="184"/>
      <c r="W67" s="179"/>
      <c r="X67" s="430">
        <f t="shared" ca="1" si="17"/>
        <v>43769</v>
      </c>
      <c r="Y67" s="568" t="str">
        <f t="shared" ca="1" si="14"/>
        <v>Thu. November , 2019</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November</v>
      </c>
      <c r="V68" s="184"/>
      <c r="W68" s="179"/>
      <c r="X68" s="430">
        <f t="shared" ca="1" si="17"/>
        <v>43769</v>
      </c>
      <c r="Y68" s="568" t="str">
        <f t="shared" ca="1" si="14"/>
        <v>Thu. November , 2019</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November</v>
      </c>
      <c r="V69" s="184"/>
      <c r="W69" s="179"/>
      <c r="X69" s="430">
        <f t="shared" ca="1" si="17"/>
        <v>43769</v>
      </c>
      <c r="Y69" s="568" t="str">
        <f t="shared" ca="1" si="14"/>
        <v>Thu. November , 2019</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November</v>
      </c>
      <c r="V70" s="184"/>
      <c r="W70" s="179"/>
      <c r="X70" s="430">
        <f t="shared" ca="1" si="17"/>
        <v>43769</v>
      </c>
      <c r="Y70" s="568" t="str">
        <f t="shared" ca="1" si="14"/>
        <v>Thu. November , 2019</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November</v>
      </c>
      <c r="V71" s="184"/>
      <c r="W71" s="179"/>
      <c r="X71" s="430">
        <f t="shared" ca="1" si="17"/>
        <v>43769</v>
      </c>
      <c r="Y71" s="568" t="str">
        <f t="shared" ca="1" si="14"/>
        <v>Thu. November , 2019</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November</v>
      </c>
      <c r="V72" s="184"/>
      <c r="W72" s="179"/>
      <c r="X72" s="430">
        <f t="shared" ca="1" si="17"/>
        <v>43769</v>
      </c>
      <c r="Y72" s="568" t="str">
        <f t="shared" ca="1" si="14"/>
        <v>Thu. November , 2019</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November</v>
      </c>
      <c r="V73" s="184"/>
      <c r="W73" s="179"/>
      <c r="X73" s="430">
        <f t="shared" ca="1" si="17"/>
        <v>43769</v>
      </c>
      <c r="Y73" s="568" t="str">
        <f t="shared" ca="1" si="14"/>
        <v>Thu. November , 2019</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November</v>
      </c>
      <c r="V74" s="184"/>
      <c r="W74" s="179"/>
      <c r="X74" s="430">
        <f t="shared" ca="1" si="17"/>
        <v>43769</v>
      </c>
      <c r="Y74" s="568" t="str">
        <f t="shared" ca="1" si="14"/>
        <v>Thu. November , 2019</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November</v>
      </c>
      <c r="V75" s="184"/>
      <c r="W75" s="179"/>
      <c r="X75" s="430">
        <f t="shared" ca="1" si="17"/>
        <v>43769</v>
      </c>
      <c r="Y75" s="568" t="str">
        <f t="shared" ca="1" si="14"/>
        <v>Thu. November , 2019</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November</v>
      </c>
      <c r="V76" s="184"/>
      <c r="W76" s="179"/>
      <c r="X76" s="430">
        <f t="shared" ca="1" si="17"/>
        <v>43769</v>
      </c>
      <c r="Y76" s="568" t="str">
        <f t="shared" ca="1" si="14"/>
        <v>Thu. November , 2019</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November</v>
      </c>
      <c r="V77" s="184"/>
      <c r="W77" s="179"/>
      <c r="X77" s="430">
        <f t="shared" ca="1" si="17"/>
        <v>43769</v>
      </c>
      <c r="Y77" s="568" t="str">
        <f t="shared" ca="1" si="14"/>
        <v>Thu. November , 2019</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November</v>
      </c>
      <c r="V78" s="184"/>
      <c r="W78" s="179"/>
      <c r="X78" s="430">
        <f t="shared" ca="1" si="17"/>
        <v>43769</v>
      </c>
      <c r="Y78" s="568" t="str">
        <f t="shared" ca="1" si="14"/>
        <v>Thu. November , 2019</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November</v>
      </c>
      <c r="V79" s="184"/>
      <c r="W79" s="179"/>
      <c r="X79" s="430">
        <f t="shared" ca="1" si="17"/>
        <v>43769</v>
      </c>
      <c r="Y79" s="568" t="str">
        <f t="shared" ca="1" si="14"/>
        <v>Thu. November , 2019</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November</v>
      </c>
      <c r="V80" s="184"/>
      <c r="W80" s="179"/>
      <c r="X80" s="430">
        <f t="shared" ca="1" si="17"/>
        <v>43769</v>
      </c>
      <c r="Y80" s="568" t="str">
        <f t="shared" ca="1" si="14"/>
        <v>Thu. November , 2019</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November</v>
      </c>
      <c r="V81" s="184"/>
      <c r="W81" s="179"/>
      <c r="X81" s="430">
        <f t="shared" ca="1" si="17"/>
        <v>43769</v>
      </c>
      <c r="Y81" s="568" t="str">
        <f t="shared" ca="1" si="14"/>
        <v>Thu. November , 2019</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November</v>
      </c>
      <c r="V82" s="184"/>
      <c r="W82" s="179"/>
      <c r="X82" s="430">
        <f t="shared" ca="1" si="17"/>
        <v>43769</v>
      </c>
      <c r="Y82" s="568" t="str">
        <f t="shared" ca="1" si="14"/>
        <v>Thu. November , 2019</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November</v>
      </c>
      <c r="V83" s="184"/>
      <c r="W83" s="179"/>
      <c r="X83" s="430">
        <f t="shared" ca="1" si="17"/>
        <v>43769</v>
      </c>
      <c r="Y83" s="568" t="str">
        <f t="shared" ca="1" si="14"/>
        <v>Thu. November , 2019</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November</v>
      </c>
      <c r="V84" s="184"/>
      <c r="W84" s="179"/>
      <c r="X84" s="430">
        <f t="shared" ca="1" si="17"/>
        <v>43769</v>
      </c>
      <c r="Y84" s="568" t="str">
        <f t="shared" ca="1" si="14"/>
        <v>Thu. November , 2019</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November</v>
      </c>
      <c r="V85" s="184"/>
      <c r="W85" s="179"/>
      <c r="X85" s="430">
        <f t="shared" ca="1" si="17"/>
        <v>43769</v>
      </c>
      <c r="Y85" s="568" t="str">
        <f t="shared" ref="Y85:Y148" ca="1" si="33">IF(Y79="f",T85&amp;". "&amp;" "&amp;R85&amp;" "&amp;U85&amp;" "&amp;$AE$7,T85&amp;". "&amp;U85&amp;" "&amp;R85&amp;", "&amp;$AE$7)</f>
        <v>Thu. November , 2019</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November</v>
      </c>
      <c r="V86" s="184"/>
      <c r="W86" s="179"/>
      <c r="X86" s="430">
        <f t="shared" ref="X86:X149" ca="1" si="36">$AE$8+D86</f>
        <v>43769</v>
      </c>
      <c r="Y86" s="568" t="str">
        <f t="shared" ca="1" si="33"/>
        <v>Thu. November , 2019</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November</v>
      </c>
      <c r="V87" s="184"/>
      <c r="W87" s="179"/>
      <c r="X87" s="430">
        <f t="shared" ca="1" si="36"/>
        <v>43769</v>
      </c>
      <c r="Y87" s="568" t="str">
        <f t="shared" ca="1" si="33"/>
        <v>Thu. November , 2019</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November</v>
      </c>
      <c r="V88" s="184"/>
      <c r="W88" s="179"/>
      <c r="X88" s="430">
        <f t="shared" ca="1" si="36"/>
        <v>43769</v>
      </c>
      <c r="Y88" s="568" t="str">
        <f t="shared" ca="1" si="33"/>
        <v>Thu. November , 2019</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November</v>
      </c>
      <c r="V89" s="184"/>
      <c r="W89" s="179"/>
      <c r="X89" s="430">
        <f t="shared" ca="1" si="36"/>
        <v>43769</v>
      </c>
      <c r="Y89" s="568" t="str">
        <f t="shared" ca="1" si="33"/>
        <v>Thu. November , 2019</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November</v>
      </c>
      <c r="V90" s="184"/>
      <c r="W90" s="179"/>
      <c r="X90" s="430">
        <f t="shared" ca="1" si="36"/>
        <v>43769</v>
      </c>
      <c r="Y90" s="568" t="str">
        <f t="shared" ca="1" si="33"/>
        <v>Thu. November , 2019</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November</v>
      </c>
      <c r="V91" s="184"/>
      <c r="W91" s="179"/>
      <c r="X91" s="430">
        <f t="shared" ca="1" si="36"/>
        <v>43769</v>
      </c>
      <c r="Y91" s="568" t="str">
        <f t="shared" ca="1" si="33"/>
        <v>Thu. November , 2019</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November</v>
      </c>
      <c r="V92" s="184"/>
      <c r="W92" s="179"/>
      <c r="X92" s="430">
        <f t="shared" ca="1" si="36"/>
        <v>43769</v>
      </c>
      <c r="Y92" s="568" t="str">
        <f t="shared" ca="1" si="33"/>
        <v>Thu. November , 2019</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November</v>
      </c>
      <c r="V93" s="184"/>
      <c r="W93" s="179"/>
      <c r="X93" s="430">
        <f t="shared" ca="1" si="36"/>
        <v>43769</v>
      </c>
      <c r="Y93" s="568" t="str">
        <f t="shared" ca="1" si="33"/>
        <v>Thu. November , 2019</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November</v>
      </c>
      <c r="V94" s="184"/>
      <c r="W94" s="179"/>
      <c r="X94" s="430">
        <f t="shared" ca="1" si="36"/>
        <v>43769</v>
      </c>
      <c r="Y94" s="568" t="str">
        <f t="shared" ca="1" si="33"/>
        <v>Thu. November , 2019</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November</v>
      </c>
      <c r="V95" s="184"/>
      <c r="W95" s="179"/>
      <c r="X95" s="430">
        <f t="shared" ca="1" si="36"/>
        <v>43769</v>
      </c>
      <c r="Y95" s="568" t="str">
        <f t="shared" ca="1" si="33"/>
        <v>Thu. November , 2019</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November</v>
      </c>
      <c r="V96" s="184"/>
      <c r="W96" s="179"/>
      <c r="X96" s="430">
        <f t="shared" ca="1" si="36"/>
        <v>43769</v>
      </c>
      <c r="Y96" s="568" t="str">
        <f t="shared" ca="1" si="33"/>
        <v>Thu. November , 2019</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November</v>
      </c>
      <c r="V97" s="184"/>
      <c r="W97" s="179"/>
      <c r="X97" s="430">
        <f t="shared" ca="1" si="36"/>
        <v>43769</v>
      </c>
      <c r="Y97" s="568" t="str">
        <f t="shared" ca="1" si="33"/>
        <v>Thu. November , 2019</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November</v>
      </c>
      <c r="V98" s="184"/>
      <c r="W98" s="179"/>
      <c r="X98" s="430">
        <f t="shared" ca="1" si="36"/>
        <v>43769</v>
      </c>
      <c r="Y98" s="568" t="str">
        <f t="shared" ca="1" si="33"/>
        <v>Thu. November , 2019</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November</v>
      </c>
      <c r="V99" s="184"/>
      <c r="W99" s="179"/>
      <c r="X99" s="430">
        <f t="shared" ca="1" si="36"/>
        <v>43769</v>
      </c>
      <c r="Y99" s="568" t="str">
        <f t="shared" ca="1" si="33"/>
        <v>Thu. November , 2019</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November</v>
      </c>
      <c r="V100" s="184"/>
      <c r="W100" s="179"/>
      <c r="X100" s="430">
        <f t="shared" ca="1" si="36"/>
        <v>43769</v>
      </c>
      <c r="Y100" s="568" t="str">
        <f t="shared" ca="1" si="33"/>
        <v>Thu. November , 2019</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November</v>
      </c>
      <c r="V101" s="184"/>
      <c r="W101" s="179"/>
      <c r="X101" s="430">
        <f t="shared" ca="1" si="36"/>
        <v>43769</v>
      </c>
      <c r="Y101" s="568" t="str">
        <f t="shared" ca="1" si="33"/>
        <v>Thu. November , 2019</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November</v>
      </c>
      <c r="V102" s="184"/>
      <c r="W102" s="179"/>
      <c r="X102" s="430">
        <f t="shared" ca="1" si="36"/>
        <v>43769</v>
      </c>
      <c r="Y102" s="568" t="str">
        <f t="shared" ca="1" si="33"/>
        <v>Thu. November , 2019</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November</v>
      </c>
      <c r="V103" s="184"/>
      <c r="W103" s="179"/>
      <c r="X103" s="430">
        <f t="shared" ca="1" si="36"/>
        <v>43769</v>
      </c>
      <c r="Y103" s="568" t="str">
        <f t="shared" ca="1" si="33"/>
        <v>Thu. November , 2019</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November</v>
      </c>
      <c r="V104" s="184"/>
      <c r="W104" s="179"/>
      <c r="X104" s="430">
        <f t="shared" ca="1" si="36"/>
        <v>43769</v>
      </c>
      <c r="Y104" s="568" t="str">
        <f t="shared" ca="1" si="33"/>
        <v>Thu. November , 2019</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November</v>
      </c>
      <c r="V105" s="184"/>
      <c r="W105" s="179"/>
      <c r="X105" s="430">
        <f t="shared" ca="1" si="36"/>
        <v>43769</v>
      </c>
      <c r="Y105" s="568" t="str">
        <f t="shared" ca="1" si="33"/>
        <v>Thu. November , 2019</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November</v>
      </c>
      <c r="V106" s="184"/>
      <c r="W106" s="179"/>
      <c r="X106" s="430">
        <f t="shared" ca="1" si="36"/>
        <v>43769</v>
      </c>
      <c r="Y106" s="568" t="str">
        <f t="shared" ca="1" si="33"/>
        <v>Thu. November , 2019</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November</v>
      </c>
      <c r="V107" s="184"/>
      <c r="W107" s="179"/>
      <c r="X107" s="430">
        <f t="shared" ca="1" si="36"/>
        <v>43769</v>
      </c>
      <c r="Y107" s="568" t="str">
        <f t="shared" ca="1" si="33"/>
        <v>Thu. November , 2019</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November</v>
      </c>
      <c r="V108" s="184"/>
      <c r="W108" s="179"/>
      <c r="X108" s="430">
        <f t="shared" ca="1" si="36"/>
        <v>43769</v>
      </c>
      <c r="Y108" s="568" t="str">
        <f t="shared" ca="1" si="33"/>
        <v>Thu. November , 2019</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November</v>
      </c>
      <c r="V109" s="184"/>
      <c r="W109" s="179"/>
      <c r="X109" s="430">
        <f t="shared" ca="1" si="36"/>
        <v>43769</v>
      </c>
      <c r="Y109" s="568" t="str">
        <f t="shared" ca="1" si="33"/>
        <v>Thu. November , 2019</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November</v>
      </c>
      <c r="V110" s="184"/>
      <c r="W110" s="179"/>
      <c r="X110" s="430">
        <f t="shared" ca="1" si="36"/>
        <v>43769</v>
      </c>
      <c r="Y110" s="568" t="str">
        <f t="shared" ca="1" si="33"/>
        <v>Thu. November , 2019</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November</v>
      </c>
      <c r="V111" s="184"/>
      <c r="W111" s="179"/>
      <c r="X111" s="430">
        <f t="shared" ca="1" si="36"/>
        <v>43769</v>
      </c>
      <c r="Y111" s="568" t="str">
        <f t="shared" ca="1" si="33"/>
        <v>Thu. November , 2019</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November</v>
      </c>
      <c r="V112" s="184"/>
      <c r="W112" s="179"/>
      <c r="X112" s="430">
        <f t="shared" ca="1" si="36"/>
        <v>43769</v>
      </c>
      <c r="Y112" s="568" t="str">
        <f t="shared" ca="1" si="33"/>
        <v>Thu. November , 2019</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November</v>
      </c>
      <c r="V113" s="184"/>
      <c r="W113" s="179"/>
      <c r="X113" s="430">
        <f t="shared" ca="1" si="36"/>
        <v>43769</v>
      </c>
      <c r="Y113" s="568" t="str">
        <f t="shared" ca="1" si="33"/>
        <v>Thu. November , 2019</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November</v>
      </c>
      <c r="V114" s="184"/>
      <c r="W114" s="179"/>
      <c r="X114" s="430">
        <f t="shared" ca="1" si="36"/>
        <v>43769</v>
      </c>
      <c r="Y114" s="568" t="str">
        <f t="shared" ca="1" si="33"/>
        <v>Thu. November , 2019</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November</v>
      </c>
      <c r="V115" s="184"/>
      <c r="W115" s="179"/>
      <c r="X115" s="430">
        <f t="shared" ca="1" si="36"/>
        <v>43769</v>
      </c>
      <c r="Y115" s="568" t="str">
        <f t="shared" ca="1" si="33"/>
        <v>Thu. November , 2019</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November</v>
      </c>
      <c r="V116" s="184"/>
      <c r="W116" s="179"/>
      <c r="X116" s="430">
        <f t="shared" ca="1" si="36"/>
        <v>43769</v>
      </c>
      <c r="Y116" s="568" t="str">
        <f t="shared" ca="1" si="33"/>
        <v>Thu. November , 2019</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November</v>
      </c>
      <c r="V117" s="184"/>
      <c r="W117" s="179"/>
      <c r="X117" s="430">
        <f t="shared" ca="1" si="36"/>
        <v>43769</v>
      </c>
      <c r="Y117" s="568" t="str">
        <f t="shared" ca="1" si="33"/>
        <v>Thu. November , 2019</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November</v>
      </c>
      <c r="V118" s="184"/>
      <c r="W118" s="179"/>
      <c r="X118" s="430">
        <f t="shared" ca="1" si="36"/>
        <v>43769</v>
      </c>
      <c r="Y118" s="568" t="str">
        <f t="shared" ca="1" si="33"/>
        <v>Thu. November , 2019</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November</v>
      </c>
      <c r="V119" s="184"/>
      <c r="W119" s="179"/>
      <c r="X119" s="430">
        <f t="shared" ca="1" si="36"/>
        <v>43769</v>
      </c>
      <c r="Y119" s="568" t="str">
        <f t="shared" ca="1" si="33"/>
        <v>Thu. November , 2019</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November</v>
      </c>
      <c r="V120" s="184"/>
      <c r="W120" s="179"/>
      <c r="X120" s="430">
        <f t="shared" ca="1" si="36"/>
        <v>43769</v>
      </c>
      <c r="Y120" s="568" t="str">
        <f t="shared" ca="1" si="33"/>
        <v>Thu. November , 2019</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November</v>
      </c>
      <c r="V121" s="184"/>
      <c r="W121" s="179"/>
      <c r="X121" s="430">
        <f t="shared" ca="1" si="36"/>
        <v>43769</v>
      </c>
      <c r="Y121" s="568" t="str">
        <f t="shared" ca="1" si="33"/>
        <v>Thu. November , 2019</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November</v>
      </c>
      <c r="V122" s="184"/>
      <c r="W122" s="179"/>
      <c r="X122" s="430">
        <f t="shared" ca="1" si="36"/>
        <v>43769</v>
      </c>
      <c r="Y122" s="568" t="str">
        <f t="shared" ca="1" si="33"/>
        <v>Thu. November , 2019</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November</v>
      </c>
      <c r="V123" s="184"/>
      <c r="W123" s="179"/>
      <c r="X123" s="430">
        <f t="shared" ca="1" si="36"/>
        <v>43769</v>
      </c>
      <c r="Y123" s="568" t="str">
        <f t="shared" ca="1" si="33"/>
        <v>Thu. November , 2019</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November</v>
      </c>
      <c r="V124" s="184"/>
      <c r="W124" s="179"/>
      <c r="X124" s="430">
        <f t="shared" ca="1" si="36"/>
        <v>43769</v>
      </c>
      <c r="Y124" s="568" t="str">
        <f t="shared" ca="1" si="33"/>
        <v>Thu. November , 2019</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November</v>
      </c>
      <c r="V125" s="184"/>
      <c r="W125" s="179"/>
      <c r="X125" s="430">
        <f t="shared" ca="1" si="36"/>
        <v>43769</v>
      </c>
      <c r="Y125" s="568" t="str">
        <f t="shared" ca="1" si="33"/>
        <v>Thu. November , 2019</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November</v>
      </c>
      <c r="V126" s="184"/>
      <c r="W126" s="179"/>
      <c r="X126" s="430">
        <f t="shared" ca="1" si="36"/>
        <v>43769</v>
      </c>
      <c r="Y126" s="568" t="str">
        <f t="shared" ca="1" si="33"/>
        <v>Thu. November , 2019</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November</v>
      </c>
      <c r="V127" s="184"/>
      <c r="W127" s="179"/>
      <c r="X127" s="430">
        <f t="shared" ca="1" si="36"/>
        <v>43769</v>
      </c>
      <c r="Y127" s="568" t="str">
        <f t="shared" ca="1" si="33"/>
        <v>Thu. November , 2019</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November</v>
      </c>
      <c r="V128" s="184"/>
      <c r="W128" s="179"/>
      <c r="X128" s="430">
        <f t="shared" ca="1" si="36"/>
        <v>43769</v>
      </c>
      <c r="Y128" s="568" t="str">
        <f t="shared" ca="1" si="33"/>
        <v>Thu. November , 2019</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November</v>
      </c>
      <c r="V129" s="184"/>
      <c r="W129" s="179"/>
      <c r="X129" s="430">
        <f t="shared" ca="1" si="36"/>
        <v>43769</v>
      </c>
      <c r="Y129" s="568" t="str">
        <f t="shared" ca="1" si="33"/>
        <v>Thu. November , 2019</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November</v>
      </c>
      <c r="V130" s="184"/>
      <c r="W130" s="179"/>
      <c r="X130" s="430">
        <f t="shared" ca="1" si="36"/>
        <v>43769</v>
      </c>
      <c r="Y130" s="568" t="str">
        <f t="shared" ca="1" si="33"/>
        <v>Thu. November , 2019</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November</v>
      </c>
      <c r="V131" s="184"/>
      <c r="W131" s="179"/>
      <c r="X131" s="430">
        <f t="shared" ca="1" si="36"/>
        <v>43769</v>
      </c>
      <c r="Y131" s="568" t="str">
        <f t="shared" ca="1" si="33"/>
        <v>Thu. November , 2019</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November</v>
      </c>
      <c r="V132" s="184"/>
      <c r="W132" s="179"/>
      <c r="X132" s="430">
        <f t="shared" ca="1" si="36"/>
        <v>43769</v>
      </c>
      <c r="Y132" s="568" t="str">
        <f t="shared" ca="1" si="33"/>
        <v>Thu. November , 2019</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November</v>
      </c>
      <c r="V133" s="184"/>
      <c r="W133" s="179"/>
      <c r="X133" s="430">
        <f t="shared" ca="1" si="36"/>
        <v>43769</v>
      </c>
      <c r="Y133" s="568" t="str">
        <f t="shared" ca="1" si="33"/>
        <v>Thu. November , 2019</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November</v>
      </c>
      <c r="V134" s="184"/>
      <c r="W134" s="179"/>
      <c r="X134" s="430">
        <f t="shared" ca="1" si="36"/>
        <v>43769</v>
      </c>
      <c r="Y134" s="568" t="str">
        <f t="shared" ca="1" si="33"/>
        <v>Thu. November , 2019</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November</v>
      </c>
      <c r="V135" s="184"/>
      <c r="W135" s="179"/>
      <c r="X135" s="430">
        <f t="shared" ca="1" si="36"/>
        <v>43769</v>
      </c>
      <c r="Y135" s="568" t="str">
        <f t="shared" ca="1" si="33"/>
        <v>Thu. November , 2019</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November</v>
      </c>
      <c r="V136" s="184"/>
      <c r="W136" s="179"/>
      <c r="X136" s="430">
        <f t="shared" ca="1" si="36"/>
        <v>43769</v>
      </c>
      <c r="Y136" s="568" t="str">
        <f t="shared" ca="1" si="33"/>
        <v>Thu. November , 2019</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November</v>
      </c>
      <c r="V137" s="184"/>
      <c r="W137" s="179"/>
      <c r="X137" s="430">
        <f t="shared" ca="1" si="36"/>
        <v>43769</v>
      </c>
      <c r="Y137" s="568" t="str">
        <f t="shared" ca="1" si="33"/>
        <v>Thu. November , 2019</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November</v>
      </c>
      <c r="V138" s="184"/>
      <c r="W138" s="179"/>
      <c r="X138" s="430">
        <f t="shared" ca="1" si="36"/>
        <v>43769</v>
      </c>
      <c r="Y138" s="568" t="str">
        <f t="shared" ca="1" si="33"/>
        <v>Thu. November , 2019</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November</v>
      </c>
      <c r="V139" s="184"/>
      <c r="W139" s="179"/>
      <c r="X139" s="430">
        <f t="shared" ca="1" si="36"/>
        <v>43769</v>
      </c>
      <c r="Y139" s="568" t="str">
        <f t="shared" ca="1" si="33"/>
        <v>Thu. November , 2019</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November</v>
      </c>
      <c r="V140" s="184"/>
      <c r="W140" s="179"/>
      <c r="X140" s="430">
        <f t="shared" ca="1" si="36"/>
        <v>43769</v>
      </c>
      <c r="Y140" s="568" t="str">
        <f t="shared" ca="1" si="33"/>
        <v>Thu. November , 2019</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November</v>
      </c>
      <c r="V141" s="184"/>
      <c r="W141" s="179"/>
      <c r="X141" s="430">
        <f t="shared" ca="1" si="36"/>
        <v>43769</v>
      </c>
      <c r="Y141" s="568" t="str">
        <f t="shared" ca="1" si="33"/>
        <v>Thu. November , 2019</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November</v>
      </c>
      <c r="V142" s="184"/>
      <c r="W142" s="179"/>
      <c r="X142" s="430">
        <f t="shared" ca="1" si="36"/>
        <v>43769</v>
      </c>
      <c r="Y142" s="568" t="str">
        <f t="shared" ca="1" si="33"/>
        <v>Thu. November , 2019</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November</v>
      </c>
      <c r="V143" s="184"/>
      <c r="W143" s="179"/>
      <c r="X143" s="430">
        <f t="shared" ca="1" si="36"/>
        <v>43769</v>
      </c>
      <c r="Y143" s="568" t="str">
        <f t="shared" ca="1" si="33"/>
        <v>Thu. November , 2019</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November</v>
      </c>
      <c r="V144" s="184"/>
      <c r="W144" s="179"/>
      <c r="X144" s="430">
        <f t="shared" ca="1" si="36"/>
        <v>43769</v>
      </c>
      <c r="Y144" s="568" t="str">
        <f t="shared" ca="1" si="33"/>
        <v>Thu. November , 2019</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November</v>
      </c>
      <c r="V145" s="184"/>
      <c r="W145" s="179"/>
      <c r="X145" s="430">
        <f t="shared" ca="1" si="36"/>
        <v>43769</v>
      </c>
      <c r="Y145" s="568" t="str">
        <f t="shared" ca="1" si="33"/>
        <v>Thu. November , 2019</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November</v>
      </c>
      <c r="V146" s="184"/>
      <c r="W146" s="179"/>
      <c r="X146" s="430">
        <f t="shared" ca="1" si="36"/>
        <v>43769</v>
      </c>
      <c r="Y146" s="568" t="str">
        <f t="shared" ca="1" si="33"/>
        <v>Thu. November , 2019</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November</v>
      </c>
      <c r="V147" s="184"/>
      <c r="W147" s="179"/>
      <c r="X147" s="430">
        <f t="shared" ca="1" si="36"/>
        <v>43769</v>
      </c>
      <c r="Y147" s="568" t="str">
        <f t="shared" ca="1" si="33"/>
        <v>Thu. November , 2019</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November</v>
      </c>
      <c r="V148" s="184"/>
      <c r="W148" s="179"/>
      <c r="X148" s="430">
        <f t="shared" ca="1" si="36"/>
        <v>43769</v>
      </c>
      <c r="Y148" s="568" t="str">
        <f t="shared" ca="1" si="33"/>
        <v>Thu. November , 2019</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November</v>
      </c>
      <c r="V149" s="184"/>
      <c r="W149" s="179"/>
      <c r="X149" s="430">
        <f t="shared" ca="1" si="36"/>
        <v>43769</v>
      </c>
      <c r="Y149" s="568" t="str">
        <f t="shared" ref="Y149:Y194" ca="1" si="52">IF(Y143="f",T149&amp;". "&amp;" "&amp;R149&amp;" "&amp;U149&amp;" "&amp;$AE$7,T149&amp;". "&amp;U149&amp;" "&amp;R149&amp;", "&amp;$AE$7)</f>
        <v>Thu. November , 2019</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November</v>
      </c>
      <c r="V150" s="184"/>
      <c r="W150" s="179"/>
      <c r="X150" s="430">
        <f t="shared" ref="X150:X194" ca="1" si="55">$AE$8+D150</f>
        <v>43769</v>
      </c>
      <c r="Y150" s="568" t="str">
        <f t="shared" ca="1" si="52"/>
        <v>Thu. November , 2019</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November</v>
      </c>
      <c r="V151" s="184"/>
      <c r="W151" s="179"/>
      <c r="X151" s="430">
        <f t="shared" ca="1" si="55"/>
        <v>43769</v>
      </c>
      <c r="Y151" s="568" t="str">
        <f t="shared" ca="1" si="52"/>
        <v>Thu. November , 2019</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November</v>
      </c>
      <c r="V152" s="184"/>
      <c r="W152" s="179"/>
      <c r="X152" s="430">
        <f t="shared" ca="1" si="55"/>
        <v>43769</v>
      </c>
      <c r="Y152" s="568" t="str">
        <f t="shared" ca="1" si="52"/>
        <v>Thu. November , 2019</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November</v>
      </c>
      <c r="V153" s="184"/>
      <c r="W153" s="179"/>
      <c r="X153" s="430">
        <f t="shared" ca="1" si="55"/>
        <v>43769</v>
      </c>
      <c r="Y153" s="568" t="str">
        <f t="shared" ca="1" si="52"/>
        <v>Thu. November , 2019</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November</v>
      </c>
      <c r="V154" s="184"/>
      <c r="W154" s="179"/>
      <c r="X154" s="430">
        <f t="shared" ca="1" si="55"/>
        <v>43769</v>
      </c>
      <c r="Y154" s="568" t="str">
        <f t="shared" ca="1" si="52"/>
        <v>Thu. November , 2019</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November</v>
      </c>
      <c r="V155" s="184"/>
      <c r="W155" s="179"/>
      <c r="X155" s="430">
        <f t="shared" ca="1" si="55"/>
        <v>43769</v>
      </c>
      <c r="Y155" s="568" t="str">
        <f t="shared" ca="1" si="52"/>
        <v>Thu. November , 2019</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November</v>
      </c>
      <c r="V156" s="184"/>
      <c r="W156" s="179"/>
      <c r="X156" s="430">
        <f t="shared" ca="1" si="55"/>
        <v>43769</v>
      </c>
      <c r="Y156" s="568" t="str">
        <f t="shared" ca="1" si="52"/>
        <v>Thu. November , 2019</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November</v>
      </c>
      <c r="V157" s="184"/>
      <c r="W157" s="179"/>
      <c r="X157" s="430">
        <f t="shared" ca="1" si="55"/>
        <v>43769</v>
      </c>
      <c r="Y157" s="568" t="str">
        <f t="shared" ca="1" si="52"/>
        <v>Thu. November , 2019</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November</v>
      </c>
      <c r="V158" s="184"/>
      <c r="W158" s="179"/>
      <c r="X158" s="430">
        <f t="shared" ca="1" si="55"/>
        <v>43769</v>
      </c>
      <c r="Y158" s="568" t="str">
        <f t="shared" ca="1" si="52"/>
        <v>Thu. November , 2019</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November</v>
      </c>
      <c r="V159" s="184"/>
      <c r="W159" s="179"/>
      <c r="X159" s="430">
        <f t="shared" ca="1" si="55"/>
        <v>43769</v>
      </c>
      <c r="Y159" s="568" t="str">
        <f t="shared" ca="1" si="52"/>
        <v>Thu. November , 2019</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November</v>
      </c>
      <c r="V160" s="184"/>
      <c r="W160" s="179"/>
      <c r="X160" s="430">
        <f t="shared" ca="1" si="55"/>
        <v>43769</v>
      </c>
      <c r="Y160" s="568" t="str">
        <f t="shared" ca="1" si="52"/>
        <v>Thu. November , 2019</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November</v>
      </c>
      <c r="V161" s="184"/>
      <c r="W161" s="179"/>
      <c r="X161" s="430">
        <f t="shared" ca="1" si="55"/>
        <v>43769</v>
      </c>
      <c r="Y161" s="568" t="str">
        <f t="shared" ca="1" si="52"/>
        <v>Thu. November , 2019</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November</v>
      </c>
      <c r="V162" s="184"/>
      <c r="W162" s="179"/>
      <c r="X162" s="430">
        <f t="shared" ca="1" si="55"/>
        <v>43769</v>
      </c>
      <c r="Y162" s="568" t="str">
        <f t="shared" ca="1" si="52"/>
        <v>Thu. November , 2019</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November</v>
      </c>
      <c r="V163" s="184"/>
      <c r="W163" s="179"/>
      <c r="X163" s="430">
        <f t="shared" ca="1" si="55"/>
        <v>43769</v>
      </c>
      <c r="Y163" s="568" t="str">
        <f t="shared" ca="1" si="52"/>
        <v>Thu. November , 2019</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November</v>
      </c>
      <c r="V164" s="184"/>
      <c r="W164" s="179"/>
      <c r="X164" s="430">
        <f t="shared" ca="1" si="55"/>
        <v>43769</v>
      </c>
      <c r="Y164" s="568" t="str">
        <f t="shared" ca="1" si="52"/>
        <v>Thu. November , 2019</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November</v>
      </c>
      <c r="V165" s="184"/>
      <c r="W165" s="179"/>
      <c r="X165" s="430">
        <f t="shared" ca="1" si="55"/>
        <v>43769</v>
      </c>
      <c r="Y165" s="568" t="str">
        <f t="shared" ca="1" si="52"/>
        <v>Thu. November , 2019</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November</v>
      </c>
      <c r="V166" s="184"/>
      <c r="W166" s="179"/>
      <c r="X166" s="430">
        <f t="shared" ca="1" si="55"/>
        <v>43769</v>
      </c>
      <c r="Y166" s="568" t="str">
        <f t="shared" ca="1" si="52"/>
        <v>Thu. November , 2019</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November</v>
      </c>
      <c r="V167" s="184"/>
      <c r="W167" s="179"/>
      <c r="X167" s="430">
        <f t="shared" ca="1" si="55"/>
        <v>43769</v>
      </c>
      <c r="Y167" s="568" t="str">
        <f t="shared" ca="1" si="52"/>
        <v>Thu. November , 2019</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November</v>
      </c>
      <c r="V168" s="184"/>
      <c r="W168" s="179"/>
      <c r="X168" s="430">
        <f t="shared" ca="1" si="55"/>
        <v>43769</v>
      </c>
      <c r="Y168" s="568" t="str">
        <f t="shared" ca="1" si="52"/>
        <v>Thu. November , 2019</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November</v>
      </c>
      <c r="V169" s="184"/>
      <c r="W169" s="179"/>
      <c r="X169" s="430">
        <f t="shared" ca="1" si="55"/>
        <v>43769</v>
      </c>
      <c r="Y169" s="568" t="str">
        <f t="shared" ca="1" si="52"/>
        <v>Thu. November , 2019</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November</v>
      </c>
      <c r="V170" s="184"/>
      <c r="W170" s="179"/>
      <c r="X170" s="430">
        <f t="shared" ca="1" si="55"/>
        <v>43769</v>
      </c>
      <c r="Y170" s="568" t="str">
        <f t="shared" ca="1" si="52"/>
        <v>Thu. November , 2019</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November</v>
      </c>
      <c r="V171" s="184"/>
      <c r="W171" s="179"/>
      <c r="X171" s="430">
        <f t="shared" ca="1" si="55"/>
        <v>43769</v>
      </c>
      <c r="Y171" s="568" t="str">
        <f t="shared" ca="1" si="52"/>
        <v>Thu. November , 2019</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November</v>
      </c>
      <c r="V172" s="184"/>
      <c r="W172" s="179"/>
      <c r="X172" s="430">
        <f t="shared" ca="1" si="55"/>
        <v>43769</v>
      </c>
      <c r="Y172" s="568" t="str">
        <f t="shared" ca="1" si="52"/>
        <v>Thu. November , 2019</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November</v>
      </c>
      <c r="V173" s="184"/>
      <c r="W173" s="179"/>
      <c r="X173" s="430">
        <f t="shared" ca="1" si="55"/>
        <v>43769</v>
      </c>
      <c r="Y173" s="568" t="str">
        <f t="shared" ca="1" si="52"/>
        <v>Thu. November , 2019</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November</v>
      </c>
      <c r="V174" s="184"/>
      <c r="W174" s="179"/>
      <c r="X174" s="430">
        <f t="shared" ca="1" si="55"/>
        <v>43769</v>
      </c>
      <c r="Y174" s="568" t="str">
        <f t="shared" ca="1" si="52"/>
        <v>Thu. November , 2019</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November</v>
      </c>
      <c r="V175" s="184"/>
      <c r="W175" s="179"/>
      <c r="X175" s="430">
        <f t="shared" ca="1" si="55"/>
        <v>43769</v>
      </c>
      <c r="Y175" s="568" t="str">
        <f t="shared" ca="1" si="52"/>
        <v>Thu. November , 2019</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November</v>
      </c>
      <c r="V176" s="184"/>
      <c r="W176" s="179"/>
      <c r="X176" s="430">
        <f t="shared" ca="1" si="55"/>
        <v>43769</v>
      </c>
      <c r="Y176" s="568" t="str">
        <f t="shared" ca="1" si="52"/>
        <v>Thu. November , 2019</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November</v>
      </c>
      <c r="V177" s="184"/>
      <c r="W177" s="179"/>
      <c r="X177" s="430">
        <f t="shared" ca="1" si="55"/>
        <v>43769</v>
      </c>
      <c r="Y177" s="568" t="str">
        <f t="shared" ca="1" si="52"/>
        <v>Thu. November , 2019</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November</v>
      </c>
      <c r="V178" s="184"/>
      <c r="W178" s="179"/>
      <c r="X178" s="430">
        <f t="shared" ca="1" si="55"/>
        <v>43769</v>
      </c>
      <c r="Y178" s="568" t="str">
        <f t="shared" ca="1" si="52"/>
        <v>Thu. November , 2019</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November</v>
      </c>
      <c r="V179" s="184"/>
      <c r="W179" s="179"/>
      <c r="X179" s="430">
        <f t="shared" ca="1" si="55"/>
        <v>43769</v>
      </c>
      <c r="Y179" s="568" t="str">
        <f t="shared" ca="1" si="52"/>
        <v>Thu. November , 2019</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November</v>
      </c>
      <c r="V180" s="184"/>
      <c r="W180" s="179"/>
      <c r="X180" s="430">
        <f t="shared" ca="1" si="55"/>
        <v>43769</v>
      </c>
      <c r="Y180" s="568" t="str">
        <f t="shared" ca="1" si="52"/>
        <v>Thu. November , 2019</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November</v>
      </c>
      <c r="V181" s="184"/>
      <c r="W181" s="179"/>
      <c r="X181" s="430">
        <f t="shared" ca="1" si="55"/>
        <v>43769</v>
      </c>
      <c r="Y181" s="568" t="str">
        <f t="shared" ca="1" si="52"/>
        <v>Thu. November , 2019</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November</v>
      </c>
      <c r="V182" s="184"/>
      <c r="W182" s="179"/>
      <c r="X182" s="430">
        <f t="shared" ca="1" si="55"/>
        <v>43769</v>
      </c>
      <c r="Y182" s="568" t="str">
        <f t="shared" ca="1" si="52"/>
        <v>Thu. November , 2019</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November</v>
      </c>
      <c r="V183" s="184"/>
      <c r="W183" s="179"/>
      <c r="X183" s="430">
        <f t="shared" ca="1" si="55"/>
        <v>43769</v>
      </c>
      <c r="Y183" s="568" t="str">
        <f t="shared" ca="1" si="52"/>
        <v>Thu. November , 2019</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November</v>
      </c>
      <c r="V184" s="184"/>
      <c r="W184" s="179"/>
      <c r="X184" s="430">
        <f t="shared" ca="1" si="55"/>
        <v>43769</v>
      </c>
      <c r="Y184" s="568" t="str">
        <f t="shared" ca="1" si="52"/>
        <v>Thu. November , 2019</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November</v>
      </c>
      <c r="V185" s="184"/>
      <c r="W185" s="179"/>
      <c r="X185" s="430">
        <f t="shared" ca="1" si="55"/>
        <v>43769</v>
      </c>
      <c r="Y185" s="568" t="str">
        <f t="shared" ca="1" si="52"/>
        <v>Thu. November , 2019</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November</v>
      </c>
      <c r="V186" s="184"/>
      <c r="W186" s="179"/>
      <c r="X186" s="430">
        <f t="shared" ca="1" si="55"/>
        <v>43769</v>
      </c>
      <c r="Y186" s="568" t="str">
        <f t="shared" ca="1" si="52"/>
        <v>Thu. November , 2019</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November</v>
      </c>
      <c r="V187" s="184"/>
      <c r="W187" s="179"/>
      <c r="X187" s="430">
        <f t="shared" ca="1" si="55"/>
        <v>43769</v>
      </c>
      <c r="Y187" s="568" t="str">
        <f t="shared" ca="1" si="52"/>
        <v>Thu. November , 2019</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November</v>
      </c>
      <c r="V188" s="184"/>
      <c r="W188" s="179"/>
      <c r="X188" s="430">
        <f t="shared" ca="1" si="55"/>
        <v>43769</v>
      </c>
      <c r="Y188" s="568" t="str">
        <f t="shared" ca="1" si="52"/>
        <v>Thu. November , 2019</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November</v>
      </c>
      <c r="V189" s="184"/>
      <c r="W189" s="179"/>
      <c r="X189" s="430">
        <f t="shared" ca="1" si="55"/>
        <v>43769</v>
      </c>
      <c r="Y189" s="568" t="str">
        <f t="shared" ca="1" si="52"/>
        <v>Thu. November , 2019</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November</v>
      </c>
      <c r="V190" s="184"/>
      <c r="W190" s="179"/>
      <c r="X190" s="430">
        <f t="shared" ca="1" si="55"/>
        <v>43769</v>
      </c>
      <c r="Y190" s="568" t="str">
        <f t="shared" ca="1" si="52"/>
        <v>Thu. November , 2019</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November</v>
      </c>
      <c r="V191" s="184"/>
      <c r="W191" s="179"/>
      <c r="X191" s="430">
        <f t="shared" ca="1" si="55"/>
        <v>43769</v>
      </c>
      <c r="Y191" s="568" t="str">
        <f t="shared" ca="1" si="52"/>
        <v>Thu. November , 2019</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November</v>
      </c>
      <c r="V192" s="184"/>
      <c r="W192" s="179"/>
      <c r="X192" s="430">
        <f t="shared" ca="1" si="55"/>
        <v>43769</v>
      </c>
      <c r="Y192" s="568" t="str">
        <f t="shared" ca="1" si="52"/>
        <v>Thu. November , 2019</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November</v>
      </c>
      <c r="V193" s="184"/>
      <c r="W193" s="179"/>
      <c r="X193" s="430">
        <f t="shared" ca="1" si="55"/>
        <v>43769</v>
      </c>
      <c r="Y193" s="568" t="str">
        <f t="shared" ca="1" si="52"/>
        <v>Thu. November , 2019</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November</v>
      </c>
      <c r="V194" s="184"/>
      <c r="W194" s="179"/>
      <c r="X194" s="430">
        <f t="shared" ca="1" si="55"/>
        <v>43769</v>
      </c>
      <c r="Y194" s="568" t="str">
        <f t="shared" ca="1" si="52"/>
        <v>Thu. November , 2019</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December,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43799</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December,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December</v>
      </c>
      <c r="V18" s="652" t="str">
        <f ca="1">AE6</f>
        <v>December,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December</v>
      </c>
      <c r="V19" s="652" t="str">
        <f ca="1">U19&amp;" "&amp;Year_four_digits</f>
        <v>December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December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December</v>
      </c>
      <c r="V20" s="179"/>
      <c r="W20" s="179"/>
      <c r="X20" s="430">
        <f ca="1">$AE$8+D20</f>
        <v>43800</v>
      </c>
      <c r="Y20" s="568" t="str">
        <f ca="1">IF(Y14="f",T20&amp;". "&amp;" "&amp;R20&amp;" "&amp;U20&amp;" "&amp;$AE$7,T20&amp;". "&amp;U20&amp;" "&amp;R20&amp;", "&amp;$AE$7)</f>
        <v>Sun. December 1, 2019</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December</v>
      </c>
      <c r="V21" s="184"/>
      <c r="W21" s="179"/>
      <c r="X21" s="430">
        <f ca="1">$AE$8+D21</f>
        <v>43799</v>
      </c>
      <c r="Y21" s="568" t="str">
        <f t="shared" ref="Y21:Y84" ca="1" si="14">IF(Y15="f",T21&amp;". "&amp;" "&amp;R21&amp;" "&amp;U21&amp;" "&amp;$AE$7,T21&amp;". "&amp;U21&amp;" "&amp;R21&amp;", "&amp;$AE$7)</f>
        <v>Sat. December , 2019</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December</v>
      </c>
      <c r="V22" s="184"/>
      <c r="W22" s="179"/>
      <c r="X22" s="430">
        <f t="shared" ref="X22:X85" ca="1" si="17">$AE$8+D22</f>
        <v>43799</v>
      </c>
      <c r="Y22" s="568" t="str">
        <f t="shared" ca="1" si="14"/>
        <v>Sat. December , 2019</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December</v>
      </c>
      <c r="V23" s="184"/>
      <c r="W23" s="179"/>
      <c r="X23" s="430">
        <f t="shared" ca="1" si="17"/>
        <v>43799</v>
      </c>
      <c r="Y23" s="568" t="str">
        <f t="shared" ca="1" si="14"/>
        <v>Sat. December , 2019</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December</v>
      </c>
      <c r="V24" s="184"/>
      <c r="W24" s="179"/>
      <c r="X24" s="430">
        <f t="shared" ca="1" si="17"/>
        <v>43799</v>
      </c>
      <c r="Y24" s="568" t="str">
        <f t="shared" ca="1" si="14"/>
        <v>Sat. December , 2019</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December</v>
      </c>
      <c r="V25" s="184"/>
      <c r="W25" s="179"/>
      <c r="X25" s="430">
        <f t="shared" ca="1" si="17"/>
        <v>43799</v>
      </c>
      <c r="Y25" s="568" t="str">
        <f t="shared" ca="1" si="14"/>
        <v>Sat. December , 2019</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December</v>
      </c>
      <c r="V26" s="184"/>
      <c r="W26" s="179"/>
      <c r="X26" s="430">
        <f t="shared" ca="1" si="17"/>
        <v>43799</v>
      </c>
      <c r="Y26" s="568" t="str">
        <f t="shared" ca="1" si="14"/>
        <v>Sat. December , 2019</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December</v>
      </c>
      <c r="V27" s="184"/>
      <c r="W27" s="179"/>
      <c r="X27" s="430">
        <f t="shared" ca="1" si="17"/>
        <v>43799</v>
      </c>
      <c r="Y27" s="568" t="str">
        <f t="shared" ca="1" si="14"/>
        <v>Sat. December , 2019</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December</v>
      </c>
      <c r="V28" s="184"/>
      <c r="W28" s="179"/>
      <c r="X28" s="430">
        <f t="shared" ca="1" si="17"/>
        <v>43799</v>
      </c>
      <c r="Y28" s="568" t="str">
        <f t="shared" ca="1" si="14"/>
        <v>Sat. December , 2019</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December</v>
      </c>
      <c r="V29" s="184"/>
      <c r="W29" s="179"/>
      <c r="X29" s="430">
        <f t="shared" ca="1" si="17"/>
        <v>43799</v>
      </c>
      <c r="Y29" s="568" t="str">
        <f t="shared" ca="1" si="14"/>
        <v>Sat. December , 2019</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December</v>
      </c>
      <c r="V30" s="184"/>
      <c r="W30" s="179"/>
      <c r="X30" s="430">
        <f t="shared" ca="1" si="17"/>
        <v>43799</v>
      </c>
      <c r="Y30" s="568" t="str">
        <f t="shared" ca="1" si="14"/>
        <v>Sat. December , 2019</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December</v>
      </c>
      <c r="V31" s="184"/>
      <c r="W31" s="179"/>
      <c r="X31" s="430">
        <f t="shared" ca="1" si="17"/>
        <v>43799</v>
      </c>
      <c r="Y31" s="568" t="str">
        <f t="shared" ca="1" si="14"/>
        <v>Sat. December , 2019</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December</v>
      </c>
      <c r="V32" s="184"/>
      <c r="W32" s="179"/>
      <c r="X32" s="430">
        <f t="shared" ca="1" si="17"/>
        <v>43799</v>
      </c>
      <c r="Y32" s="568" t="str">
        <f t="shared" ca="1" si="14"/>
        <v>Sat. December , 2019</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December</v>
      </c>
      <c r="V33" s="184"/>
      <c r="W33" s="179"/>
      <c r="X33" s="430">
        <f t="shared" ca="1" si="17"/>
        <v>43799</v>
      </c>
      <c r="Y33" s="568" t="str">
        <f t="shared" ca="1" si="14"/>
        <v>Sat. December , 2019</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December</v>
      </c>
      <c r="V34" s="184"/>
      <c r="W34" s="179"/>
      <c r="X34" s="430">
        <f t="shared" ca="1" si="17"/>
        <v>43799</v>
      </c>
      <c r="Y34" s="568" t="str">
        <f t="shared" ca="1" si="14"/>
        <v>Sat. December , 2019</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December</v>
      </c>
      <c r="V35" s="184"/>
      <c r="W35" s="179"/>
      <c r="X35" s="430">
        <f t="shared" ca="1" si="17"/>
        <v>43799</v>
      </c>
      <c r="Y35" s="568" t="str">
        <f t="shared" ca="1" si="14"/>
        <v>Sat. December , 2019</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December</v>
      </c>
      <c r="V36" s="184"/>
      <c r="W36" s="179"/>
      <c r="X36" s="430">
        <f t="shared" ca="1" si="17"/>
        <v>43799</v>
      </c>
      <c r="Y36" s="568" t="str">
        <f t="shared" ca="1" si="14"/>
        <v>Sat. December , 2019</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December</v>
      </c>
      <c r="V37" s="184"/>
      <c r="W37" s="179"/>
      <c r="X37" s="430">
        <f t="shared" ca="1" si="17"/>
        <v>43799</v>
      </c>
      <c r="Y37" s="568" t="str">
        <f t="shared" ca="1" si="14"/>
        <v>Sat. December , 2019</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December</v>
      </c>
      <c r="V38" s="184"/>
      <c r="W38" s="179"/>
      <c r="X38" s="430">
        <f t="shared" ca="1" si="17"/>
        <v>43799</v>
      </c>
      <c r="Y38" s="568" t="str">
        <f t="shared" ca="1" si="14"/>
        <v>Sat. December , 2019</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December</v>
      </c>
      <c r="V39" s="184"/>
      <c r="W39" s="179"/>
      <c r="X39" s="430">
        <f t="shared" ca="1" si="17"/>
        <v>43799</v>
      </c>
      <c r="Y39" s="568" t="str">
        <f t="shared" ca="1" si="14"/>
        <v>Sat. December , 2019</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December</v>
      </c>
      <c r="V40" s="184"/>
      <c r="W40" s="179"/>
      <c r="X40" s="430">
        <f t="shared" ca="1" si="17"/>
        <v>43799</v>
      </c>
      <c r="Y40" s="568" t="str">
        <f t="shared" ca="1" si="14"/>
        <v>Sat. December , 2019</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December</v>
      </c>
      <c r="V41" s="184"/>
      <c r="W41" s="179"/>
      <c r="X41" s="430">
        <f t="shared" ca="1" si="17"/>
        <v>43799</v>
      </c>
      <c r="Y41" s="568" t="str">
        <f t="shared" ca="1" si="14"/>
        <v>Sat. December , 2019</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December</v>
      </c>
      <c r="V42" s="184"/>
      <c r="W42" s="179"/>
      <c r="X42" s="430">
        <f t="shared" ca="1" si="17"/>
        <v>43799</v>
      </c>
      <c r="Y42" s="568" t="str">
        <f t="shared" ca="1" si="14"/>
        <v>Sat. December , 2019</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December</v>
      </c>
      <c r="V43" s="184"/>
      <c r="W43" s="179"/>
      <c r="X43" s="430">
        <f t="shared" ca="1" si="17"/>
        <v>43799</v>
      </c>
      <c r="Y43" s="568" t="str">
        <f t="shared" ca="1" si="14"/>
        <v>Sat. December , 2019</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December</v>
      </c>
      <c r="V44" s="184"/>
      <c r="W44" s="179"/>
      <c r="X44" s="430">
        <f t="shared" ca="1" si="17"/>
        <v>43799</v>
      </c>
      <c r="Y44" s="568" t="str">
        <f t="shared" ca="1" si="14"/>
        <v>Sat. December , 2019</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December</v>
      </c>
      <c r="V45" s="184"/>
      <c r="W45" s="179"/>
      <c r="X45" s="430">
        <f t="shared" ca="1" si="17"/>
        <v>43799</v>
      </c>
      <c r="Y45" s="568" t="str">
        <f t="shared" ca="1" si="14"/>
        <v>Sat. December , 2019</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December</v>
      </c>
      <c r="V46" s="184"/>
      <c r="W46" s="179"/>
      <c r="X46" s="430">
        <f t="shared" ca="1" si="17"/>
        <v>43799</v>
      </c>
      <c r="Y46" s="568" t="str">
        <f t="shared" ca="1" si="14"/>
        <v>Sat. December , 2019</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December</v>
      </c>
      <c r="V47" s="184"/>
      <c r="W47" s="179"/>
      <c r="X47" s="430">
        <f t="shared" ca="1" si="17"/>
        <v>43799</v>
      </c>
      <c r="Y47" s="568" t="str">
        <f t="shared" ca="1" si="14"/>
        <v>Sat. December , 2019</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December</v>
      </c>
      <c r="V48" s="184"/>
      <c r="W48" s="179"/>
      <c r="X48" s="430">
        <f t="shared" ca="1" si="17"/>
        <v>43799</v>
      </c>
      <c r="Y48" s="568" t="str">
        <f t="shared" ca="1" si="14"/>
        <v>Sat. December , 2019</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December</v>
      </c>
      <c r="V49" s="184"/>
      <c r="W49" s="179"/>
      <c r="X49" s="430">
        <f t="shared" ca="1" si="17"/>
        <v>43799</v>
      </c>
      <c r="Y49" s="568" t="str">
        <f t="shared" ca="1" si="14"/>
        <v>Sat. December , 2019</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December</v>
      </c>
      <c r="V50" s="184"/>
      <c r="W50" s="179"/>
      <c r="X50" s="430">
        <f t="shared" ca="1" si="17"/>
        <v>43799</v>
      </c>
      <c r="Y50" s="568" t="str">
        <f t="shared" ca="1" si="14"/>
        <v>Sat. December , 2019</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December</v>
      </c>
      <c r="V51" s="184"/>
      <c r="W51" s="179"/>
      <c r="X51" s="430">
        <f t="shared" ca="1" si="17"/>
        <v>43799</v>
      </c>
      <c r="Y51" s="568" t="str">
        <f t="shared" ca="1" si="14"/>
        <v>Sat. December , 2019</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December</v>
      </c>
      <c r="V52" s="184"/>
      <c r="W52" s="179"/>
      <c r="X52" s="430">
        <f t="shared" ca="1" si="17"/>
        <v>43799</v>
      </c>
      <c r="Y52" s="568" t="str">
        <f t="shared" ca="1" si="14"/>
        <v>Sat. December , 2019</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December</v>
      </c>
      <c r="V53" s="184"/>
      <c r="W53" s="179"/>
      <c r="X53" s="430">
        <f t="shared" ca="1" si="17"/>
        <v>43799</v>
      </c>
      <c r="Y53" s="568" t="str">
        <f t="shared" ca="1" si="14"/>
        <v>Sat. December , 2019</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December</v>
      </c>
      <c r="V54" s="184"/>
      <c r="W54" s="179"/>
      <c r="X54" s="430">
        <f t="shared" ca="1" si="17"/>
        <v>43799</v>
      </c>
      <c r="Y54" s="568" t="str">
        <f t="shared" ca="1" si="14"/>
        <v>Sat. December , 2019</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December</v>
      </c>
      <c r="V55" s="184"/>
      <c r="W55" s="179"/>
      <c r="X55" s="430">
        <f t="shared" ca="1" si="17"/>
        <v>43799</v>
      </c>
      <c r="Y55" s="568" t="str">
        <f t="shared" ca="1" si="14"/>
        <v>Sat. December , 2019</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December</v>
      </c>
      <c r="V56" s="184"/>
      <c r="W56" s="179"/>
      <c r="X56" s="430">
        <f t="shared" ca="1" si="17"/>
        <v>43799</v>
      </c>
      <c r="Y56" s="568" t="str">
        <f t="shared" ca="1" si="14"/>
        <v>Sat. December , 2019</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December</v>
      </c>
      <c r="V57" s="184"/>
      <c r="W57" s="179"/>
      <c r="X57" s="430">
        <f t="shared" ca="1" si="17"/>
        <v>43799</v>
      </c>
      <c r="Y57" s="568" t="str">
        <f t="shared" ca="1" si="14"/>
        <v>Sat. December , 2019</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December</v>
      </c>
      <c r="V58" s="184"/>
      <c r="W58" s="179"/>
      <c r="X58" s="430">
        <f t="shared" ca="1" si="17"/>
        <v>43799</v>
      </c>
      <c r="Y58" s="568" t="str">
        <f t="shared" ca="1" si="14"/>
        <v>Sat. December , 2019</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December</v>
      </c>
      <c r="V59" s="184"/>
      <c r="W59" s="179"/>
      <c r="X59" s="430">
        <f t="shared" ca="1" si="17"/>
        <v>43799</v>
      </c>
      <c r="Y59" s="568" t="str">
        <f t="shared" ca="1" si="14"/>
        <v>Sat. December , 2019</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December</v>
      </c>
      <c r="V60" s="184"/>
      <c r="W60" s="179"/>
      <c r="X60" s="430">
        <f t="shared" ca="1" si="17"/>
        <v>43799</v>
      </c>
      <c r="Y60" s="568" t="str">
        <f t="shared" ca="1" si="14"/>
        <v>Sat. December , 2019</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December</v>
      </c>
      <c r="V61" s="184"/>
      <c r="W61" s="179"/>
      <c r="X61" s="430">
        <f t="shared" ca="1" si="17"/>
        <v>43799</v>
      </c>
      <c r="Y61" s="568" t="str">
        <f t="shared" ca="1" si="14"/>
        <v>Sat. December , 2019</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December</v>
      </c>
      <c r="V62" s="184"/>
      <c r="W62" s="179"/>
      <c r="X62" s="430">
        <f t="shared" ca="1" si="17"/>
        <v>43799</v>
      </c>
      <c r="Y62" s="568" t="str">
        <f t="shared" ca="1" si="14"/>
        <v>Sat. December , 2019</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December</v>
      </c>
      <c r="V63" s="184"/>
      <c r="W63" s="179"/>
      <c r="X63" s="430">
        <f t="shared" ca="1" si="17"/>
        <v>43799</v>
      </c>
      <c r="Y63" s="568" t="str">
        <f t="shared" ca="1" si="14"/>
        <v>Sat. December , 2019</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December</v>
      </c>
      <c r="V64" s="184"/>
      <c r="W64" s="179"/>
      <c r="X64" s="430">
        <f t="shared" ca="1" si="17"/>
        <v>43799</v>
      </c>
      <c r="Y64" s="568" t="str">
        <f t="shared" ca="1" si="14"/>
        <v>Sat. December , 2019</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December</v>
      </c>
      <c r="V65" s="184"/>
      <c r="W65" s="179"/>
      <c r="X65" s="430">
        <f t="shared" ca="1" si="17"/>
        <v>43799</v>
      </c>
      <c r="Y65" s="568" t="str">
        <f t="shared" ca="1" si="14"/>
        <v>Sat. December , 2019</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December</v>
      </c>
      <c r="V66" s="184"/>
      <c r="W66" s="179"/>
      <c r="X66" s="430">
        <f t="shared" ca="1" si="17"/>
        <v>43799</v>
      </c>
      <c r="Y66" s="568" t="str">
        <f t="shared" ca="1" si="14"/>
        <v>Sat. December , 2019</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December</v>
      </c>
      <c r="V67" s="184"/>
      <c r="W67" s="179"/>
      <c r="X67" s="430">
        <f t="shared" ca="1" si="17"/>
        <v>43799</v>
      </c>
      <c r="Y67" s="568" t="str">
        <f t="shared" ca="1" si="14"/>
        <v>Sat. December , 2019</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December</v>
      </c>
      <c r="V68" s="184"/>
      <c r="W68" s="179"/>
      <c r="X68" s="430">
        <f t="shared" ca="1" si="17"/>
        <v>43799</v>
      </c>
      <c r="Y68" s="568" t="str">
        <f t="shared" ca="1" si="14"/>
        <v>Sat. December , 2019</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December</v>
      </c>
      <c r="V69" s="184"/>
      <c r="W69" s="179"/>
      <c r="X69" s="430">
        <f t="shared" ca="1" si="17"/>
        <v>43799</v>
      </c>
      <c r="Y69" s="568" t="str">
        <f t="shared" ca="1" si="14"/>
        <v>Sat. December , 2019</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December</v>
      </c>
      <c r="V70" s="184"/>
      <c r="W70" s="179"/>
      <c r="X70" s="430">
        <f t="shared" ca="1" si="17"/>
        <v>43799</v>
      </c>
      <c r="Y70" s="568" t="str">
        <f t="shared" ca="1" si="14"/>
        <v>Sat. December , 2019</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December</v>
      </c>
      <c r="V71" s="184"/>
      <c r="W71" s="179"/>
      <c r="X71" s="430">
        <f t="shared" ca="1" si="17"/>
        <v>43799</v>
      </c>
      <c r="Y71" s="568" t="str">
        <f t="shared" ca="1" si="14"/>
        <v>Sat. December , 2019</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December</v>
      </c>
      <c r="V72" s="184"/>
      <c r="W72" s="179"/>
      <c r="X72" s="430">
        <f t="shared" ca="1" si="17"/>
        <v>43799</v>
      </c>
      <c r="Y72" s="568" t="str">
        <f t="shared" ca="1" si="14"/>
        <v>Sat. December , 2019</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December</v>
      </c>
      <c r="V73" s="184"/>
      <c r="W73" s="179"/>
      <c r="X73" s="430">
        <f t="shared" ca="1" si="17"/>
        <v>43799</v>
      </c>
      <c r="Y73" s="568" t="str">
        <f t="shared" ca="1" si="14"/>
        <v>Sat. December , 2019</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December</v>
      </c>
      <c r="V74" s="184"/>
      <c r="W74" s="179"/>
      <c r="X74" s="430">
        <f t="shared" ca="1" si="17"/>
        <v>43799</v>
      </c>
      <c r="Y74" s="568" t="str">
        <f t="shared" ca="1" si="14"/>
        <v>Sat. December , 2019</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December</v>
      </c>
      <c r="V75" s="184"/>
      <c r="W75" s="179"/>
      <c r="X75" s="430">
        <f t="shared" ca="1" si="17"/>
        <v>43799</v>
      </c>
      <c r="Y75" s="568" t="str">
        <f t="shared" ca="1" si="14"/>
        <v>Sat. December , 2019</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December</v>
      </c>
      <c r="V76" s="184"/>
      <c r="W76" s="179"/>
      <c r="X76" s="430">
        <f t="shared" ca="1" si="17"/>
        <v>43799</v>
      </c>
      <c r="Y76" s="568" t="str">
        <f t="shared" ca="1" si="14"/>
        <v>Sat. December , 2019</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December</v>
      </c>
      <c r="V77" s="184"/>
      <c r="W77" s="179"/>
      <c r="X77" s="430">
        <f t="shared" ca="1" si="17"/>
        <v>43799</v>
      </c>
      <c r="Y77" s="568" t="str">
        <f t="shared" ca="1" si="14"/>
        <v>Sat. December , 2019</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December</v>
      </c>
      <c r="V78" s="184"/>
      <c r="W78" s="179"/>
      <c r="X78" s="430">
        <f t="shared" ca="1" si="17"/>
        <v>43799</v>
      </c>
      <c r="Y78" s="568" t="str">
        <f t="shared" ca="1" si="14"/>
        <v>Sat. December , 2019</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December</v>
      </c>
      <c r="V79" s="184"/>
      <c r="W79" s="179"/>
      <c r="X79" s="430">
        <f t="shared" ca="1" si="17"/>
        <v>43799</v>
      </c>
      <c r="Y79" s="568" t="str">
        <f t="shared" ca="1" si="14"/>
        <v>Sat. December , 2019</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December</v>
      </c>
      <c r="V80" s="184"/>
      <c r="W80" s="179"/>
      <c r="X80" s="430">
        <f t="shared" ca="1" si="17"/>
        <v>43799</v>
      </c>
      <c r="Y80" s="568" t="str">
        <f t="shared" ca="1" si="14"/>
        <v>Sat. December , 2019</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December</v>
      </c>
      <c r="V81" s="184"/>
      <c r="W81" s="179"/>
      <c r="X81" s="430">
        <f t="shared" ca="1" si="17"/>
        <v>43799</v>
      </c>
      <c r="Y81" s="568" t="str">
        <f t="shared" ca="1" si="14"/>
        <v>Sat. December , 2019</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December</v>
      </c>
      <c r="V82" s="184"/>
      <c r="W82" s="179"/>
      <c r="X82" s="430">
        <f t="shared" ca="1" si="17"/>
        <v>43799</v>
      </c>
      <c r="Y82" s="568" t="str">
        <f t="shared" ca="1" si="14"/>
        <v>Sat. December , 2019</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December</v>
      </c>
      <c r="V83" s="184"/>
      <c r="W83" s="179"/>
      <c r="X83" s="430">
        <f t="shared" ca="1" si="17"/>
        <v>43799</v>
      </c>
      <c r="Y83" s="568" t="str">
        <f t="shared" ca="1" si="14"/>
        <v>Sat. December , 2019</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December</v>
      </c>
      <c r="V84" s="184"/>
      <c r="W84" s="179"/>
      <c r="X84" s="430">
        <f t="shared" ca="1" si="17"/>
        <v>43799</v>
      </c>
      <c r="Y84" s="568" t="str">
        <f t="shared" ca="1" si="14"/>
        <v>Sat. December , 2019</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December</v>
      </c>
      <c r="V85" s="184"/>
      <c r="W85" s="179"/>
      <c r="X85" s="430">
        <f t="shared" ca="1" si="17"/>
        <v>43799</v>
      </c>
      <c r="Y85" s="568" t="str">
        <f t="shared" ref="Y85:Y148" ca="1" si="33">IF(Y79="f",T85&amp;". "&amp;" "&amp;R85&amp;" "&amp;U85&amp;" "&amp;$AE$7,T85&amp;". "&amp;U85&amp;" "&amp;R85&amp;", "&amp;$AE$7)</f>
        <v>Sat. December , 2019</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December</v>
      </c>
      <c r="V86" s="184"/>
      <c r="W86" s="179"/>
      <c r="X86" s="430">
        <f t="shared" ref="X86:X149" ca="1" si="36">$AE$8+D86</f>
        <v>43799</v>
      </c>
      <c r="Y86" s="568" t="str">
        <f t="shared" ca="1" si="33"/>
        <v>Sat. December , 2019</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December</v>
      </c>
      <c r="V87" s="184"/>
      <c r="W87" s="179"/>
      <c r="X87" s="430">
        <f t="shared" ca="1" si="36"/>
        <v>43799</v>
      </c>
      <c r="Y87" s="568" t="str">
        <f t="shared" ca="1" si="33"/>
        <v>Sat. December , 2019</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December</v>
      </c>
      <c r="V88" s="184"/>
      <c r="W88" s="179"/>
      <c r="X88" s="430">
        <f t="shared" ca="1" si="36"/>
        <v>43799</v>
      </c>
      <c r="Y88" s="568" t="str">
        <f t="shared" ca="1" si="33"/>
        <v>Sat. December , 2019</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December</v>
      </c>
      <c r="V89" s="184"/>
      <c r="W89" s="179"/>
      <c r="X89" s="430">
        <f t="shared" ca="1" si="36"/>
        <v>43799</v>
      </c>
      <c r="Y89" s="568" t="str">
        <f t="shared" ca="1" si="33"/>
        <v>Sat. December , 2019</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December</v>
      </c>
      <c r="V90" s="184"/>
      <c r="W90" s="179"/>
      <c r="X90" s="430">
        <f t="shared" ca="1" si="36"/>
        <v>43799</v>
      </c>
      <c r="Y90" s="568" t="str">
        <f t="shared" ca="1" si="33"/>
        <v>Sat. December , 2019</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December</v>
      </c>
      <c r="V91" s="184"/>
      <c r="W91" s="179"/>
      <c r="X91" s="430">
        <f t="shared" ca="1" si="36"/>
        <v>43799</v>
      </c>
      <c r="Y91" s="568" t="str">
        <f t="shared" ca="1" si="33"/>
        <v>Sat. December , 2019</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December</v>
      </c>
      <c r="V92" s="184"/>
      <c r="W92" s="179"/>
      <c r="X92" s="430">
        <f t="shared" ca="1" si="36"/>
        <v>43799</v>
      </c>
      <c r="Y92" s="568" t="str">
        <f t="shared" ca="1" si="33"/>
        <v>Sat. December , 2019</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December</v>
      </c>
      <c r="V93" s="184"/>
      <c r="W93" s="179"/>
      <c r="X93" s="430">
        <f t="shared" ca="1" si="36"/>
        <v>43799</v>
      </c>
      <c r="Y93" s="568" t="str">
        <f t="shared" ca="1" si="33"/>
        <v>Sat. December , 2019</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December</v>
      </c>
      <c r="V94" s="184"/>
      <c r="W94" s="179"/>
      <c r="X94" s="430">
        <f t="shared" ca="1" si="36"/>
        <v>43799</v>
      </c>
      <c r="Y94" s="568" t="str">
        <f t="shared" ca="1" si="33"/>
        <v>Sat. December , 2019</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December</v>
      </c>
      <c r="V95" s="184"/>
      <c r="W95" s="179"/>
      <c r="X95" s="430">
        <f t="shared" ca="1" si="36"/>
        <v>43799</v>
      </c>
      <c r="Y95" s="568" t="str">
        <f t="shared" ca="1" si="33"/>
        <v>Sat. December , 2019</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December</v>
      </c>
      <c r="V96" s="184"/>
      <c r="W96" s="179"/>
      <c r="X96" s="430">
        <f t="shared" ca="1" si="36"/>
        <v>43799</v>
      </c>
      <c r="Y96" s="568" t="str">
        <f t="shared" ca="1" si="33"/>
        <v>Sat. December , 2019</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December</v>
      </c>
      <c r="V97" s="184"/>
      <c r="W97" s="179"/>
      <c r="X97" s="430">
        <f t="shared" ca="1" si="36"/>
        <v>43799</v>
      </c>
      <c r="Y97" s="568" t="str">
        <f t="shared" ca="1" si="33"/>
        <v>Sat. December , 2019</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December</v>
      </c>
      <c r="V98" s="184"/>
      <c r="W98" s="179"/>
      <c r="X98" s="430">
        <f t="shared" ca="1" si="36"/>
        <v>43799</v>
      </c>
      <c r="Y98" s="568" t="str">
        <f t="shared" ca="1" si="33"/>
        <v>Sat. December , 2019</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December</v>
      </c>
      <c r="V99" s="184"/>
      <c r="W99" s="179"/>
      <c r="X99" s="430">
        <f t="shared" ca="1" si="36"/>
        <v>43799</v>
      </c>
      <c r="Y99" s="568" t="str">
        <f t="shared" ca="1" si="33"/>
        <v>Sat. December , 2019</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December</v>
      </c>
      <c r="V100" s="184"/>
      <c r="W100" s="179"/>
      <c r="X100" s="430">
        <f t="shared" ca="1" si="36"/>
        <v>43799</v>
      </c>
      <c r="Y100" s="568" t="str">
        <f t="shared" ca="1" si="33"/>
        <v>Sat. December , 2019</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December</v>
      </c>
      <c r="V101" s="184"/>
      <c r="W101" s="179"/>
      <c r="X101" s="430">
        <f t="shared" ca="1" si="36"/>
        <v>43799</v>
      </c>
      <c r="Y101" s="568" t="str">
        <f t="shared" ca="1" si="33"/>
        <v>Sat. December , 2019</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December</v>
      </c>
      <c r="V102" s="184"/>
      <c r="W102" s="179"/>
      <c r="X102" s="430">
        <f t="shared" ca="1" si="36"/>
        <v>43799</v>
      </c>
      <c r="Y102" s="568" t="str">
        <f t="shared" ca="1" si="33"/>
        <v>Sat. December , 2019</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December</v>
      </c>
      <c r="V103" s="184"/>
      <c r="W103" s="179"/>
      <c r="X103" s="430">
        <f t="shared" ca="1" si="36"/>
        <v>43799</v>
      </c>
      <c r="Y103" s="568" t="str">
        <f t="shared" ca="1" si="33"/>
        <v>Sat. December , 2019</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December</v>
      </c>
      <c r="V104" s="184"/>
      <c r="W104" s="179"/>
      <c r="X104" s="430">
        <f t="shared" ca="1" si="36"/>
        <v>43799</v>
      </c>
      <c r="Y104" s="568" t="str">
        <f t="shared" ca="1" si="33"/>
        <v>Sat. December , 2019</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December</v>
      </c>
      <c r="V105" s="184"/>
      <c r="W105" s="179"/>
      <c r="X105" s="430">
        <f t="shared" ca="1" si="36"/>
        <v>43799</v>
      </c>
      <c r="Y105" s="568" t="str">
        <f t="shared" ca="1" si="33"/>
        <v>Sat. December , 2019</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December</v>
      </c>
      <c r="V106" s="184"/>
      <c r="W106" s="179"/>
      <c r="X106" s="430">
        <f t="shared" ca="1" si="36"/>
        <v>43799</v>
      </c>
      <c r="Y106" s="568" t="str">
        <f t="shared" ca="1" si="33"/>
        <v>Sat. December , 2019</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December</v>
      </c>
      <c r="V107" s="184"/>
      <c r="W107" s="179"/>
      <c r="X107" s="430">
        <f t="shared" ca="1" si="36"/>
        <v>43799</v>
      </c>
      <c r="Y107" s="568" t="str">
        <f t="shared" ca="1" si="33"/>
        <v>Sat. December , 2019</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December</v>
      </c>
      <c r="V108" s="184"/>
      <c r="W108" s="179"/>
      <c r="X108" s="430">
        <f t="shared" ca="1" si="36"/>
        <v>43799</v>
      </c>
      <c r="Y108" s="568" t="str">
        <f t="shared" ca="1" si="33"/>
        <v>Sat. December , 2019</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December</v>
      </c>
      <c r="V109" s="184"/>
      <c r="W109" s="179"/>
      <c r="X109" s="430">
        <f t="shared" ca="1" si="36"/>
        <v>43799</v>
      </c>
      <c r="Y109" s="568" t="str">
        <f t="shared" ca="1" si="33"/>
        <v>Sat. December , 2019</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December</v>
      </c>
      <c r="V110" s="184"/>
      <c r="W110" s="179"/>
      <c r="X110" s="430">
        <f t="shared" ca="1" si="36"/>
        <v>43799</v>
      </c>
      <c r="Y110" s="568" t="str">
        <f t="shared" ca="1" si="33"/>
        <v>Sat. December , 2019</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December</v>
      </c>
      <c r="V111" s="184"/>
      <c r="W111" s="179"/>
      <c r="X111" s="430">
        <f t="shared" ca="1" si="36"/>
        <v>43799</v>
      </c>
      <c r="Y111" s="568" t="str">
        <f t="shared" ca="1" si="33"/>
        <v>Sat. December , 2019</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December</v>
      </c>
      <c r="V112" s="184"/>
      <c r="W112" s="179"/>
      <c r="X112" s="430">
        <f t="shared" ca="1" si="36"/>
        <v>43799</v>
      </c>
      <c r="Y112" s="568" t="str">
        <f t="shared" ca="1" si="33"/>
        <v>Sat. December , 2019</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December</v>
      </c>
      <c r="V113" s="184"/>
      <c r="W113" s="179"/>
      <c r="X113" s="430">
        <f t="shared" ca="1" si="36"/>
        <v>43799</v>
      </c>
      <c r="Y113" s="568" t="str">
        <f t="shared" ca="1" si="33"/>
        <v>Sat. December , 2019</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December</v>
      </c>
      <c r="V114" s="184"/>
      <c r="W114" s="179"/>
      <c r="X114" s="430">
        <f t="shared" ca="1" si="36"/>
        <v>43799</v>
      </c>
      <c r="Y114" s="568" t="str">
        <f t="shared" ca="1" si="33"/>
        <v>Sat. December , 2019</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December</v>
      </c>
      <c r="V115" s="184"/>
      <c r="W115" s="179"/>
      <c r="X115" s="430">
        <f t="shared" ca="1" si="36"/>
        <v>43799</v>
      </c>
      <c r="Y115" s="568" t="str">
        <f t="shared" ca="1" si="33"/>
        <v>Sat. December , 2019</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December</v>
      </c>
      <c r="V116" s="184"/>
      <c r="W116" s="179"/>
      <c r="X116" s="430">
        <f t="shared" ca="1" si="36"/>
        <v>43799</v>
      </c>
      <c r="Y116" s="568" t="str">
        <f t="shared" ca="1" si="33"/>
        <v>Sat. December , 2019</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December</v>
      </c>
      <c r="V117" s="184"/>
      <c r="W117" s="179"/>
      <c r="X117" s="430">
        <f t="shared" ca="1" si="36"/>
        <v>43799</v>
      </c>
      <c r="Y117" s="568" t="str">
        <f t="shared" ca="1" si="33"/>
        <v>Sat. December , 2019</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December</v>
      </c>
      <c r="V118" s="184"/>
      <c r="W118" s="179"/>
      <c r="X118" s="430">
        <f t="shared" ca="1" si="36"/>
        <v>43799</v>
      </c>
      <c r="Y118" s="568" t="str">
        <f t="shared" ca="1" si="33"/>
        <v>Sat. December , 2019</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December</v>
      </c>
      <c r="V119" s="184"/>
      <c r="W119" s="179"/>
      <c r="X119" s="430">
        <f t="shared" ca="1" si="36"/>
        <v>43799</v>
      </c>
      <c r="Y119" s="568" t="str">
        <f t="shared" ca="1" si="33"/>
        <v>Sat. December , 2019</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December</v>
      </c>
      <c r="V120" s="184"/>
      <c r="W120" s="179"/>
      <c r="X120" s="430">
        <f t="shared" ca="1" si="36"/>
        <v>43799</v>
      </c>
      <c r="Y120" s="568" t="str">
        <f t="shared" ca="1" si="33"/>
        <v>Sat. December , 2019</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December</v>
      </c>
      <c r="V121" s="184"/>
      <c r="W121" s="179"/>
      <c r="X121" s="430">
        <f t="shared" ca="1" si="36"/>
        <v>43799</v>
      </c>
      <c r="Y121" s="568" t="str">
        <f t="shared" ca="1" si="33"/>
        <v>Sat. December , 2019</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December</v>
      </c>
      <c r="V122" s="184"/>
      <c r="W122" s="179"/>
      <c r="X122" s="430">
        <f t="shared" ca="1" si="36"/>
        <v>43799</v>
      </c>
      <c r="Y122" s="568" t="str">
        <f t="shared" ca="1" si="33"/>
        <v>Sat. December , 2019</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December</v>
      </c>
      <c r="V123" s="184"/>
      <c r="W123" s="179"/>
      <c r="X123" s="430">
        <f t="shared" ca="1" si="36"/>
        <v>43799</v>
      </c>
      <c r="Y123" s="568" t="str">
        <f t="shared" ca="1" si="33"/>
        <v>Sat. December , 2019</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December</v>
      </c>
      <c r="V124" s="184"/>
      <c r="W124" s="179"/>
      <c r="X124" s="430">
        <f t="shared" ca="1" si="36"/>
        <v>43799</v>
      </c>
      <c r="Y124" s="568" t="str">
        <f t="shared" ca="1" si="33"/>
        <v>Sat. December , 2019</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December</v>
      </c>
      <c r="V125" s="184"/>
      <c r="W125" s="179"/>
      <c r="X125" s="430">
        <f t="shared" ca="1" si="36"/>
        <v>43799</v>
      </c>
      <c r="Y125" s="568" t="str">
        <f t="shared" ca="1" si="33"/>
        <v>Sat. December , 2019</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December</v>
      </c>
      <c r="V126" s="184"/>
      <c r="W126" s="179"/>
      <c r="X126" s="430">
        <f t="shared" ca="1" si="36"/>
        <v>43799</v>
      </c>
      <c r="Y126" s="568" t="str">
        <f t="shared" ca="1" si="33"/>
        <v>Sat. December , 2019</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December</v>
      </c>
      <c r="V127" s="184"/>
      <c r="W127" s="179"/>
      <c r="X127" s="430">
        <f t="shared" ca="1" si="36"/>
        <v>43799</v>
      </c>
      <c r="Y127" s="568" t="str">
        <f t="shared" ca="1" si="33"/>
        <v>Sat. December , 2019</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December</v>
      </c>
      <c r="V128" s="184"/>
      <c r="W128" s="179"/>
      <c r="X128" s="430">
        <f t="shared" ca="1" si="36"/>
        <v>43799</v>
      </c>
      <c r="Y128" s="568" t="str">
        <f t="shared" ca="1" si="33"/>
        <v>Sat. December , 2019</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December</v>
      </c>
      <c r="V129" s="184"/>
      <c r="W129" s="179"/>
      <c r="X129" s="430">
        <f t="shared" ca="1" si="36"/>
        <v>43799</v>
      </c>
      <c r="Y129" s="568" t="str">
        <f t="shared" ca="1" si="33"/>
        <v>Sat. December , 2019</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December</v>
      </c>
      <c r="V130" s="184"/>
      <c r="W130" s="179"/>
      <c r="X130" s="430">
        <f t="shared" ca="1" si="36"/>
        <v>43799</v>
      </c>
      <c r="Y130" s="568" t="str">
        <f t="shared" ca="1" si="33"/>
        <v>Sat. December , 2019</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December</v>
      </c>
      <c r="V131" s="184"/>
      <c r="W131" s="179"/>
      <c r="X131" s="430">
        <f t="shared" ca="1" si="36"/>
        <v>43799</v>
      </c>
      <c r="Y131" s="568" t="str">
        <f t="shared" ca="1" si="33"/>
        <v>Sat. December , 2019</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December</v>
      </c>
      <c r="V132" s="184"/>
      <c r="W132" s="179"/>
      <c r="X132" s="430">
        <f t="shared" ca="1" si="36"/>
        <v>43799</v>
      </c>
      <c r="Y132" s="568" t="str">
        <f t="shared" ca="1" si="33"/>
        <v>Sat. December , 2019</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December</v>
      </c>
      <c r="V133" s="184"/>
      <c r="W133" s="179"/>
      <c r="X133" s="430">
        <f t="shared" ca="1" si="36"/>
        <v>43799</v>
      </c>
      <c r="Y133" s="568" t="str">
        <f t="shared" ca="1" si="33"/>
        <v>Sat. December , 2019</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December</v>
      </c>
      <c r="V134" s="184"/>
      <c r="W134" s="179"/>
      <c r="X134" s="430">
        <f t="shared" ca="1" si="36"/>
        <v>43799</v>
      </c>
      <c r="Y134" s="568" t="str">
        <f t="shared" ca="1" si="33"/>
        <v>Sat. December , 2019</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December</v>
      </c>
      <c r="V135" s="184"/>
      <c r="W135" s="179"/>
      <c r="X135" s="430">
        <f t="shared" ca="1" si="36"/>
        <v>43799</v>
      </c>
      <c r="Y135" s="568" t="str">
        <f t="shared" ca="1" si="33"/>
        <v>Sat. December , 2019</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December</v>
      </c>
      <c r="V136" s="184"/>
      <c r="W136" s="179"/>
      <c r="X136" s="430">
        <f t="shared" ca="1" si="36"/>
        <v>43799</v>
      </c>
      <c r="Y136" s="568" t="str">
        <f t="shared" ca="1" si="33"/>
        <v>Sat. December , 2019</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December</v>
      </c>
      <c r="V137" s="184"/>
      <c r="W137" s="179"/>
      <c r="X137" s="430">
        <f t="shared" ca="1" si="36"/>
        <v>43799</v>
      </c>
      <c r="Y137" s="568" t="str">
        <f t="shared" ca="1" si="33"/>
        <v>Sat. December , 2019</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December</v>
      </c>
      <c r="V138" s="184"/>
      <c r="W138" s="179"/>
      <c r="X138" s="430">
        <f t="shared" ca="1" si="36"/>
        <v>43799</v>
      </c>
      <c r="Y138" s="568" t="str">
        <f t="shared" ca="1" si="33"/>
        <v>Sat. December , 2019</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December</v>
      </c>
      <c r="V139" s="184"/>
      <c r="W139" s="179"/>
      <c r="X139" s="430">
        <f t="shared" ca="1" si="36"/>
        <v>43799</v>
      </c>
      <c r="Y139" s="568" t="str">
        <f t="shared" ca="1" si="33"/>
        <v>Sat. December , 2019</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December</v>
      </c>
      <c r="V140" s="184"/>
      <c r="W140" s="179"/>
      <c r="X140" s="430">
        <f t="shared" ca="1" si="36"/>
        <v>43799</v>
      </c>
      <c r="Y140" s="568" t="str">
        <f t="shared" ca="1" si="33"/>
        <v>Sat. December , 2019</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December</v>
      </c>
      <c r="V141" s="184"/>
      <c r="W141" s="179"/>
      <c r="X141" s="430">
        <f t="shared" ca="1" si="36"/>
        <v>43799</v>
      </c>
      <c r="Y141" s="568" t="str">
        <f t="shared" ca="1" si="33"/>
        <v>Sat. December , 2019</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December</v>
      </c>
      <c r="V142" s="184"/>
      <c r="W142" s="179"/>
      <c r="X142" s="430">
        <f t="shared" ca="1" si="36"/>
        <v>43799</v>
      </c>
      <c r="Y142" s="568" t="str">
        <f t="shared" ca="1" si="33"/>
        <v>Sat. December , 2019</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December</v>
      </c>
      <c r="V143" s="184"/>
      <c r="W143" s="179"/>
      <c r="X143" s="430">
        <f t="shared" ca="1" si="36"/>
        <v>43799</v>
      </c>
      <c r="Y143" s="568" t="str">
        <f t="shared" ca="1" si="33"/>
        <v>Sat. December , 2019</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December</v>
      </c>
      <c r="V144" s="184"/>
      <c r="W144" s="179"/>
      <c r="X144" s="430">
        <f t="shared" ca="1" si="36"/>
        <v>43799</v>
      </c>
      <c r="Y144" s="568" t="str">
        <f t="shared" ca="1" si="33"/>
        <v>Sat. December , 2019</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December</v>
      </c>
      <c r="V145" s="184"/>
      <c r="W145" s="179"/>
      <c r="X145" s="430">
        <f t="shared" ca="1" si="36"/>
        <v>43799</v>
      </c>
      <c r="Y145" s="568" t="str">
        <f t="shared" ca="1" si="33"/>
        <v>Sat. December , 2019</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December</v>
      </c>
      <c r="V146" s="184"/>
      <c r="W146" s="179"/>
      <c r="X146" s="430">
        <f t="shared" ca="1" si="36"/>
        <v>43799</v>
      </c>
      <c r="Y146" s="568" t="str">
        <f t="shared" ca="1" si="33"/>
        <v>Sat. December , 2019</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December</v>
      </c>
      <c r="V147" s="184"/>
      <c r="W147" s="179"/>
      <c r="X147" s="430">
        <f t="shared" ca="1" si="36"/>
        <v>43799</v>
      </c>
      <c r="Y147" s="568" t="str">
        <f t="shared" ca="1" si="33"/>
        <v>Sat. December , 2019</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December</v>
      </c>
      <c r="V148" s="184"/>
      <c r="W148" s="179"/>
      <c r="X148" s="430">
        <f t="shared" ca="1" si="36"/>
        <v>43799</v>
      </c>
      <c r="Y148" s="568" t="str">
        <f t="shared" ca="1" si="33"/>
        <v>Sat. December , 2019</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December</v>
      </c>
      <c r="V149" s="184"/>
      <c r="W149" s="179"/>
      <c r="X149" s="430">
        <f t="shared" ca="1" si="36"/>
        <v>43799</v>
      </c>
      <c r="Y149" s="568" t="str">
        <f t="shared" ref="Y149:Y194" ca="1" si="52">IF(Y143="f",T149&amp;". "&amp;" "&amp;R149&amp;" "&amp;U149&amp;" "&amp;$AE$7,T149&amp;". "&amp;U149&amp;" "&amp;R149&amp;", "&amp;$AE$7)</f>
        <v>Sat. December , 2019</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December</v>
      </c>
      <c r="V150" s="184"/>
      <c r="W150" s="179"/>
      <c r="X150" s="430">
        <f t="shared" ref="X150:X194" ca="1" si="55">$AE$8+D150</f>
        <v>43799</v>
      </c>
      <c r="Y150" s="568" t="str">
        <f t="shared" ca="1" si="52"/>
        <v>Sat. December , 2019</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December</v>
      </c>
      <c r="V151" s="184"/>
      <c r="W151" s="179"/>
      <c r="X151" s="430">
        <f t="shared" ca="1" si="55"/>
        <v>43799</v>
      </c>
      <c r="Y151" s="568" t="str">
        <f t="shared" ca="1" si="52"/>
        <v>Sat. December , 2019</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December</v>
      </c>
      <c r="V152" s="184"/>
      <c r="W152" s="179"/>
      <c r="X152" s="430">
        <f t="shared" ca="1" si="55"/>
        <v>43799</v>
      </c>
      <c r="Y152" s="568" t="str">
        <f t="shared" ca="1" si="52"/>
        <v>Sat. December , 2019</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December</v>
      </c>
      <c r="V153" s="184"/>
      <c r="W153" s="179"/>
      <c r="X153" s="430">
        <f t="shared" ca="1" si="55"/>
        <v>43799</v>
      </c>
      <c r="Y153" s="568" t="str">
        <f t="shared" ca="1" si="52"/>
        <v>Sat. December , 2019</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December</v>
      </c>
      <c r="V154" s="184"/>
      <c r="W154" s="179"/>
      <c r="X154" s="430">
        <f t="shared" ca="1" si="55"/>
        <v>43799</v>
      </c>
      <c r="Y154" s="568" t="str">
        <f t="shared" ca="1" si="52"/>
        <v>Sat. December , 2019</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December</v>
      </c>
      <c r="V155" s="184"/>
      <c r="W155" s="179"/>
      <c r="X155" s="430">
        <f t="shared" ca="1" si="55"/>
        <v>43799</v>
      </c>
      <c r="Y155" s="568" t="str">
        <f t="shared" ca="1" si="52"/>
        <v>Sat. December , 2019</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December</v>
      </c>
      <c r="V156" s="184"/>
      <c r="W156" s="179"/>
      <c r="X156" s="430">
        <f t="shared" ca="1" si="55"/>
        <v>43799</v>
      </c>
      <c r="Y156" s="568" t="str">
        <f t="shared" ca="1" si="52"/>
        <v>Sat. December , 2019</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December</v>
      </c>
      <c r="V157" s="184"/>
      <c r="W157" s="179"/>
      <c r="X157" s="430">
        <f t="shared" ca="1" si="55"/>
        <v>43799</v>
      </c>
      <c r="Y157" s="568" t="str">
        <f t="shared" ca="1" si="52"/>
        <v>Sat. December , 2019</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December</v>
      </c>
      <c r="V158" s="184"/>
      <c r="W158" s="179"/>
      <c r="X158" s="430">
        <f t="shared" ca="1" si="55"/>
        <v>43799</v>
      </c>
      <c r="Y158" s="568" t="str">
        <f t="shared" ca="1" si="52"/>
        <v>Sat. December , 2019</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December</v>
      </c>
      <c r="V159" s="184"/>
      <c r="W159" s="179"/>
      <c r="X159" s="430">
        <f t="shared" ca="1" si="55"/>
        <v>43799</v>
      </c>
      <c r="Y159" s="568" t="str">
        <f t="shared" ca="1" si="52"/>
        <v>Sat. December , 2019</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December</v>
      </c>
      <c r="V160" s="184"/>
      <c r="W160" s="179"/>
      <c r="X160" s="430">
        <f t="shared" ca="1" si="55"/>
        <v>43799</v>
      </c>
      <c r="Y160" s="568" t="str">
        <f t="shared" ca="1" si="52"/>
        <v>Sat. December , 2019</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December</v>
      </c>
      <c r="V161" s="184"/>
      <c r="W161" s="179"/>
      <c r="X161" s="430">
        <f t="shared" ca="1" si="55"/>
        <v>43799</v>
      </c>
      <c r="Y161" s="568" t="str">
        <f t="shared" ca="1" si="52"/>
        <v>Sat. December , 2019</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December</v>
      </c>
      <c r="V162" s="184"/>
      <c r="W162" s="179"/>
      <c r="X162" s="430">
        <f t="shared" ca="1" si="55"/>
        <v>43799</v>
      </c>
      <c r="Y162" s="568" t="str">
        <f t="shared" ca="1" si="52"/>
        <v>Sat. December , 2019</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December</v>
      </c>
      <c r="V163" s="184"/>
      <c r="W163" s="179"/>
      <c r="X163" s="430">
        <f t="shared" ca="1" si="55"/>
        <v>43799</v>
      </c>
      <c r="Y163" s="568" t="str">
        <f t="shared" ca="1" si="52"/>
        <v>Sat. December , 2019</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December</v>
      </c>
      <c r="V164" s="184"/>
      <c r="W164" s="179"/>
      <c r="X164" s="430">
        <f t="shared" ca="1" si="55"/>
        <v>43799</v>
      </c>
      <c r="Y164" s="568" t="str">
        <f t="shared" ca="1" si="52"/>
        <v>Sat. December , 2019</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December</v>
      </c>
      <c r="V165" s="184"/>
      <c r="W165" s="179"/>
      <c r="X165" s="430">
        <f t="shared" ca="1" si="55"/>
        <v>43799</v>
      </c>
      <c r="Y165" s="568" t="str">
        <f t="shared" ca="1" si="52"/>
        <v>Sat. December , 2019</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December</v>
      </c>
      <c r="V166" s="184"/>
      <c r="W166" s="179"/>
      <c r="X166" s="430">
        <f t="shared" ca="1" si="55"/>
        <v>43799</v>
      </c>
      <c r="Y166" s="568" t="str">
        <f t="shared" ca="1" si="52"/>
        <v>Sat. December , 2019</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December</v>
      </c>
      <c r="V167" s="184"/>
      <c r="W167" s="179"/>
      <c r="X167" s="430">
        <f t="shared" ca="1" si="55"/>
        <v>43799</v>
      </c>
      <c r="Y167" s="568" t="str">
        <f t="shared" ca="1" si="52"/>
        <v>Sat. December , 2019</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December</v>
      </c>
      <c r="V168" s="184"/>
      <c r="W168" s="179"/>
      <c r="X168" s="430">
        <f t="shared" ca="1" si="55"/>
        <v>43799</v>
      </c>
      <c r="Y168" s="568" t="str">
        <f t="shared" ca="1" si="52"/>
        <v>Sat. December , 2019</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December</v>
      </c>
      <c r="V169" s="184"/>
      <c r="W169" s="179"/>
      <c r="X169" s="430">
        <f t="shared" ca="1" si="55"/>
        <v>43799</v>
      </c>
      <c r="Y169" s="568" t="str">
        <f t="shared" ca="1" si="52"/>
        <v>Sat. December , 2019</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December</v>
      </c>
      <c r="V170" s="184"/>
      <c r="W170" s="179"/>
      <c r="X170" s="430">
        <f t="shared" ca="1" si="55"/>
        <v>43799</v>
      </c>
      <c r="Y170" s="568" t="str">
        <f t="shared" ca="1" si="52"/>
        <v>Sat. December , 2019</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December</v>
      </c>
      <c r="V171" s="184"/>
      <c r="W171" s="179"/>
      <c r="X171" s="430">
        <f t="shared" ca="1" si="55"/>
        <v>43799</v>
      </c>
      <c r="Y171" s="568" t="str">
        <f t="shared" ca="1" si="52"/>
        <v>Sat. December , 2019</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December</v>
      </c>
      <c r="V172" s="184"/>
      <c r="W172" s="179"/>
      <c r="X172" s="430">
        <f t="shared" ca="1" si="55"/>
        <v>43799</v>
      </c>
      <c r="Y172" s="568" t="str">
        <f t="shared" ca="1" si="52"/>
        <v>Sat. December , 2019</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December</v>
      </c>
      <c r="V173" s="184"/>
      <c r="W173" s="179"/>
      <c r="X173" s="430">
        <f t="shared" ca="1" si="55"/>
        <v>43799</v>
      </c>
      <c r="Y173" s="568" t="str">
        <f t="shared" ca="1" si="52"/>
        <v>Sat. December , 2019</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December</v>
      </c>
      <c r="V174" s="184"/>
      <c r="W174" s="179"/>
      <c r="X174" s="430">
        <f t="shared" ca="1" si="55"/>
        <v>43799</v>
      </c>
      <c r="Y174" s="568" t="str">
        <f t="shared" ca="1" si="52"/>
        <v>Sat. December , 2019</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December</v>
      </c>
      <c r="V175" s="184"/>
      <c r="W175" s="179"/>
      <c r="X175" s="430">
        <f t="shared" ca="1" si="55"/>
        <v>43799</v>
      </c>
      <c r="Y175" s="568" t="str">
        <f t="shared" ca="1" si="52"/>
        <v>Sat. December , 2019</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December</v>
      </c>
      <c r="V176" s="184"/>
      <c r="W176" s="179"/>
      <c r="X176" s="430">
        <f t="shared" ca="1" si="55"/>
        <v>43799</v>
      </c>
      <c r="Y176" s="568" t="str">
        <f t="shared" ca="1" si="52"/>
        <v>Sat. December , 2019</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December</v>
      </c>
      <c r="V177" s="184"/>
      <c r="W177" s="179"/>
      <c r="X177" s="430">
        <f t="shared" ca="1" si="55"/>
        <v>43799</v>
      </c>
      <c r="Y177" s="568" t="str">
        <f t="shared" ca="1" si="52"/>
        <v>Sat. December , 2019</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December</v>
      </c>
      <c r="V178" s="184"/>
      <c r="W178" s="179"/>
      <c r="X178" s="430">
        <f t="shared" ca="1" si="55"/>
        <v>43799</v>
      </c>
      <c r="Y178" s="568" t="str">
        <f t="shared" ca="1" si="52"/>
        <v>Sat. December , 2019</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December</v>
      </c>
      <c r="V179" s="184"/>
      <c r="W179" s="179"/>
      <c r="X179" s="430">
        <f t="shared" ca="1" si="55"/>
        <v>43799</v>
      </c>
      <c r="Y179" s="568" t="str">
        <f t="shared" ca="1" si="52"/>
        <v>Sat. December , 2019</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December</v>
      </c>
      <c r="V180" s="184"/>
      <c r="W180" s="179"/>
      <c r="X180" s="430">
        <f t="shared" ca="1" si="55"/>
        <v>43799</v>
      </c>
      <c r="Y180" s="568" t="str">
        <f t="shared" ca="1" si="52"/>
        <v>Sat. December , 2019</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December</v>
      </c>
      <c r="V181" s="184"/>
      <c r="W181" s="179"/>
      <c r="X181" s="430">
        <f t="shared" ca="1" si="55"/>
        <v>43799</v>
      </c>
      <c r="Y181" s="568" t="str">
        <f t="shared" ca="1" si="52"/>
        <v>Sat. December , 2019</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December</v>
      </c>
      <c r="V182" s="184"/>
      <c r="W182" s="179"/>
      <c r="X182" s="430">
        <f t="shared" ca="1" si="55"/>
        <v>43799</v>
      </c>
      <c r="Y182" s="568" t="str">
        <f t="shared" ca="1" si="52"/>
        <v>Sat. December , 2019</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December</v>
      </c>
      <c r="V183" s="184"/>
      <c r="W183" s="179"/>
      <c r="X183" s="430">
        <f t="shared" ca="1" si="55"/>
        <v>43799</v>
      </c>
      <c r="Y183" s="568" t="str">
        <f t="shared" ca="1" si="52"/>
        <v>Sat. December , 2019</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December</v>
      </c>
      <c r="V184" s="184"/>
      <c r="W184" s="179"/>
      <c r="X184" s="430">
        <f t="shared" ca="1" si="55"/>
        <v>43799</v>
      </c>
      <c r="Y184" s="568" t="str">
        <f t="shared" ca="1" si="52"/>
        <v>Sat. December , 2019</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December</v>
      </c>
      <c r="V185" s="184"/>
      <c r="W185" s="179"/>
      <c r="X185" s="430">
        <f t="shared" ca="1" si="55"/>
        <v>43799</v>
      </c>
      <c r="Y185" s="568" t="str">
        <f t="shared" ca="1" si="52"/>
        <v>Sat. December , 2019</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December</v>
      </c>
      <c r="V186" s="184"/>
      <c r="W186" s="179"/>
      <c r="X186" s="430">
        <f t="shared" ca="1" si="55"/>
        <v>43799</v>
      </c>
      <c r="Y186" s="568" t="str">
        <f t="shared" ca="1" si="52"/>
        <v>Sat. December , 2019</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December</v>
      </c>
      <c r="V187" s="184"/>
      <c r="W187" s="179"/>
      <c r="X187" s="430">
        <f t="shared" ca="1" si="55"/>
        <v>43799</v>
      </c>
      <c r="Y187" s="568" t="str">
        <f t="shared" ca="1" si="52"/>
        <v>Sat. December , 2019</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December</v>
      </c>
      <c r="V188" s="184"/>
      <c r="W188" s="179"/>
      <c r="X188" s="430">
        <f t="shared" ca="1" si="55"/>
        <v>43799</v>
      </c>
      <c r="Y188" s="568" t="str">
        <f t="shared" ca="1" si="52"/>
        <v>Sat. December , 2019</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December</v>
      </c>
      <c r="V189" s="184"/>
      <c r="W189" s="179"/>
      <c r="X189" s="430">
        <f t="shared" ca="1" si="55"/>
        <v>43799</v>
      </c>
      <c r="Y189" s="568" t="str">
        <f t="shared" ca="1" si="52"/>
        <v>Sat. December , 2019</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December</v>
      </c>
      <c r="V190" s="184"/>
      <c r="W190" s="179"/>
      <c r="X190" s="430">
        <f t="shared" ca="1" si="55"/>
        <v>43799</v>
      </c>
      <c r="Y190" s="568" t="str">
        <f t="shared" ca="1" si="52"/>
        <v>Sat. December , 2019</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December</v>
      </c>
      <c r="V191" s="184"/>
      <c r="W191" s="179"/>
      <c r="X191" s="430">
        <f t="shared" ca="1" si="55"/>
        <v>43799</v>
      </c>
      <c r="Y191" s="568" t="str">
        <f t="shared" ca="1" si="52"/>
        <v>Sat. December , 2019</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December</v>
      </c>
      <c r="V192" s="184"/>
      <c r="W192" s="179"/>
      <c r="X192" s="430">
        <f t="shared" ca="1" si="55"/>
        <v>43799</v>
      </c>
      <c r="Y192" s="568" t="str">
        <f t="shared" ca="1" si="52"/>
        <v>Sat. December , 2019</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December</v>
      </c>
      <c r="V193" s="184"/>
      <c r="W193" s="179"/>
      <c r="X193" s="430">
        <f t="shared" ca="1" si="55"/>
        <v>43799</v>
      </c>
      <c r="Y193" s="568" t="str">
        <f t="shared" ca="1" si="52"/>
        <v>Sat. December , 2019</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December</v>
      </c>
      <c r="V194" s="184"/>
      <c r="W194" s="179"/>
      <c r="X194" s="430">
        <f t="shared" ca="1" si="55"/>
        <v>43799</v>
      </c>
      <c r="Y194" s="568" t="str">
        <f t="shared" ca="1" si="52"/>
        <v>Sat. December , 2019</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1" spans="1:256" hidden="1"/>
    <row r="2" spans="1:256" hidden="1"/>
    <row r="3" spans="1:256" s="4" customFormat="1" ht="36.75" customHeight="1">
      <c r="B3" s="495" t="str">
        <f>'NTS ONLY_set_year'!E108</f>
        <v>Payments to Employer</v>
      </c>
      <c r="C3" s="496"/>
      <c r="D3" s="496"/>
      <c r="E3" s="496"/>
      <c r="F3" s="645"/>
      <c r="G3" s="647" t="str">
        <f>Instructions!$B$5</f>
        <v>For more information, see:</v>
      </c>
      <c r="U3" s="571">
        <f>I7</f>
        <v>43875</v>
      </c>
      <c r="V3" s="572">
        <f>U3-44</f>
        <v>43831</v>
      </c>
    </row>
    <row r="4" spans="1:256">
      <c r="F4" s="646"/>
      <c r="G4" s="648" t="str">
        <f>Instructions!$B$6</f>
        <v>Car expenses and benefits  – A tax guide</v>
      </c>
      <c r="I4" s="453">
        <f>DATE(Year_four_digits+1,1,1)</f>
        <v>43831</v>
      </c>
      <c r="U4" s="573" t="str">
        <f>TEXT(U$3,"Mmmm")</f>
        <v>February</v>
      </c>
      <c r="V4" s="573" t="str">
        <f>TEXT(V$3,"Mmmm")</f>
        <v>January</v>
      </c>
      <c r="Z4" s="917" t="s">
        <v>364</v>
      </c>
      <c r="AA4" s="918"/>
      <c r="AB4" s="918"/>
      <c r="AC4" s="918"/>
      <c r="AD4" s="918"/>
      <c r="AE4" s="918"/>
      <c r="AF4" s="919"/>
      <c r="AG4" s="919"/>
      <c r="AH4" s="919"/>
      <c r="AI4" s="919"/>
      <c r="AJ4" s="919"/>
      <c r="AK4" s="919"/>
      <c r="AL4" s="919"/>
      <c r="AM4" s="919"/>
    </row>
    <row r="5" spans="1:256" ht="4.5" customHeight="1">
      <c r="U5" s="573"/>
      <c r="V5" s="573"/>
    </row>
    <row r="6" spans="1:256" s="159" customFormat="1" ht="23.25" customHeight="1" thickBot="1">
      <c r="B6" s="913" t="str">
        <f>'NTS ONLY_set_year'!E109</f>
        <v>Payments you made to your employer in the year or within 45 days after year end should be recorded here.</v>
      </c>
      <c r="C6" s="913"/>
      <c r="D6" s="913"/>
      <c r="E6" s="913"/>
      <c r="F6" s="913"/>
      <c r="G6" s="913"/>
      <c r="I6" s="453">
        <f>DATE(Year_four_digits,1,1)</f>
        <v>43466</v>
      </c>
      <c r="J6" s="159" t="str">
        <f>I7&amp;J7&amp;K7&amp;L7</f>
        <v>43875Fri. February 14, 2020</v>
      </c>
      <c r="N6" s="455" t="str">
        <f>TEXT($I$6,"Ddd, ")&amp;TEXT($I$6,"Mmmm ")&amp;TEXT($I$6,"Dd, ")&amp;TEXT($I$6,"Yyyy")</f>
        <v>Tue, January 01, 2019</v>
      </c>
      <c r="U6" s="573" t="str">
        <f>TEXT(U$3," Yyyy")</f>
        <v xml:space="preserve"> 2020</v>
      </c>
      <c r="V6" s="573" t="str">
        <f>TEXT(V$3," Yyyy")</f>
        <v xml:space="preserve"> 2020</v>
      </c>
    </row>
    <row r="7" spans="1:256" s="159" customFormat="1" ht="18" customHeight="1" thickBot="1">
      <c r="B7" s="914" t="str">
        <f>'NTS ONLY_set_year'!E107&amp;X13&amp;'NTS ONLY_set_year'!E25&amp;TEXT(I7-99,"Yyyy")&amp;" or "&amp;TEXT(I7,"Yyyy")&amp;".)"</f>
        <v>(Payments made from January 1, 2020, to February 14, 2020, can reduce your automobile benefit for EITHER 2019 or 2020.)</v>
      </c>
      <c r="C7" s="914"/>
      <c r="D7" s="914"/>
      <c r="E7" s="914"/>
      <c r="F7" s="914"/>
      <c r="G7" s="914"/>
      <c r="I7" s="453">
        <f>DATE(Year_four_digits+1,1,45)</f>
        <v>43875</v>
      </c>
      <c r="J7" s="484" t="str">
        <f>$I$9&amp;$J$9&amp;$K$9&amp;$L$9</f>
        <v>Fri. February 14, 2020</v>
      </c>
      <c r="U7" s="574" t="str">
        <f>TEXT(U$3,"d")</f>
        <v>14</v>
      </c>
      <c r="V7" s="574" t="str">
        <f>TEXT(V$3,"d")</f>
        <v>1</v>
      </c>
      <c r="Y7" s="640" t="s">
        <v>362</v>
      </c>
      <c r="Z7" s="640" t="str">
        <f>'NTS ONLY_set_year'!E107&amp;TEXT(I7-44,"Mmmm d, Yyyy")&amp;" to "&amp;TEXT(I7,"Mmmm d, Yyyy")&amp;'NTS ONLY_set_year'!E25&amp;TEXT(I7,"Yyyy")&amp;" or "&amp;TEXT(I7-99,"Yyyy")&amp;".)"</f>
        <v>(Payments made from January 1, 2020 to February 14, 2020 can reduce your automobile benefit for EITHER 2020 or 2019.)</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5"/>
      <c r="C9" s="916"/>
      <c r="D9" s="916"/>
      <c r="E9" s="498"/>
      <c r="F9" s="556">
        <f>SUMIF(M$14:M$58,"Current",F$14:$F58)</f>
        <v>0</v>
      </c>
      <c r="G9" s="559" t="str">
        <f>'NTS ONLY_set_year'!E76&amp;Year_four_digits</f>
        <v>In 2019</v>
      </c>
      <c r="I9" s="454" t="str">
        <f>TEXT(DATE(Year_four_digits+1,1,45),"Ddd. ")</f>
        <v xml:space="preserve">Fri. </v>
      </c>
      <c r="J9" s="454" t="str">
        <f>TEXT(DATE(Year_four_digits+1,1,45),"Mmmm ")</f>
        <v xml:space="preserve">February </v>
      </c>
      <c r="K9" s="454" t="str">
        <f>TEXT(DATE(Year_four_digits+1,1,45),"Dd, ")</f>
        <v xml:space="preserve">14, </v>
      </c>
      <c r="L9" s="454" t="str">
        <f>TEXT(DATE(Year_four_digits+1,1,45),"Yyyy")</f>
        <v>2020</v>
      </c>
      <c r="U9" s="575" t="str">
        <f>TEXT(U3,"Mmmm d, Yyyy")&amp;","</f>
        <v>February 14, 2020,</v>
      </c>
      <c r="V9" s="575" t="str">
        <f>TEXT(V3,"Mmmm d, Yyyy")&amp;","</f>
        <v>January 1, 2020,</v>
      </c>
      <c r="Y9" s="640" t="s">
        <v>363</v>
      </c>
      <c r="Z9" s="640" t="str">
        <f>'NTS ONLY_set_year'!E107&amp;TEXT(I7-44,"Mmmm d, Yyyy")&amp;" to "&amp;TEXT(I7,"Mmmm d, Yyyy")&amp;'NTS ONLY_set_year'!E25&amp;TEXT(I7,"Yyyy")&amp;" or "&amp;TEXT(I7-99,"Yyyy")&amp;".)"</f>
        <v>(Payments made from January 1, 2020 to February 14, 2020 can reduce your automobile benefit for EITHER 2020 or 2019.)</v>
      </c>
      <c r="AA9" s="640"/>
      <c r="AB9" s="640"/>
      <c r="AC9" s="640"/>
      <c r="AD9" s="640"/>
      <c r="AE9" s="640"/>
      <c r="AF9" s="640"/>
      <c r="AG9" s="640"/>
      <c r="AH9" s="640"/>
      <c r="AI9" s="640"/>
      <c r="AJ9" s="640"/>
      <c r="AK9" s="640"/>
      <c r="IV9" s="159" t="s">
        <v>391</v>
      </c>
    </row>
    <row r="10" spans="1:256" s="159" customFormat="1" ht="17.100000000000001" customHeight="1">
      <c r="A10" s="487"/>
      <c r="B10" s="915"/>
      <c r="C10" s="916"/>
      <c r="D10" s="916"/>
      <c r="E10" s="498"/>
      <c r="F10" s="557">
        <f>SUMIF(M$14:M$58,"Next 45 days",F$14:$F59)</f>
        <v>0</v>
      </c>
      <c r="G10" s="560" t="str">
        <f>'NTS ONLY_set_year'!E77&amp;Year_four_digits+1</f>
        <v>In first 45 days of 2020</v>
      </c>
      <c r="J10" s="485"/>
      <c r="U10" s="159" t="str">
        <f>U7&amp;U8&amp;U6&amp;","</f>
        <v>14 février 2020,</v>
      </c>
      <c r="V10" s="159" t="str">
        <f>V7&amp;V8&amp;V6&amp;","</f>
        <v>1 janvier 2020,</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2020,</v>
      </c>
      <c r="V13" s="576" t="str">
        <f>IF('NTS ONLY_set_year'!$B$3="f",V10,V9)</f>
        <v>January 1, 2020,</v>
      </c>
      <c r="W13" s="463" t="str">
        <f>IF('NTS ONLY_set_year'!$B$3="f"," au "," to ")</f>
        <v xml:space="preserve"> to </v>
      </c>
      <c r="X13" s="577" t="str">
        <f>V13&amp;W13&amp;U13</f>
        <v>January 1, 2020, to February 14, 2020,</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sheetPr>
  <dimension ref="A1:IV50"/>
  <sheetViews>
    <sheetView showGridLines="0" showRowColHeaders="0" tabSelected="1" topLeftCell="A22" zoomScale="148" zoomScaleNormal="148" workbookViewId="0"/>
  </sheetViews>
  <sheetFormatPr defaultColWidth="0" defaultRowHeight="13.2"/>
  <cols>
    <col min="1" max="1" width="4.88671875" style="614" customWidth="1"/>
    <col min="2" max="2" width="98.109375" style="599" customWidth="1"/>
    <col min="3" max="3" width="3.44140625" style="614" customWidth="1"/>
    <col min="4" max="4" width="3.44140625" style="614" hidden="1" customWidth="1"/>
    <col min="5" max="5" width="86.44140625" style="599" hidden="1" customWidth="1"/>
    <col min="6" max="6" width="122.6640625" style="599" hidden="1" customWidth="1"/>
    <col min="7" max="7" width="0" style="614" hidden="1" customWidth="1"/>
    <col min="8" max="8" width="51.109375" style="614" hidden="1" customWidth="1"/>
    <col min="9" max="255" width="0" style="614" hidden="1" customWidth="1"/>
    <col min="256" max="16384" width="2.5546875" style="614" hidden="1"/>
  </cols>
  <sheetData>
    <row r="1" spans="1:256" ht="3" customHeight="1">
      <c r="F1" s="615"/>
    </row>
    <row r="2" spans="1:256" ht="3" customHeight="1">
      <c r="F2" s="615"/>
    </row>
    <row r="3" spans="1:256" ht="45.6">
      <c r="A3" s="616"/>
      <c r="B3" s="676" t="str">
        <f t="shared" ref="B3:B41" si="0">IF(ISBLANK(E3),"",IF(Language="f",F3,E3))</f>
        <v>Car expenses and benefits log – Instructions</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 customHeight="1">
      <c r="A5" s="700"/>
      <c r="B5" s="705" t="str">
        <f t="shared" si="0"/>
        <v>For more information, see:</v>
      </c>
      <c r="E5" s="618" t="s">
        <v>413</v>
      </c>
      <c r="F5" s="619" t="s">
        <v>418</v>
      </c>
    </row>
    <row r="6" spans="1:256" ht="15.75" customHeight="1">
      <c r="A6" s="700"/>
      <c r="B6" s="706" t="str">
        <f t="shared" si="0"/>
        <v>Car expenses and benefits  – A tax guide</v>
      </c>
      <c r="E6" s="620" t="s">
        <v>446</v>
      </c>
      <c r="F6" s="623" t="s">
        <v>414</v>
      </c>
    </row>
    <row r="7" spans="1:256" ht="7.5" customHeight="1">
      <c r="A7" s="700"/>
      <c r="B7" s="562" t="str">
        <f t="shared" si="0"/>
        <v/>
      </c>
      <c r="E7" s="611"/>
      <c r="F7" s="562"/>
    </row>
    <row r="8" spans="1:256" s="624" customFormat="1" ht="13.8">
      <c r="A8" s="702"/>
      <c r="B8" s="625" t="str">
        <f t="shared" si="0"/>
        <v>Colours In Spreadsheet</v>
      </c>
      <c r="E8" s="626" t="s">
        <v>327</v>
      </c>
      <c r="F8" s="625" t="s">
        <v>393</v>
      </c>
    </row>
    <row r="9" spans="1:256" s="624" customFormat="1">
      <c r="A9" s="702"/>
      <c r="B9" s="627" t="str">
        <f t="shared" si="0"/>
        <v>The following colours are used for the cells:</v>
      </c>
      <c r="E9" s="628" t="s">
        <v>415</v>
      </c>
      <c r="F9" s="627" t="s">
        <v>421</v>
      </c>
    </row>
    <row r="10" spans="1:256" s="624" customFormat="1">
      <c r="A10" s="702"/>
      <c r="B10" s="629" t="str">
        <f t="shared" si="0"/>
        <v>–   Yellow or amber – text or numbers that you enter.</v>
      </c>
      <c r="E10" s="630" t="s">
        <v>402</v>
      </c>
      <c r="F10" s="629" t="s">
        <v>403</v>
      </c>
    </row>
    <row r="11" spans="1:256" s="624" customFormat="1">
      <c r="A11" s="702"/>
      <c r="B11" s="629" t="str">
        <f t="shared" si="0"/>
        <v xml:space="preserve">–   Black or grey – headings or instructions. </v>
      </c>
      <c r="E11" s="630" t="s">
        <v>404</v>
      </c>
      <c r="F11" s="629" t="s">
        <v>405</v>
      </c>
    </row>
    <row r="12" spans="1:256" s="624" customFormat="1">
      <c r="A12" s="702"/>
      <c r="B12" s="629" t="str">
        <f t="shared" si="0"/>
        <v xml:space="preserve">–   White – results calculated by the spreadsheet. </v>
      </c>
      <c r="E12" s="630" t="s">
        <v>406</v>
      </c>
      <c r="F12" s="629" t="s">
        <v>407</v>
      </c>
    </row>
    <row r="13" spans="1:256" s="624" customFormat="1">
      <c r="A13" s="702"/>
      <c r="B13" s="629" t="str">
        <f t="shared" si="0"/>
        <v>–   Red or orange – possible problems.</v>
      </c>
      <c r="E13" s="630" t="s">
        <v>408</v>
      </c>
      <c r="F13" s="629" t="s">
        <v>409</v>
      </c>
    </row>
    <row r="14" spans="1:256" s="624" customFormat="1" ht="9" customHeight="1">
      <c r="A14" s="702"/>
      <c r="B14" s="631" t="str">
        <f t="shared" si="0"/>
        <v/>
      </c>
      <c r="E14" s="632"/>
      <c r="F14" s="631"/>
    </row>
    <row r="15" spans="1:256" s="624" customFormat="1" ht="13.8">
      <c r="A15" s="702"/>
      <c r="B15" s="625" t="str">
        <f t="shared" si="0"/>
        <v xml:space="preserve">Two Sections </v>
      </c>
      <c r="E15" s="626" t="s">
        <v>442</v>
      </c>
      <c r="F15" s="625" t="s">
        <v>443</v>
      </c>
    </row>
    <row r="16" spans="1:256" s="624" customFormat="1" ht="3" customHeight="1">
      <c r="A16" s="702"/>
      <c r="B16" s="627" t="str">
        <f t="shared" si="0"/>
        <v/>
      </c>
      <c r="E16" s="628"/>
      <c r="F16" s="627"/>
    </row>
    <row r="17" spans="1:6" s="624" customFormat="1">
      <c r="A17" s="702"/>
      <c r="B17" s="631" t="str">
        <f t="shared" si="0"/>
        <v xml:space="preserve">1.  Annual Summary </v>
      </c>
      <c r="E17" s="632" t="s">
        <v>386</v>
      </c>
      <c r="F17" s="631" t="s">
        <v>399</v>
      </c>
    </row>
    <row r="18" spans="1:6" s="624" customFormat="1">
      <c r="A18" s="702"/>
      <c r="B18" s="631" t="str">
        <f t="shared" si="0"/>
        <v/>
      </c>
      <c r="E18" s="632"/>
    </row>
    <row r="19" spans="1:6" s="624" customFormat="1">
      <c r="A19" s="702"/>
      <c r="B19" s="631" t="str">
        <f t="shared" si="0"/>
        <v/>
      </c>
      <c r="E19" s="632"/>
      <c r="F19" s="627" t="s">
        <v>328</v>
      </c>
    </row>
    <row r="20" spans="1:6" s="624" customFormat="1" ht="22.8">
      <c r="A20" s="702"/>
      <c r="B20" s="627" t="str">
        <f t="shared" si="0"/>
        <v>Use the Annual Summary to enter the year, any special notes
and (towards the left) any months for which no car was available.</v>
      </c>
      <c r="E20" s="628" t="s">
        <v>416</v>
      </c>
      <c r="F20" s="627" t="s">
        <v>394</v>
      </c>
    </row>
    <row r="21" spans="1:6" s="624" customFormat="1">
      <c r="A21" s="702"/>
      <c r="B21" s="627" t="str">
        <f t="shared" si="0"/>
        <v xml:space="preserve"> </v>
      </c>
      <c r="E21" s="628" t="s">
        <v>328</v>
      </c>
      <c r="F21" s="627"/>
    </row>
    <row r="22" spans="1:6" s="624" customFormat="1" ht="3.9" customHeight="1">
      <c r="A22" s="702"/>
      <c r="B22" s="627" t="str">
        <f t="shared" si="0"/>
        <v/>
      </c>
      <c r="E22" s="628"/>
      <c r="F22" s="629"/>
    </row>
    <row r="23" spans="1:6" s="624" customFormat="1">
      <c r="A23" s="702"/>
      <c r="B23" s="627" t="str">
        <f t="shared" si="0"/>
        <v>The Annual Summary provides:</v>
      </c>
      <c r="E23" s="628" t="s">
        <v>329</v>
      </c>
      <c r="F23" s="627" t="s">
        <v>395</v>
      </c>
    </row>
    <row r="24" spans="1:6" s="624" customFormat="1">
      <c r="A24" s="702"/>
      <c r="B24" s="629" t="str">
        <f t="shared" si="0"/>
        <v xml:space="preserve">–   Top – numbers you will need for income tax purposes. </v>
      </c>
      <c r="E24" s="630" t="s">
        <v>410</v>
      </c>
      <c r="F24" s="629" t="s">
        <v>411</v>
      </c>
    </row>
    <row r="25" spans="1:6" s="624" customFormat="1" ht="22.8">
      <c r="A25" s="702"/>
      <c r="B25" s="629" t="str">
        <f t="shared" si="0"/>
        <v>–   Bottom – diagnostics to help you spot errors (e.g., typos); sometimes no correction is needed.</v>
      </c>
      <c r="E25" s="630" t="s">
        <v>412</v>
      </c>
      <c r="F25" s="629" t="s">
        <v>422</v>
      </c>
    </row>
    <row r="26" spans="1:6" s="624" customFormat="1" ht="9" customHeight="1">
      <c r="A26" s="702"/>
      <c r="B26" s="629" t="str">
        <f t="shared" si="0"/>
        <v/>
      </c>
      <c r="E26" s="630"/>
      <c r="F26" s="627"/>
    </row>
    <row r="27" spans="1:6" s="624" customFormat="1">
      <c r="A27" s="702"/>
      <c r="B27" s="631" t="str">
        <f t="shared" si="0"/>
        <v>2.  Monthly Logs</v>
      </c>
      <c r="D27" s="633"/>
      <c r="E27" s="632" t="s">
        <v>385</v>
      </c>
      <c r="F27" s="631" t="s">
        <v>400</v>
      </c>
    </row>
    <row r="28" spans="1:6" s="624" customFormat="1">
      <c r="A28" s="702"/>
      <c r="B28" s="631" t="str">
        <f t="shared" si="0"/>
        <v/>
      </c>
      <c r="D28" s="633"/>
      <c r="E28" s="632"/>
      <c r="F28" s="629"/>
    </row>
    <row r="29" spans="1:6" s="624" customFormat="1">
      <c r="A29" s="702"/>
      <c r="B29" s="631" t="str">
        <f t="shared" si="0"/>
        <v/>
      </c>
      <c r="D29" s="633"/>
      <c r="E29" s="632"/>
      <c r="F29" s="627"/>
    </row>
    <row r="30" spans="1:6" s="624" customFormat="1">
      <c r="A30" s="702"/>
      <c r="B30" s="627" t="str">
        <f t="shared" si="0"/>
        <v>Use the monthly logs to record dates, distances and expenditures:</v>
      </c>
      <c r="E30" s="628" t="s">
        <v>439</v>
      </c>
      <c r="F30" s="627" t="s">
        <v>437</v>
      </c>
    </row>
    <row r="31" spans="1:6" s="624" customFormat="1">
      <c r="A31" s="702"/>
      <c r="B31" s="629" t="str">
        <f t="shared" si="0"/>
        <v>–   Top – Fill out at the beginning or end of the month, as appropriate.</v>
      </c>
      <c r="E31" s="630" t="s">
        <v>434</v>
      </c>
      <c r="F31" s="638" t="s">
        <v>423</v>
      </c>
    </row>
    <row r="32" spans="1:6" s="624" customFormat="1" ht="22.8">
      <c r="A32" s="702"/>
      <c r="B32" s="629" t="str">
        <f t="shared" si="0"/>
        <v>–   Bottom – Fill out daily. (If you did not use the car for business purposes, enter only the date). 
      To the right of "C. Destination" enter only numbers, not text.</v>
      </c>
      <c r="E32" s="630" t="s">
        <v>455</v>
      </c>
      <c r="F32" s="638" t="s">
        <v>424</v>
      </c>
    </row>
    <row r="33" spans="1:6" s="624" customFormat="1" ht="9" customHeight="1">
      <c r="A33" s="702"/>
      <c r="B33" s="627" t="str">
        <f t="shared" si="0"/>
        <v/>
      </c>
      <c r="E33" s="628"/>
      <c r="F33" s="629"/>
    </row>
    <row r="34" spans="1:6" s="624" customFormat="1" hidden="1">
      <c r="A34" s="702"/>
      <c r="B34" s="631" t="str">
        <f t="shared" si="0"/>
        <v>3.  Payments to Employer</v>
      </c>
      <c r="E34" s="632" t="s">
        <v>384</v>
      </c>
      <c r="F34" s="631" t="s">
        <v>401</v>
      </c>
    </row>
    <row r="35" spans="1:6" s="624" customFormat="1" hidden="1">
      <c r="A35" s="702"/>
      <c r="B35" s="631" t="str">
        <f t="shared" si="0"/>
        <v/>
      </c>
      <c r="E35" s="632"/>
      <c r="F35" s="627"/>
    </row>
    <row r="36" spans="1:6" s="624" customFormat="1" hidden="1">
      <c r="A36" s="702"/>
      <c r="B36" s="631" t="str">
        <f t="shared" si="0"/>
        <v/>
      </c>
      <c r="E36" s="632"/>
      <c r="F36" s="634"/>
    </row>
    <row r="37" spans="1:6" s="624" customFormat="1" hidden="1">
      <c r="A37" s="702"/>
      <c r="B37" s="627" t="str">
        <f t="shared" si="0"/>
        <v xml:space="preserve">Record any payments you made to your employer in respect of the car(s), in the year or within 45 days after year end. </v>
      </c>
      <c r="E37" s="628" t="s">
        <v>417</v>
      </c>
      <c r="F37" s="627" t="s">
        <v>396</v>
      </c>
    </row>
    <row r="38" spans="1:6" s="624" customFormat="1" ht="9" customHeight="1">
      <c r="A38" s="702"/>
      <c r="B38" s="627" t="str">
        <f t="shared" si="0"/>
        <v/>
      </c>
      <c r="E38" s="628"/>
      <c r="F38" s="634"/>
    </row>
    <row r="39" spans="1:6" s="624" customFormat="1" ht="13.8">
      <c r="A39" s="702"/>
      <c r="B39" s="625" t="str">
        <f t="shared" si="0"/>
        <v>Feedback</v>
      </c>
      <c r="E39" s="626" t="s">
        <v>326</v>
      </c>
      <c r="F39" s="625" t="s">
        <v>397</v>
      </c>
    </row>
    <row r="40" spans="1:6" s="624" customFormat="1">
      <c r="A40" s="702"/>
      <c r="B40" s="627" t="str">
        <f t="shared" si="0"/>
        <v>Please send any comments to:</v>
      </c>
      <c r="E40" s="635" t="s">
        <v>330</v>
      </c>
      <c r="F40" s="624" t="s">
        <v>398</v>
      </c>
    </row>
    <row r="41" spans="1:6" s="624" customFormat="1">
      <c r="A41" s="702"/>
      <c r="B41" s="703" t="str">
        <f t="shared" si="0"/>
        <v>tax.services@ca.pwc.com</v>
      </c>
      <c r="E41" s="637" t="s">
        <v>331</v>
      </c>
      <c r="F41" s="636" t="s">
        <v>331</v>
      </c>
    </row>
    <row r="42" spans="1:6">
      <c r="A42" s="700"/>
      <c r="B42" s="704"/>
      <c r="E42" s="621"/>
      <c r="F42" s="615"/>
    </row>
    <row r="43" spans="1:6">
      <c r="A43" s="700"/>
      <c r="B43" s="704"/>
      <c r="E43" s="621"/>
      <c r="F43" s="615"/>
    </row>
    <row r="44" spans="1:6">
      <c r="B44" s="678"/>
      <c r="E44" s="664"/>
      <c r="F44" s="664"/>
    </row>
    <row r="45" spans="1:6" ht="75.75" customHeight="1">
      <c r="B45" s="678"/>
      <c r="E45" s="665" t="s">
        <v>438</v>
      </c>
      <c r="F45" s="665" t="s">
        <v>444</v>
      </c>
    </row>
    <row r="46" spans="1:6">
      <c r="E46" s="664"/>
      <c r="F46" s="664"/>
    </row>
    <row r="47" spans="1:6">
      <c r="E47" s="664"/>
      <c r="F47" s="664"/>
    </row>
    <row r="48" spans="1: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6"/>
    <pageSetUpPr autoPageBreaks="0" fitToPage="1"/>
  </sheetPr>
  <dimension ref="A1:IU519"/>
  <sheetViews>
    <sheetView showGridLines="0" showRowColHeaders="0" zoomScaleNormal="100" workbookViewId="0">
      <pane ySplit="2" topLeftCell="A3" activePane="bottomLeft" state="frozenSplit"/>
      <selection activeCell="C5" sqref="C5"/>
      <selection pane="bottomLeft" activeCell="H40" sqref="H40"/>
    </sheetView>
  </sheetViews>
  <sheetFormatPr defaultColWidth="0" defaultRowHeight="0" customHeight="1" zeroHeight="1"/>
  <cols>
    <col min="1" max="1" width="0.88671875" customWidth="1"/>
    <col min="2" max="2" width="3.44140625" style="5" customWidth="1"/>
    <col min="3" max="3" width="4.88671875" style="5" customWidth="1"/>
    <col min="4" max="4" width="13.33203125" style="5" hidden="1" customWidth="1"/>
    <col min="5" max="5" width="10.5546875" style="5" customWidth="1"/>
    <col min="6" max="6" width="7.88671875" style="5" hidden="1" customWidth="1"/>
    <col min="7" max="7" width="10.88671875" style="5" customWidth="1"/>
    <col min="8" max="8" width="9.6640625" style="5" customWidth="1"/>
    <col min="9" max="9" width="13.33203125" style="5" customWidth="1"/>
    <col min="10" max="10" width="14.33203125" style="5" customWidth="1"/>
    <col min="11" max="11" width="11.33203125" style="5" customWidth="1"/>
    <col min="12" max="12" width="11.6640625" style="5" customWidth="1"/>
    <col min="13" max="13" width="10.44140625" style="5" customWidth="1"/>
    <col min="14" max="14" width="9.6640625" style="5" customWidth="1"/>
    <col min="15" max="15" width="12.5546875" style="5" customWidth="1"/>
    <col min="16" max="16" width="11" style="5" customWidth="1"/>
    <col min="17" max="17" width="21.109375" style="5" customWidth="1"/>
    <col min="18" max="18" width="23" style="5" customWidth="1"/>
    <col min="19" max="19" width="2.44140625" style="5" customWidth="1"/>
    <col min="20" max="20" width="1" style="5" hidden="1" customWidth="1"/>
    <col min="21" max="21" width="3.44140625" style="184" hidden="1" customWidth="1"/>
    <col min="22" max="22" width="14.5546875" style="184" hidden="1" customWidth="1"/>
    <col min="23" max="23" width="16.109375" style="184" hidden="1" customWidth="1"/>
    <col min="24" max="24" width="4.109375" style="184" hidden="1" customWidth="1"/>
    <col min="25" max="25" width="26.6640625" style="184" hidden="1" customWidth="1"/>
    <col min="26" max="26" width="25.88671875" style="184" hidden="1" customWidth="1"/>
    <col min="27" max="27" width="27.88671875" style="184" hidden="1" customWidth="1"/>
    <col min="28" max="28" width="24.109375" style="184" hidden="1" customWidth="1"/>
    <col min="29" max="29" width="0" style="185" hidden="1" customWidth="1"/>
    <col min="30" max="30" width="0" style="184" hidden="1" customWidth="1"/>
    <col min="31" max="31" width="11.44140625" style="185" hidden="1" customWidth="1"/>
    <col min="32" max="32" width="18.33203125" style="184" hidden="1" customWidth="1"/>
    <col min="33" max="33" width="10.6640625" style="184" hidden="1" customWidth="1"/>
    <col min="34" max="34" width="16" style="184" hidden="1" customWidth="1"/>
    <col min="35" max="35" width="13.109375" style="184" hidden="1" customWidth="1"/>
    <col min="36" max="36" width="30.5546875" style="184" hidden="1" customWidth="1"/>
    <col min="37" max="37" width="24.33203125" style="184" hidden="1" customWidth="1"/>
    <col min="38" max="38" width="11.6640625" style="185" hidden="1" customWidth="1"/>
    <col min="39" max="39" width="18.109375" style="185" hidden="1" customWidth="1"/>
    <col min="40" max="40" width="11" style="185" hidden="1" customWidth="1"/>
    <col min="41" max="41" width="13.6640625" style="185" hidden="1" customWidth="1"/>
    <col min="42" max="42" width="3" style="185" hidden="1" customWidth="1"/>
    <col min="43" max="43" width="6.6640625" style="185" hidden="1" customWidth="1"/>
    <col min="44" max="44" width="11.88671875" style="185" hidden="1" customWidth="1"/>
    <col min="45" max="45" width="11.33203125" style="185" hidden="1" customWidth="1"/>
    <col min="46" max="46" width="11" style="185" hidden="1" customWidth="1"/>
    <col min="47" max="47" width="3" style="185" hidden="1" customWidth="1"/>
    <col min="48" max="48" width="6.88671875" style="185" hidden="1" customWidth="1"/>
    <col min="49" max="49" width="7.44140625" style="185" hidden="1" customWidth="1"/>
    <col min="50" max="59" width="9.44140625" style="185" hidden="1" customWidth="1"/>
    <col min="60" max="60" width="10.88671875" style="185" hidden="1" customWidth="1"/>
    <col min="61" max="61" width="7.88671875" style="185" hidden="1" customWidth="1"/>
    <col min="62" max="62" width="7" style="185" hidden="1" customWidth="1"/>
    <col min="63" max="64" width="3" style="185" hidden="1" customWidth="1"/>
    <col min="65" max="65" width="9.44140625" style="185" hidden="1" customWidth="1"/>
    <col min="66" max="68" width="3" style="185" hidden="1" customWidth="1"/>
    <col min="69" max="69" width="0" style="184" hidden="1" customWidth="1"/>
    <col min="70" max="70" width="1.33203125" style="5" hidden="1" customWidth="1"/>
    <col min="71" max="73" width="2.5546875" style="5" hidden="1" customWidth="1"/>
    <col min="74" max="255" width="0" style="5" hidden="1" customWidth="1"/>
    <col min="256" max="16384" width="2.554687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70"/>
      <c r="V1" s="771"/>
      <c r="W1" s="771"/>
      <c r="X1" s="771"/>
      <c r="Y1" s="771"/>
      <c r="Z1" s="771"/>
      <c r="AA1" s="771"/>
      <c r="AB1" s="771"/>
      <c r="AC1" s="771"/>
      <c r="AD1" s="771"/>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5" t="str">
        <f>IF(AND(ISNUMBER(AF7),AF7&gt;2000,AF7&lt;2999),Year_four_digits&amp;" ","")&amp;'NTS ONLY_set_year'!$E$35&amp;IF($V$7=$V$4,IF('NTS ONLY_set_year'!B1="y",""," ("&amp;'NTS ONLY_set_year'!$E$113&amp;")"),"")</f>
        <v>2019 Car expenses and benefits log – Annual summary</v>
      </c>
      <c r="C2" s="786"/>
      <c r="D2" s="786"/>
      <c r="E2" s="786"/>
      <c r="F2" s="786"/>
      <c r="G2" s="786"/>
      <c r="H2" s="786"/>
      <c r="I2" s="786"/>
      <c r="J2" s="786"/>
      <c r="K2" s="786"/>
      <c r="L2" s="786"/>
      <c r="M2" s="786"/>
      <c r="N2" s="786"/>
      <c r="O2" s="786"/>
      <c r="P2" s="786"/>
      <c r="Q2" s="783"/>
      <c r="R2" s="784"/>
      <c r="S2" s="147"/>
      <c r="T2" s="82"/>
      <c r="U2" s="772" t="s">
        <v>0</v>
      </c>
      <c r="V2" s="773"/>
      <c r="W2" s="773"/>
      <c r="X2" s="773"/>
      <c r="Y2" s="773"/>
      <c r="Z2" s="773"/>
      <c r="AA2" s="773"/>
      <c r="AB2" s="773"/>
      <c r="AC2" s="773"/>
      <c r="AD2" s="773"/>
      <c r="AE2" s="773"/>
      <c r="AF2" s="773"/>
      <c r="AG2" s="773"/>
      <c r="AH2" s="773"/>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7" t="str">
        <f>'NTS ONLY_set_year'!$E$137</f>
        <v>Type in yellow or amber cells only in all worksheets. Start by entering the year, below. (2019 shows when no year has been entered.)</v>
      </c>
      <c r="C3" s="788"/>
      <c r="D3" s="788"/>
      <c r="E3" s="788"/>
      <c r="F3" s="788"/>
      <c r="G3" s="788"/>
      <c r="H3" s="788"/>
      <c r="I3" s="788"/>
      <c r="J3" s="788"/>
      <c r="K3" s="789"/>
      <c r="L3" s="5"/>
      <c r="M3" s="474"/>
      <c r="N3" s="475"/>
      <c r="O3" s="701"/>
      <c r="P3" s="790"/>
      <c r="Q3" s="791"/>
      <c r="R3" s="791"/>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88"/>
      <c r="C4" s="788"/>
      <c r="D4" s="788"/>
      <c r="E4" s="788"/>
      <c r="F4" s="788"/>
      <c r="G4" s="788"/>
      <c r="H4" s="788"/>
      <c r="I4" s="788"/>
      <c r="J4" s="788"/>
      <c r="K4" s="789"/>
      <c r="L4" s="54"/>
      <c r="M4" s="146"/>
      <c r="N4" s="146"/>
      <c r="O4" s="777"/>
      <c r="P4" s="778"/>
      <c r="Q4" s="778"/>
      <c r="R4" s="778"/>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88"/>
      <c r="C5" s="788"/>
      <c r="D5" s="788"/>
      <c r="E5" s="788"/>
      <c r="F5" s="788"/>
      <c r="G5" s="788"/>
      <c r="H5" s="788"/>
      <c r="I5" s="788"/>
      <c r="J5" s="788"/>
      <c r="K5" s="789"/>
      <c r="L5" s="781" t="str">
        <f>'NTS ONLY_set_year'!$E$128</f>
        <v>Total of monthly summaries</v>
      </c>
      <c r="M5" s="782"/>
      <c r="N5" s="782"/>
      <c r="O5" s="782"/>
      <c r="P5" s="782"/>
      <c r="Q5" s="782"/>
      <c r="R5" s="782"/>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4">
        <f>IF(OR(NOT(ISNUMBER(Year_four_digits)),Year_four_digits&lt;1990),"- -",Year_four_digits)</f>
        <v>2019</v>
      </c>
      <c r="C6" s="715"/>
      <c r="D6" s="35"/>
      <c r="E6" s="716" t="str">
        <f>'NTS ONLY_set_year'!$E$66</f>
        <v>Enter year</v>
      </c>
      <c r="F6" s="717"/>
      <c r="G6" s="717"/>
      <c r="H6" s="718"/>
      <c r="I6" s="65">
        <f ca="1">SUM('01:12'!I7)</f>
        <v>0</v>
      </c>
      <c r="J6" s="19" t="str">
        <f>'NTS ONLY_set_year'!$E$24</f>
        <v>Business km</v>
      </c>
      <c r="K6" s="36"/>
      <c r="L6" s="774" t="str">
        <f>'NTS ONLY_set_year'!$E$92</f>
        <v>Miscellaneous expenses</v>
      </c>
      <c r="M6" s="775"/>
      <c r="N6" s="775"/>
      <c r="O6" s="776"/>
      <c r="P6" s="779" t="str">
        <f>'NTS ONLY_set_year'!$E$17</f>
        <v>Amounts received</v>
      </c>
      <c r="Q6" s="780"/>
      <c r="R6" s="780"/>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5" thickTop="1" thickBot="1">
      <c r="A7" s="5"/>
      <c r="B7" s="747"/>
      <c r="C7" s="748"/>
      <c r="D7" s="6"/>
      <c r="E7" s="77" t="s">
        <v>121</v>
      </c>
      <c r="F7" s="20"/>
      <c r="G7" s="753" t="str">
        <f>'NTS ONLY_set_year'!$E$9</f>
        <v>(yy or yyyy)</v>
      </c>
      <c r="H7" s="754"/>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2019</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58" t="s">
        <v>41</v>
      </c>
      <c r="AM8" s="178"/>
      <c r="AN8" s="758" t="s">
        <v>42</v>
      </c>
      <c r="AO8" s="178"/>
      <c r="AP8" s="178"/>
      <c r="AQ8" s="721" t="s">
        <v>43</v>
      </c>
      <c r="AR8" s="758"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6"/>
      <c r="AM9" s="178"/>
      <c r="AN9" s="766"/>
      <c r="AO9" s="178"/>
      <c r="AP9" s="178"/>
      <c r="AQ9" s="721"/>
      <c r="AR9" s="766"/>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3.2">
      <c r="A10" s="5"/>
      <c r="B10" s="476"/>
      <c r="C10" s="477"/>
      <c r="D10" s="477"/>
      <c r="E10" s="477"/>
      <c r="F10" s="477"/>
      <c r="G10" s="477"/>
      <c r="H10" s="478"/>
      <c r="I10" s="755" t="str">
        <f>IF($I$9&lt;0.5,'NTS ONLY_set_year'!$E$125&amp;")","")</f>
        <v/>
      </c>
      <c r="J10" s="756"/>
      <c r="K10" s="757"/>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6"/>
      <c r="AM10" s="236"/>
      <c r="AN10" s="766"/>
      <c r="AO10" s="236"/>
      <c r="AP10" s="236"/>
      <c r="AQ10" s="721"/>
      <c r="AR10" s="766"/>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3.2">
      <c r="A11" s="5"/>
      <c r="B11" s="749" t="str">
        <f>'NTS ONLY_set_year'!$E$120</f>
        <v>Special notes:</v>
      </c>
      <c r="C11" s="749"/>
      <c r="D11" s="749"/>
      <c r="E11" s="749"/>
      <c r="F11" s="749"/>
      <c r="G11" s="749"/>
      <c r="H11" s="750"/>
      <c r="I11" s="127"/>
      <c r="J11" s="127" t="str">
        <f>'NTS ONLY_set_year'!$E$52</f>
        <v>Days vehicle is available</v>
      </c>
      <c r="K11" s="128">
        <f ca="1">$V$19</f>
        <v>365</v>
      </c>
      <c r="L11" s="34"/>
      <c r="M11" s="17"/>
      <c r="N11" s="75" t="str">
        <f>'NTS ONLY_set_year'!$E$11</f>
        <v>Accident repair (business)</v>
      </c>
      <c r="O11" s="45">
        <f>SUM('01:12'!N11)</f>
        <v>0</v>
      </c>
      <c r="P11" s="681">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6"/>
      <c r="AM11" s="236"/>
      <c r="AN11" s="766"/>
      <c r="AO11" s="236"/>
      <c r="AP11" s="236"/>
      <c r="AQ11" s="721"/>
      <c r="AR11" s="766"/>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40"/>
      <c r="C12" s="741"/>
      <c r="D12" s="741"/>
      <c r="E12" s="741"/>
      <c r="F12" s="741"/>
      <c r="G12" s="741"/>
      <c r="H12" s="741"/>
      <c r="I12" s="741"/>
      <c r="J12" s="741"/>
      <c r="K12" s="741"/>
      <c r="L12" s="742"/>
      <c r="M12" s="743"/>
      <c r="N12" s="53"/>
      <c r="O12" s="53"/>
      <c r="P12" s="682">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6"/>
      <c r="AM12" s="236"/>
      <c r="AN12" s="766"/>
      <c r="AO12" s="236"/>
      <c r="AP12" s="236"/>
      <c r="AQ12" s="721"/>
      <c r="AR12" s="766"/>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4"/>
      <c r="C13" s="745"/>
      <c r="D13" s="745"/>
      <c r="E13" s="745"/>
      <c r="F13" s="745"/>
      <c r="G13" s="745"/>
      <c r="H13" s="745"/>
      <c r="I13" s="745"/>
      <c r="J13" s="745"/>
      <c r="K13" s="745"/>
      <c r="L13" s="730"/>
      <c r="M13" s="746"/>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6"/>
      <c r="AM13" s="236"/>
      <c r="AN13" s="766"/>
      <c r="AO13" s="236"/>
      <c r="AP13" s="236"/>
      <c r="AQ13" s="721"/>
      <c r="AR13" s="766"/>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4"/>
      <c r="C14" s="745"/>
      <c r="D14" s="745"/>
      <c r="E14" s="745"/>
      <c r="F14" s="745"/>
      <c r="G14" s="745"/>
      <c r="H14" s="745"/>
      <c r="I14" s="745"/>
      <c r="J14" s="745"/>
      <c r="K14" s="745"/>
      <c r="L14" s="730"/>
      <c r="M14" s="746"/>
      <c r="N14" s="737" t="str">
        <f>'NTS ONLY_set_year'!$E$23</f>
        <v>Business kilometres driven</v>
      </c>
      <c r="O14" s="767" t="str">
        <f>'NTS ONLY_set_year'!$E$67</f>
        <v>Other expenses</v>
      </c>
      <c r="P14" s="768"/>
      <c r="Q14" s="768"/>
      <c r="R14" s="769"/>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6"/>
      <c r="AM14" s="178"/>
      <c r="AN14" s="766"/>
      <c r="AO14" s="178"/>
      <c r="AP14" s="178"/>
      <c r="AQ14" s="721"/>
      <c r="AR14" s="766"/>
      <c r="AS14" s="758"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4"/>
      <c r="C15" s="745"/>
      <c r="D15" s="745"/>
      <c r="E15" s="745"/>
      <c r="F15" s="745"/>
      <c r="G15" s="745"/>
      <c r="H15" s="745"/>
      <c r="I15" s="745"/>
      <c r="J15" s="745"/>
      <c r="K15" s="745"/>
      <c r="L15" s="730"/>
      <c r="M15" s="746"/>
      <c r="N15" s="738"/>
      <c r="O15" s="751" t="str">
        <f>'NTS ONLY_set_year'!$E$106</f>
        <v>Parking</v>
      </c>
      <c r="P15" s="760" t="str">
        <f>'NTS ONLY_set_year'!$E$70</f>
        <v>Fuel
and oil</v>
      </c>
      <c r="Q15" s="760" t="str">
        <f>'NTS ONLY_set_year'!$E$97</f>
        <v>Normal repairs and maintenance</v>
      </c>
      <c r="R15" s="762" t="str">
        <f>'NTS ONLY_set_year'!$E$105</f>
        <v>Other operating expenses (incl. licence, registration)</v>
      </c>
      <c r="S15" s="764"/>
      <c r="T15" s="151"/>
      <c r="U15" s="179"/>
      <c r="V15" s="242" t="s">
        <v>114</v>
      </c>
      <c r="W15" s="179"/>
      <c r="X15" s="179"/>
      <c r="Y15" s="179"/>
      <c r="Z15" s="241"/>
      <c r="AA15" s="243">
        <v>31</v>
      </c>
      <c r="AB15" s="241"/>
      <c r="AC15" s="243">
        <v>0</v>
      </c>
      <c r="AD15" s="179"/>
      <c r="AE15" s="178"/>
      <c r="AF15" s="179"/>
      <c r="AG15" s="179"/>
      <c r="AH15" s="179"/>
      <c r="AI15" s="179"/>
      <c r="AJ15" s="179"/>
      <c r="AK15" s="179"/>
      <c r="AL15" s="766"/>
      <c r="AM15" s="178"/>
      <c r="AN15" s="766"/>
      <c r="AO15" s="178"/>
      <c r="AP15" s="178"/>
      <c r="AQ15" s="721"/>
      <c r="AR15" s="766"/>
      <c r="AS15" s="759"/>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4"/>
      <c r="C16" s="745"/>
      <c r="D16" s="745"/>
      <c r="E16" s="745"/>
      <c r="F16" s="745"/>
      <c r="G16" s="745"/>
      <c r="H16" s="745"/>
      <c r="I16" s="745"/>
      <c r="J16" s="745"/>
      <c r="K16" s="745"/>
      <c r="L16" s="730"/>
      <c r="M16" s="746"/>
      <c r="N16" s="739"/>
      <c r="O16" s="752"/>
      <c r="P16" s="761"/>
      <c r="Q16" s="761"/>
      <c r="R16" s="763"/>
      <c r="S16" s="765"/>
      <c r="T16" s="151"/>
      <c r="U16" s="179"/>
      <c r="V16" s="244" t="s">
        <v>112</v>
      </c>
      <c r="W16" s="179"/>
      <c r="X16" s="179"/>
      <c r="Y16" s="179"/>
      <c r="Z16" s="179"/>
      <c r="AA16" s="245">
        <v>164</v>
      </c>
      <c r="AB16" s="179"/>
      <c r="AC16" s="178"/>
      <c r="AD16" s="179"/>
      <c r="AE16" s="178"/>
      <c r="AF16" s="179"/>
      <c r="AG16" s="179"/>
      <c r="AH16" s="179"/>
      <c r="AI16" s="179"/>
      <c r="AJ16" s="179"/>
      <c r="AK16" s="179"/>
      <c r="AL16" s="766"/>
      <c r="AM16" s="178"/>
      <c r="AN16" s="766"/>
      <c r="AO16" s="178"/>
      <c r="AP16" s="178"/>
      <c r="AQ16" s="246">
        <v>999</v>
      </c>
      <c r="AR16" s="766"/>
      <c r="AS16" s="759"/>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4"/>
      <c r="C17" s="745"/>
      <c r="D17" s="745"/>
      <c r="E17" s="745"/>
      <c r="F17" s="745"/>
      <c r="G17" s="745"/>
      <c r="H17" s="745"/>
      <c r="I17" s="745"/>
      <c r="J17" s="745"/>
      <c r="K17" s="745"/>
      <c r="L17" s="730"/>
      <c r="M17" s="746"/>
      <c r="N17" s="578">
        <f ca="1">SUM('01:12'!M19)</f>
        <v>0</v>
      </c>
      <c r="O17" s="579">
        <f ca="1">SUM('01:12'!N19)</f>
        <v>0</v>
      </c>
      <c r="P17" s="114">
        <f ca="1">SUM('01:12'!O19)</f>
        <v>0</v>
      </c>
      <c r="Q17" s="114">
        <f ca="1">SUM('01:12'!P19)</f>
        <v>0</v>
      </c>
      <c r="R17" s="580">
        <f ca="1">SUM('01:12'!Q19)</f>
        <v>0</v>
      </c>
      <c r="S17" s="765"/>
      <c r="T17" s="151"/>
      <c r="U17" s="179"/>
      <c r="V17" s="247" t="s">
        <v>106</v>
      </c>
      <c r="W17" s="248"/>
      <c r="X17" s="179"/>
      <c r="Y17" s="237"/>
      <c r="Z17" s="237"/>
      <c r="AA17" s="245"/>
      <c r="AB17" s="179"/>
      <c r="AC17" s="178" t="s">
        <v>14</v>
      </c>
      <c r="AD17" s="237"/>
      <c r="AE17" s="178"/>
      <c r="AF17" s="179"/>
      <c r="AG17" s="179">
        <v>0</v>
      </c>
      <c r="AH17" s="179"/>
      <c r="AI17" s="179"/>
      <c r="AJ17" s="249" t="s">
        <v>161</v>
      </c>
      <c r="AK17" s="249"/>
      <c r="AL17" s="766"/>
      <c r="AM17" s="178"/>
      <c r="AN17" s="766"/>
      <c r="AO17" s="178"/>
      <c r="AP17" s="178"/>
      <c r="AQ17" s="246">
        <v>999</v>
      </c>
      <c r="AR17" s="766"/>
      <c r="AS17" s="759"/>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5" t="str">
        <f>'NTS ONLY_set_year'!$E$63</f>
        <v>Enter "X" for any month in which no car was available 
      ▼▼</v>
      </c>
      <c r="C19" s="735"/>
      <c r="D19" s="527"/>
      <c r="E19" s="792" t="str">
        <f>'NTS ONLY_set_year'!$E$94</f>
        <v>Monthly records:
Days missing or not in order?</v>
      </c>
      <c r="F19" s="793"/>
      <c r="G19" s="724" t="str">
        <f>'NTS ONLY_set_year'!$E$45</f>
        <v>Common odometer problems – diagnostics (to help you detect errors)</v>
      </c>
      <c r="H19" s="725"/>
      <c r="I19" s="725"/>
      <c r="J19" s="725"/>
      <c r="K19" s="725"/>
      <c r="L19" s="725"/>
      <c r="M19" s="725"/>
      <c r="N19" s="725"/>
      <c r="O19" s="725"/>
      <c r="P19" s="725"/>
      <c r="Q19" s="725"/>
      <c r="R19" s="528"/>
      <c r="S19" s="153"/>
      <c r="T19" s="151"/>
      <c r="U19" s="179"/>
      <c r="V19" s="253">
        <f ca="1">V20-V21</f>
        <v>365</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6"/>
      <c r="C20" s="736"/>
      <c r="D20" s="44"/>
      <c r="E20" s="794"/>
      <c r="F20" s="795"/>
      <c r="G20" s="470"/>
      <c r="H20" s="529"/>
      <c r="I20" s="732"/>
      <c r="J20" s="733"/>
      <c r="K20" s="733"/>
      <c r="L20" s="734"/>
      <c r="M20" s="813" t="str">
        <f>'NTS ONLY_set_year'!$E$100</f>
        <v>Odometer for start and/or end of month</v>
      </c>
      <c r="N20" s="813"/>
      <c r="O20" s="813"/>
      <c r="P20" s="814"/>
      <c r="Q20" s="722" t="str">
        <f>'NTS ONLY_set_year'!$E$78</f>
        <v xml:space="preserve">Individual odometer entries </v>
      </c>
      <c r="R20" s="156"/>
      <c r="S20" s="80"/>
      <c r="T20" s="151"/>
      <c r="U20" s="179"/>
      <c r="V20" s="251">
        <f ca="1">SUM(AV10:BG10)</f>
        <v>365</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6"/>
      <c r="C21" s="736"/>
      <c r="D21" s="44"/>
      <c r="E21" s="794"/>
      <c r="F21" s="795"/>
      <c r="G21" s="729" t="str">
        <f>'NTS ONLY_set_year'!$E$36</f>
        <v>Cars used*</v>
      </c>
      <c r="H21" s="529"/>
      <c r="I21" s="803" t="str">
        <f>'NTS ONLY_set_year'!E117</f>
        <v>Smallest START reading for any car</v>
      </c>
      <c r="J21" s="806" t="str">
        <f>'NTS ONLY_set_year'!E89</f>
        <v>Largest END reading for any car</v>
      </c>
      <c r="K21" s="551"/>
      <c r="L21" s="552"/>
      <c r="M21" s="798" t="str">
        <f>'NTS ONLY_set_year'!$E$123</f>
        <v>START
does not match END of previous month</v>
      </c>
      <c r="N21" s="798" t="str">
        <f>'NTS ONLY_set_year'!$E$122</f>
        <v>START
exceeds smallest reading in the month</v>
      </c>
      <c r="O21" s="798" t="str">
        <f>'NTS ONLY_set_year'!$E$60</f>
        <v>END
is less
than largest reading in
the month</v>
      </c>
      <c r="P21" s="727" t="str">
        <f>'NTS ONLY_set_year'!$E$85</f>
        <v>km (END minus START) may be nil or negative</v>
      </c>
      <c r="Q21" s="723"/>
      <c r="R21" s="157"/>
      <c r="S21" s="154"/>
      <c r="T21" s="151"/>
      <c r="U21" s="179"/>
      <c r="V21" s="256">
        <f ca="1">SUM(V24:V35)</f>
        <v>0</v>
      </c>
      <c r="W21" s="726"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3.2">
      <c r="A22" s="5"/>
      <c r="B22" s="736"/>
      <c r="C22" s="736"/>
      <c r="D22" s="44"/>
      <c r="E22" s="794"/>
      <c r="F22" s="795"/>
      <c r="G22" s="730"/>
      <c r="H22" s="529"/>
      <c r="I22" s="804"/>
      <c r="J22" s="807"/>
      <c r="K22" s="803" t="str">
        <f>'NTS ONLY_set_year'!E118</f>
        <v>Smallest trip reading</v>
      </c>
      <c r="L22" s="811" t="str">
        <f>'NTS ONLY_set_year'!E90</f>
        <v>Largest trip reading</v>
      </c>
      <c r="M22" s="799"/>
      <c r="N22" s="799"/>
      <c r="O22" s="799"/>
      <c r="P22" s="728"/>
      <c r="Q22" s="809" t="str">
        <f>'NTS ONLY_set_year'!$E$8</f>
        <v>(e.g., if km at start of trip less than km at end of previous trip)</v>
      </c>
      <c r="R22" s="157"/>
      <c r="S22" s="154"/>
      <c r="T22" s="151"/>
      <c r="U22" s="179"/>
      <c r="V22" s="257"/>
      <c r="W22" s="726"/>
      <c r="X22" s="179"/>
      <c r="Y22" s="237"/>
      <c r="Z22" s="237"/>
      <c r="AA22" s="245"/>
      <c r="AB22" s="179"/>
      <c r="AC22" s="719"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6"/>
      <c r="C23" s="736"/>
      <c r="D23" s="44"/>
      <c r="E23" s="796"/>
      <c r="F23" s="797"/>
      <c r="G23" s="731"/>
      <c r="H23" s="123"/>
      <c r="I23" s="805"/>
      <c r="J23" s="808"/>
      <c r="K23" s="805"/>
      <c r="L23" s="812"/>
      <c r="M23" s="799"/>
      <c r="N23" s="799"/>
      <c r="O23" s="799"/>
      <c r="P23" s="728"/>
      <c r="Q23" s="810"/>
      <c r="R23" s="157"/>
      <c r="S23" s="154"/>
      <c r="T23" s="151"/>
      <c r="U23" s="179"/>
      <c r="V23" s="257" t="s">
        <v>107</v>
      </c>
      <c r="W23" s="726"/>
      <c r="X23" s="258"/>
      <c r="Y23" s="259" t="s">
        <v>77</v>
      </c>
      <c r="Z23" s="260"/>
      <c r="AA23" s="261"/>
      <c r="AB23" s="258"/>
      <c r="AC23" s="720"/>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C:\Users\atranfagli002\Documents\A-Publications\Tax Publications\Car Guide\2019\[pwc-electronic-car-log-2019-02-en.xlsx]01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C:\Users\atranfagli002\Documents\A-Publications\Tax Publications\Car Guide\2019\[pwc-electronic-car-log-2019-02-en.xlsx]02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C:\Users\atranfagli002\Documents\A-Publications\Tax Publications\Car Guide\2019\[pwc-electronic-car-log-2019-02-en.xlsx]03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C:\Users\atranfagli002\Documents\A-Publications\Tax Publications\Car Guide\2019\[pwc-electronic-car-log-2019-02-en.xlsx]04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C:\Users\atranfagli002\Documents\A-Publications\Tax Publications\Car Guide\2019\[pwc-electronic-car-log-2019-02-en.xlsx]05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C:\Users\atranfagli002\Documents\A-Publications\Tax Publications\Car Guide\2019\[pwc-electronic-car-log-2019-02-en.xlsx]06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C:\Users\atranfagli002\Documents\A-Publications\Tax Publications\Car Guide\2019\[pwc-electronic-car-log-2019-02-en.xlsx]07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C:\Users\atranfagli002\Documents\A-Publications\Tax Publications\Car Guide\2019\[pwc-electronic-car-log-2019-02-en.xlsx]08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C:\Users\atranfagli002\Documents\A-Publications\Tax Publications\Car Guide\2019\[pwc-electronic-car-log-2019-02-en.xlsx]09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C:\Users\atranfagli002\Documents\A-Publications\Tax Publications\Car Guide\2019\[pwc-electronic-car-log-2019-02-en.xlsx]10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C:\Users\atranfagli002\Documents\A-Publications\Tax Publications\Car Guide\2019\[pwc-electronic-car-log-2019-02-en.xlsx]11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C:\Users\atranfagli002\Documents\A-Publications\Tax Publications\Car Guide\2019\[pwc-electronic-car-log-2019-02-en.xlsx]12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800" t="str">
        <f>'NTS ONLY_set_year'!E47</f>
        <v>* Counts use of different cars. For instance, starting with car 1, switching to car 2 and then back to car 3 yields a count of 3.</v>
      </c>
      <c r="H37" s="801"/>
      <c r="I37" s="801"/>
      <c r="J37" s="801"/>
      <c r="K37" s="801"/>
      <c r="L37" s="801"/>
      <c r="M37" s="801"/>
      <c r="N37" s="801"/>
      <c r="O37" s="801"/>
      <c r="P37" s="801"/>
      <c r="Q37" s="802"/>
      <c r="R37" s="802"/>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79"/>
      <c r="G38" s="679"/>
      <c r="H38" s="679"/>
      <c r="I38" s="712" t="str">
        <f>'NTS ONLY_set_year'!$E$133</f>
        <v>©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3"/>
      <c r="K38" s="713"/>
      <c r="L38" s="713"/>
      <c r="M38" s="713"/>
      <c r="N38" s="713"/>
      <c r="O38" s="713"/>
      <c r="P38" s="713"/>
      <c r="Q38" s="713"/>
      <c r="R38" s="713"/>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 customHeight="1">
      <c r="A39" s="5"/>
      <c r="E39" s="679"/>
      <c r="F39" s="679"/>
      <c r="G39" s="679"/>
      <c r="H39" s="679"/>
      <c r="I39" s="713"/>
      <c r="J39" s="713"/>
      <c r="K39" s="713"/>
      <c r="L39" s="713"/>
      <c r="M39" s="713"/>
      <c r="N39" s="713"/>
      <c r="O39" s="713"/>
      <c r="P39" s="713"/>
      <c r="Q39" s="713"/>
      <c r="R39" s="713"/>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 customHeight="1">
      <c r="C40" s="5"/>
      <c r="D40" s="5"/>
      <c r="E40" s="679"/>
      <c r="F40" s="679"/>
      <c r="G40" s="679"/>
      <c r="H40" s="679"/>
      <c r="I40" s="713"/>
      <c r="J40" s="713"/>
      <c r="K40" s="713"/>
      <c r="L40" s="713"/>
      <c r="M40" s="713"/>
      <c r="N40" s="713"/>
      <c r="O40" s="713"/>
      <c r="P40" s="713"/>
      <c r="Q40" s="713"/>
      <c r="R40" s="713"/>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3.2" hidden="1">
      <c r="AA42" s="185"/>
      <c r="AB42" s="185"/>
      <c r="BH42" s="178" t="str">
        <f>ADDRESS(ROW('01'!M27),COLUMN('01'!M27))</f>
        <v>$M$27</v>
      </c>
    </row>
    <row r="43" spans="1:255" ht="13.2" hidden="1">
      <c r="AA43" s="185"/>
      <c r="AB43" s="185"/>
    </row>
    <row r="44" spans="1:255" ht="13.2" hidden="1">
      <c r="AA44" s="185"/>
      <c r="AB44" s="185"/>
    </row>
    <row r="45" spans="1:255" ht="13.2" hidden="1">
      <c r="AA45" s="185"/>
      <c r="AB45" s="185"/>
    </row>
    <row r="46" spans="1:255" ht="13.2" hidden="1">
      <c r="AA46" s="185"/>
      <c r="AB46" s="185"/>
    </row>
    <row r="47" spans="1:255" ht="13.2" hidden="1">
      <c r="AA47" s="185"/>
      <c r="AB47" s="185"/>
    </row>
    <row r="48" spans="1:255" ht="13.2" hidden="1">
      <c r="AA48" s="185"/>
      <c r="AB48" s="185"/>
    </row>
    <row r="49" spans="27:28" ht="13.2" hidden="1">
      <c r="AA49" s="185"/>
      <c r="AB49" s="185"/>
    </row>
    <row r="50" spans="27:28" ht="13.2" hidden="1">
      <c r="AA50" s="185"/>
      <c r="AB50" s="185"/>
    </row>
    <row r="51" spans="27:28" ht="13.2" hidden="1">
      <c r="AA51" s="185"/>
      <c r="AB51" s="185"/>
    </row>
    <row r="52" spans="27:28" ht="13.2" hidden="1">
      <c r="AA52" s="185"/>
      <c r="AB52" s="185"/>
    </row>
    <row r="53" spans="27:28" ht="13.2" hidden="1">
      <c r="AA53" s="185"/>
      <c r="AB53" s="185"/>
    </row>
    <row r="54" spans="27:28" ht="13.2" hidden="1">
      <c r="AA54" s="185"/>
      <c r="AB54" s="185"/>
    </row>
    <row r="55" spans="27:28" ht="13.2" hidden="1">
      <c r="AA55" s="185"/>
      <c r="AB55" s="185"/>
    </row>
    <row r="56" spans="27:28" ht="13.2" hidden="1">
      <c r="AA56" s="185"/>
      <c r="AB56" s="185"/>
    </row>
    <row r="57" spans="27:28" ht="13.2" hidden="1">
      <c r="AA57" s="185"/>
      <c r="AB57" s="185"/>
    </row>
    <row r="58" spans="27:28" ht="13.2" hidden="1">
      <c r="AA58" s="185"/>
      <c r="AB58" s="185"/>
    </row>
    <row r="59" spans="27:28" ht="13.2" hidden="1">
      <c r="AA59" s="185"/>
      <c r="AB59" s="185"/>
    </row>
    <row r="60" spans="27:28" ht="13.2" hidden="1">
      <c r="AA60" s="185"/>
      <c r="AB60" s="185"/>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0"/>
    </row>
    <row r="4" spans="1:259"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51" t="str">
        <f ca="1">V17</f>
        <v>January,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43465</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69"/>
      <c r="D10" s="870"/>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January,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January</v>
      </c>
      <c r="V18" s="652" t="str">
        <f ca="1">AE6</f>
        <v>January,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January</v>
      </c>
      <c r="V19" s="652" t="str">
        <f ca="1">U19&amp;" "&amp;Year_four_digits</f>
        <v>January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January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January</v>
      </c>
      <c r="V20" s="179"/>
      <c r="W20" s="179"/>
      <c r="X20" s="430">
        <f ca="1">$AE$8+D20</f>
        <v>43466</v>
      </c>
      <c r="Y20" s="568" t="str">
        <f ca="1">IF(Y14="f",T20&amp;". "&amp;" "&amp;R20&amp;" "&amp;U20&amp;" "&amp;$AE$7,T20&amp;". "&amp;U20&amp;" "&amp;R20&amp;", "&amp;$AE$7)</f>
        <v>Tue. January 1, 2019</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January</v>
      </c>
      <c r="V21" s="184"/>
      <c r="W21" s="179"/>
      <c r="X21" s="430">
        <f ca="1">$AE$8+D21</f>
        <v>43465</v>
      </c>
      <c r="Y21" s="568" t="str">
        <f t="shared" ref="Y21:Y84" ca="1" si="14">IF(Y15="f",T21&amp;". "&amp;" "&amp;R21&amp;" "&amp;U21&amp;" "&amp;$AE$7,T21&amp;". "&amp;U21&amp;" "&amp;R21&amp;", "&amp;$AE$7)</f>
        <v>Mon. January , 2019</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January</v>
      </c>
      <c r="V22" s="184"/>
      <c r="W22" s="179"/>
      <c r="X22" s="430">
        <f t="shared" ref="X22:X85" ca="1" si="17">$AE$8+D22</f>
        <v>43465</v>
      </c>
      <c r="Y22" s="568" t="str">
        <f t="shared" ca="1" si="14"/>
        <v>Mon. January , 2019</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January</v>
      </c>
      <c r="V23" s="184"/>
      <c r="W23" s="179"/>
      <c r="X23" s="430">
        <f t="shared" ca="1" si="17"/>
        <v>43465</v>
      </c>
      <c r="Y23" s="568" t="str">
        <f t="shared" ca="1" si="14"/>
        <v>Mon. January , 2019</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January</v>
      </c>
      <c r="V24" s="184"/>
      <c r="W24" s="179"/>
      <c r="X24" s="430">
        <f t="shared" ca="1" si="17"/>
        <v>43465</v>
      </c>
      <c r="Y24" s="568" t="str">
        <f t="shared" ca="1" si="14"/>
        <v>Mon. January , 2019</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January</v>
      </c>
      <c r="V25" s="184"/>
      <c r="W25" s="179"/>
      <c r="X25" s="430">
        <f t="shared" ca="1" si="17"/>
        <v>43465</v>
      </c>
      <c r="Y25" s="568" t="str">
        <f t="shared" ca="1" si="14"/>
        <v>Mon. January , 2019</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January</v>
      </c>
      <c r="V26" s="184"/>
      <c r="W26" s="179"/>
      <c r="X26" s="430">
        <f t="shared" ca="1" si="17"/>
        <v>43465</v>
      </c>
      <c r="Y26" s="568" t="str">
        <f t="shared" ca="1" si="14"/>
        <v>Mon. January , 2019</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January</v>
      </c>
      <c r="V27" s="184"/>
      <c r="W27" s="179"/>
      <c r="X27" s="430">
        <f t="shared" ca="1" si="17"/>
        <v>43465</v>
      </c>
      <c r="Y27" s="568" t="str">
        <f t="shared" ca="1" si="14"/>
        <v>Mon. January , 2019</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January</v>
      </c>
      <c r="V28" s="184"/>
      <c r="W28" s="179"/>
      <c r="X28" s="430">
        <f t="shared" ca="1" si="17"/>
        <v>43465</v>
      </c>
      <c r="Y28" s="568" t="str">
        <f t="shared" ca="1" si="14"/>
        <v>Mon. January , 2019</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January</v>
      </c>
      <c r="V29" s="184"/>
      <c r="W29" s="179"/>
      <c r="X29" s="430">
        <f t="shared" ca="1" si="17"/>
        <v>43465</v>
      </c>
      <c r="Y29" s="568" t="str">
        <f t="shared" ca="1" si="14"/>
        <v>Mon. January , 2019</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January</v>
      </c>
      <c r="V30" s="184"/>
      <c r="W30" s="179"/>
      <c r="X30" s="430">
        <f t="shared" ca="1" si="17"/>
        <v>43465</v>
      </c>
      <c r="Y30" s="568" t="str">
        <f t="shared" ca="1" si="14"/>
        <v>Mon. January , 2019</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January</v>
      </c>
      <c r="V31" s="184"/>
      <c r="W31" s="179"/>
      <c r="X31" s="430">
        <f t="shared" ca="1" si="17"/>
        <v>43465</v>
      </c>
      <c r="Y31" s="568" t="str">
        <f t="shared" ca="1" si="14"/>
        <v>Mon. January , 2019</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January</v>
      </c>
      <c r="V32" s="184"/>
      <c r="W32" s="179"/>
      <c r="X32" s="430">
        <f t="shared" ca="1" si="17"/>
        <v>43465</v>
      </c>
      <c r="Y32" s="568" t="str">
        <f t="shared" ca="1" si="14"/>
        <v>Mon. January , 2019</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January</v>
      </c>
      <c r="V33" s="184"/>
      <c r="W33" s="179"/>
      <c r="X33" s="430">
        <f t="shared" ca="1" si="17"/>
        <v>43465</v>
      </c>
      <c r="Y33" s="568" t="str">
        <f t="shared" ca="1" si="14"/>
        <v>Mon. January , 2019</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January</v>
      </c>
      <c r="V34" s="184"/>
      <c r="W34" s="179"/>
      <c r="X34" s="430">
        <f t="shared" ca="1" si="17"/>
        <v>43465</v>
      </c>
      <c r="Y34" s="568" t="str">
        <f t="shared" ca="1" si="14"/>
        <v>Mon. January , 2019</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January</v>
      </c>
      <c r="V35" s="184"/>
      <c r="W35" s="179"/>
      <c r="X35" s="430">
        <f t="shared" ca="1" si="17"/>
        <v>43465</v>
      </c>
      <c r="Y35" s="568" t="str">
        <f t="shared" ca="1" si="14"/>
        <v>Mon. January , 2019</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January</v>
      </c>
      <c r="V36" s="184"/>
      <c r="W36" s="179"/>
      <c r="X36" s="430">
        <f t="shared" ca="1" si="17"/>
        <v>43465</v>
      </c>
      <c r="Y36" s="568" t="str">
        <f t="shared" ca="1" si="14"/>
        <v>Mon. January , 2019</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January</v>
      </c>
      <c r="V37" s="184"/>
      <c r="W37" s="179"/>
      <c r="X37" s="430">
        <f t="shared" ca="1" si="17"/>
        <v>43465</v>
      </c>
      <c r="Y37" s="568" t="str">
        <f t="shared" ca="1" si="14"/>
        <v>Mon. January , 2019</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January</v>
      </c>
      <c r="V38" s="184"/>
      <c r="W38" s="179"/>
      <c r="X38" s="430">
        <f t="shared" ca="1" si="17"/>
        <v>43465</v>
      </c>
      <c r="Y38" s="568" t="str">
        <f t="shared" ca="1" si="14"/>
        <v>Mon. January , 2019</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January</v>
      </c>
      <c r="V39" s="184"/>
      <c r="W39" s="179"/>
      <c r="X39" s="430">
        <f t="shared" ca="1" si="17"/>
        <v>43465</v>
      </c>
      <c r="Y39" s="568" t="str">
        <f t="shared" ca="1" si="14"/>
        <v>Mon. January , 2019</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January</v>
      </c>
      <c r="V40" s="184"/>
      <c r="W40" s="179"/>
      <c r="X40" s="430">
        <f t="shared" ca="1" si="17"/>
        <v>43465</v>
      </c>
      <c r="Y40" s="568" t="str">
        <f t="shared" ca="1" si="14"/>
        <v>Mon. January , 2019</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January</v>
      </c>
      <c r="V41" s="184"/>
      <c r="W41" s="179"/>
      <c r="X41" s="430">
        <f t="shared" ca="1" si="17"/>
        <v>43465</v>
      </c>
      <c r="Y41" s="568" t="str">
        <f t="shared" ca="1" si="14"/>
        <v>Mon. January , 2019</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January</v>
      </c>
      <c r="V42" s="184"/>
      <c r="W42" s="179"/>
      <c r="X42" s="430">
        <f t="shared" ca="1" si="17"/>
        <v>43465</v>
      </c>
      <c r="Y42" s="568" t="str">
        <f t="shared" ca="1" si="14"/>
        <v>Mon. January , 2019</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January</v>
      </c>
      <c r="V43" s="184"/>
      <c r="W43" s="179"/>
      <c r="X43" s="430">
        <f t="shared" ca="1" si="17"/>
        <v>43465</v>
      </c>
      <c r="Y43" s="568" t="str">
        <f t="shared" ca="1" si="14"/>
        <v>Mon. January , 2019</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January</v>
      </c>
      <c r="V44" s="184"/>
      <c r="W44" s="179"/>
      <c r="X44" s="430">
        <f t="shared" ca="1" si="17"/>
        <v>43465</v>
      </c>
      <c r="Y44" s="568" t="str">
        <f t="shared" ca="1" si="14"/>
        <v>Mon. January , 2019</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January</v>
      </c>
      <c r="V45" s="184"/>
      <c r="W45" s="179"/>
      <c r="X45" s="430">
        <f t="shared" ca="1" si="17"/>
        <v>43465</v>
      </c>
      <c r="Y45" s="568" t="str">
        <f t="shared" ca="1" si="14"/>
        <v>Mon. January , 2019</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January</v>
      </c>
      <c r="V46" s="184"/>
      <c r="W46" s="179"/>
      <c r="X46" s="430">
        <f t="shared" ca="1" si="17"/>
        <v>43465</v>
      </c>
      <c r="Y46" s="568" t="str">
        <f t="shared" ca="1" si="14"/>
        <v>Mon. January , 2019</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January</v>
      </c>
      <c r="V47" s="184"/>
      <c r="W47" s="179"/>
      <c r="X47" s="430">
        <f t="shared" ca="1" si="17"/>
        <v>43465</v>
      </c>
      <c r="Y47" s="568" t="str">
        <f t="shared" ca="1" si="14"/>
        <v>Mon. January , 2019</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January</v>
      </c>
      <c r="V48" s="184"/>
      <c r="W48" s="179"/>
      <c r="X48" s="430">
        <f t="shared" ca="1" si="17"/>
        <v>43465</v>
      </c>
      <c r="Y48" s="568" t="str">
        <f t="shared" ca="1" si="14"/>
        <v>Mon. January , 2019</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January</v>
      </c>
      <c r="V49" s="184"/>
      <c r="W49" s="179"/>
      <c r="X49" s="430">
        <f t="shared" ca="1" si="17"/>
        <v>43465</v>
      </c>
      <c r="Y49" s="568" t="str">
        <f t="shared" ca="1" si="14"/>
        <v>Mon. January , 2019</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January</v>
      </c>
      <c r="V50" s="184"/>
      <c r="W50" s="179"/>
      <c r="X50" s="430">
        <f t="shared" ca="1" si="17"/>
        <v>43465</v>
      </c>
      <c r="Y50" s="568" t="str">
        <f t="shared" ca="1" si="14"/>
        <v>Mon. January , 2019</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January</v>
      </c>
      <c r="V51" s="184"/>
      <c r="W51" s="179"/>
      <c r="X51" s="430">
        <f t="shared" ca="1" si="17"/>
        <v>43465</v>
      </c>
      <c r="Y51" s="568" t="str">
        <f t="shared" ca="1" si="14"/>
        <v>Mon. January , 2019</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January</v>
      </c>
      <c r="V52" s="184"/>
      <c r="W52" s="179"/>
      <c r="X52" s="430">
        <f t="shared" ca="1" si="17"/>
        <v>43465</v>
      </c>
      <c r="Y52" s="568" t="str">
        <f t="shared" ca="1" si="14"/>
        <v>Mon. January , 2019</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January</v>
      </c>
      <c r="V53" s="184"/>
      <c r="W53" s="179"/>
      <c r="X53" s="430">
        <f t="shared" ca="1" si="17"/>
        <v>43465</v>
      </c>
      <c r="Y53" s="568" t="str">
        <f t="shared" ca="1" si="14"/>
        <v>Mon. January , 2019</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January</v>
      </c>
      <c r="V54" s="184"/>
      <c r="W54" s="179"/>
      <c r="X54" s="430">
        <f t="shared" ca="1" si="17"/>
        <v>43465</v>
      </c>
      <c r="Y54" s="568" t="str">
        <f t="shared" ca="1" si="14"/>
        <v>Mon. January , 2019</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January</v>
      </c>
      <c r="V55" s="184"/>
      <c r="W55" s="179"/>
      <c r="X55" s="430">
        <f t="shared" ca="1" si="17"/>
        <v>43465</v>
      </c>
      <c r="Y55" s="568" t="str">
        <f t="shared" ca="1" si="14"/>
        <v>Mon. January , 2019</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January</v>
      </c>
      <c r="V56" s="184"/>
      <c r="W56" s="179"/>
      <c r="X56" s="430">
        <f t="shared" ca="1" si="17"/>
        <v>43465</v>
      </c>
      <c r="Y56" s="568" t="str">
        <f t="shared" ca="1" si="14"/>
        <v>Mon. January , 2019</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January</v>
      </c>
      <c r="V57" s="184"/>
      <c r="W57" s="179"/>
      <c r="X57" s="430">
        <f t="shared" ca="1" si="17"/>
        <v>43465</v>
      </c>
      <c r="Y57" s="568" t="str">
        <f t="shared" ca="1" si="14"/>
        <v>Mon. January , 2019</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January</v>
      </c>
      <c r="V58" s="184"/>
      <c r="W58" s="179"/>
      <c r="X58" s="430">
        <f t="shared" ca="1" si="17"/>
        <v>43465</v>
      </c>
      <c r="Y58" s="568" t="str">
        <f t="shared" ca="1" si="14"/>
        <v>Mon. January , 2019</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January</v>
      </c>
      <c r="V59" s="184"/>
      <c r="W59" s="179"/>
      <c r="X59" s="430">
        <f t="shared" ca="1" si="17"/>
        <v>43465</v>
      </c>
      <c r="Y59" s="568" t="str">
        <f t="shared" ca="1" si="14"/>
        <v>Mon. January , 2019</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January</v>
      </c>
      <c r="V60" s="184"/>
      <c r="W60" s="179"/>
      <c r="X60" s="430">
        <f t="shared" ca="1" si="17"/>
        <v>43465</v>
      </c>
      <c r="Y60" s="568" t="str">
        <f t="shared" ca="1" si="14"/>
        <v>Mon. January , 2019</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January</v>
      </c>
      <c r="V61" s="184"/>
      <c r="W61" s="179"/>
      <c r="X61" s="430">
        <f t="shared" ca="1" si="17"/>
        <v>43465</v>
      </c>
      <c r="Y61" s="568" t="str">
        <f t="shared" ca="1" si="14"/>
        <v>Mon. January , 2019</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January</v>
      </c>
      <c r="V62" s="184"/>
      <c r="W62" s="179"/>
      <c r="X62" s="430">
        <f t="shared" ca="1" si="17"/>
        <v>43465</v>
      </c>
      <c r="Y62" s="568" t="str">
        <f t="shared" ca="1" si="14"/>
        <v>Mon. January , 2019</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January</v>
      </c>
      <c r="V63" s="184"/>
      <c r="W63" s="179"/>
      <c r="X63" s="430">
        <f t="shared" ca="1" si="17"/>
        <v>43465</v>
      </c>
      <c r="Y63" s="568" t="str">
        <f t="shared" ca="1" si="14"/>
        <v>Mon. January , 2019</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January</v>
      </c>
      <c r="V64" s="184"/>
      <c r="W64" s="179"/>
      <c r="X64" s="430">
        <f t="shared" ca="1" si="17"/>
        <v>43465</v>
      </c>
      <c r="Y64" s="568" t="str">
        <f t="shared" ca="1" si="14"/>
        <v>Mon. January , 2019</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January</v>
      </c>
      <c r="V65" s="184"/>
      <c r="W65" s="179"/>
      <c r="X65" s="430">
        <f t="shared" ca="1" si="17"/>
        <v>43465</v>
      </c>
      <c r="Y65" s="568" t="str">
        <f t="shared" ca="1" si="14"/>
        <v>Mon. January , 2019</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January</v>
      </c>
      <c r="V66" s="184"/>
      <c r="W66" s="179"/>
      <c r="X66" s="430">
        <f t="shared" ca="1" si="17"/>
        <v>43465</v>
      </c>
      <c r="Y66" s="568" t="str">
        <f t="shared" ca="1" si="14"/>
        <v>Mon. January , 2019</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January</v>
      </c>
      <c r="V67" s="184"/>
      <c r="W67" s="179"/>
      <c r="X67" s="430">
        <f t="shared" ca="1" si="17"/>
        <v>43465</v>
      </c>
      <c r="Y67" s="568" t="str">
        <f t="shared" ca="1" si="14"/>
        <v>Mon. January , 2019</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January</v>
      </c>
      <c r="V68" s="184"/>
      <c r="W68" s="179"/>
      <c r="X68" s="430">
        <f t="shared" ca="1" si="17"/>
        <v>43465</v>
      </c>
      <c r="Y68" s="568" t="str">
        <f t="shared" ca="1" si="14"/>
        <v>Mon. January , 2019</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January</v>
      </c>
      <c r="V69" s="184"/>
      <c r="W69" s="179"/>
      <c r="X69" s="430">
        <f t="shared" ca="1" si="17"/>
        <v>43465</v>
      </c>
      <c r="Y69" s="568" t="str">
        <f t="shared" ca="1" si="14"/>
        <v>Mon. January , 2019</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January</v>
      </c>
      <c r="V70" s="184"/>
      <c r="W70" s="179"/>
      <c r="X70" s="430">
        <f t="shared" ca="1" si="17"/>
        <v>43465</v>
      </c>
      <c r="Y70" s="568" t="str">
        <f t="shared" ca="1" si="14"/>
        <v>Mon. January , 2019</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January</v>
      </c>
      <c r="V71" s="184"/>
      <c r="W71" s="179"/>
      <c r="X71" s="430">
        <f t="shared" ca="1" si="17"/>
        <v>43465</v>
      </c>
      <c r="Y71" s="568" t="str">
        <f t="shared" ca="1" si="14"/>
        <v>Mon. January , 2019</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January</v>
      </c>
      <c r="V72" s="184"/>
      <c r="W72" s="179"/>
      <c r="X72" s="430">
        <f t="shared" ca="1" si="17"/>
        <v>43465</v>
      </c>
      <c r="Y72" s="568" t="str">
        <f t="shared" ca="1" si="14"/>
        <v>Mon. January , 2019</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January</v>
      </c>
      <c r="V73" s="184"/>
      <c r="W73" s="179"/>
      <c r="X73" s="430">
        <f t="shared" ca="1" si="17"/>
        <v>43465</v>
      </c>
      <c r="Y73" s="568" t="str">
        <f t="shared" ca="1" si="14"/>
        <v>Mon. January , 2019</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January</v>
      </c>
      <c r="V74" s="184"/>
      <c r="W74" s="179"/>
      <c r="X74" s="430">
        <f t="shared" ca="1" si="17"/>
        <v>43465</v>
      </c>
      <c r="Y74" s="568" t="str">
        <f t="shared" ca="1" si="14"/>
        <v>Mon. January , 2019</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January</v>
      </c>
      <c r="V75" s="184"/>
      <c r="W75" s="179"/>
      <c r="X75" s="430">
        <f t="shared" ca="1" si="17"/>
        <v>43465</v>
      </c>
      <c r="Y75" s="568" t="str">
        <f t="shared" ca="1" si="14"/>
        <v>Mon. January , 2019</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January</v>
      </c>
      <c r="V76" s="184"/>
      <c r="W76" s="179"/>
      <c r="X76" s="430">
        <f t="shared" ca="1" si="17"/>
        <v>43465</v>
      </c>
      <c r="Y76" s="568" t="str">
        <f t="shared" ca="1" si="14"/>
        <v>Mon. January , 2019</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January</v>
      </c>
      <c r="V77" s="184"/>
      <c r="W77" s="179"/>
      <c r="X77" s="430">
        <f t="shared" ca="1" si="17"/>
        <v>43465</v>
      </c>
      <c r="Y77" s="568" t="str">
        <f t="shared" ca="1" si="14"/>
        <v>Mon. January , 2019</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January</v>
      </c>
      <c r="V78" s="184"/>
      <c r="W78" s="179"/>
      <c r="X78" s="430">
        <f t="shared" ca="1" si="17"/>
        <v>43465</v>
      </c>
      <c r="Y78" s="568" t="str">
        <f t="shared" ca="1" si="14"/>
        <v>Mon. January , 2019</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January</v>
      </c>
      <c r="V79" s="184"/>
      <c r="W79" s="179"/>
      <c r="X79" s="430">
        <f t="shared" ca="1" si="17"/>
        <v>43465</v>
      </c>
      <c r="Y79" s="568" t="str">
        <f t="shared" ca="1" si="14"/>
        <v>Mon. January , 2019</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January</v>
      </c>
      <c r="V80" s="184"/>
      <c r="W80" s="179"/>
      <c r="X80" s="430">
        <f t="shared" ca="1" si="17"/>
        <v>43465</v>
      </c>
      <c r="Y80" s="568" t="str">
        <f t="shared" ca="1" si="14"/>
        <v>Mon. January , 2019</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January</v>
      </c>
      <c r="V81" s="184"/>
      <c r="W81" s="179"/>
      <c r="X81" s="430">
        <f t="shared" ca="1" si="17"/>
        <v>43465</v>
      </c>
      <c r="Y81" s="568" t="str">
        <f t="shared" ca="1" si="14"/>
        <v>Mon. January , 2019</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January</v>
      </c>
      <c r="V82" s="184"/>
      <c r="W82" s="179"/>
      <c r="X82" s="430">
        <f t="shared" ca="1" si="17"/>
        <v>43465</v>
      </c>
      <c r="Y82" s="568" t="str">
        <f t="shared" ca="1" si="14"/>
        <v>Mon. January , 2019</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January</v>
      </c>
      <c r="V83" s="184"/>
      <c r="W83" s="179"/>
      <c r="X83" s="430">
        <f t="shared" ca="1" si="17"/>
        <v>43465</v>
      </c>
      <c r="Y83" s="568" t="str">
        <f t="shared" ca="1" si="14"/>
        <v>Mon. January , 2019</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January</v>
      </c>
      <c r="V84" s="184"/>
      <c r="W84" s="179"/>
      <c r="X84" s="430">
        <f t="shared" ca="1" si="17"/>
        <v>43465</v>
      </c>
      <c r="Y84" s="568" t="str">
        <f t="shared" ca="1" si="14"/>
        <v>Mon. January , 2019</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January</v>
      </c>
      <c r="V85" s="184"/>
      <c r="W85" s="179"/>
      <c r="X85" s="430">
        <f t="shared" ca="1" si="17"/>
        <v>43465</v>
      </c>
      <c r="Y85" s="568" t="str">
        <f t="shared" ref="Y85:Y148" ca="1" si="33">IF(Y79="f",T85&amp;". "&amp;" "&amp;R85&amp;" "&amp;U85&amp;" "&amp;$AE$7,T85&amp;". "&amp;U85&amp;" "&amp;R85&amp;", "&amp;$AE$7)</f>
        <v>Mon. January , 2019</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January</v>
      </c>
      <c r="V86" s="184"/>
      <c r="W86" s="179"/>
      <c r="X86" s="430">
        <f t="shared" ref="X86:X149" ca="1" si="36">$AE$8+D86</f>
        <v>43465</v>
      </c>
      <c r="Y86" s="568" t="str">
        <f t="shared" ca="1" si="33"/>
        <v>Mon. January , 2019</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January</v>
      </c>
      <c r="V87" s="184"/>
      <c r="W87" s="179"/>
      <c r="X87" s="430">
        <f t="shared" ca="1" si="36"/>
        <v>43465</v>
      </c>
      <c r="Y87" s="568" t="str">
        <f t="shared" ca="1" si="33"/>
        <v>Mon. January , 2019</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January</v>
      </c>
      <c r="V88" s="184"/>
      <c r="W88" s="179"/>
      <c r="X88" s="430">
        <f t="shared" ca="1" si="36"/>
        <v>43465</v>
      </c>
      <c r="Y88" s="568" t="str">
        <f t="shared" ca="1" si="33"/>
        <v>Mon. January , 2019</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January</v>
      </c>
      <c r="V89" s="184"/>
      <c r="W89" s="179"/>
      <c r="X89" s="430">
        <f t="shared" ca="1" si="36"/>
        <v>43465</v>
      </c>
      <c r="Y89" s="568" t="str">
        <f t="shared" ca="1" si="33"/>
        <v>Mon. January , 2019</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January</v>
      </c>
      <c r="V90" s="184"/>
      <c r="W90" s="179"/>
      <c r="X90" s="430">
        <f t="shared" ca="1" si="36"/>
        <v>43465</v>
      </c>
      <c r="Y90" s="568" t="str">
        <f t="shared" ca="1" si="33"/>
        <v>Mon. January , 2019</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January</v>
      </c>
      <c r="V91" s="184"/>
      <c r="W91" s="179"/>
      <c r="X91" s="430">
        <f t="shared" ca="1" si="36"/>
        <v>43465</v>
      </c>
      <c r="Y91" s="568" t="str">
        <f t="shared" ca="1" si="33"/>
        <v>Mon. January , 2019</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January</v>
      </c>
      <c r="V92" s="184"/>
      <c r="W92" s="179"/>
      <c r="X92" s="430">
        <f t="shared" ca="1" si="36"/>
        <v>43465</v>
      </c>
      <c r="Y92" s="568" t="str">
        <f t="shared" ca="1" si="33"/>
        <v>Mon. January , 2019</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January</v>
      </c>
      <c r="V93" s="184"/>
      <c r="W93" s="179"/>
      <c r="X93" s="430">
        <f t="shared" ca="1" si="36"/>
        <v>43465</v>
      </c>
      <c r="Y93" s="568" t="str">
        <f t="shared" ca="1" si="33"/>
        <v>Mon. January , 2019</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January</v>
      </c>
      <c r="V94" s="184"/>
      <c r="W94" s="179"/>
      <c r="X94" s="430">
        <f t="shared" ca="1" si="36"/>
        <v>43465</v>
      </c>
      <c r="Y94" s="568" t="str">
        <f t="shared" ca="1" si="33"/>
        <v>Mon. January , 2019</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January</v>
      </c>
      <c r="V95" s="184"/>
      <c r="W95" s="179"/>
      <c r="X95" s="430">
        <f t="shared" ca="1" si="36"/>
        <v>43465</v>
      </c>
      <c r="Y95" s="568" t="str">
        <f t="shared" ca="1" si="33"/>
        <v>Mon. January , 2019</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January</v>
      </c>
      <c r="V96" s="184"/>
      <c r="W96" s="179"/>
      <c r="X96" s="430">
        <f t="shared" ca="1" si="36"/>
        <v>43465</v>
      </c>
      <c r="Y96" s="568" t="str">
        <f t="shared" ca="1" si="33"/>
        <v>Mon. January , 2019</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January</v>
      </c>
      <c r="V97" s="184"/>
      <c r="W97" s="179"/>
      <c r="X97" s="430">
        <f t="shared" ca="1" si="36"/>
        <v>43465</v>
      </c>
      <c r="Y97" s="568" t="str">
        <f t="shared" ca="1" si="33"/>
        <v>Mon. January , 2019</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January</v>
      </c>
      <c r="V98" s="184"/>
      <c r="W98" s="179"/>
      <c r="X98" s="430">
        <f t="shared" ca="1" si="36"/>
        <v>43465</v>
      </c>
      <c r="Y98" s="568" t="str">
        <f t="shared" ca="1" si="33"/>
        <v>Mon. January , 2019</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January</v>
      </c>
      <c r="V99" s="184"/>
      <c r="W99" s="179"/>
      <c r="X99" s="430">
        <f t="shared" ca="1" si="36"/>
        <v>43465</v>
      </c>
      <c r="Y99" s="568" t="str">
        <f t="shared" ca="1" si="33"/>
        <v>Mon. January , 2019</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January</v>
      </c>
      <c r="V100" s="184"/>
      <c r="W100" s="179"/>
      <c r="X100" s="430">
        <f t="shared" ca="1" si="36"/>
        <v>43465</v>
      </c>
      <c r="Y100" s="568" t="str">
        <f t="shared" ca="1" si="33"/>
        <v>Mon. January , 2019</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January</v>
      </c>
      <c r="V101" s="184"/>
      <c r="W101" s="179"/>
      <c r="X101" s="430">
        <f t="shared" ca="1" si="36"/>
        <v>43465</v>
      </c>
      <c r="Y101" s="568" t="str">
        <f t="shared" ca="1" si="33"/>
        <v>Mon. January , 2019</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January</v>
      </c>
      <c r="V102" s="184"/>
      <c r="W102" s="179"/>
      <c r="X102" s="430">
        <f t="shared" ca="1" si="36"/>
        <v>43465</v>
      </c>
      <c r="Y102" s="568" t="str">
        <f t="shared" ca="1" si="33"/>
        <v>Mon. January , 2019</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January</v>
      </c>
      <c r="V103" s="184"/>
      <c r="W103" s="179"/>
      <c r="X103" s="430">
        <f t="shared" ca="1" si="36"/>
        <v>43465</v>
      </c>
      <c r="Y103" s="568" t="str">
        <f t="shared" ca="1" si="33"/>
        <v>Mon. January , 2019</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January</v>
      </c>
      <c r="V104" s="184"/>
      <c r="W104" s="179"/>
      <c r="X104" s="430">
        <f t="shared" ca="1" si="36"/>
        <v>43465</v>
      </c>
      <c r="Y104" s="568" t="str">
        <f t="shared" ca="1" si="33"/>
        <v>Mon. January , 2019</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January</v>
      </c>
      <c r="V105" s="184"/>
      <c r="W105" s="179"/>
      <c r="X105" s="430">
        <f t="shared" ca="1" si="36"/>
        <v>43465</v>
      </c>
      <c r="Y105" s="568" t="str">
        <f t="shared" ca="1" si="33"/>
        <v>Mon. January , 2019</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January</v>
      </c>
      <c r="V106" s="184"/>
      <c r="W106" s="179"/>
      <c r="X106" s="430">
        <f t="shared" ca="1" si="36"/>
        <v>43465</v>
      </c>
      <c r="Y106" s="568" t="str">
        <f t="shared" ca="1" si="33"/>
        <v>Mon. January , 2019</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January</v>
      </c>
      <c r="V107" s="184"/>
      <c r="W107" s="179"/>
      <c r="X107" s="430">
        <f t="shared" ca="1" si="36"/>
        <v>43465</v>
      </c>
      <c r="Y107" s="568" t="str">
        <f t="shared" ca="1" si="33"/>
        <v>Mon. January , 2019</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January</v>
      </c>
      <c r="V108" s="184"/>
      <c r="W108" s="179"/>
      <c r="X108" s="430">
        <f t="shared" ca="1" si="36"/>
        <v>43465</v>
      </c>
      <c r="Y108" s="568" t="str">
        <f t="shared" ca="1" si="33"/>
        <v>Mon. January , 2019</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January</v>
      </c>
      <c r="V109" s="184"/>
      <c r="W109" s="179"/>
      <c r="X109" s="430">
        <f t="shared" ca="1" si="36"/>
        <v>43465</v>
      </c>
      <c r="Y109" s="568" t="str">
        <f t="shared" ca="1" si="33"/>
        <v>Mon. January , 2019</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January</v>
      </c>
      <c r="V110" s="184"/>
      <c r="W110" s="179"/>
      <c r="X110" s="430">
        <f t="shared" ca="1" si="36"/>
        <v>43465</v>
      </c>
      <c r="Y110" s="568" t="str">
        <f t="shared" ca="1" si="33"/>
        <v>Mon. January , 2019</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January</v>
      </c>
      <c r="V111" s="184"/>
      <c r="W111" s="179"/>
      <c r="X111" s="430">
        <f t="shared" ca="1" si="36"/>
        <v>43465</v>
      </c>
      <c r="Y111" s="568" t="str">
        <f t="shared" ca="1" si="33"/>
        <v>Mon. January , 2019</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January</v>
      </c>
      <c r="V112" s="184"/>
      <c r="W112" s="179"/>
      <c r="X112" s="430">
        <f t="shared" ca="1" si="36"/>
        <v>43465</v>
      </c>
      <c r="Y112" s="568" t="str">
        <f t="shared" ca="1" si="33"/>
        <v>Mon. January , 2019</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January</v>
      </c>
      <c r="V113" s="184"/>
      <c r="W113" s="179"/>
      <c r="X113" s="430">
        <f t="shared" ca="1" si="36"/>
        <v>43465</v>
      </c>
      <c r="Y113" s="568" t="str">
        <f t="shared" ca="1" si="33"/>
        <v>Mon. January , 2019</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January</v>
      </c>
      <c r="V114" s="184"/>
      <c r="W114" s="179"/>
      <c r="X114" s="430">
        <f t="shared" ca="1" si="36"/>
        <v>43465</v>
      </c>
      <c r="Y114" s="568" t="str">
        <f t="shared" ca="1" si="33"/>
        <v>Mon. January , 2019</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January</v>
      </c>
      <c r="V115" s="184"/>
      <c r="W115" s="179"/>
      <c r="X115" s="430">
        <f t="shared" ca="1" si="36"/>
        <v>43465</v>
      </c>
      <c r="Y115" s="568" t="str">
        <f t="shared" ca="1" si="33"/>
        <v>Mon. January , 2019</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January</v>
      </c>
      <c r="V116" s="184"/>
      <c r="W116" s="179"/>
      <c r="X116" s="430">
        <f t="shared" ca="1" si="36"/>
        <v>43465</v>
      </c>
      <c r="Y116" s="568" t="str">
        <f t="shared" ca="1" si="33"/>
        <v>Mon. January , 2019</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January</v>
      </c>
      <c r="V117" s="184"/>
      <c r="W117" s="179"/>
      <c r="X117" s="430">
        <f t="shared" ca="1" si="36"/>
        <v>43465</v>
      </c>
      <c r="Y117" s="568" t="str">
        <f t="shared" ca="1" si="33"/>
        <v>Mon. January , 2019</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January</v>
      </c>
      <c r="V118" s="184"/>
      <c r="W118" s="179"/>
      <c r="X118" s="430">
        <f t="shared" ca="1" si="36"/>
        <v>43465</v>
      </c>
      <c r="Y118" s="568" t="str">
        <f t="shared" ca="1" si="33"/>
        <v>Mon. January , 2019</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January</v>
      </c>
      <c r="V119" s="184"/>
      <c r="W119" s="179"/>
      <c r="X119" s="430">
        <f t="shared" ca="1" si="36"/>
        <v>43465</v>
      </c>
      <c r="Y119" s="568" t="str">
        <f t="shared" ca="1" si="33"/>
        <v>Mon. January , 2019</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January</v>
      </c>
      <c r="V120" s="184"/>
      <c r="W120" s="179"/>
      <c r="X120" s="430">
        <f t="shared" ca="1" si="36"/>
        <v>43465</v>
      </c>
      <c r="Y120" s="568" t="str">
        <f t="shared" ca="1" si="33"/>
        <v>Mon. January , 2019</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January</v>
      </c>
      <c r="V121" s="184"/>
      <c r="W121" s="179"/>
      <c r="X121" s="430">
        <f t="shared" ca="1" si="36"/>
        <v>43465</v>
      </c>
      <c r="Y121" s="568" t="str">
        <f t="shared" ca="1" si="33"/>
        <v>Mon. January , 2019</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January</v>
      </c>
      <c r="V122" s="184"/>
      <c r="W122" s="179"/>
      <c r="X122" s="430">
        <f t="shared" ca="1" si="36"/>
        <v>43465</v>
      </c>
      <c r="Y122" s="568" t="str">
        <f t="shared" ca="1" si="33"/>
        <v>Mon. January , 2019</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January</v>
      </c>
      <c r="V123" s="184"/>
      <c r="W123" s="179"/>
      <c r="X123" s="430">
        <f t="shared" ca="1" si="36"/>
        <v>43465</v>
      </c>
      <c r="Y123" s="568" t="str">
        <f t="shared" ca="1" si="33"/>
        <v>Mon. January , 2019</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January</v>
      </c>
      <c r="V124" s="184"/>
      <c r="W124" s="179"/>
      <c r="X124" s="430">
        <f t="shared" ca="1" si="36"/>
        <v>43465</v>
      </c>
      <c r="Y124" s="568" t="str">
        <f t="shared" ca="1" si="33"/>
        <v>Mon. January , 2019</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January</v>
      </c>
      <c r="V125" s="184"/>
      <c r="W125" s="179"/>
      <c r="X125" s="430">
        <f t="shared" ca="1" si="36"/>
        <v>43465</v>
      </c>
      <c r="Y125" s="568" t="str">
        <f t="shared" ca="1" si="33"/>
        <v>Mon. January , 2019</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January</v>
      </c>
      <c r="V126" s="184"/>
      <c r="W126" s="179"/>
      <c r="X126" s="430">
        <f t="shared" ca="1" si="36"/>
        <v>43465</v>
      </c>
      <c r="Y126" s="568" t="str">
        <f t="shared" ca="1" si="33"/>
        <v>Mon. January , 2019</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January</v>
      </c>
      <c r="V127" s="184"/>
      <c r="W127" s="179"/>
      <c r="X127" s="430">
        <f t="shared" ca="1" si="36"/>
        <v>43465</v>
      </c>
      <c r="Y127" s="568" t="str">
        <f t="shared" ca="1" si="33"/>
        <v>Mon. January , 2019</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January</v>
      </c>
      <c r="V128" s="184"/>
      <c r="W128" s="179"/>
      <c r="X128" s="430">
        <f t="shared" ca="1" si="36"/>
        <v>43465</v>
      </c>
      <c r="Y128" s="568" t="str">
        <f t="shared" ca="1" si="33"/>
        <v>Mon. January , 2019</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January</v>
      </c>
      <c r="V129" s="184"/>
      <c r="W129" s="179"/>
      <c r="X129" s="430">
        <f t="shared" ca="1" si="36"/>
        <v>43465</v>
      </c>
      <c r="Y129" s="568" t="str">
        <f t="shared" ca="1" si="33"/>
        <v>Mon. January , 2019</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January</v>
      </c>
      <c r="V130" s="184"/>
      <c r="W130" s="179"/>
      <c r="X130" s="430">
        <f t="shared" ca="1" si="36"/>
        <v>43465</v>
      </c>
      <c r="Y130" s="568" t="str">
        <f t="shared" ca="1" si="33"/>
        <v>Mon. January , 2019</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January</v>
      </c>
      <c r="V131" s="184"/>
      <c r="W131" s="179"/>
      <c r="X131" s="430">
        <f t="shared" ca="1" si="36"/>
        <v>43465</v>
      </c>
      <c r="Y131" s="568" t="str">
        <f t="shared" ca="1" si="33"/>
        <v>Mon. January , 2019</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January</v>
      </c>
      <c r="V132" s="184"/>
      <c r="W132" s="179"/>
      <c r="X132" s="430">
        <f t="shared" ca="1" si="36"/>
        <v>43465</v>
      </c>
      <c r="Y132" s="568" t="str">
        <f t="shared" ca="1" si="33"/>
        <v>Mon. January , 2019</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January</v>
      </c>
      <c r="V133" s="184"/>
      <c r="W133" s="179"/>
      <c r="X133" s="430">
        <f t="shared" ca="1" si="36"/>
        <v>43465</v>
      </c>
      <c r="Y133" s="568" t="str">
        <f t="shared" ca="1" si="33"/>
        <v>Mon. January , 2019</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January</v>
      </c>
      <c r="V134" s="184"/>
      <c r="W134" s="179"/>
      <c r="X134" s="430">
        <f t="shared" ca="1" si="36"/>
        <v>43465</v>
      </c>
      <c r="Y134" s="568" t="str">
        <f t="shared" ca="1" si="33"/>
        <v>Mon. January , 2019</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January</v>
      </c>
      <c r="V135" s="184"/>
      <c r="W135" s="179"/>
      <c r="X135" s="430">
        <f t="shared" ca="1" si="36"/>
        <v>43465</v>
      </c>
      <c r="Y135" s="568" t="str">
        <f t="shared" ca="1" si="33"/>
        <v>Mon. January , 2019</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January</v>
      </c>
      <c r="V136" s="184"/>
      <c r="W136" s="179"/>
      <c r="X136" s="430">
        <f t="shared" ca="1" si="36"/>
        <v>43465</v>
      </c>
      <c r="Y136" s="568" t="str">
        <f t="shared" ca="1" si="33"/>
        <v>Mon. January , 2019</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January</v>
      </c>
      <c r="V137" s="184"/>
      <c r="W137" s="179"/>
      <c r="X137" s="430">
        <f t="shared" ca="1" si="36"/>
        <v>43465</v>
      </c>
      <c r="Y137" s="568" t="str">
        <f t="shared" ca="1" si="33"/>
        <v>Mon. January , 2019</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January</v>
      </c>
      <c r="V138" s="184"/>
      <c r="W138" s="179"/>
      <c r="X138" s="430">
        <f t="shared" ca="1" si="36"/>
        <v>43465</v>
      </c>
      <c r="Y138" s="568" t="str">
        <f t="shared" ca="1" si="33"/>
        <v>Mon. January , 2019</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January</v>
      </c>
      <c r="V139" s="184"/>
      <c r="W139" s="179"/>
      <c r="X139" s="430">
        <f t="shared" ca="1" si="36"/>
        <v>43465</v>
      </c>
      <c r="Y139" s="568" t="str">
        <f t="shared" ca="1" si="33"/>
        <v>Mon. January , 2019</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January</v>
      </c>
      <c r="V140" s="184"/>
      <c r="W140" s="179"/>
      <c r="X140" s="430">
        <f t="shared" ca="1" si="36"/>
        <v>43465</v>
      </c>
      <c r="Y140" s="568" t="str">
        <f t="shared" ca="1" si="33"/>
        <v>Mon. January , 2019</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January</v>
      </c>
      <c r="V141" s="184"/>
      <c r="W141" s="179"/>
      <c r="X141" s="430">
        <f t="shared" ca="1" si="36"/>
        <v>43465</v>
      </c>
      <c r="Y141" s="568" t="str">
        <f t="shared" ca="1" si="33"/>
        <v>Mon. January , 2019</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January</v>
      </c>
      <c r="V142" s="184"/>
      <c r="W142" s="179"/>
      <c r="X142" s="430">
        <f t="shared" ca="1" si="36"/>
        <v>43465</v>
      </c>
      <c r="Y142" s="568" t="str">
        <f t="shared" ca="1" si="33"/>
        <v>Mon. January , 2019</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January</v>
      </c>
      <c r="V143" s="184"/>
      <c r="W143" s="179"/>
      <c r="X143" s="430">
        <f t="shared" ca="1" si="36"/>
        <v>43465</v>
      </c>
      <c r="Y143" s="568" t="str">
        <f t="shared" ca="1" si="33"/>
        <v>Mon. January , 2019</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January</v>
      </c>
      <c r="V144" s="184"/>
      <c r="W144" s="179"/>
      <c r="X144" s="430">
        <f t="shared" ca="1" si="36"/>
        <v>43465</v>
      </c>
      <c r="Y144" s="568" t="str">
        <f t="shared" ca="1" si="33"/>
        <v>Mon. January , 2019</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January</v>
      </c>
      <c r="V145" s="184"/>
      <c r="W145" s="179"/>
      <c r="X145" s="430">
        <f t="shared" ca="1" si="36"/>
        <v>43465</v>
      </c>
      <c r="Y145" s="568" t="str">
        <f t="shared" ca="1" si="33"/>
        <v>Mon. January , 2019</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January</v>
      </c>
      <c r="V146" s="184"/>
      <c r="W146" s="179"/>
      <c r="X146" s="430">
        <f t="shared" ca="1" si="36"/>
        <v>43465</v>
      </c>
      <c r="Y146" s="568" t="str">
        <f t="shared" ca="1" si="33"/>
        <v>Mon. January , 2019</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January</v>
      </c>
      <c r="V147" s="184"/>
      <c r="W147" s="179"/>
      <c r="X147" s="430">
        <f t="shared" ca="1" si="36"/>
        <v>43465</v>
      </c>
      <c r="Y147" s="568" t="str">
        <f t="shared" ca="1" si="33"/>
        <v>Mon. January , 2019</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January</v>
      </c>
      <c r="V148" s="184"/>
      <c r="W148" s="179"/>
      <c r="X148" s="430">
        <f t="shared" ca="1" si="36"/>
        <v>43465</v>
      </c>
      <c r="Y148" s="568" t="str">
        <f t="shared" ca="1" si="33"/>
        <v>Mon. January , 2019</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January</v>
      </c>
      <c r="V149" s="184"/>
      <c r="W149" s="179"/>
      <c r="X149" s="430">
        <f t="shared" ca="1" si="36"/>
        <v>43465</v>
      </c>
      <c r="Y149" s="568" t="str">
        <f t="shared" ref="Y149:Y194" ca="1" si="52">IF(Y143="f",T149&amp;". "&amp;" "&amp;R149&amp;" "&amp;U149&amp;" "&amp;$AE$7,T149&amp;". "&amp;U149&amp;" "&amp;R149&amp;", "&amp;$AE$7)</f>
        <v>Mon. January , 2019</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January</v>
      </c>
      <c r="V150" s="184"/>
      <c r="W150" s="179"/>
      <c r="X150" s="430">
        <f t="shared" ref="X150:X194" ca="1" si="55">$AE$8+D150</f>
        <v>43465</v>
      </c>
      <c r="Y150" s="568" t="str">
        <f t="shared" ca="1" si="52"/>
        <v>Mon. January , 2019</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January</v>
      </c>
      <c r="V151" s="184"/>
      <c r="W151" s="179"/>
      <c r="X151" s="430">
        <f t="shared" ca="1" si="55"/>
        <v>43465</v>
      </c>
      <c r="Y151" s="568" t="str">
        <f t="shared" ca="1" si="52"/>
        <v>Mon. January , 2019</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January</v>
      </c>
      <c r="V152" s="184"/>
      <c r="W152" s="179"/>
      <c r="X152" s="430">
        <f t="shared" ca="1" si="55"/>
        <v>43465</v>
      </c>
      <c r="Y152" s="568" t="str">
        <f t="shared" ca="1" si="52"/>
        <v>Mon. January , 2019</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January</v>
      </c>
      <c r="V153" s="184"/>
      <c r="W153" s="179"/>
      <c r="X153" s="430">
        <f t="shared" ca="1" si="55"/>
        <v>43465</v>
      </c>
      <c r="Y153" s="568" t="str">
        <f t="shared" ca="1" si="52"/>
        <v>Mon. January , 2019</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January</v>
      </c>
      <c r="V154" s="184"/>
      <c r="W154" s="179"/>
      <c r="X154" s="430">
        <f t="shared" ca="1" si="55"/>
        <v>43465</v>
      </c>
      <c r="Y154" s="568" t="str">
        <f t="shared" ca="1" si="52"/>
        <v>Mon. January , 2019</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January</v>
      </c>
      <c r="V155" s="184"/>
      <c r="W155" s="179"/>
      <c r="X155" s="430">
        <f t="shared" ca="1" si="55"/>
        <v>43465</v>
      </c>
      <c r="Y155" s="568" t="str">
        <f t="shared" ca="1" si="52"/>
        <v>Mon. January , 2019</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January</v>
      </c>
      <c r="V156" s="184"/>
      <c r="W156" s="179"/>
      <c r="X156" s="430">
        <f t="shared" ca="1" si="55"/>
        <v>43465</v>
      </c>
      <c r="Y156" s="568" t="str">
        <f t="shared" ca="1" si="52"/>
        <v>Mon. January , 2019</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January</v>
      </c>
      <c r="V157" s="184"/>
      <c r="W157" s="179"/>
      <c r="X157" s="430">
        <f t="shared" ca="1" si="55"/>
        <v>43465</v>
      </c>
      <c r="Y157" s="568" t="str">
        <f t="shared" ca="1" si="52"/>
        <v>Mon. January , 2019</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January</v>
      </c>
      <c r="V158" s="184"/>
      <c r="W158" s="179"/>
      <c r="X158" s="430">
        <f t="shared" ca="1" si="55"/>
        <v>43465</v>
      </c>
      <c r="Y158" s="568" t="str">
        <f t="shared" ca="1" si="52"/>
        <v>Mon. January , 2019</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January</v>
      </c>
      <c r="V159" s="184"/>
      <c r="W159" s="179"/>
      <c r="X159" s="430">
        <f t="shared" ca="1" si="55"/>
        <v>43465</v>
      </c>
      <c r="Y159" s="568" t="str">
        <f t="shared" ca="1" si="52"/>
        <v>Mon. January , 2019</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January</v>
      </c>
      <c r="V160" s="184"/>
      <c r="W160" s="179"/>
      <c r="X160" s="430">
        <f t="shared" ca="1" si="55"/>
        <v>43465</v>
      </c>
      <c r="Y160" s="568" t="str">
        <f t="shared" ca="1" si="52"/>
        <v>Mon. January , 2019</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January</v>
      </c>
      <c r="V161" s="184"/>
      <c r="W161" s="179"/>
      <c r="X161" s="430">
        <f t="shared" ca="1" si="55"/>
        <v>43465</v>
      </c>
      <c r="Y161" s="568" t="str">
        <f t="shared" ca="1" si="52"/>
        <v>Mon. January , 2019</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January</v>
      </c>
      <c r="V162" s="184"/>
      <c r="W162" s="179"/>
      <c r="X162" s="430">
        <f t="shared" ca="1" si="55"/>
        <v>43465</v>
      </c>
      <c r="Y162" s="568" t="str">
        <f t="shared" ca="1" si="52"/>
        <v>Mon. January , 2019</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January</v>
      </c>
      <c r="V163" s="184"/>
      <c r="W163" s="179"/>
      <c r="X163" s="430">
        <f t="shared" ca="1" si="55"/>
        <v>43465</v>
      </c>
      <c r="Y163" s="568" t="str">
        <f t="shared" ca="1" si="52"/>
        <v>Mon. January , 2019</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January</v>
      </c>
      <c r="V164" s="184"/>
      <c r="W164" s="179"/>
      <c r="X164" s="430">
        <f t="shared" ca="1" si="55"/>
        <v>43465</v>
      </c>
      <c r="Y164" s="568" t="str">
        <f t="shared" ca="1" si="52"/>
        <v>Mon. January , 2019</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January</v>
      </c>
      <c r="V165" s="184"/>
      <c r="W165" s="179"/>
      <c r="X165" s="430">
        <f t="shared" ca="1" si="55"/>
        <v>43465</v>
      </c>
      <c r="Y165" s="568" t="str">
        <f t="shared" ca="1" si="52"/>
        <v>Mon. January , 2019</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January</v>
      </c>
      <c r="V166" s="184"/>
      <c r="W166" s="179"/>
      <c r="X166" s="430">
        <f t="shared" ca="1" si="55"/>
        <v>43465</v>
      </c>
      <c r="Y166" s="568" t="str">
        <f t="shared" ca="1" si="52"/>
        <v>Mon. January , 2019</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January</v>
      </c>
      <c r="V167" s="184"/>
      <c r="W167" s="179"/>
      <c r="X167" s="430">
        <f t="shared" ca="1" si="55"/>
        <v>43465</v>
      </c>
      <c r="Y167" s="568" t="str">
        <f t="shared" ca="1" si="52"/>
        <v>Mon. January , 2019</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January</v>
      </c>
      <c r="V168" s="184"/>
      <c r="W168" s="179"/>
      <c r="X168" s="430">
        <f t="shared" ca="1" si="55"/>
        <v>43465</v>
      </c>
      <c r="Y168" s="568" t="str">
        <f t="shared" ca="1" si="52"/>
        <v>Mon. January , 2019</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January</v>
      </c>
      <c r="V169" s="184"/>
      <c r="W169" s="179"/>
      <c r="X169" s="430">
        <f t="shared" ca="1" si="55"/>
        <v>43465</v>
      </c>
      <c r="Y169" s="568" t="str">
        <f t="shared" ca="1" si="52"/>
        <v>Mon. January , 2019</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January</v>
      </c>
      <c r="V170" s="184"/>
      <c r="W170" s="179"/>
      <c r="X170" s="430">
        <f t="shared" ca="1" si="55"/>
        <v>43465</v>
      </c>
      <c r="Y170" s="568" t="str">
        <f t="shared" ca="1" si="52"/>
        <v>Mon. January , 2019</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January</v>
      </c>
      <c r="V171" s="184"/>
      <c r="W171" s="179"/>
      <c r="X171" s="430">
        <f t="shared" ca="1" si="55"/>
        <v>43465</v>
      </c>
      <c r="Y171" s="568" t="str">
        <f t="shared" ca="1" si="52"/>
        <v>Mon. January , 2019</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January</v>
      </c>
      <c r="V172" s="184"/>
      <c r="W172" s="179"/>
      <c r="X172" s="430">
        <f t="shared" ca="1" si="55"/>
        <v>43465</v>
      </c>
      <c r="Y172" s="568" t="str">
        <f t="shared" ca="1" si="52"/>
        <v>Mon. January , 2019</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January</v>
      </c>
      <c r="V173" s="184"/>
      <c r="W173" s="179"/>
      <c r="X173" s="430">
        <f t="shared" ca="1" si="55"/>
        <v>43465</v>
      </c>
      <c r="Y173" s="568" t="str">
        <f t="shared" ca="1" si="52"/>
        <v>Mon. January , 2019</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January</v>
      </c>
      <c r="V174" s="184"/>
      <c r="W174" s="179"/>
      <c r="X174" s="430">
        <f t="shared" ca="1" si="55"/>
        <v>43465</v>
      </c>
      <c r="Y174" s="568" t="str">
        <f t="shared" ca="1" si="52"/>
        <v>Mon. January , 2019</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January</v>
      </c>
      <c r="V175" s="184"/>
      <c r="W175" s="179"/>
      <c r="X175" s="430">
        <f t="shared" ca="1" si="55"/>
        <v>43465</v>
      </c>
      <c r="Y175" s="568" t="str">
        <f t="shared" ca="1" si="52"/>
        <v>Mon. January , 2019</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January</v>
      </c>
      <c r="V176" s="184"/>
      <c r="W176" s="179"/>
      <c r="X176" s="430">
        <f t="shared" ca="1" si="55"/>
        <v>43465</v>
      </c>
      <c r="Y176" s="568" t="str">
        <f t="shared" ca="1" si="52"/>
        <v>Mon. January , 2019</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January</v>
      </c>
      <c r="V177" s="184"/>
      <c r="W177" s="179"/>
      <c r="X177" s="430">
        <f t="shared" ca="1" si="55"/>
        <v>43465</v>
      </c>
      <c r="Y177" s="568" t="str">
        <f t="shared" ca="1" si="52"/>
        <v>Mon. January , 2019</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January</v>
      </c>
      <c r="V178" s="184"/>
      <c r="W178" s="179"/>
      <c r="X178" s="430">
        <f t="shared" ca="1" si="55"/>
        <v>43465</v>
      </c>
      <c r="Y178" s="568" t="str">
        <f t="shared" ca="1" si="52"/>
        <v>Mon. January , 2019</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January</v>
      </c>
      <c r="V179" s="184"/>
      <c r="W179" s="179"/>
      <c r="X179" s="430">
        <f t="shared" ca="1" si="55"/>
        <v>43465</v>
      </c>
      <c r="Y179" s="568" t="str">
        <f t="shared" ca="1" si="52"/>
        <v>Mon. January , 2019</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January</v>
      </c>
      <c r="V180" s="184"/>
      <c r="W180" s="179"/>
      <c r="X180" s="430">
        <f t="shared" ca="1" si="55"/>
        <v>43465</v>
      </c>
      <c r="Y180" s="568" t="str">
        <f t="shared" ca="1" si="52"/>
        <v>Mon. January , 2019</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January</v>
      </c>
      <c r="V181" s="184"/>
      <c r="W181" s="179"/>
      <c r="X181" s="430">
        <f t="shared" ca="1" si="55"/>
        <v>43465</v>
      </c>
      <c r="Y181" s="568" t="str">
        <f t="shared" ca="1" si="52"/>
        <v>Mon. January , 2019</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January</v>
      </c>
      <c r="V182" s="184"/>
      <c r="W182" s="179"/>
      <c r="X182" s="430">
        <f t="shared" ca="1" si="55"/>
        <v>43465</v>
      </c>
      <c r="Y182" s="568" t="str">
        <f t="shared" ca="1" si="52"/>
        <v>Mon. January , 2019</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January</v>
      </c>
      <c r="V183" s="184"/>
      <c r="W183" s="179"/>
      <c r="X183" s="430">
        <f t="shared" ca="1" si="55"/>
        <v>43465</v>
      </c>
      <c r="Y183" s="568" t="str">
        <f t="shared" ca="1" si="52"/>
        <v>Mon. January , 2019</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January</v>
      </c>
      <c r="V184" s="184"/>
      <c r="W184" s="179"/>
      <c r="X184" s="430">
        <f t="shared" ca="1" si="55"/>
        <v>43465</v>
      </c>
      <c r="Y184" s="568" t="str">
        <f t="shared" ca="1" si="52"/>
        <v>Mon. January , 2019</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January</v>
      </c>
      <c r="V185" s="184"/>
      <c r="W185" s="179"/>
      <c r="X185" s="430">
        <f t="shared" ca="1" si="55"/>
        <v>43465</v>
      </c>
      <c r="Y185" s="568" t="str">
        <f t="shared" ca="1" si="52"/>
        <v>Mon. January , 2019</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January</v>
      </c>
      <c r="V186" s="184"/>
      <c r="W186" s="179"/>
      <c r="X186" s="430">
        <f t="shared" ca="1" si="55"/>
        <v>43465</v>
      </c>
      <c r="Y186" s="568" t="str">
        <f t="shared" ca="1" si="52"/>
        <v>Mon. January , 2019</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January</v>
      </c>
      <c r="V187" s="184"/>
      <c r="W187" s="179"/>
      <c r="X187" s="430">
        <f t="shared" ca="1" si="55"/>
        <v>43465</v>
      </c>
      <c r="Y187" s="568" t="str">
        <f t="shared" ca="1" si="52"/>
        <v>Mon. January , 2019</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January</v>
      </c>
      <c r="V188" s="184"/>
      <c r="W188" s="179"/>
      <c r="X188" s="430">
        <f t="shared" ca="1" si="55"/>
        <v>43465</v>
      </c>
      <c r="Y188" s="568" t="str">
        <f t="shared" ca="1" si="52"/>
        <v>Mon. January , 2019</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January</v>
      </c>
      <c r="V189" s="184"/>
      <c r="W189" s="179"/>
      <c r="X189" s="430">
        <f t="shared" ca="1" si="55"/>
        <v>43465</v>
      </c>
      <c r="Y189" s="568" t="str">
        <f t="shared" ca="1" si="52"/>
        <v>Mon. January , 2019</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January</v>
      </c>
      <c r="V190" s="184"/>
      <c r="W190" s="179"/>
      <c r="X190" s="430">
        <f t="shared" ca="1" si="55"/>
        <v>43465</v>
      </c>
      <c r="Y190" s="568" t="str">
        <f t="shared" ca="1" si="52"/>
        <v>Mon. January , 2019</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January</v>
      </c>
      <c r="V191" s="184"/>
      <c r="W191" s="179"/>
      <c r="X191" s="430">
        <f t="shared" ca="1" si="55"/>
        <v>43465</v>
      </c>
      <c r="Y191" s="568" t="str">
        <f t="shared" ca="1" si="52"/>
        <v>Mon. January , 2019</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January</v>
      </c>
      <c r="V192" s="184"/>
      <c r="W192" s="179"/>
      <c r="X192" s="430">
        <f t="shared" ca="1" si="55"/>
        <v>43465</v>
      </c>
      <c r="Y192" s="568" t="str">
        <f t="shared" ca="1" si="52"/>
        <v>Mon. January , 2019</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January</v>
      </c>
      <c r="V193" s="184"/>
      <c r="W193" s="179"/>
      <c r="X193" s="430">
        <f t="shared" ca="1" si="55"/>
        <v>43465</v>
      </c>
      <c r="Y193" s="568" t="str">
        <f t="shared" ca="1" si="52"/>
        <v>Mon. January , 2019</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January</v>
      </c>
      <c r="V194" s="184"/>
      <c r="W194" s="179"/>
      <c r="X194" s="430">
        <f t="shared" ca="1" si="55"/>
        <v>43465</v>
      </c>
      <c r="Y194" s="568" t="str">
        <f t="shared" ca="1" si="52"/>
        <v>Mon. January , 2019</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41"/>
      <c r="S199" s="30"/>
      <c r="Z199" s="315">
        <f ca="1">AC198</f>
        <v>31</v>
      </c>
      <c r="AA199" s="185"/>
    </row>
    <row r="200" spans="1:256"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3.2"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3.2"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3.2"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3.2"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3.2"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3.2"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3.2"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3.2"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3.2"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3.2"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3.2"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3.2"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3.2"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3.2"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3.2"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3.2"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3.2"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3.2"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3.2"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3.2"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3.2"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3.2"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3.2"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3.2"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3.2"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3.2"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3.2"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3.2"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3.2"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3.2"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3.2"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3.2"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3.2"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3.2"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3.2"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3.2"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3.2"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3.2"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3.2"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3.2"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3.2"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3.2"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3.2"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3.2"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3.2"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3.2"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3.2"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3.2"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3.2"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3.2"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3.2"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3.2"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3.2"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3.2"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3.2"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3.2"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3.2"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3.2"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3.2"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3.2"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3.2"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3.2"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3.2"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3.2"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3.2"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3.2"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3.2"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3.2"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3.2"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3.2"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3.2"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3.2"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3.2"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3.2"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3.2"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3.2"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3.2"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3.2"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3.2"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3.2"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3.2"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3.2"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3.2"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3.2"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3.2"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3.2"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3.2"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3.2"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3.2"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3.2"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3.2"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3.2"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3.2"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3.2"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3.2"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3.2"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3.2"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3.2"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3.2"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3.2"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3.2"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3.2"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3.2"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3.2"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3.2"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3.2"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3.2"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3.2"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3.2"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3.2"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3.2"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3.2"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3.2"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3.2"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3.2"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3.2"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3.2"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3.2"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3.2"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3.2"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3.2"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3.2"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3.2"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3.2"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3.2"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3.2"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3.2"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3.2"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3.2"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3.2"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3.2"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3.2"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3.2"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3.2"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3.2"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3.2"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3.2"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3.2"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3.2"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3.2"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3.2"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3.2"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3.2"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3.2"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3.2"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3.2"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3.2"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3.2"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3.2"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3.2"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3.2"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3.2"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3.2"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3.2"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3.2"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3.2"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3.2"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3.2"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3.2"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3.2"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3.2"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3.2"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3.2"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3.2"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3.2"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3.2"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3.2"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3.2"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3.2"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3.2"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3.2"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3.2"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3.2"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3.2"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3.2"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3.2"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3.2"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3.2"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3.2"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3.2"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3.2"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3.2"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3.2"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3.2"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3.2"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3.2"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3.2"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3.2"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3.2"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3.2"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3.2"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3.2"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3.2"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3.2"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3.2"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3.2"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3.2"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3.2"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3.2"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3.2"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3.2"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3.2"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3.2"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3.2"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3.2"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3.2"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3.2"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3.2"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3.2"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3.2"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3.2"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3.2"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3.2"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3.2"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3.2"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3.2"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3.2"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3.2"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3.2"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3.2"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3.2"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3.2"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3.2"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3.2"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3.2"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3.2"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3.2"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3.2"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3.2"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3.2"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3.2"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3.2"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3.2"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3.2"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3.2"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3.2"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3.2"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3.2"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3.2"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3.2"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3.2"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3.2"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3.2"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3.2"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3.2"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3.2"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3.2"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3.2"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3.2"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3.2"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3.2"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3.2"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3.2"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3.2"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3.2"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3.2"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3.2"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3.2"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3.2"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3.2"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3.2"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3.2"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3.2"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3.2"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3.2"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3.2"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3.2"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3.2"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3.2"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3.2"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3.2"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3.2"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3.2"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3.2"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3.2"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3.2"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3.2"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3.2"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3.2"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3.2"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3.2"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3.2"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3.2"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3.2"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3.2"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3.2"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3.2"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3.2"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3.2"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3.2"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3.2"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3.2"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3.2"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3.2"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3.2"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3.2"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3.2"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3.2"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3.2"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February,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Only 28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28</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2019</v>
      </c>
      <c r="AF6" s="205">
        <f ca="1">$AF$5</f>
        <v>28</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28</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43496</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688"/>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28</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28</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February,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February</v>
      </c>
      <c r="V18" s="652" t="str">
        <f ca="1">AE6</f>
        <v>February,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February</v>
      </c>
      <c r="V19" s="652" t="str">
        <f ca="1">U19&amp;" "&amp;Year_four_digits</f>
        <v>February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February 1, 2019</v>
      </c>
      <c r="H20" s="684"/>
      <c r="I20" s="685"/>
      <c r="J20" s="686"/>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February</v>
      </c>
      <c r="V20" s="179"/>
      <c r="W20" s="179"/>
      <c r="X20" s="430">
        <f ca="1">$AE$8+D20</f>
        <v>43497</v>
      </c>
      <c r="Y20" s="568" t="str">
        <f ca="1">IF(Y14="f",T20&amp;". "&amp;" "&amp;R20&amp;" "&amp;U20&amp;" "&amp;$AE$7,T20&amp;". "&amp;U20&amp;" "&amp;R20&amp;", "&amp;$AE$7)</f>
        <v>Fri. February 1, 2019</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687"/>
      <c r="I21" s="23"/>
      <c r="J21" s="690"/>
      <c r="K21" s="38"/>
      <c r="L21" s="39"/>
      <c r="M21" s="37" t="str">
        <f t="shared" si="3"/>
        <v/>
      </c>
      <c r="N21" s="27"/>
      <c r="O21" s="691"/>
      <c r="P21" s="29"/>
      <c r="Q21" s="28"/>
      <c r="R21" s="26" t="str">
        <f t="shared" ref="R21:R84" si="12">IF(ISBLANK(D21),"",D21)</f>
        <v/>
      </c>
      <c r="S21" s="62"/>
      <c r="T21" s="179" t="str">
        <f ca="1">INDEX('NTS ONLY_set_year'!E:E,MATCH(TEXT($X21,"Ddd"),'NTS ONLY_set_year'!C:C,0))</f>
        <v>Thu</v>
      </c>
      <c r="U21" s="249" t="str">
        <f t="shared" ref="U21:U84" ca="1" si="13">$U$19</f>
        <v>February</v>
      </c>
      <c r="V21" s="184"/>
      <c r="W21" s="179"/>
      <c r="X21" s="430">
        <f ca="1">$AE$8+D21</f>
        <v>43496</v>
      </c>
      <c r="Y21" s="568" t="str">
        <f t="shared" ref="Y21:Y84" ca="1" si="14">IF(Y15="f",T21&amp;". "&amp;" "&amp;R21&amp;" "&amp;U21&amp;" "&amp;$AE$7,T21&amp;". "&amp;U21&amp;" "&amp;R21&amp;", "&amp;$AE$7)</f>
        <v>Thu. February , 2019</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689"/>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February</v>
      </c>
      <c r="V22" s="184"/>
      <c r="W22" s="179"/>
      <c r="X22" s="430">
        <f t="shared" ref="X22:X85" ca="1" si="17">$AE$8+D22</f>
        <v>43496</v>
      </c>
      <c r="Y22" s="568" t="str">
        <f t="shared" ca="1" si="14"/>
        <v>Thu. February , 2019</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687"/>
      <c r="I23" s="23"/>
      <c r="J23" s="690"/>
      <c r="K23" s="38"/>
      <c r="L23" s="39"/>
      <c r="M23" s="37" t="str">
        <f t="shared" si="3"/>
        <v/>
      </c>
      <c r="N23" s="27"/>
      <c r="O23" s="28"/>
      <c r="P23" s="29"/>
      <c r="Q23" s="28"/>
      <c r="R23" s="26" t="str">
        <f t="shared" si="12"/>
        <v/>
      </c>
      <c r="S23" s="62"/>
      <c r="T23" s="179" t="str">
        <f ca="1">INDEX('NTS ONLY_set_year'!E:E,MATCH(TEXT($X23,"Ddd"),'NTS ONLY_set_year'!C:C,0))</f>
        <v>Thu</v>
      </c>
      <c r="U23" s="249" t="str">
        <f t="shared" ca="1" si="13"/>
        <v>February</v>
      </c>
      <c r="V23" s="184"/>
      <c r="W23" s="179"/>
      <c r="X23" s="430">
        <f t="shared" ca="1" si="17"/>
        <v>43496</v>
      </c>
      <c r="Y23" s="568" t="str">
        <f t="shared" ca="1" si="14"/>
        <v>Thu. February , 2019</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February</v>
      </c>
      <c r="V24" s="184"/>
      <c r="W24" s="179"/>
      <c r="X24" s="430">
        <f t="shared" ca="1" si="17"/>
        <v>43496</v>
      </c>
      <c r="Y24" s="568" t="str">
        <f t="shared" ca="1" si="14"/>
        <v>Thu. February , 2019</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February</v>
      </c>
      <c r="V25" s="184"/>
      <c r="W25" s="179"/>
      <c r="X25" s="430">
        <f t="shared" ca="1" si="17"/>
        <v>43496</v>
      </c>
      <c r="Y25" s="568" t="str">
        <f t="shared" ca="1" si="14"/>
        <v>Thu. February , 2019</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February</v>
      </c>
      <c r="V26" s="184"/>
      <c r="W26" s="179"/>
      <c r="X26" s="430">
        <f t="shared" ca="1" si="17"/>
        <v>43496</v>
      </c>
      <c r="Y26" s="568" t="str">
        <f t="shared" ca="1" si="14"/>
        <v>Thu. February , 2019</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692"/>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February</v>
      </c>
      <c r="V27" s="184"/>
      <c r="W27" s="179"/>
      <c r="X27" s="430">
        <f t="shared" ca="1" si="17"/>
        <v>43496</v>
      </c>
      <c r="Y27" s="568" t="str">
        <f t="shared" ca="1" si="14"/>
        <v>Thu. February , 2019</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692"/>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February</v>
      </c>
      <c r="V28" s="184"/>
      <c r="W28" s="179"/>
      <c r="X28" s="430">
        <f t="shared" ca="1" si="17"/>
        <v>43496</v>
      </c>
      <c r="Y28" s="568" t="str">
        <f t="shared" ca="1" si="14"/>
        <v>Thu. February , 2019</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692"/>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February</v>
      </c>
      <c r="V29" s="184"/>
      <c r="W29" s="179"/>
      <c r="X29" s="430">
        <f t="shared" ca="1" si="17"/>
        <v>43496</v>
      </c>
      <c r="Y29" s="568" t="str">
        <f t="shared" ca="1" si="14"/>
        <v>Thu. February , 2019</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692"/>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February</v>
      </c>
      <c r="V30" s="184"/>
      <c r="W30" s="179"/>
      <c r="X30" s="430">
        <f t="shared" ca="1" si="17"/>
        <v>43496</v>
      </c>
      <c r="Y30" s="568" t="str">
        <f t="shared" ca="1" si="14"/>
        <v>Thu. February , 2019</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692"/>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February</v>
      </c>
      <c r="V31" s="184"/>
      <c r="W31" s="179"/>
      <c r="X31" s="430">
        <f t="shared" ca="1" si="17"/>
        <v>43496</v>
      </c>
      <c r="Y31" s="568" t="str">
        <f t="shared" ca="1" si="14"/>
        <v>Thu. February , 2019</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692"/>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February</v>
      </c>
      <c r="V32" s="184"/>
      <c r="W32" s="179"/>
      <c r="X32" s="430">
        <f t="shared" ca="1" si="17"/>
        <v>43496</v>
      </c>
      <c r="Y32" s="568" t="str">
        <f t="shared" ca="1" si="14"/>
        <v>Thu. February , 2019</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692"/>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February</v>
      </c>
      <c r="V33" s="184"/>
      <c r="W33" s="179"/>
      <c r="X33" s="430">
        <f t="shared" ca="1" si="17"/>
        <v>43496</v>
      </c>
      <c r="Y33" s="568" t="str">
        <f t="shared" ca="1" si="14"/>
        <v>Thu. February , 2019</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692"/>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February</v>
      </c>
      <c r="V34" s="184"/>
      <c r="W34" s="179"/>
      <c r="X34" s="430">
        <f t="shared" ca="1" si="17"/>
        <v>43496</v>
      </c>
      <c r="Y34" s="568" t="str">
        <f t="shared" ca="1" si="14"/>
        <v>Thu. February , 2019</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692"/>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February</v>
      </c>
      <c r="V35" s="184"/>
      <c r="W35" s="179"/>
      <c r="X35" s="430">
        <f t="shared" ca="1" si="17"/>
        <v>43496</v>
      </c>
      <c r="Y35" s="568" t="str">
        <f t="shared" ca="1" si="14"/>
        <v>Thu. February , 2019</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692"/>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February</v>
      </c>
      <c r="V36" s="184"/>
      <c r="W36" s="179"/>
      <c r="X36" s="430">
        <f t="shared" ca="1" si="17"/>
        <v>43496</v>
      </c>
      <c r="Y36" s="568" t="str">
        <f t="shared" ca="1" si="14"/>
        <v>Thu. February , 2019</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692"/>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February</v>
      </c>
      <c r="V37" s="184"/>
      <c r="W37" s="179"/>
      <c r="X37" s="430">
        <f t="shared" ca="1" si="17"/>
        <v>43496</v>
      </c>
      <c r="Y37" s="568" t="str">
        <f t="shared" ca="1" si="14"/>
        <v>Thu. February , 2019</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692"/>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February</v>
      </c>
      <c r="V38" s="184"/>
      <c r="W38" s="179"/>
      <c r="X38" s="430">
        <f t="shared" ca="1" si="17"/>
        <v>43496</v>
      </c>
      <c r="Y38" s="568" t="str">
        <f t="shared" ca="1" si="14"/>
        <v>Thu. February , 2019</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692"/>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February</v>
      </c>
      <c r="V39" s="184"/>
      <c r="W39" s="179"/>
      <c r="X39" s="430">
        <f t="shared" ca="1" si="17"/>
        <v>43496</v>
      </c>
      <c r="Y39" s="568" t="str">
        <f t="shared" ca="1" si="14"/>
        <v>Thu. February , 2019</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692"/>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February</v>
      </c>
      <c r="V40" s="184"/>
      <c r="W40" s="179"/>
      <c r="X40" s="430">
        <f t="shared" ca="1" si="17"/>
        <v>43496</v>
      </c>
      <c r="Y40" s="568" t="str">
        <f t="shared" ca="1" si="14"/>
        <v>Thu. February , 2019</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692"/>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February</v>
      </c>
      <c r="V41" s="184"/>
      <c r="W41" s="179"/>
      <c r="X41" s="430">
        <f t="shared" ca="1" si="17"/>
        <v>43496</v>
      </c>
      <c r="Y41" s="568" t="str">
        <f t="shared" ca="1" si="14"/>
        <v>Thu. February , 2019</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692"/>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February</v>
      </c>
      <c r="V42" s="184"/>
      <c r="W42" s="179"/>
      <c r="X42" s="430">
        <f t="shared" ca="1" si="17"/>
        <v>43496</v>
      </c>
      <c r="Y42" s="568" t="str">
        <f t="shared" ca="1" si="14"/>
        <v>Thu. February , 2019</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692"/>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February</v>
      </c>
      <c r="V43" s="184"/>
      <c r="W43" s="179"/>
      <c r="X43" s="430">
        <f t="shared" ca="1" si="17"/>
        <v>43496</v>
      </c>
      <c r="Y43" s="568" t="str">
        <f t="shared" ca="1" si="14"/>
        <v>Thu. February , 2019</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692"/>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February</v>
      </c>
      <c r="V44" s="184"/>
      <c r="W44" s="179"/>
      <c r="X44" s="430">
        <f t="shared" ca="1" si="17"/>
        <v>43496</v>
      </c>
      <c r="Y44" s="568" t="str">
        <f t="shared" ca="1" si="14"/>
        <v>Thu. February , 2019</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692"/>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February</v>
      </c>
      <c r="V45" s="184"/>
      <c r="W45" s="179"/>
      <c r="X45" s="430">
        <f t="shared" ca="1" si="17"/>
        <v>43496</v>
      </c>
      <c r="Y45" s="568" t="str">
        <f t="shared" ca="1" si="14"/>
        <v>Thu. February , 2019</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692"/>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February</v>
      </c>
      <c r="V46" s="184"/>
      <c r="W46" s="179"/>
      <c r="X46" s="430">
        <f t="shared" ca="1" si="17"/>
        <v>43496</v>
      </c>
      <c r="Y46" s="568" t="str">
        <f t="shared" ca="1" si="14"/>
        <v>Thu. February , 2019</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692"/>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February</v>
      </c>
      <c r="V47" s="184"/>
      <c r="W47" s="179"/>
      <c r="X47" s="430">
        <f t="shared" ca="1" si="17"/>
        <v>43496</v>
      </c>
      <c r="Y47" s="568" t="str">
        <f t="shared" ca="1" si="14"/>
        <v>Thu. February , 2019</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692"/>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February</v>
      </c>
      <c r="V48" s="184"/>
      <c r="W48" s="179"/>
      <c r="X48" s="430">
        <f t="shared" ca="1" si="17"/>
        <v>43496</v>
      </c>
      <c r="Y48" s="568" t="str">
        <f t="shared" ca="1" si="14"/>
        <v>Thu. February , 2019</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692"/>
      <c r="E49" s="121"/>
      <c r="F49" s="121"/>
      <c r="G49" s="121" t="str">
        <f ca="1">IF(ISBLANK(D49),IF(AND(ISNUMBER(D48),D48&lt;$AF$5),'NTS ONLY_set_year'!$E$62,"- -"),IF(D49&gt;$AF$5,$AG$5,IF(D49&gt;D48+1,$AG$6,IF(D49&lt;D48,$AG$7,Y49))))</f>
        <v>- -</v>
      </c>
      <c r="H49" s="693"/>
      <c r="I49" s="694"/>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February</v>
      </c>
      <c r="V49" s="184"/>
      <c r="W49" s="179"/>
      <c r="X49" s="430">
        <f t="shared" ca="1" si="17"/>
        <v>43496</v>
      </c>
      <c r="Y49" s="568" t="str">
        <f t="shared" ca="1" si="14"/>
        <v>Thu. February , 2019</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February</v>
      </c>
      <c r="V50" s="184"/>
      <c r="W50" s="179"/>
      <c r="X50" s="430">
        <f t="shared" ca="1" si="17"/>
        <v>43496</v>
      </c>
      <c r="Y50" s="568" t="str">
        <f t="shared" ca="1" si="14"/>
        <v>Thu. February , 2019</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February</v>
      </c>
      <c r="V51" s="184"/>
      <c r="W51" s="179"/>
      <c r="X51" s="430">
        <f t="shared" ca="1" si="17"/>
        <v>43496</v>
      </c>
      <c r="Y51" s="568" t="str">
        <f t="shared" ca="1" si="14"/>
        <v>Thu. February , 2019</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February</v>
      </c>
      <c r="V52" s="184"/>
      <c r="W52" s="179"/>
      <c r="X52" s="430">
        <f t="shared" ca="1" si="17"/>
        <v>43496</v>
      </c>
      <c r="Y52" s="568" t="str">
        <f t="shared" ca="1" si="14"/>
        <v>Thu. February , 2019</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February</v>
      </c>
      <c r="V53" s="184"/>
      <c r="W53" s="179"/>
      <c r="X53" s="430">
        <f t="shared" ca="1" si="17"/>
        <v>43496</v>
      </c>
      <c r="Y53" s="568" t="str">
        <f t="shared" ca="1" si="14"/>
        <v>Thu. February , 2019</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February</v>
      </c>
      <c r="V54" s="184"/>
      <c r="W54" s="179"/>
      <c r="X54" s="430">
        <f t="shared" ca="1" si="17"/>
        <v>43496</v>
      </c>
      <c r="Y54" s="568" t="str">
        <f t="shared" ca="1" si="14"/>
        <v>Thu. February , 2019</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February</v>
      </c>
      <c r="V55" s="184"/>
      <c r="W55" s="179"/>
      <c r="X55" s="430">
        <f t="shared" ca="1" si="17"/>
        <v>43496</v>
      </c>
      <c r="Y55" s="568" t="str">
        <f t="shared" ca="1" si="14"/>
        <v>Thu. February , 2019</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February</v>
      </c>
      <c r="V56" s="184"/>
      <c r="W56" s="179"/>
      <c r="X56" s="430">
        <f t="shared" ca="1" si="17"/>
        <v>43496</v>
      </c>
      <c r="Y56" s="568" t="str">
        <f t="shared" ca="1" si="14"/>
        <v>Thu. February , 2019</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February</v>
      </c>
      <c r="V57" s="184"/>
      <c r="W57" s="179"/>
      <c r="X57" s="430">
        <f t="shared" ca="1" si="17"/>
        <v>43496</v>
      </c>
      <c r="Y57" s="568" t="str">
        <f t="shared" ca="1" si="14"/>
        <v>Thu. February , 2019</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February</v>
      </c>
      <c r="V58" s="184"/>
      <c r="W58" s="179"/>
      <c r="X58" s="430">
        <f t="shared" ca="1" si="17"/>
        <v>43496</v>
      </c>
      <c r="Y58" s="568" t="str">
        <f t="shared" ca="1" si="14"/>
        <v>Thu. February , 2019</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February</v>
      </c>
      <c r="V59" s="184"/>
      <c r="W59" s="179"/>
      <c r="X59" s="430">
        <f t="shared" ca="1" si="17"/>
        <v>43496</v>
      </c>
      <c r="Y59" s="568" t="str">
        <f t="shared" ca="1" si="14"/>
        <v>Thu. February , 2019</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February</v>
      </c>
      <c r="V60" s="184"/>
      <c r="W60" s="179"/>
      <c r="X60" s="430">
        <f t="shared" ca="1" si="17"/>
        <v>43496</v>
      </c>
      <c r="Y60" s="568" t="str">
        <f t="shared" ca="1" si="14"/>
        <v>Thu. February , 2019</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February</v>
      </c>
      <c r="V61" s="184"/>
      <c r="W61" s="179"/>
      <c r="X61" s="430">
        <f t="shared" ca="1" si="17"/>
        <v>43496</v>
      </c>
      <c r="Y61" s="568" t="str">
        <f t="shared" ca="1" si="14"/>
        <v>Thu. February , 2019</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February</v>
      </c>
      <c r="V62" s="184"/>
      <c r="W62" s="179"/>
      <c r="X62" s="430">
        <f t="shared" ca="1" si="17"/>
        <v>43496</v>
      </c>
      <c r="Y62" s="568" t="str">
        <f t="shared" ca="1" si="14"/>
        <v>Thu. February , 2019</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February</v>
      </c>
      <c r="V63" s="184"/>
      <c r="W63" s="179"/>
      <c r="X63" s="430">
        <f t="shared" ca="1" si="17"/>
        <v>43496</v>
      </c>
      <c r="Y63" s="568" t="str">
        <f t="shared" ca="1" si="14"/>
        <v>Thu. February , 2019</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February</v>
      </c>
      <c r="V64" s="184"/>
      <c r="W64" s="179"/>
      <c r="X64" s="430">
        <f t="shared" ca="1" si="17"/>
        <v>43496</v>
      </c>
      <c r="Y64" s="568" t="str">
        <f t="shared" ca="1" si="14"/>
        <v>Thu. February , 2019</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February</v>
      </c>
      <c r="V65" s="184"/>
      <c r="W65" s="179"/>
      <c r="X65" s="430">
        <f t="shared" ca="1" si="17"/>
        <v>43496</v>
      </c>
      <c r="Y65" s="568" t="str">
        <f t="shared" ca="1" si="14"/>
        <v>Thu. February , 2019</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February</v>
      </c>
      <c r="V66" s="184"/>
      <c r="W66" s="179"/>
      <c r="X66" s="430">
        <f t="shared" ca="1" si="17"/>
        <v>43496</v>
      </c>
      <c r="Y66" s="568" t="str">
        <f t="shared" ca="1" si="14"/>
        <v>Thu. February , 2019</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February</v>
      </c>
      <c r="V67" s="184"/>
      <c r="W67" s="179"/>
      <c r="X67" s="430">
        <f t="shared" ca="1" si="17"/>
        <v>43496</v>
      </c>
      <c r="Y67" s="568" t="str">
        <f t="shared" ca="1" si="14"/>
        <v>Thu. February , 2019</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February</v>
      </c>
      <c r="V68" s="184"/>
      <c r="W68" s="179"/>
      <c r="X68" s="430">
        <f t="shared" ca="1" si="17"/>
        <v>43496</v>
      </c>
      <c r="Y68" s="568" t="str">
        <f t="shared" ca="1" si="14"/>
        <v>Thu. February , 2019</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February</v>
      </c>
      <c r="V69" s="184"/>
      <c r="W69" s="179"/>
      <c r="X69" s="430">
        <f t="shared" ca="1" si="17"/>
        <v>43496</v>
      </c>
      <c r="Y69" s="568" t="str">
        <f t="shared" ca="1" si="14"/>
        <v>Thu. February , 2019</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February</v>
      </c>
      <c r="V70" s="184"/>
      <c r="W70" s="179"/>
      <c r="X70" s="430">
        <f t="shared" ca="1" si="17"/>
        <v>43496</v>
      </c>
      <c r="Y70" s="568" t="str">
        <f t="shared" ca="1" si="14"/>
        <v>Thu. February , 2019</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February</v>
      </c>
      <c r="V71" s="184"/>
      <c r="W71" s="179"/>
      <c r="X71" s="430">
        <f t="shared" ca="1" si="17"/>
        <v>43496</v>
      </c>
      <c r="Y71" s="568" t="str">
        <f t="shared" ca="1" si="14"/>
        <v>Thu. February , 2019</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February</v>
      </c>
      <c r="V72" s="184"/>
      <c r="W72" s="179"/>
      <c r="X72" s="430">
        <f t="shared" ca="1" si="17"/>
        <v>43496</v>
      </c>
      <c r="Y72" s="568" t="str">
        <f t="shared" ca="1" si="14"/>
        <v>Thu. February , 2019</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February</v>
      </c>
      <c r="V73" s="184"/>
      <c r="W73" s="179"/>
      <c r="X73" s="430">
        <f t="shared" ca="1" si="17"/>
        <v>43496</v>
      </c>
      <c r="Y73" s="568" t="str">
        <f t="shared" ca="1" si="14"/>
        <v>Thu. February , 2019</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February</v>
      </c>
      <c r="V74" s="184"/>
      <c r="W74" s="179"/>
      <c r="X74" s="430">
        <f t="shared" ca="1" si="17"/>
        <v>43496</v>
      </c>
      <c r="Y74" s="568" t="str">
        <f t="shared" ca="1" si="14"/>
        <v>Thu. February , 2019</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February</v>
      </c>
      <c r="V75" s="184"/>
      <c r="W75" s="179"/>
      <c r="X75" s="430">
        <f t="shared" ca="1" si="17"/>
        <v>43496</v>
      </c>
      <c r="Y75" s="568" t="str">
        <f t="shared" ca="1" si="14"/>
        <v>Thu. February , 2019</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February</v>
      </c>
      <c r="V76" s="184"/>
      <c r="W76" s="179"/>
      <c r="X76" s="430">
        <f t="shared" ca="1" si="17"/>
        <v>43496</v>
      </c>
      <c r="Y76" s="568" t="str">
        <f t="shared" ca="1" si="14"/>
        <v>Thu. February , 2019</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February</v>
      </c>
      <c r="V77" s="184"/>
      <c r="W77" s="179"/>
      <c r="X77" s="430">
        <f t="shared" ca="1" si="17"/>
        <v>43496</v>
      </c>
      <c r="Y77" s="568" t="str">
        <f t="shared" ca="1" si="14"/>
        <v>Thu. February , 2019</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February</v>
      </c>
      <c r="V78" s="184"/>
      <c r="W78" s="179"/>
      <c r="X78" s="430">
        <f t="shared" ca="1" si="17"/>
        <v>43496</v>
      </c>
      <c r="Y78" s="568" t="str">
        <f t="shared" ca="1" si="14"/>
        <v>Thu. February , 2019</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February</v>
      </c>
      <c r="V79" s="184"/>
      <c r="W79" s="179"/>
      <c r="X79" s="430">
        <f t="shared" ca="1" si="17"/>
        <v>43496</v>
      </c>
      <c r="Y79" s="568" t="str">
        <f t="shared" ca="1" si="14"/>
        <v>Thu. February , 2019</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February</v>
      </c>
      <c r="V80" s="184"/>
      <c r="W80" s="179"/>
      <c r="X80" s="430">
        <f t="shared" ca="1" si="17"/>
        <v>43496</v>
      </c>
      <c r="Y80" s="568" t="str">
        <f t="shared" ca="1" si="14"/>
        <v>Thu. February , 2019</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February</v>
      </c>
      <c r="V81" s="184"/>
      <c r="W81" s="179"/>
      <c r="X81" s="430">
        <f t="shared" ca="1" si="17"/>
        <v>43496</v>
      </c>
      <c r="Y81" s="568" t="str">
        <f t="shared" ca="1" si="14"/>
        <v>Thu. February , 2019</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February</v>
      </c>
      <c r="V82" s="184"/>
      <c r="W82" s="179"/>
      <c r="X82" s="430">
        <f t="shared" ca="1" si="17"/>
        <v>43496</v>
      </c>
      <c r="Y82" s="568" t="str">
        <f t="shared" ca="1" si="14"/>
        <v>Thu. February , 2019</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February</v>
      </c>
      <c r="V83" s="184"/>
      <c r="W83" s="179"/>
      <c r="X83" s="430">
        <f t="shared" ca="1" si="17"/>
        <v>43496</v>
      </c>
      <c r="Y83" s="568" t="str">
        <f t="shared" ca="1" si="14"/>
        <v>Thu. February , 2019</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February</v>
      </c>
      <c r="V84" s="184"/>
      <c r="W84" s="179"/>
      <c r="X84" s="430">
        <f t="shared" ca="1" si="17"/>
        <v>43496</v>
      </c>
      <c r="Y84" s="568" t="str">
        <f t="shared" ca="1" si="14"/>
        <v>Thu. February , 2019</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February</v>
      </c>
      <c r="V85" s="184"/>
      <c r="W85" s="179"/>
      <c r="X85" s="430">
        <f t="shared" ca="1" si="17"/>
        <v>43496</v>
      </c>
      <c r="Y85" s="568" t="str">
        <f t="shared" ref="Y85:Y148" ca="1" si="33">IF(Y79="f",T85&amp;". "&amp;" "&amp;R85&amp;" "&amp;U85&amp;" "&amp;$AE$7,T85&amp;". "&amp;U85&amp;" "&amp;R85&amp;", "&amp;$AE$7)</f>
        <v>Thu. February , 2019</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February</v>
      </c>
      <c r="V86" s="184"/>
      <c r="W86" s="179"/>
      <c r="X86" s="430">
        <f t="shared" ref="X86:X149" ca="1" si="36">$AE$8+D86</f>
        <v>43496</v>
      </c>
      <c r="Y86" s="568" t="str">
        <f t="shared" ca="1" si="33"/>
        <v>Thu. February , 2019</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February</v>
      </c>
      <c r="V87" s="184"/>
      <c r="W87" s="179"/>
      <c r="X87" s="430">
        <f t="shared" ca="1" si="36"/>
        <v>43496</v>
      </c>
      <c r="Y87" s="568" t="str">
        <f t="shared" ca="1" si="33"/>
        <v>Thu. February , 2019</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February</v>
      </c>
      <c r="V88" s="184"/>
      <c r="W88" s="179"/>
      <c r="X88" s="430">
        <f t="shared" ca="1" si="36"/>
        <v>43496</v>
      </c>
      <c r="Y88" s="568" t="str">
        <f t="shared" ca="1" si="33"/>
        <v>Thu. February , 2019</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February</v>
      </c>
      <c r="V89" s="184"/>
      <c r="W89" s="179"/>
      <c r="X89" s="430">
        <f t="shared" ca="1" si="36"/>
        <v>43496</v>
      </c>
      <c r="Y89" s="568" t="str">
        <f t="shared" ca="1" si="33"/>
        <v>Thu. February , 2019</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February</v>
      </c>
      <c r="V90" s="184"/>
      <c r="W90" s="179"/>
      <c r="X90" s="430">
        <f t="shared" ca="1" si="36"/>
        <v>43496</v>
      </c>
      <c r="Y90" s="568" t="str">
        <f t="shared" ca="1" si="33"/>
        <v>Thu. February , 2019</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February</v>
      </c>
      <c r="V91" s="184"/>
      <c r="W91" s="179"/>
      <c r="X91" s="430">
        <f t="shared" ca="1" si="36"/>
        <v>43496</v>
      </c>
      <c r="Y91" s="568" t="str">
        <f t="shared" ca="1" si="33"/>
        <v>Thu. February , 2019</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February</v>
      </c>
      <c r="V92" s="184"/>
      <c r="W92" s="179"/>
      <c r="X92" s="430">
        <f t="shared" ca="1" si="36"/>
        <v>43496</v>
      </c>
      <c r="Y92" s="568" t="str">
        <f t="shared" ca="1" si="33"/>
        <v>Thu. February , 2019</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February</v>
      </c>
      <c r="V93" s="184"/>
      <c r="W93" s="179"/>
      <c r="X93" s="430">
        <f t="shared" ca="1" si="36"/>
        <v>43496</v>
      </c>
      <c r="Y93" s="568" t="str">
        <f t="shared" ca="1" si="33"/>
        <v>Thu. February , 2019</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February</v>
      </c>
      <c r="V94" s="184"/>
      <c r="W94" s="179"/>
      <c r="X94" s="430">
        <f t="shared" ca="1" si="36"/>
        <v>43496</v>
      </c>
      <c r="Y94" s="568" t="str">
        <f t="shared" ca="1" si="33"/>
        <v>Thu. February , 2019</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February</v>
      </c>
      <c r="V95" s="184"/>
      <c r="W95" s="179"/>
      <c r="X95" s="430">
        <f t="shared" ca="1" si="36"/>
        <v>43496</v>
      </c>
      <c r="Y95" s="568" t="str">
        <f t="shared" ca="1" si="33"/>
        <v>Thu. February , 2019</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February</v>
      </c>
      <c r="V96" s="184"/>
      <c r="W96" s="179"/>
      <c r="X96" s="430">
        <f t="shared" ca="1" si="36"/>
        <v>43496</v>
      </c>
      <c r="Y96" s="568" t="str">
        <f t="shared" ca="1" si="33"/>
        <v>Thu. February , 2019</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February</v>
      </c>
      <c r="V97" s="184"/>
      <c r="W97" s="179"/>
      <c r="X97" s="430">
        <f t="shared" ca="1" si="36"/>
        <v>43496</v>
      </c>
      <c r="Y97" s="568" t="str">
        <f t="shared" ca="1" si="33"/>
        <v>Thu. February , 2019</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February</v>
      </c>
      <c r="V98" s="184"/>
      <c r="W98" s="179"/>
      <c r="X98" s="430">
        <f t="shared" ca="1" si="36"/>
        <v>43496</v>
      </c>
      <c r="Y98" s="568" t="str">
        <f t="shared" ca="1" si="33"/>
        <v>Thu. February , 2019</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February</v>
      </c>
      <c r="V99" s="184"/>
      <c r="W99" s="179"/>
      <c r="X99" s="430">
        <f t="shared" ca="1" si="36"/>
        <v>43496</v>
      </c>
      <c r="Y99" s="568" t="str">
        <f t="shared" ca="1" si="33"/>
        <v>Thu. February , 2019</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February</v>
      </c>
      <c r="V100" s="184"/>
      <c r="W100" s="179"/>
      <c r="X100" s="430">
        <f t="shared" ca="1" si="36"/>
        <v>43496</v>
      </c>
      <c r="Y100" s="568" t="str">
        <f t="shared" ca="1" si="33"/>
        <v>Thu. February , 2019</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February</v>
      </c>
      <c r="V101" s="184"/>
      <c r="W101" s="179"/>
      <c r="X101" s="430">
        <f t="shared" ca="1" si="36"/>
        <v>43496</v>
      </c>
      <c r="Y101" s="568" t="str">
        <f t="shared" ca="1" si="33"/>
        <v>Thu. February , 2019</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February</v>
      </c>
      <c r="V102" s="184"/>
      <c r="W102" s="179"/>
      <c r="X102" s="430">
        <f t="shared" ca="1" si="36"/>
        <v>43496</v>
      </c>
      <c r="Y102" s="568" t="str">
        <f t="shared" ca="1" si="33"/>
        <v>Thu. February , 2019</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February</v>
      </c>
      <c r="V103" s="184"/>
      <c r="W103" s="179"/>
      <c r="X103" s="430">
        <f t="shared" ca="1" si="36"/>
        <v>43496</v>
      </c>
      <c r="Y103" s="568" t="str">
        <f t="shared" ca="1" si="33"/>
        <v>Thu. February , 2019</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February</v>
      </c>
      <c r="V104" s="184"/>
      <c r="W104" s="179"/>
      <c r="X104" s="430">
        <f t="shared" ca="1" si="36"/>
        <v>43496</v>
      </c>
      <c r="Y104" s="568" t="str">
        <f t="shared" ca="1" si="33"/>
        <v>Thu. February , 2019</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February</v>
      </c>
      <c r="V105" s="184"/>
      <c r="W105" s="179"/>
      <c r="X105" s="430">
        <f t="shared" ca="1" si="36"/>
        <v>43496</v>
      </c>
      <c r="Y105" s="568" t="str">
        <f t="shared" ca="1" si="33"/>
        <v>Thu. February , 2019</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February</v>
      </c>
      <c r="V106" s="184"/>
      <c r="W106" s="179"/>
      <c r="X106" s="430">
        <f t="shared" ca="1" si="36"/>
        <v>43496</v>
      </c>
      <c r="Y106" s="568" t="str">
        <f t="shared" ca="1" si="33"/>
        <v>Thu. February , 2019</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February</v>
      </c>
      <c r="V107" s="184"/>
      <c r="W107" s="179"/>
      <c r="X107" s="430">
        <f t="shared" ca="1" si="36"/>
        <v>43496</v>
      </c>
      <c r="Y107" s="568" t="str">
        <f t="shared" ca="1" si="33"/>
        <v>Thu. February , 2019</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February</v>
      </c>
      <c r="V108" s="184"/>
      <c r="W108" s="179"/>
      <c r="X108" s="430">
        <f t="shared" ca="1" si="36"/>
        <v>43496</v>
      </c>
      <c r="Y108" s="568" t="str">
        <f t="shared" ca="1" si="33"/>
        <v>Thu. February , 2019</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February</v>
      </c>
      <c r="V109" s="184"/>
      <c r="W109" s="179"/>
      <c r="X109" s="430">
        <f t="shared" ca="1" si="36"/>
        <v>43496</v>
      </c>
      <c r="Y109" s="568" t="str">
        <f t="shared" ca="1" si="33"/>
        <v>Thu. February , 2019</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February</v>
      </c>
      <c r="V110" s="184"/>
      <c r="W110" s="179"/>
      <c r="X110" s="430">
        <f t="shared" ca="1" si="36"/>
        <v>43496</v>
      </c>
      <c r="Y110" s="568" t="str">
        <f t="shared" ca="1" si="33"/>
        <v>Thu. February , 2019</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February</v>
      </c>
      <c r="V111" s="184"/>
      <c r="W111" s="179"/>
      <c r="X111" s="430">
        <f t="shared" ca="1" si="36"/>
        <v>43496</v>
      </c>
      <c r="Y111" s="568" t="str">
        <f t="shared" ca="1" si="33"/>
        <v>Thu. February , 2019</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February</v>
      </c>
      <c r="V112" s="184"/>
      <c r="W112" s="179"/>
      <c r="X112" s="430">
        <f t="shared" ca="1" si="36"/>
        <v>43496</v>
      </c>
      <c r="Y112" s="568" t="str">
        <f t="shared" ca="1" si="33"/>
        <v>Thu. February , 2019</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February</v>
      </c>
      <c r="V113" s="184"/>
      <c r="W113" s="179"/>
      <c r="X113" s="430">
        <f t="shared" ca="1" si="36"/>
        <v>43496</v>
      </c>
      <c r="Y113" s="568" t="str">
        <f t="shared" ca="1" si="33"/>
        <v>Thu. February , 2019</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February</v>
      </c>
      <c r="V114" s="184"/>
      <c r="W114" s="179"/>
      <c r="X114" s="430">
        <f t="shared" ca="1" si="36"/>
        <v>43496</v>
      </c>
      <c r="Y114" s="568" t="str">
        <f t="shared" ca="1" si="33"/>
        <v>Thu. February , 2019</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February</v>
      </c>
      <c r="V115" s="184"/>
      <c r="W115" s="179"/>
      <c r="X115" s="430">
        <f t="shared" ca="1" si="36"/>
        <v>43496</v>
      </c>
      <c r="Y115" s="568" t="str">
        <f t="shared" ca="1" si="33"/>
        <v>Thu. February , 2019</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February</v>
      </c>
      <c r="V116" s="184"/>
      <c r="W116" s="179"/>
      <c r="X116" s="430">
        <f t="shared" ca="1" si="36"/>
        <v>43496</v>
      </c>
      <c r="Y116" s="568" t="str">
        <f t="shared" ca="1" si="33"/>
        <v>Thu. February , 2019</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February</v>
      </c>
      <c r="V117" s="184"/>
      <c r="W117" s="179"/>
      <c r="X117" s="430">
        <f t="shared" ca="1" si="36"/>
        <v>43496</v>
      </c>
      <c r="Y117" s="568" t="str">
        <f t="shared" ca="1" si="33"/>
        <v>Thu. February , 2019</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February</v>
      </c>
      <c r="V118" s="184"/>
      <c r="W118" s="179"/>
      <c r="X118" s="430">
        <f t="shared" ca="1" si="36"/>
        <v>43496</v>
      </c>
      <c r="Y118" s="568" t="str">
        <f t="shared" ca="1" si="33"/>
        <v>Thu. February , 2019</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February</v>
      </c>
      <c r="V119" s="184"/>
      <c r="W119" s="179"/>
      <c r="X119" s="430">
        <f t="shared" ca="1" si="36"/>
        <v>43496</v>
      </c>
      <c r="Y119" s="568" t="str">
        <f t="shared" ca="1" si="33"/>
        <v>Thu. February , 2019</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February</v>
      </c>
      <c r="V120" s="184"/>
      <c r="W120" s="179"/>
      <c r="X120" s="430">
        <f t="shared" ca="1" si="36"/>
        <v>43496</v>
      </c>
      <c r="Y120" s="568" t="str">
        <f t="shared" ca="1" si="33"/>
        <v>Thu. February , 2019</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February</v>
      </c>
      <c r="V121" s="184"/>
      <c r="W121" s="179"/>
      <c r="X121" s="430">
        <f t="shared" ca="1" si="36"/>
        <v>43496</v>
      </c>
      <c r="Y121" s="568" t="str">
        <f t="shared" ca="1" si="33"/>
        <v>Thu. February , 2019</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February</v>
      </c>
      <c r="V122" s="184"/>
      <c r="W122" s="179"/>
      <c r="X122" s="430">
        <f t="shared" ca="1" si="36"/>
        <v>43496</v>
      </c>
      <c r="Y122" s="568" t="str">
        <f t="shared" ca="1" si="33"/>
        <v>Thu. February , 2019</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February</v>
      </c>
      <c r="V123" s="184"/>
      <c r="W123" s="179"/>
      <c r="X123" s="430">
        <f t="shared" ca="1" si="36"/>
        <v>43496</v>
      </c>
      <c r="Y123" s="568" t="str">
        <f t="shared" ca="1" si="33"/>
        <v>Thu. February , 2019</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February</v>
      </c>
      <c r="V124" s="184"/>
      <c r="W124" s="179"/>
      <c r="X124" s="430">
        <f t="shared" ca="1" si="36"/>
        <v>43496</v>
      </c>
      <c r="Y124" s="568" t="str">
        <f t="shared" ca="1" si="33"/>
        <v>Thu. February , 2019</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February</v>
      </c>
      <c r="V125" s="184"/>
      <c r="W125" s="179"/>
      <c r="X125" s="430">
        <f t="shared" ca="1" si="36"/>
        <v>43496</v>
      </c>
      <c r="Y125" s="568" t="str">
        <f t="shared" ca="1" si="33"/>
        <v>Thu. February , 2019</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February</v>
      </c>
      <c r="V126" s="184"/>
      <c r="W126" s="179"/>
      <c r="X126" s="430">
        <f t="shared" ca="1" si="36"/>
        <v>43496</v>
      </c>
      <c r="Y126" s="568" t="str">
        <f t="shared" ca="1" si="33"/>
        <v>Thu. February , 2019</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February</v>
      </c>
      <c r="V127" s="184"/>
      <c r="W127" s="179"/>
      <c r="X127" s="430">
        <f t="shared" ca="1" si="36"/>
        <v>43496</v>
      </c>
      <c r="Y127" s="568" t="str">
        <f t="shared" ca="1" si="33"/>
        <v>Thu. February , 2019</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February</v>
      </c>
      <c r="V128" s="184"/>
      <c r="W128" s="179"/>
      <c r="X128" s="430">
        <f t="shared" ca="1" si="36"/>
        <v>43496</v>
      </c>
      <c r="Y128" s="568" t="str">
        <f t="shared" ca="1" si="33"/>
        <v>Thu. February , 2019</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February</v>
      </c>
      <c r="V129" s="184"/>
      <c r="W129" s="179"/>
      <c r="X129" s="430">
        <f t="shared" ca="1" si="36"/>
        <v>43496</v>
      </c>
      <c r="Y129" s="568" t="str">
        <f t="shared" ca="1" si="33"/>
        <v>Thu. February , 2019</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February</v>
      </c>
      <c r="V130" s="184"/>
      <c r="W130" s="179"/>
      <c r="X130" s="430">
        <f t="shared" ca="1" si="36"/>
        <v>43496</v>
      </c>
      <c r="Y130" s="568" t="str">
        <f t="shared" ca="1" si="33"/>
        <v>Thu. February , 2019</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February</v>
      </c>
      <c r="V131" s="184"/>
      <c r="W131" s="179"/>
      <c r="X131" s="430">
        <f t="shared" ca="1" si="36"/>
        <v>43496</v>
      </c>
      <c r="Y131" s="568" t="str">
        <f t="shared" ca="1" si="33"/>
        <v>Thu. February , 2019</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February</v>
      </c>
      <c r="V132" s="184"/>
      <c r="W132" s="179"/>
      <c r="X132" s="430">
        <f t="shared" ca="1" si="36"/>
        <v>43496</v>
      </c>
      <c r="Y132" s="568" t="str">
        <f t="shared" ca="1" si="33"/>
        <v>Thu. February , 2019</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February</v>
      </c>
      <c r="V133" s="184"/>
      <c r="W133" s="179"/>
      <c r="X133" s="430">
        <f t="shared" ca="1" si="36"/>
        <v>43496</v>
      </c>
      <c r="Y133" s="568" t="str">
        <f t="shared" ca="1" si="33"/>
        <v>Thu. February , 2019</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February</v>
      </c>
      <c r="V134" s="184"/>
      <c r="W134" s="179"/>
      <c r="X134" s="430">
        <f t="shared" ca="1" si="36"/>
        <v>43496</v>
      </c>
      <c r="Y134" s="568" t="str">
        <f t="shared" ca="1" si="33"/>
        <v>Thu. February , 2019</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February</v>
      </c>
      <c r="V135" s="184"/>
      <c r="W135" s="179"/>
      <c r="X135" s="430">
        <f t="shared" ca="1" si="36"/>
        <v>43496</v>
      </c>
      <c r="Y135" s="568" t="str">
        <f t="shared" ca="1" si="33"/>
        <v>Thu. February , 2019</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February</v>
      </c>
      <c r="V136" s="184"/>
      <c r="W136" s="179"/>
      <c r="X136" s="430">
        <f t="shared" ca="1" si="36"/>
        <v>43496</v>
      </c>
      <c r="Y136" s="568" t="str">
        <f t="shared" ca="1" si="33"/>
        <v>Thu. February , 2019</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February</v>
      </c>
      <c r="V137" s="184"/>
      <c r="W137" s="179"/>
      <c r="X137" s="430">
        <f t="shared" ca="1" si="36"/>
        <v>43496</v>
      </c>
      <c r="Y137" s="568" t="str">
        <f t="shared" ca="1" si="33"/>
        <v>Thu. February , 2019</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February</v>
      </c>
      <c r="V138" s="184"/>
      <c r="W138" s="179"/>
      <c r="X138" s="430">
        <f t="shared" ca="1" si="36"/>
        <v>43496</v>
      </c>
      <c r="Y138" s="568" t="str">
        <f t="shared" ca="1" si="33"/>
        <v>Thu. February , 2019</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February</v>
      </c>
      <c r="V139" s="184"/>
      <c r="W139" s="179"/>
      <c r="X139" s="430">
        <f t="shared" ca="1" si="36"/>
        <v>43496</v>
      </c>
      <c r="Y139" s="568" t="str">
        <f t="shared" ca="1" si="33"/>
        <v>Thu. February , 2019</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February</v>
      </c>
      <c r="V140" s="184"/>
      <c r="W140" s="179"/>
      <c r="X140" s="430">
        <f t="shared" ca="1" si="36"/>
        <v>43496</v>
      </c>
      <c r="Y140" s="568" t="str">
        <f t="shared" ca="1" si="33"/>
        <v>Thu. February , 2019</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February</v>
      </c>
      <c r="V141" s="184"/>
      <c r="W141" s="179"/>
      <c r="X141" s="430">
        <f t="shared" ca="1" si="36"/>
        <v>43496</v>
      </c>
      <c r="Y141" s="568" t="str">
        <f t="shared" ca="1" si="33"/>
        <v>Thu. February , 2019</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February</v>
      </c>
      <c r="V142" s="184"/>
      <c r="W142" s="179"/>
      <c r="X142" s="430">
        <f t="shared" ca="1" si="36"/>
        <v>43496</v>
      </c>
      <c r="Y142" s="568" t="str">
        <f t="shared" ca="1" si="33"/>
        <v>Thu. February , 2019</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February</v>
      </c>
      <c r="V143" s="184"/>
      <c r="W143" s="179"/>
      <c r="X143" s="430">
        <f t="shared" ca="1" si="36"/>
        <v>43496</v>
      </c>
      <c r="Y143" s="568" t="str">
        <f t="shared" ca="1" si="33"/>
        <v>Thu. February , 2019</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February</v>
      </c>
      <c r="V144" s="184"/>
      <c r="W144" s="179"/>
      <c r="X144" s="430">
        <f t="shared" ca="1" si="36"/>
        <v>43496</v>
      </c>
      <c r="Y144" s="568" t="str">
        <f t="shared" ca="1" si="33"/>
        <v>Thu. February , 2019</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February</v>
      </c>
      <c r="V145" s="184"/>
      <c r="W145" s="179"/>
      <c r="X145" s="430">
        <f t="shared" ca="1" si="36"/>
        <v>43496</v>
      </c>
      <c r="Y145" s="568" t="str">
        <f t="shared" ca="1" si="33"/>
        <v>Thu. February , 2019</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February</v>
      </c>
      <c r="V146" s="184"/>
      <c r="W146" s="179"/>
      <c r="X146" s="430">
        <f t="shared" ca="1" si="36"/>
        <v>43496</v>
      </c>
      <c r="Y146" s="568" t="str">
        <f t="shared" ca="1" si="33"/>
        <v>Thu. February , 2019</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February</v>
      </c>
      <c r="V147" s="184"/>
      <c r="W147" s="179"/>
      <c r="X147" s="430">
        <f t="shared" ca="1" si="36"/>
        <v>43496</v>
      </c>
      <c r="Y147" s="568" t="str">
        <f t="shared" ca="1" si="33"/>
        <v>Thu. February , 2019</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February</v>
      </c>
      <c r="V148" s="184"/>
      <c r="W148" s="179"/>
      <c r="X148" s="430">
        <f t="shared" ca="1" si="36"/>
        <v>43496</v>
      </c>
      <c r="Y148" s="568" t="str">
        <f t="shared" ca="1" si="33"/>
        <v>Thu. February , 2019</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February</v>
      </c>
      <c r="V149" s="184"/>
      <c r="W149" s="179"/>
      <c r="X149" s="430">
        <f t="shared" ca="1" si="36"/>
        <v>43496</v>
      </c>
      <c r="Y149" s="568" t="str">
        <f t="shared" ref="Y149:Y194" ca="1" si="52">IF(Y143="f",T149&amp;". "&amp;" "&amp;R149&amp;" "&amp;U149&amp;" "&amp;$AE$7,T149&amp;". "&amp;U149&amp;" "&amp;R149&amp;", "&amp;$AE$7)</f>
        <v>Thu. February , 2019</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February</v>
      </c>
      <c r="V150" s="184"/>
      <c r="W150" s="179"/>
      <c r="X150" s="430">
        <f t="shared" ref="X150:X194" ca="1" si="55">$AE$8+D150</f>
        <v>43496</v>
      </c>
      <c r="Y150" s="568" t="str">
        <f t="shared" ca="1" si="52"/>
        <v>Thu. February , 2019</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February</v>
      </c>
      <c r="V151" s="184"/>
      <c r="W151" s="179"/>
      <c r="X151" s="430">
        <f t="shared" ca="1" si="55"/>
        <v>43496</v>
      </c>
      <c r="Y151" s="568" t="str">
        <f t="shared" ca="1" si="52"/>
        <v>Thu. February , 2019</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February</v>
      </c>
      <c r="V152" s="184"/>
      <c r="W152" s="179"/>
      <c r="X152" s="430">
        <f t="shared" ca="1" si="55"/>
        <v>43496</v>
      </c>
      <c r="Y152" s="568" t="str">
        <f t="shared" ca="1" si="52"/>
        <v>Thu. February , 2019</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February</v>
      </c>
      <c r="V153" s="184"/>
      <c r="W153" s="179"/>
      <c r="X153" s="430">
        <f t="shared" ca="1" si="55"/>
        <v>43496</v>
      </c>
      <c r="Y153" s="568" t="str">
        <f t="shared" ca="1" si="52"/>
        <v>Thu. February , 2019</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February</v>
      </c>
      <c r="V154" s="184"/>
      <c r="W154" s="179"/>
      <c r="X154" s="430">
        <f t="shared" ca="1" si="55"/>
        <v>43496</v>
      </c>
      <c r="Y154" s="568" t="str">
        <f t="shared" ca="1" si="52"/>
        <v>Thu. February , 2019</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February</v>
      </c>
      <c r="V155" s="184"/>
      <c r="W155" s="179"/>
      <c r="X155" s="430">
        <f t="shared" ca="1" si="55"/>
        <v>43496</v>
      </c>
      <c r="Y155" s="568" t="str">
        <f t="shared" ca="1" si="52"/>
        <v>Thu. February , 2019</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February</v>
      </c>
      <c r="V156" s="184"/>
      <c r="W156" s="179"/>
      <c r="X156" s="430">
        <f t="shared" ca="1" si="55"/>
        <v>43496</v>
      </c>
      <c r="Y156" s="568" t="str">
        <f t="shared" ca="1" si="52"/>
        <v>Thu. February , 2019</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February</v>
      </c>
      <c r="V157" s="184"/>
      <c r="W157" s="179"/>
      <c r="X157" s="430">
        <f t="shared" ca="1" si="55"/>
        <v>43496</v>
      </c>
      <c r="Y157" s="568" t="str">
        <f t="shared" ca="1" si="52"/>
        <v>Thu. February , 2019</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February</v>
      </c>
      <c r="V158" s="184"/>
      <c r="W158" s="179"/>
      <c r="X158" s="430">
        <f t="shared" ca="1" si="55"/>
        <v>43496</v>
      </c>
      <c r="Y158" s="568" t="str">
        <f t="shared" ca="1" si="52"/>
        <v>Thu. February , 2019</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February</v>
      </c>
      <c r="V159" s="184"/>
      <c r="W159" s="179"/>
      <c r="X159" s="430">
        <f t="shared" ca="1" si="55"/>
        <v>43496</v>
      </c>
      <c r="Y159" s="568" t="str">
        <f t="shared" ca="1" si="52"/>
        <v>Thu. February , 2019</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February</v>
      </c>
      <c r="V160" s="184"/>
      <c r="W160" s="179"/>
      <c r="X160" s="430">
        <f t="shared" ca="1" si="55"/>
        <v>43496</v>
      </c>
      <c r="Y160" s="568" t="str">
        <f t="shared" ca="1" si="52"/>
        <v>Thu. February , 2019</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February</v>
      </c>
      <c r="V161" s="184"/>
      <c r="W161" s="179"/>
      <c r="X161" s="430">
        <f t="shared" ca="1" si="55"/>
        <v>43496</v>
      </c>
      <c r="Y161" s="568" t="str">
        <f t="shared" ca="1" si="52"/>
        <v>Thu. February , 2019</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February</v>
      </c>
      <c r="V162" s="184"/>
      <c r="W162" s="179"/>
      <c r="X162" s="430">
        <f t="shared" ca="1" si="55"/>
        <v>43496</v>
      </c>
      <c r="Y162" s="568" t="str">
        <f t="shared" ca="1" si="52"/>
        <v>Thu. February , 2019</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February</v>
      </c>
      <c r="V163" s="184"/>
      <c r="W163" s="179"/>
      <c r="X163" s="430">
        <f t="shared" ca="1" si="55"/>
        <v>43496</v>
      </c>
      <c r="Y163" s="568" t="str">
        <f t="shared" ca="1" si="52"/>
        <v>Thu. February , 2019</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February</v>
      </c>
      <c r="V164" s="184"/>
      <c r="W164" s="179"/>
      <c r="X164" s="430">
        <f t="shared" ca="1" si="55"/>
        <v>43496</v>
      </c>
      <c r="Y164" s="568" t="str">
        <f t="shared" ca="1" si="52"/>
        <v>Thu. February , 2019</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February</v>
      </c>
      <c r="V165" s="184"/>
      <c r="W165" s="179"/>
      <c r="X165" s="430">
        <f t="shared" ca="1" si="55"/>
        <v>43496</v>
      </c>
      <c r="Y165" s="568" t="str">
        <f t="shared" ca="1" si="52"/>
        <v>Thu. February , 2019</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February</v>
      </c>
      <c r="V166" s="184"/>
      <c r="W166" s="179"/>
      <c r="X166" s="430">
        <f t="shared" ca="1" si="55"/>
        <v>43496</v>
      </c>
      <c r="Y166" s="568" t="str">
        <f t="shared" ca="1" si="52"/>
        <v>Thu. February , 2019</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February</v>
      </c>
      <c r="V167" s="184"/>
      <c r="W167" s="179"/>
      <c r="X167" s="430">
        <f t="shared" ca="1" si="55"/>
        <v>43496</v>
      </c>
      <c r="Y167" s="568" t="str">
        <f t="shared" ca="1" si="52"/>
        <v>Thu. February , 2019</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February</v>
      </c>
      <c r="V168" s="184"/>
      <c r="W168" s="179"/>
      <c r="X168" s="430">
        <f t="shared" ca="1" si="55"/>
        <v>43496</v>
      </c>
      <c r="Y168" s="568" t="str">
        <f t="shared" ca="1" si="52"/>
        <v>Thu. February , 2019</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February</v>
      </c>
      <c r="V169" s="184"/>
      <c r="W169" s="179"/>
      <c r="X169" s="430">
        <f t="shared" ca="1" si="55"/>
        <v>43496</v>
      </c>
      <c r="Y169" s="568" t="str">
        <f t="shared" ca="1" si="52"/>
        <v>Thu. February , 2019</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February</v>
      </c>
      <c r="V170" s="184"/>
      <c r="W170" s="179"/>
      <c r="X170" s="430">
        <f t="shared" ca="1" si="55"/>
        <v>43496</v>
      </c>
      <c r="Y170" s="568" t="str">
        <f t="shared" ca="1" si="52"/>
        <v>Thu. February , 2019</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February</v>
      </c>
      <c r="V171" s="184"/>
      <c r="W171" s="179"/>
      <c r="X171" s="430">
        <f t="shared" ca="1" si="55"/>
        <v>43496</v>
      </c>
      <c r="Y171" s="568" t="str">
        <f t="shared" ca="1" si="52"/>
        <v>Thu. February , 2019</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February</v>
      </c>
      <c r="V172" s="184"/>
      <c r="W172" s="179"/>
      <c r="X172" s="430">
        <f t="shared" ca="1" si="55"/>
        <v>43496</v>
      </c>
      <c r="Y172" s="568" t="str">
        <f t="shared" ca="1" si="52"/>
        <v>Thu. February , 2019</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February</v>
      </c>
      <c r="V173" s="184"/>
      <c r="W173" s="179"/>
      <c r="X173" s="430">
        <f t="shared" ca="1" si="55"/>
        <v>43496</v>
      </c>
      <c r="Y173" s="568" t="str">
        <f t="shared" ca="1" si="52"/>
        <v>Thu. February , 2019</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February</v>
      </c>
      <c r="V174" s="184"/>
      <c r="W174" s="179"/>
      <c r="X174" s="430">
        <f t="shared" ca="1" si="55"/>
        <v>43496</v>
      </c>
      <c r="Y174" s="568" t="str">
        <f t="shared" ca="1" si="52"/>
        <v>Thu. February , 2019</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February</v>
      </c>
      <c r="V175" s="184"/>
      <c r="W175" s="179"/>
      <c r="X175" s="430">
        <f t="shared" ca="1" si="55"/>
        <v>43496</v>
      </c>
      <c r="Y175" s="568" t="str">
        <f t="shared" ca="1" si="52"/>
        <v>Thu. February , 2019</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February</v>
      </c>
      <c r="V176" s="184"/>
      <c r="W176" s="179"/>
      <c r="X176" s="430">
        <f t="shared" ca="1" si="55"/>
        <v>43496</v>
      </c>
      <c r="Y176" s="568" t="str">
        <f t="shared" ca="1" si="52"/>
        <v>Thu. February , 2019</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February</v>
      </c>
      <c r="V177" s="184"/>
      <c r="W177" s="179"/>
      <c r="X177" s="430">
        <f t="shared" ca="1" si="55"/>
        <v>43496</v>
      </c>
      <c r="Y177" s="568" t="str">
        <f t="shared" ca="1" si="52"/>
        <v>Thu. February , 2019</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February</v>
      </c>
      <c r="V178" s="184"/>
      <c r="W178" s="179"/>
      <c r="X178" s="430">
        <f t="shared" ca="1" si="55"/>
        <v>43496</v>
      </c>
      <c r="Y178" s="568" t="str">
        <f t="shared" ca="1" si="52"/>
        <v>Thu. February , 2019</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February</v>
      </c>
      <c r="V179" s="184"/>
      <c r="W179" s="179"/>
      <c r="X179" s="430">
        <f t="shared" ca="1" si="55"/>
        <v>43496</v>
      </c>
      <c r="Y179" s="568" t="str">
        <f t="shared" ca="1" si="52"/>
        <v>Thu. February , 2019</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February</v>
      </c>
      <c r="V180" s="184"/>
      <c r="W180" s="179"/>
      <c r="X180" s="430">
        <f t="shared" ca="1" si="55"/>
        <v>43496</v>
      </c>
      <c r="Y180" s="568" t="str">
        <f t="shared" ca="1" si="52"/>
        <v>Thu. February , 2019</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February</v>
      </c>
      <c r="V181" s="184"/>
      <c r="W181" s="179"/>
      <c r="X181" s="430">
        <f t="shared" ca="1" si="55"/>
        <v>43496</v>
      </c>
      <c r="Y181" s="568" t="str">
        <f t="shared" ca="1" si="52"/>
        <v>Thu. February , 2019</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February</v>
      </c>
      <c r="V182" s="184"/>
      <c r="W182" s="179"/>
      <c r="X182" s="430">
        <f t="shared" ca="1" si="55"/>
        <v>43496</v>
      </c>
      <c r="Y182" s="568" t="str">
        <f t="shared" ca="1" si="52"/>
        <v>Thu. February , 2019</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February</v>
      </c>
      <c r="V183" s="184"/>
      <c r="W183" s="179"/>
      <c r="X183" s="430">
        <f t="shared" ca="1" si="55"/>
        <v>43496</v>
      </c>
      <c r="Y183" s="568" t="str">
        <f t="shared" ca="1" si="52"/>
        <v>Thu. February , 2019</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February</v>
      </c>
      <c r="V184" s="184"/>
      <c r="W184" s="179"/>
      <c r="X184" s="430">
        <f t="shared" ca="1" si="55"/>
        <v>43496</v>
      </c>
      <c r="Y184" s="568" t="str">
        <f t="shared" ca="1" si="52"/>
        <v>Thu. February , 2019</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February</v>
      </c>
      <c r="V185" s="184"/>
      <c r="W185" s="179"/>
      <c r="X185" s="430">
        <f t="shared" ca="1" si="55"/>
        <v>43496</v>
      </c>
      <c r="Y185" s="568" t="str">
        <f t="shared" ca="1" si="52"/>
        <v>Thu. February , 2019</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February</v>
      </c>
      <c r="V186" s="184"/>
      <c r="W186" s="179"/>
      <c r="X186" s="430">
        <f t="shared" ca="1" si="55"/>
        <v>43496</v>
      </c>
      <c r="Y186" s="568" t="str">
        <f t="shared" ca="1" si="52"/>
        <v>Thu. February , 2019</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February</v>
      </c>
      <c r="V187" s="184"/>
      <c r="W187" s="179"/>
      <c r="X187" s="430">
        <f t="shared" ca="1" si="55"/>
        <v>43496</v>
      </c>
      <c r="Y187" s="568" t="str">
        <f t="shared" ca="1" si="52"/>
        <v>Thu. February , 2019</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February</v>
      </c>
      <c r="V188" s="184"/>
      <c r="W188" s="179"/>
      <c r="X188" s="430">
        <f t="shared" ca="1" si="55"/>
        <v>43496</v>
      </c>
      <c r="Y188" s="568" t="str">
        <f t="shared" ca="1" si="52"/>
        <v>Thu. February , 2019</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February</v>
      </c>
      <c r="V189" s="184"/>
      <c r="W189" s="179"/>
      <c r="X189" s="430">
        <f t="shared" ca="1" si="55"/>
        <v>43496</v>
      </c>
      <c r="Y189" s="568" t="str">
        <f t="shared" ca="1" si="52"/>
        <v>Thu. February , 2019</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February</v>
      </c>
      <c r="V190" s="184"/>
      <c r="W190" s="179"/>
      <c r="X190" s="430">
        <f t="shared" ca="1" si="55"/>
        <v>43496</v>
      </c>
      <c r="Y190" s="568" t="str">
        <f t="shared" ca="1" si="52"/>
        <v>Thu. February , 2019</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February</v>
      </c>
      <c r="V191" s="184"/>
      <c r="W191" s="179"/>
      <c r="X191" s="430">
        <f t="shared" ca="1" si="55"/>
        <v>43496</v>
      </c>
      <c r="Y191" s="568" t="str">
        <f t="shared" ca="1" si="52"/>
        <v>Thu. February , 2019</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February</v>
      </c>
      <c r="V192" s="184"/>
      <c r="W192" s="179"/>
      <c r="X192" s="430">
        <f t="shared" ca="1" si="55"/>
        <v>43496</v>
      </c>
      <c r="Y192" s="568" t="str">
        <f t="shared" ca="1" si="52"/>
        <v>Thu. February , 2019</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February</v>
      </c>
      <c r="V193" s="184"/>
      <c r="W193" s="179"/>
      <c r="X193" s="430">
        <f t="shared" ca="1" si="55"/>
        <v>43496</v>
      </c>
      <c r="Y193" s="568" t="str">
        <f t="shared" ca="1" si="52"/>
        <v>Thu. February , 2019</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February</v>
      </c>
      <c r="V194" s="184"/>
      <c r="W194" s="179"/>
      <c r="X194" s="430">
        <f t="shared" ca="1" si="55"/>
        <v>43496</v>
      </c>
      <c r="Y194" s="568" t="str">
        <f t="shared" ca="1" si="52"/>
        <v>Thu. February , 2019</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28</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March,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43524</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March,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March</v>
      </c>
      <c r="V18" s="652" t="str">
        <f ca="1">AE6</f>
        <v>March,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March</v>
      </c>
      <c r="V19" s="652" t="str">
        <f ca="1">U19&amp;" "&amp;Year_four_digits</f>
        <v>March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March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March</v>
      </c>
      <c r="V20" s="179"/>
      <c r="W20" s="179"/>
      <c r="X20" s="430">
        <f ca="1">$AE$8+D20</f>
        <v>43525</v>
      </c>
      <c r="Y20" s="568" t="str">
        <f ca="1">IF(Y14="f",T20&amp;". "&amp;" "&amp;R20&amp;" "&amp;U20&amp;" "&amp;$AE$7,T20&amp;". "&amp;U20&amp;" "&amp;R20&amp;", "&amp;$AE$7)</f>
        <v>Fri. March 1, 2019</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March</v>
      </c>
      <c r="V21" s="184"/>
      <c r="W21" s="179"/>
      <c r="X21" s="430">
        <f ca="1">$AE$8+D21</f>
        <v>43524</v>
      </c>
      <c r="Y21" s="568" t="str">
        <f t="shared" ref="Y21:Y84" ca="1" si="14">IF(Y15="f",T21&amp;". "&amp;" "&amp;R21&amp;" "&amp;U21&amp;" "&amp;$AE$7,T21&amp;". "&amp;U21&amp;" "&amp;R21&amp;", "&amp;$AE$7)</f>
        <v>Thu. March , 2019</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March</v>
      </c>
      <c r="V22" s="184"/>
      <c r="W22" s="179"/>
      <c r="X22" s="430">
        <f t="shared" ref="X22:X85" ca="1" si="17">$AE$8+D22</f>
        <v>43524</v>
      </c>
      <c r="Y22" s="568" t="str">
        <f t="shared" ca="1" si="14"/>
        <v>Thu. March , 2019</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March</v>
      </c>
      <c r="V23" s="184"/>
      <c r="W23" s="179"/>
      <c r="X23" s="430">
        <f t="shared" ca="1" si="17"/>
        <v>43524</v>
      </c>
      <c r="Y23" s="568" t="str">
        <f t="shared" ca="1" si="14"/>
        <v>Thu. March , 2019</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March</v>
      </c>
      <c r="V24" s="184"/>
      <c r="W24" s="179"/>
      <c r="X24" s="430">
        <f t="shared" ca="1" si="17"/>
        <v>43524</v>
      </c>
      <c r="Y24" s="568" t="str">
        <f t="shared" ca="1" si="14"/>
        <v>Thu. March , 2019</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March</v>
      </c>
      <c r="V25" s="184"/>
      <c r="W25" s="179"/>
      <c r="X25" s="430">
        <f t="shared" ca="1" si="17"/>
        <v>43524</v>
      </c>
      <c r="Y25" s="568" t="str">
        <f t="shared" ca="1" si="14"/>
        <v>Thu. March , 2019</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March</v>
      </c>
      <c r="V26" s="184"/>
      <c r="W26" s="179"/>
      <c r="X26" s="430">
        <f t="shared" ca="1" si="17"/>
        <v>43524</v>
      </c>
      <c r="Y26" s="568" t="str">
        <f t="shared" ca="1" si="14"/>
        <v>Thu. March , 2019</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March</v>
      </c>
      <c r="V27" s="184"/>
      <c r="W27" s="179"/>
      <c r="X27" s="430">
        <f t="shared" ca="1" si="17"/>
        <v>43524</v>
      </c>
      <c r="Y27" s="568" t="str">
        <f t="shared" ca="1" si="14"/>
        <v>Thu. March , 2019</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March</v>
      </c>
      <c r="V28" s="184"/>
      <c r="W28" s="179"/>
      <c r="X28" s="430">
        <f t="shared" ca="1" si="17"/>
        <v>43524</v>
      </c>
      <c r="Y28" s="568" t="str">
        <f t="shared" ca="1" si="14"/>
        <v>Thu. March , 2019</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March</v>
      </c>
      <c r="V29" s="184"/>
      <c r="W29" s="179"/>
      <c r="X29" s="430">
        <f t="shared" ca="1" si="17"/>
        <v>43524</v>
      </c>
      <c r="Y29" s="568" t="str">
        <f t="shared" ca="1" si="14"/>
        <v>Thu. March , 2019</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March</v>
      </c>
      <c r="V30" s="184"/>
      <c r="W30" s="179"/>
      <c r="X30" s="430">
        <f t="shared" ca="1" si="17"/>
        <v>43524</v>
      </c>
      <c r="Y30" s="568" t="str">
        <f t="shared" ca="1" si="14"/>
        <v>Thu. March , 2019</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March</v>
      </c>
      <c r="V31" s="184"/>
      <c r="W31" s="179"/>
      <c r="X31" s="430">
        <f t="shared" ca="1" si="17"/>
        <v>43524</v>
      </c>
      <c r="Y31" s="568" t="str">
        <f t="shared" ca="1" si="14"/>
        <v>Thu. March , 2019</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March</v>
      </c>
      <c r="V32" s="184"/>
      <c r="W32" s="179"/>
      <c r="X32" s="430">
        <f t="shared" ca="1" si="17"/>
        <v>43524</v>
      </c>
      <c r="Y32" s="568" t="str">
        <f t="shared" ca="1" si="14"/>
        <v>Thu. March , 2019</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March</v>
      </c>
      <c r="V33" s="184"/>
      <c r="W33" s="179"/>
      <c r="X33" s="430">
        <f t="shared" ca="1" si="17"/>
        <v>43524</v>
      </c>
      <c r="Y33" s="568" t="str">
        <f t="shared" ca="1" si="14"/>
        <v>Thu. March , 2019</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March</v>
      </c>
      <c r="V34" s="184"/>
      <c r="W34" s="179"/>
      <c r="X34" s="430">
        <f t="shared" ca="1" si="17"/>
        <v>43524</v>
      </c>
      <c r="Y34" s="568" t="str">
        <f t="shared" ca="1" si="14"/>
        <v>Thu. March , 2019</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March</v>
      </c>
      <c r="V35" s="184"/>
      <c r="W35" s="179"/>
      <c r="X35" s="430">
        <f t="shared" ca="1" si="17"/>
        <v>43524</v>
      </c>
      <c r="Y35" s="568" t="str">
        <f t="shared" ca="1" si="14"/>
        <v>Thu. March , 2019</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March</v>
      </c>
      <c r="V36" s="184"/>
      <c r="W36" s="179"/>
      <c r="X36" s="430">
        <f t="shared" ca="1" si="17"/>
        <v>43524</v>
      </c>
      <c r="Y36" s="568" t="str">
        <f t="shared" ca="1" si="14"/>
        <v>Thu. March , 2019</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March</v>
      </c>
      <c r="V37" s="184"/>
      <c r="W37" s="179"/>
      <c r="X37" s="430">
        <f t="shared" ca="1" si="17"/>
        <v>43524</v>
      </c>
      <c r="Y37" s="568" t="str">
        <f t="shared" ca="1" si="14"/>
        <v>Thu. March , 2019</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March</v>
      </c>
      <c r="V38" s="184"/>
      <c r="W38" s="179"/>
      <c r="X38" s="430">
        <f t="shared" ca="1" si="17"/>
        <v>43524</v>
      </c>
      <c r="Y38" s="568" t="str">
        <f t="shared" ca="1" si="14"/>
        <v>Thu. March , 2019</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March</v>
      </c>
      <c r="V39" s="184"/>
      <c r="W39" s="179"/>
      <c r="X39" s="430">
        <f t="shared" ca="1" si="17"/>
        <v>43524</v>
      </c>
      <c r="Y39" s="568" t="str">
        <f t="shared" ca="1" si="14"/>
        <v>Thu. March , 2019</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March</v>
      </c>
      <c r="V40" s="184"/>
      <c r="W40" s="179"/>
      <c r="X40" s="430">
        <f t="shared" ca="1" si="17"/>
        <v>43524</v>
      </c>
      <c r="Y40" s="568" t="str">
        <f t="shared" ca="1" si="14"/>
        <v>Thu. March , 2019</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March</v>
      </c>
      <c r="V41" s="184"/>
      <c r="W41" s="179"/>
      <c r="X41" s="430">
        <f t="shared" ca="1" si="17"/>
        <v>43524</v>
      </c>
      <c r="Y41" s="568" t="str">
        <f t="shared" ca="1" si="14"/>
        <v>Thu. March , 2019</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March</v>
      </c>
      <c r="V42" s="184"/>
      <c r="W42" s="179"/>
      <c r="X42" s="430">
        <f t="shared" ca="1" si="17"/>
        <v>43524</v>
      </c>
      <c r="Y42" s="568" t="str">
        <f t="shared" ca="1" si="14"/>
        <v>Thu. March , 2019</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March</v>
      </c>
      <c r="V43" s="184"/>
      <c r="W43" s="179"/>
      <c r="X43" s="430">
        <f t="shared" ca="1" si="17"/>
        <v>43524</v>
      </c>
      <c r="Y43" s="568" t="str">
        <f t="shared" ca="1" si="14"/>
        <v>Thu. March , 2019</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March</v>
      </c>
      <c r="V44" s="184"/>
      <c r="W44" s="179"/>
      <c r="X44" s="430">
        <f t="shared" ca="1" si="17"/>
        <v>43524</v>
      </c>
      <c r="Y44" s="568" t="str">
        <f t="shared" ca="1" si="14"/>
        <v>Thu. March , 2019</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March</v>
      </c>
      <c r="V45" s="184"/>
      <c r="W45" s="179"/>
      <c r="X45" s="430">
        <f t="shared" ca="1" si="17"/>
        <v>43524</v>
      </c>
      <c r="Y45" s="568" t="str">
        <f t="shared" ca="1" si="14"/>
        <v>Thu. March , 2019</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March</v>
      </c>
      <c r="V46" s="184"/>
      <c r="W46" s="179"/>
      <c r="X46" s="430">
        <f t="shared" ca="1" si="17"/>
        <v>43524</v>
      </c>
      <c r="Y46" s="568" t="str">
        <f t="shared" ca="1" si="14"/>
        <v>Thu. March , 2019</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March</v>
      </c>
      <c r="V47" s="184"/>
      <c r="W47" s="179"/>
      <c r="X47" s="430">
        <f t="shared" ca="1" si="17"/>
        <v>43524</v>
      </c>
      <c r="Y47" s="568" t="str">
        <f t="shared" ca="1" si="14"/>
        <v>Thu. March , 2019</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March</v>
      </c>
      <c r="V48" s="184"/>
      <c r="W48" s="179"/>
      <c r="X48" s="430">
        <f t="shared" ca="1" si="17"/>
        <v>43524</v>
      </c>
      <c r="Y48" s="568" t="str">
        <f t="shared" ca="1" si="14"/>
        <v>Thu. March , 2019</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March</v>
      </c>
      <c r="V49" s="184"/>
      <c r="W49" s="179"/>
      <c r="X49" s="430">
        <f t="shared" ca="1" si="17"/>
        <v>43524</v>
      </c>
      <c r="Y49" s="568" t="str">
        <f t="shared" ca="1" si="14"/>
        <v>Thu. March , 2019</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March</v>
      </c>
      <c r="V50" s="184"/>
      <c r="W50" s="179"/>
      <c r="X50" s="430">
        <f t="shared" ca="1" si="17"/>
        <v>43524</v>
      </c>
      <c r="Y50" s="568" t="str">
        <f t="shared" ca="1" si="14"/>
        <v>Thu. March , 2019</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March</v>
      </c>
      <c r="V51" s="184"/>
      <c r="W51" s="179"/>
      <c r="X51" s="430">
        <f t="shared" ca="1" si="17"/>
        <v>43524</v>
      </c>
      <c r="Y51" s="568" t="str">
        <f t="shared" ca="1" si="14"/>
        <v>Thu. March , 2019</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March</v>
      </c>
      <c r="V52" s="184"/>
      <c r="W52" s="179"/>
      <c r="X52" s="430">
        <f t="shared" ca="1" si="17"/>
        <v>43524</v>
      </c>
      <c r="Y52" s="568" t="str">
        <f t="shared" ca="1" si="14"/>
        <v>Thu. March , 2019</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March</v>
      </c>
      <c r="V53" s="184"/>
      <c r="W53" s="179"/>
      <c r="X53" s="430">
        <f t="shared" ca="1" si="17"/>
        <v>43524</v>
      </c>
      <c r="Y53" s="568" t="str">
        <f t="shared" ca="1" si="14"/>
        <v>Thu. March , 2019</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March</v>
      </c>
      <c r="V54" s="184"/>
      <c r="W54" s="179"/>
      <c r="X54" s="430">
        <f t="shared" ca="1" si="17"/>
        <v>43524</v>
      </c>
      <c r="Y54" s="568" t="str">
        <f t="shared" ca="1" si="14"/>
        <v>Thu. March , 2019</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March</v>
      </c>
      <c r="V55" s="184"/>
      <c r="W55" s="179"/>
      <c r="X55" s="430">
        <f t="shared" ca="1" si="17"/>
        <v>43524</v>
      </c>
      <c r="Y55" s="568" t="str">
        <f t="shared" ca="1" si="14"/>
        <v>Thu. March , 2019</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March</v>
      </c>
      <c r="V56" s="184"/>
      <c r="W56" s="179"/>
      <c r="X56" s="430">
        <f t="shared" ca="1" si="17"/>
        <v>43524</v>
      </c>
      <c r="Y56" s="568" t="str">
        <f t="shared" ca="1" si="14"/>
        <v>Thu. March , 2019</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March</v>
      </c>
      <c r="V57" s="184"/>
      <c r="W57" s="179"/>
      <c r="X57" s="430">
        <f t="shared" ca="1" si="17"/>
        <v>43524</v>
      </c>
      <c r="Y57" s="568" t="str">
        <f t="shared" ca="1" si="14"/>
        <v>Thu. March , 2019</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March</v>
      </c>
      <c r="V58" s="184"/>
      <c r="W58" s="179"/>
      <c r="X58" s="430">
        <f t="shared" ca="1" si="17"/>
        <v>43524</v>
      </c>
      <c r="Y58" s="568" t="str">
        <f t="shared" ca="1" si="14"/>
        <v>Thu. March , 2019</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March</v>
      </c>
      <c r="V59" s="184"/>
      <c r="W59" s="179"/>
      <c r="X59" s="430">
        <f t="shared" ca="1" si="17"/>
        <v>43524</v>
      </c>
      <c r="Y59" s="568" t="str">
        <f t="shared" ca="1" si="14"/>
        <v>Thu. March , 2019</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March</v>
      </c>
      <c r="V60" s="184"/>
      <c r="W60" s="179"/>
      <c r="X60" s="430">
        <f t="shared" ca="1" si="17"/>
        <v>43524</v>
      </c>
      <c r="Y60" s="568" t="str">
        <f t="shared" ca="1" si="14"/>
        <v>Thu. March , 2019</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March</v>
      </c>
      <c r="V61" s="184"/>
      <c r="W61" s="179"/>
      <c r="X61" s="430">
        <f t="shared" ca="1" si="17"/>
        <v>43524</v>
      </c>
      <c r="Y61" s="568" t="str">
        <f t="shared" ca="1" si="14"/>
        <v>Thu. March , 2019</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March</v>
      </c>
      <c r="V62" s="184"/>
      <c r="W62" s="179"/>
      <c r="X62" s="430">
        <f t="shared" ca="1" si="17"/>
        <v>43524</v>
      </c>
      <c r="Y62" s="568" t="str">
        <f t="shared" ca="1" si="14"/>
        <v>Thu. March , 2019</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March</v>
      </c>
      <c r="V63" s="184"/>
      <c r="W63" s="179"/>
      <c r="X63" s="430">
        <f t="shared" ca="1" si="17"/>
        <v>43524</v>
      </c>
      <c r="Y63" s="568" t="str">
        <f t="shared" ca="1" si="14"/>
        <v>Thu. March , 2019</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March</v>
      </c>
      <c r="V64" s="184"/>
      <c r="W64" s="179"/>
      <c r="X64" s="430">
        <f t="shared" ca="1" si="17"/>
        <v>43524</v>
      </c>
      <c r="Y64" s="568" t="str">
        <f t="shared" ca="1" si="14"/>
        <v>Thu. March , 2019</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March</v>
      </c>
      <c r="V65" s="184"/>
      <c r="W65" s="179"/>
      <c r="X65" s="430">
        <f t="shared" ca="1" si="17"/>
        <v>43524</v>
      </c>
      <c r="Y65" s="568" t="str">
        <f t="shared" ca="1" si="14"/>
        <v>Thu. March , 2019</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March</v>
      </c>
      <c r="V66" s="184"/>
      <c r="W66" s="179"/>
      <c r="X66" s="430">
        <f t="shared" ca="1" si="17"/>
        <v>43524</v>
      </c>
      <c r="Y66" s="568" t="str">
        <f t="shared" ca="1" si="14"/>
        <v>Thu. March , 2019</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March</v>
      </c>
      <c r="V67" s="184"/>
      <c r="W67" s="179"/>
      <c r="X67" s="430">
        <f t="shared" ca="1" si="17"/>
        <v>43524</v>
      </c>
      <c r="Y67" s="568" t="str">
        <f t="shared" ca="1" si="14"/>
        <v>Thu. March , 2019</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March</v>
      </c>
      <c r="V68" s="184"/>
      <c r="W68" s="179"/>
      <c r="X68" s="430">
        <f t="shared" ca="1" si="17"/>
        <v>43524</v>
      </c>
      <c r="Y68" s="568" t="str">
        <f t="shared" ca="1" si="14"/>
        <v>Thu. March , 2019</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March</v>
      </c>
      <c r="V69" s="184"/>
      <c r="W69" s="179"/>
      <c r="X69" s="430">
        <f t="shared" ca="1" si="17"/>
        <v>43524</v>
      </c>
      <c r="Y69" s="568" t="str">
        <f t="shared" ca="1" si="14"/>
        <v>Thu. March , 2019</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March</v>
      </c>
      <c r="V70" s="184"/>
      <c r="W70" s="179"/>
      <c r="X70" s="430">
        <f t="shared" ca="1" si="17"/>
        <v>43524</v>
      </c>
      <c r="Y70" s="568" t="str">
        <f t="shared" ca="1" si="14"/>
        <v>Thu. March , 2019</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March</v>
      </c>
      <c r="V71" s="184"/>
      <c r="W71" s="179"/>
      <c r="X71" s="430">
        <f t="shared" ca="1" si="17"/>
        <v>43524</v>
      </c>
      <c r="Y71" s="568" t="str">
        <f t="shared" ca="1" si="14"/>
        <v>Thu. March , 2019</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March</v>
      </c>
      <c r="V72" s="184"/>
      <c r="W72" s="179"/>
      <c r="X72" s="430">
        <f t="shared" ca="1" si="17"/>
        <v>43524</v>
      </c>
      <c r="Y72" s="568" t="str">
        <f t="shared" ca="1" si="14"/>
        <v>Thu. March , 2019</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March</v>
      </c>
      <c r="V73" s="184"/>
      <c r="W73" s="179"/>
      <c r="X73" s="430">
        <f t="shared" ca="1" si="17"/>
        <v>43524</v>
      </c>
      <c r="Y73" s="568" t="str">
        <f t="shared" ca="1" si="14"/>
        <v>Thu. March , 2019</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March</v>
      </c>
      <c r="V74" s="184"/>
      <c r="W74" s="179"/>
      <c r="X74" s="430">
        <f t="shared" ca="1" si="17"/>
        <v>43524</v>
      </c>
      <c r="Y74" s="568" t="str">
        <f t="shared" ca="1" si="14"/>
        <v>Thu. March , 2019</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March</v>
      </c>
      <c r="V75" s="184"/>
      <c r="W75" s="179"/>
      <c r="X75" s="430">
        <f t="shared" ca="1" si="17"/>
        <v>43524</v>
      </c>
      <c r="Y75" s="568" t="str">
        <f t="shared" ca="1" si="14"/>
        <v>Thu. March , 2019</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March</v>
      </c>
      <c r="V76" s="184"/>
      <c r="W76" s="179"/>
      <c r="X76" s="430">
        <f t="shared" ca="1" si="17"/>
        <v>43524</v>
      </c>
      <c r="Y76" s="568" t="str">
        <f t="shared" ca="1" si="14"/>
        <v>Thu. March , 2019</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March</v>
      </c>
      <c r="V77" s="184"/>
      <c r="W77" s="179"/>
      <c r="X77" s="430">
        <f t="shared" ca="1" si="17"/>
        <v>43524</v>
      </c>
      <c r="Y77" s="568" t="str">
        <f t="shared" ca="1" si="14"/>
        <v>Thu. March , 2019</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March</v>
      </c>
      <c r="V78" s="184"/>
      <c r="W78" s="179"/>
      <c r="X78" s="430">
        <f t="shared" ca="1" si="17"/>
        <v>43524</v>
      </c>
      <c r="Y78" s="568" t="str">
        <f t="shared" ca="1" si="14"/>
        <v>Thu. March , 2019</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March</v>
      </c>
      <c r="V79" s="184"/>
      <c r="W79" s="179"/>
      <c r="X79" s="430">
        <f t="shared" ca="1" si="17"/>
        <v>43524</v>
      </c>
      <c r="Y79" s="568" t="str">
        <f t="shared" ca="1" si="14"/>
        <v>Thu. March , 2019</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March</v>
      </c>
      <c r="V80" s="184"/>
      <c r="W80" s="179"/>
      <c r="X80" s="430">
        <f t="shared" ca="1" si="17"/>
        <v>43524</v>
      </c>
      <c r="Y80" s="568" t="str">
        <f t="shared" ca="1" si="14"/>
        <v>Thu. March , 2019</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March</v>
      </c>
      <c r="V81" s="184"/>
      <c r="W81" s="179"/>
      <c r="X81" s="430">
        <f t="shared" ca="1" si="17"/>
        <v>43524</v>
      </c>
      <c r="Y81" s="568" t="str">
        <f t="shared" ca="1" si="14"/>
        <v>Thu. March , 2019</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March</v>
      </c>
      <c r="V82" s="184"/>
      <c r="W82" s="179"/>
      <c r="X82" s="430">
        <f t="shared" ca="1" si="17"/>
        <v>43524</v>
      </c>
      <c r="Y82" s="568" t="str">
        <f t="shared" ca="1" si="14"/>
        <v>Thu. March , 2019</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March</v>
      </c>
      <c r="V83" s="184"/>
      <c r="W83" s="179"/>
      <c r="X83" s="430">
        <f t="shared" ca="1" si="17"/>
        <v>43524</v>
      </c>
      <c r="Y83" s="568" t="str">
        <f t="shared" ca="1" si="14"/>
        <v>Thu. March , 2019</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March</v>
      </c>
      <c r="V84" s="184"/>
      <c r="W84" s="179"/>
      <c r="X84" s="430">
        <f t="shared" ca="1" si="17"/>
        <v>43524</v>
      </c>
      <c r="Y84" s="568" t="str">
        <f t="shared" ca="1" si="14"/>
        <v>Thu. March , 2019</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March</v>
      </c>
      <c r="V85" s="184"/>
      <c r="W85" s="179"/>
      <c r="X85" s="430">
        <f t="shared" ca="1" si="17"/>
        <v>43524</v>
      </c>
      <c r="Y85" s="568" t="str">
        <f t="shared" ref="Y85:Y148" ca="1" si="33">IF(Y79="f",T85&amp;". "&amp;" "&amp;R85&amp;" "&amp;U85&amp;" "&amp;$AE$7,T85&amp;". "&amp;U85&amp;" "&amp;R85&amp;", "&amp;$AE$7)</f>
        <v>Thu. March , 2019</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March</v>
      </c>
      <c r="V86" s="184"/>
      <c r="W86" s="179"/>
      <c r="X86" s="430">
        <f t="shared" ref="X86:X149" ca="1" si="36">$AE$8+D86</f>
        <v>43524</v>
      </c>
      <c r="Y86" s="568" t="str">
        <f t="shared" ca="1" si="33"/>
        <v>Thu. March , 2019</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March</v>
      </c>
      <c r="V87" s="184"/>
      <c r="W87" s="179"/>
      <c r="X87" s="430">
        <f t="shared" ca="1" si="36"/>
        <v>43524</v>
      </c>
      <c r="Y87" s="568" t="str">
        <f t="shared" ca="1" si="33"/>
        <v>Thu. March , 2019</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March</v>
      </c>
      <c r="V88" s="184"/>
      <c r="W88" s="179"/>
      <c r="X88" s="430">
        <f t="shared" ca="1" si="36"/>
        <v>43524</v>
      </c>
      <c r="Y88" s="568" t="str">
        <f t="shared" ca="1" si="33"/>
        <v>Thu. March , 2019</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March</v>
      </c>
      <c r="V89" s="184"/>
      <c r="W89" s="179"/>
      <c r="X89" s="430">
        <f t="shared" ca="1" si="36"/>
        <v>43524</v>
      </c>
      <c r="Y89" s="568" t="str">
        <f t="shared" ca="1" si="33"/>
        <v>Thu. March , 2019</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March</v>
      </c>
      <c r="V90" s="184"/>
      <c r="W90" s="179"/>
      <c r="X90" s="430">
        <f t="shared" ca="1" si="36"/>
        <v>43524</v>
      </c>
      <c r="Y90" s="568" t="str">
        <f t="shared" ca="1" si="33"/>
        <v>Thu. March , 2019</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March</v>
      </c>
      <c r="V91" s="184"/>
      <c r="W91" s="179"/>
      <c r="X91" s="430">
        <f t="shared" ca="1" si="36"/>
        <v>43524</v>
      </c>
      <c r="Y91" s="568" t="str">
        <f t="shared" ca="1" si="33"/>
        <v>Thu. March , 2019</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March</v>
      </c>
      <c r="V92" s="184"/>
      <c r="W92" s="179"/>
      <c r="X92" s="430">
        <f t="shared" ca="1" si="36"/>
        <v>43524</v>
      </c>
      <c r="Y92" s="568" t="str">
        <f t="shared" ca="1" si="33"/>
        <v>Thu. March , 2019</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March</v>
      </c>
      <c r="V93" s="184"/>
      <c r="W93" s="179"/>
      <c r="X93" s="430">
        <f t="shared" ca="1" si="36"/>
        <v>43524</v>
      </c>
      <c r="Y93" s="568" t="str">
        <f t="shared" ca="1" si="33"/>
        <v>Thu. March , 2019</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March</v>
      </c>
      <c r="V94" s="184"/>
      <c r="W94" s="179"/>
      <c r="X94" s="430">
        <f t="shared" ca="1" si="36"/>
        <v>43524</v>
      </c>
      <c r="Y94" s="568" t="str">
        <f t="shared" ca="1" si="33"/>
        <v>Thu. March , 2019</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March</v>
      </c>
      <c r="V95" s="184"/>
      <c r="W95" s="179"/>
      <c r="X95" s="430">
        <f t="shared" ca="1" si="36"/>
        <v>43524</v>
      </c>
      <c r="Y95" s="568" t="str">
        <f t="shared" ca="1" si="33"/>
        <v>Thu. March , 2019</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March</v>
      </c>
      <c r="V96" s="184"/>
      <c r="W96" s="179"/>
      <c r="X96" s="430">
        <f t="shared" ca="1" si="36"/>
        <v>43524</v>
      </c>
      <c r="Y96" s="568" t="str">
        <f t="shared" ca="1" si="33"/>
        <v>Thu. March , 2019</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March</v>
      </c>
      <c r="V97" s="184"/>
      <c r="W97" s="179"/>
      <c r="X97" s="430">
        <f t="shared" ca="1" si="36"/>
        <v>43524</v>
      </c>
      <c r="Y97" s="568" t="str">
        <f t="shared" ca="1" si="33"/>
        <v>Thu. March , 2019</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March</v>
      </c>
      <c r="V98" s="184"/>
      <c r="W98" s="179"/>
      <c r="X98" s="430">
        <f t="shared" ca="1" si="36"/>
        <v>43524</v>
      </c>
      <c r="Y98" s="568" t="str">
        <f t="shared" ca="1" si="33"/>
        <v>Thu. March , 2019</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March</v>
      </c>
      <c r="V99" s="184"/>
      <c r="W99" s="179"/>
      <c r="X99" s="430">
        <f t="shared" ca="1" si="36"/>
        <v>43524</v>
      </c>
      <c r="Y99" s="568" t="str">
        <f t="shared" ca="1" si="33"/>
        <v>Thu. March , 2019</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March</v>
      </c>
      <c r="V100" s="184"/>
      <c r="W100" s="179"/>
      <c r="X100" s="430">
        <f t="shared" ca="1" si="36"/>
        <v>43524</v>
      </c>
      <c r="Y100" s="568" t="str">
        <f t="shared" ca="1" si="33"/>
        <v>Thu. March , 2019</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March</v>
      </c>
      <c r="V101" s="184"/>
      <c r="W101" s="179"/>
      <c r="X101" s="430">
        <f t="shared" ca="1" si="36"/>
        <v>43524</v>
      </c>
      <c r="Y101" s="568" t="str">
        <f t="shared" ca="1" si="33"/>
        <v>Thu. March , 2019</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March</v>
      </c>
      <c r="V102" s="184"/>
      <c r="W102" s="179"/>
      <c r="X102" s="430">
        <f t="shared" ca="1" si="36"/>
        <v>43524</v>
      </c>
      <c r="Y102" s="568" t="str">
        <f t="shared" ca="1" si="33"/>
        <v>Thu. March , 2019</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March</v>
      </c>
      <c r="V103" s="184"/>
      <c r="W103" s="179"/>
      <c r="X103" s="430">
        <f t="shared" ca="1" si="36"/>
        <v>43524</v>
      </c>
      <c r="Y103" s="568" t="str">
        <f t="shared" ca="1" si="33"/>
        <v>Thu. March , 2019</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March</v>
      </c>
      <c r="V104" s="184"/>
      <c r="W104" s="179"/>
      <c r="X104" s="430">
        <f t="shared" ca="1" si="36"/>
        <v>43524</v>
      </c>
      <c r="Y104" s="568" t="str">
        <f t="shared" ca="1" si="33"/>
        <v>Thu. March , 2019</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March</v>
      </c>
      <c r="V105" s="184"/>
      <c r="W105" s="179"/>
      <c r="X105" s="430">
        <f t="shared" ca="1" si="36"/>
        <v>43524</v>
      </c>
      <c r="Y105" s="568" t="str">
        <f t="shared" ca="1" si="33"/>
        <v>Thu. March , 2019</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March</v>
      </c>
      <c r="V106" s="184"/>
      <c r="W106" s="179"/>
      <c r="X106" s="430">
        <f t="shared" ca="1" si="36"/>
        <v>43524</v>
      </c>
      <c r="Y106" s="568" t="str">
        <f t="shared" ca="1" si="33"/>
        <v>Thu. March , 2019</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March</v>
      </c>
      <c r="V107" s="184"/>
      <c r="W107" s="179"/>
      <c r="X107" s="430">
        <f t="shared" ca="1" si="36"/>
        <v>43524</v>
      </c>
      <c r="Y107" s="568" t="str">
        <f t="shared" ca="1" si="33"/>
        <v>Thu. March , 2019</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March</v>
      </c>
      <c r="V108" s="184"/>
      <c r="W108" s="179"/>
      <c r="X108" s="430">
        <f t="shared" ca="1" si="36"/>
        <v>43524</v>
      </c>
      <c r="Y108" s="568" t="str">
        <f t="shared" ca="1" si="33"/>
        <v>Thu. March , 2019</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March</v>
      </c>
      <c r="V109" s="184"/>
      <c r="W109" s="179"/>
      <c r="X109" s="430">
        <f t="shared" ca="1" si="36"/>
        <v>43524</v>
      </c>
      <c r="Y109" s="568" t="str">
        <f t="shared" ca="1" si="33"/>
        <v>Thu. March , 2019</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March</v>
      </c>
      <c r="V110" s="184"/>
      <c r="W110" s="179"/>
      <c r="X110" s="430">
        <f t="shared" ca="1" si="36"/>
        <v>43524</v>
      </c>
      <c r="Y110" s="568" t="str">
        <f t="shared" ca="1" si="33"/>
        <v>Thu. March , 2019</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March</v>
      </c>
      <c r="V111" s="184"/>
      <c r="W111" s="179"/>
      <c r="X111" s="430">
        <f t="shared" ca="1" si="36"/>
        <v>43524</v>
      </c>
      <c r="Y111" s="568" t="str">
        <f t="shared" ca="1" si="33"/>
        <v>Thu. March , 2019</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March</v>
      </c>
      <c r="V112" s="184"/>
      <c r="W112" s="179"/>
      <c r="X112" s="430">
        <f t="shared" ca="1" si="36"/>
        <v>43524</v>
      </c>
      <c r="Y112" s="568" t="str">
        <f t="shared" ca="1" si="33"/>
        <v>Thu. March , 2019</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March</v>
      </c>
      <c r="V113" s="184"/>
      <c r="W113" s="179"/>
      <c r="X113" s="430">
        <f t="shared" ca="1" si="36"/>
        <v>43524</v>
      </c>
      <c r="Y113" s="568" t="str">
        <f t="shared" ca="1" si="33"/>
        <v>Thu. March , 2019</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March</v>
      </c>
      <c r="V114" s="184"/>
      <c r="W114" s="179"/>
      <c r="X114" s="430">
        <f t="shared" ca="1" si="36"/>
        <v>43524</v>
      </c>
      <c r="Y114" s="568" t="str">
        <f t="shared" ca="1" si="33"/>
        <v>Thu. March , 2019</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March</v>
      </c>
      <c r="V115" s="184"/>
      <c r="W115" s="179"/>
      <c r="X115" s="430">
        <f t="shared" ca="1" si="36"/>
        <v>43524</v>
      </c>
      <c r="Y115" s="568" t="str">
        <f t="shared" ca="1" si="33"/>
        <v>Thu. March , 2019</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March</v>
      </c>
      <c r="V116" s="184"/>
      <c r="W116" s="179"/>
      <c r="X116" s="430">
        <f t="shared" ca="1" si="36"/>
        <v>43524</v>
      </c>
      <c r="Y116" s="568" t="str">
        <f t="shared" ca="1" si="33"/>
        <v>Thu. March , 2019</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March</v>
      </c>
      <c r="V117" s="184"/>
      <c r="W117" s="179"/>
      <c r="X117" s="430">
        <f t="shared" ca="1" si="36"/>
        <v>43524</v>
      </c>
      <c r="Y117" s="568" t="str">
        <f t="shared" ca="1" si="33"/>
        <v>Thu. March , 2019</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March</v>
      </c>
      <c r="V118" s="184"/>
      <c r="W118" s="179"/>
      <c r="X118" s="430">
        <f t="shared" ca="1" si="36"/>
        <v>43524</v>
      </c>
      <c r="Y118" s="568" t="str">
        <f t="shared" ca="1" si="33"/>
        <v>Thu. March , 2019</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March</v>
      </c>
      <c r="V119" s="184"/>
      <c r="W119" s="179"/>
      <c r="X119" s="430">
        <f t="shared" ca="1" si="36"/>
        <v>43524</v>
      </c>
      <c r="Y119" s="568" t="str">
        <f t="shared" ca="1" si="33"/>
        <v>Thu. March , 2019</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March</v>
      </c>
      <c r="V120" s="184"/>
      <c r="W120" s="179"/>
      <c r="X120" s="430">
        <f t="shared" ca="1" si="36"/>
        <v>43524</v>
      </c>
      <c r="Y120" s="568" t="str">
        <f t="shared" ca="1" si="33"/>
        <v>Thu. March , 2019</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March</v>
      </c>
      <c r="V121" s="184"/>
      <c r="W121" s="179"/>
      <c r="X121" s="430">
        <f t="shared" ca="1" si="36"/>
        <v>43524</v>
      </c>
      <c r="Y121" s="568" t="str">
        <f t="shared" ca="1" si="33"/>
        <v>Thu. March , 2019</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March</v>
      </c>
      <c r="V122" s="184"/>
      <c r="W122" s="179"/>
      <c r="X122" s="430">
        <f t="shared" ca="1" si="36"/>
        <v>43524</v>
      </c>
      <c r="Y122" s="568" t="str">
        <f t="shared" ca="1" si="33"/>
        <v>Thu. March , 2019</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March</v>
      </c>
      <c r="V123" s="184"/>
      <c r="W123" s="179"/>
      <c r="X123" s="430">
        <f t="shared" ca="1" si="36"/>
        <v>43524</v>
      </c>
      <c r="Y123" s="568" t="str">
        <f t="shared" ca="1" si="33"/>
        <v>Thu. March , 2019</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March</v>
      </c>
      <c r="V124" s="184"/>
      <c r="W124" s="179"/>
      <c r="X124" s="430">
        <f t="shared" ca="1" si="36"/>
        <v>43524</v>
      </c>
      <c r="Y124" s="568" t="str">
        <f t="shared" ca="1" si="33"/>
        <v>Thu. March , 2019</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March</v>
      </c>
      <c r="V125" s="184"/>
      <c r="W125" s="179"/>
      <c r="X125" s="430">
        <f t="shared" ca="1" si="36"/>
        <v>43524</v>
      </c>
      <c r="Y125" s="568" t="str">
        <f t="shared" ca="1" si="33"/>
        <v>Thu. March , 2019</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March</v>
      </c>
      <c r="V126" s="184"/>
      <c r="W126" s="179"/>
      <c r="X126" s="430">
        <f t="shared" ca="1" si="36"/>
        <v>43524</v>
      </c>
      <c r="Y126" s="568" t="str">
        <f t="shared" ca="1" si="33"/>
        <v>Thu. March , 2019</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March</v>
      </c>
      <c r="V127" s="184"/>
      <c r="W127" s="179"/>
      <c r="X127" s="430">
        <f t="shared" ca="1" si="36"/>
        <v>43524</v>
      </c>
      <c r="Y127" s="568" t="str">
        <f t="shared" ca="1" si="33"/>
        <v>Thu. March , 2019</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March</v>
      </c>
      <c r="V128" s="184"/>
      <c r="W128" s="179"/>
      <c r="X128" s="430">
        <f t="shared" ca="1" si="36"/>
        <v>43524</v>
      </c>
      <c r="Y128" s="568" t="str">
        <f t="shared" ca="1" si="33"/>
        <v>Thu. March , 2019</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March</v>
      </c>
      <c r="V129" s="184"/>
      <c r="W129" s="179"/>
      <c r="X129" s="430">
        <f t="shared" ca="1" si="36"/>
        <v>43524</v>
      </c>
      <c r="Y129" s="568" t="str">
        <f t="shared" ca="1" si="33"/>
        <v>Thu. March , 2019</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March</v>
      </c>
      <c r="V130" s="184"/>
      <c r="W130" s="179"/>
      <c r="X130" s="430">
        <f t="shared" ca="1" si="36"/>
        <v>43524</v>
      </c>
      <c r="Y130" s="568" t="str">
        <f t="shared" ca="1" si="33"/>
        <v>Thu. March , 2019</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March</v>
      </c>
      <c r="V131" s="184"/>
      <c r="W131" s="179"/>
      <c r="X131" s="430">
        <f t="shared" ca="1" si="36"/>
        <v>43524</v>
      </c>
      <c r="Y131" s="568" t="str">
        <f t="shared" ca="1" si="33"/>
        <v>Thu. March , 2019</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March</v>
      </c>
      <c r="V132" s="184"/>
      <c r="W132" s="179"/>
      <c r="X132" s="430">
        <f t="shared" ca="1" si="36"/>
        <v>43524</v>
      </c>
      <c r="Y132" s="568" t="str">
        <f t="shared" ca="1" si="33"/>
        <v>Thu. March , 2019</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March</v>
      </c>
      <c r="V133" s="184"/>
      <c r="W133" s="179"/>
      <c r="X133" s="430">
        <f t="shared" ca="1" si="36"/>
        <v>43524</v>
      </c>
      <c r="Y133" s="568" t="str">
        <f t="shared" ca="1" si="33"/>
        <v>Thu. March , 2019</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March</v>
      </c>
      <c r="V134" s="184"/>
      <c r="W134" s="179"/>
      <c r="X134" s="430">
        <f t="shared" ca="1" si="36"/>
        <v>43524</v>
      </c>
      <c r="Y134" s="568" t="str">
        <f t="shared" ca="1" si="33"/>
        <v>Thu. March , 2019</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March</v>
      </c>
      <c r="V135" s="184"/>
      <c r="W135" s="179"/>
      <c r="X135" s="430">
        <f t="shared" ca="1" si="36"/>
        <v>43524</v>
      </c>
      <c r="Y135" s="568" t="str">
        <f t="shared" ca="1" si="33"/>
        <v>Thu. March , 2019</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March</v>
      </c>
      <c r="V136" s="184"/>
      <c r="W136" s="179"/>
      <c r="X136" s="430">
        <f t="shared" ca="1" si="36"/>
        <v>43524</v>
      </c>
      <c r="Y136" s="568" t="str">
        <f t="shared" ca="1" si="33"/>
        <v>Thu. March , 2019</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March</v>
      </c>
      <c r="V137" s="184"/>
      <c r="W137" s="179"/>
      <c r="X137" s="430">
        <f t="shared" ca="1" si="36"/>
        <v>43524</v>
      </c>
      <c r="Y137" s="568" t="str">
        <f t="shared" ca="1" si="33"/>
        <v>Thu. March , 2019</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March</v>
      </c>
      <c r="V138" s="184"/>
      <c r="W138" s="179"/>
      <c r="X138" s="430">
        <f t="shared" ca="1" si="36"/>
        <v>43524</v>
      </c>
      <c r="Y138" s="568" t="str">
        <f t="shared" ca="1" si="33"/>
        <v>Thu. March , 2019</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March</v>
      </c>
      <c r="V139" s="184"/>
      <c r="W139" s="179"/>
      <c r="X139" s="430">
        <f t="shared" ca="1" si="36"/>
        <v>43524</v>
      </c>
      <c r="Y139" s="568" t="str">
        <f t="shared" ca="1" si="33"/>
        <v>Thu. March , 2019</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March</v>
      </c>
      <c r="V140" s="184"/>
      <c r="W140" s="179"/>
      <c r="X140" s="430">
        <f t="shared" ca="1" si="36"/>
        <v>43524</v>
      </c>
      <c r="Y140" s="568" t="str">
        <f t="shared" ca="1" si="33"/>
        <v>Thu. March , 2019</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March</v>
      </c>
      <c r="V141" s="184"/>
      <c r="W141" s="179"/>
      <c r="X141" s="430">
        <f t="shared" ca="1" si="36"/>
        <v>43524</v>
      </c>
      <c r="Y141" s="568" t="str">
        <f t="shared" ca="1" si="33"/>
        <v>Thu. March , 2019</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March</v>
      </c>
      <c r="V142" s="184"/>
      <c r="W142" s="179"/>
      <c r="X142" s="430">
        <f t="shared" ca="1" si="36"/>
        <v>43524</v>
      </c>
      <c r="Y142" s="568" t="str">
        <f t="shared" ca="1" si="33"/>
        <v>Thu. March , 2019</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March</v>
      </c>
      <c r="V143" s="184"/>
      <c r="W143" s="179"/>
      <c r="X143" s="430">
        <f t="shared" ca="1" si="36"/>
        <v>43524</v>
      </c>
      <c r="Y143" s="568" t="str">
        <f t="shared" ca="1" si="33"/>
        <v>Thu. March , 2019</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March</v>
      </c>
      <c r="V144" s="184"/>
      <c r="W144" s="179"/>
      <c r="X144" s="430">
        <f t="shared" ca="1" si="36"/>
        <v>43524</v>
      </c>
      <c r="Y144" s="568" t="str">
        <f t="shared" ca="1" si="33"/>
        <v>Thu. March , 2019</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March</v>
      </c>
      <c r="V145" s="184"/>
      <c r="W145" s="179"/>
      <c r="X145" s="430">
        <f t="shared" ca="1" si="36"/>
        <v>43524</v>
      </c>
      <c r="Y145" s="568" t="str">
        <f t="shared" ca="1" si="33"/>
        <v>Thu. March , 2019</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March</v>
      </c>
      <c r="V146" s="184"/>
      <c r="W146" s="179"/>
      <c r="X146" s="430">
        <f t="shared" ca="1" si="36"/>
        <v>43524</v>
      </c>
      <c r="Y146" s="568" t="str">
        <f t="shared" ca="1" si="33"/>
        <v>Thu. March , 2019</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March</v>
      </c>
      <c r="V147" s="184"/>
      <c r="W147" s="179"/>
      <c r="X147" s="430">
        <f t="shared" ca="1" si="36"/>
        <v>43524</v>
      </c>
      <c r="Y147" s="568" t="str">
        <f t="shared" ca="1" si="33"/>
        <v>Thu. March , 2019</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March</v>
      </c>
      <c r="V148" s="184"/>
      <c r="W148" s="179"/>
      <c r="X148" s="430">
        <f t="shared" ca="1" si="36"/>
        <v>43524</v>
      </c>
      <c r="Y148" s="568" t="str">
        <f t="shared" ca="1" si="33"/>
        <v>Thu. March , 2019</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March</v>
      </c>
      <c r="V149" s="184"/>
      <c r="W149" s="179"/>
      <c r="X149" s="430">
        <f t="shared" ca="1" si="36"/>
        <v>43524</v>
      </c>
      <c r="Y149" s="568" t="str">
        <f t="shared" ref="Y149:Y194" ca="1" si="52">IF(Y143="f",T149&amp;". "&amp;" "&amp;R149&amp;" "&amp;U149&amp;" "&amp;$AE$7,T149&amp;". "&amp;U149&amp;" "&amp;R149&amp;", "&amp;$AE$7)</f>
        <v>Thu. March , 2019</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March</v>
      </c>
      <c r="V150" s="184"/>
      <c r="W150" s="179"/>
      <c r="X150" s="430">
        <f t="shared" ref="X150:X194" ca="1" si="55">$AE$8+D150</f>
        <v>43524</v>
      </c>
      <c r="Y150" s="568" t="str">
        <f t="shared" ca="1" si="52"/>
        <v>Thu. March , 2019</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March</v>
      </c>
      <c r="V151" s="184"/>
      <c r="W151" s="179"/>
      <c r="X151" s="430">
        <f t="shared" ca="1" si="55"/>
        <v>43524</v>
      </c>
      <c r="Y151" s="568" t="str">
        <f t="shared" ca="1" si="52"/>
        <v>Thu. March , 2019</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March</v>
      </c>
      <c r="V152" s="184"/>
      <c r="W152" s="179"/>
      <c r="X152" s="430">
        <f t="shared" ca="1" si="55"/>
        <v>43524</v>
      </c>
      <c r="Y152" s="568" t="str">
        <f t="shared" ca="1" si="52"/>
        <v>Thu. March , 2019</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March</v>
      </c>
      <c r="V153" s="184"/>
      <c r="W153" s="179"/>
      <c r="X153" s="430">
        <f t="shared" ca="1" si="55"/>
        <v>43524</v>
      </c>
      <c r="Y153" s="568" t="str">
        <f t="shared" ca="1" si="52"/>
        <v>Thu. March , 2019</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March</v>
      </c>
      <c r="V154" s="184"/>
      <c r="W154" s="179"/>
      <c r="X154" s="430">
        <f t="shared" ca="1" si="55"/>
        <v>43524</v>
      </c>
      <c r="Y154" s="568" t="str">
        <f t="shared" ca="1" si="52"/>
        <v>Thu. March , 2019</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March</v>
      </c>
      <c r="V155" s="184"/>
      <c r="W155" s="179"/>
      <c r="X155" s="430">
        <f t="shared" ca="1" si="55"/>
        <v>43524</v>
      </c>
      <c r="Y155" s="568" t="str">
        <f t="shared" ca="1" si="52"/>
        <v>Thu. March , 2019</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March</v>
      </c>
      <c r="V156" s="184"/>
      <c r="W156" s="179"/>
      <c r="X156" s="430">
        <f t="shared" ca="1" si="55"/>
        <v>43524</v>
      </c>
      <c r="Y156" s="568" t="str">
        <f t="shared" ca="1" si="52"/>
        <v>Thu. March , 2019</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March</v>
      </c>
      <c r="V157" s="184"/>
      <c r="W157" s="179"/>
      <c r="X157" s="430">
        <f t="shared" ca="1" si="55"/>
        <v>43524</v>
      </c>
      <c r="Y157" s="568" t="str">
        <f t="shared" ca="1" si="52"/>
        <v>Thu. March , 2019</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March</v>
      </c>
      <c r="V158" s="184"/>
      <c r="W158" s="179"/>
      <c r="X158" s="430">
        <f t="shared" ca="1" si="55"/>
        <v>43524</v>
      </c>
      <c r="Y158" s="568" t="str">
        <f t="shared" ca="1" si="52"/>
        <v>Thu. March , 2019</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March</v>
      </c>
      <c r="V159" s="184"/>
      <c r="W159" s="179"/>
      <c r="X159" s="430">
        <f t="shared" ca="1" si="55"/>
        <v>43524</v>
      </c>
      <c r="Y159" s="568" t="str">
        <f t="shared" ca="1" si="52"/>
        <v>Thu. March , 2019</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March</v>
      </c>
      <c r="V160" s="184"/>
      <c r="W160" s="179"/>
      <c r="X160" s="430">
        <f t="shared" ca="1" si="55"/>
        <v>43524</v>
      </c>
      <c r="Y160" s="568" t="str">
        <f t="shared" ca="1" si="52"/>
        <v>Thu. March , 2019</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March</v>
      </c>
      <c r="V161" s="184"/>
      <c r="W161" s="179"/>
      <c r="X161" s="430">
        <f t="shared" ca="1" si="55"/>
        <v>43524</v>
      </c>
      <c r="Y161" s="568" t="str">
        <f t="shared" ca="1" si="52"/>
        <v>Thu. March , 2019</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March</v>
      </c>
      <c r="V162" s="184"/>
      <c r="W162" s="179"/>
      <c r="X162" s="430">
        <f t="shared" ca="1" si="55"/>
        <v>43524</v>
      </c>
      <c r="Y162" s="568" t="str">
        <f t="shared" ca="1" si="52"/>
        <v>Thu. March , 2019</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March</v>
      </c>
      <c r="V163" s="184"/>
      <c r="W163" s="179"/>
      <c r="X163" s="430">
        <f t="shared" ca="1" si="55"/>
        <v>43524</v>
      </c>
      <c r="Y163" s="568" t="str">
        <f t="shared" ca="1" si="52"/>
        <v>Thu. March , 2019</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March</v>
      </c>
      <c r="V164" s="184"/>
      <c r="W164" s="179"/>
      <c r="X164" s="430">
        <f t="shared" ca="1" si="55"/>
        <v>43524</v>
      </c>
      <c r="Y164" s="568" t="str">
        <f t="shared" ca="1" si="52"/>
        <v>Thu. March , 2019</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March</v>
      </c>
      <c r="V165" s="184"/>
      <c r="W165" s="179"/>
      <c r="X165" s="430">
        <f t="shared" ca="1" si="55"/>
        <v>43524</v>
      </c>
      <c r="Y165" s="568" t="str">
        <f t="shared" ca="1" si="52"/>
        <v>Thu. March , 2019</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March</v>
      </c>
      <c r="V166" s="184"/>
      <c r="W166" s="179"/>
      <c r="X166" s="430">
        <f t="shared" ca="1" si="55"/>
        <v>43524</v>
      </c>
      <c r="Y166" s="568" t="str">
        <f t="shared" ca="1" si="52"/>
        <v>Thu. March , 2019</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March</v>
      </c>
      <c r="V167" s="184"/>
      <c r="W167" s="179"/>
      <c r="X167" s="430">
        <f t="shared" ca="1" si="55"/>
        <v>43524</v>
      </c>
      <c r="Y167" s="568" t="str">
        <f t="shared" ca="1" si="52"/>
        <v>Thu. March , 2019</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March</v>
      </c>
      <c r="V168" s="184"/>
      <c r="W168" s="179"/>
      <c r="X168" s="430">
        <f t="shared" ca="1" si="55"/>
        <v>43524</v>
      </c>
      <c r="Y168" s="568" t="str">
        <f t="shared" ca="1" si="52"/>
        <v>Thu. March , 2019</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March</v>
      </c>
      <c r="V169" s="184"/>
      <c r="W169" s="179"/>
      <c r="X169" s="430">
        <f t="shared" ca="1" si="55"/>
        <v>43524</v>
      </c>
      <c r="Y169" s="568" t="str">
        <f t="shared" ca="1" si="52"/>
        <v>Thu. March , 2019</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March</v>
      </c>
      <c r="V170" s="184"/>
      <c r="W170" s="179"/>
      <c r="X170" s="430">
        <f t="shared" ca="1" si="55"/>
        <v>43524</v>
      </c>
      <c r="Y170" s="568" t="str">
        <f t="shared" ca="1" si="52"/>
        <v>Thu. March , 2019</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March</v>
      </c>
      <c r="V171" s="184"/>
      <c r="W171" s="179"/>
      <c r="X171" s="430">
        <f t="shared" ca="1" si="55"/>
        <v>43524</v>
      </c>
      <c r="Y171" s="568" t="str">
        <f t="shared" ca="1" si="52"/>
        <v>Thu. March , 2019</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March</v>
      </c>
      <c r="V172" s="184"/>
      <c r="W172" s="179"/>
      <c r="X172" s="430">
        <f t="shared" ca="1" si="55"/>
        <v>43524</v>
      </c>
      <c r="Y172" s="568" t="str">
        <f t="shared" ca="1" si="52"/>
        <v>Thu. March , 2019</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March</v>
      </c>
      <c r="V173" s="184"/>
      <c r="W173" s="179"/>
      <c r="X173" s="430">
        <f t="shared" ca="1" si="55"/>
        <v>43524</v>
      </c>
      <c r="Y173" s="568" t="str">
        <f t="shared" ca="1" si="52"/>
        <v>Thu. March , 2019</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March</v>
      </c>
      <c r="V174" s="184"/>
      <c r="W174" s="179"/>
      <c r="X174" s="430">
        <f t="shared" ca="1" si="55"/>
        <v>43524</v>
      </c>
      <c r="Y174" s="568" t="str">
        <f t="shared" ca="1" si="52"/>
        <v>Thu. March , 2019</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March</v>
      </c>
      <c r="V175" s="184"/>
      <c r="W175" s="179"/>
      <c r="X175" s="430">
        <f t="shared" ca="1" si="55"/>
        <v>43524</v>
      </c>
      <c r="Y175" s="568" t="str">
        <f t="shared" ca="1" si="52"/>
        <v>Thu. March , 2019</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March</v>
      </c>
      <c r="V176" s="184"/>
      <c r="W176" s="179"/>
      <c r="X176" s="430">
        <f t="shared" ca="1" si="55"/>
        <v>43524</v>
      </c>
      <c r="Y176" s="568" t="str">
        <f t="shared" ca="1" si="52"/>
        <v>Thu. March , 2019</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March</v>
      </c>
      <c r="V177" s="184"/>
      <c r="W177" s="179"/>
      <c r="X177" s="430">
        <f t="shared" ca="1" si="55"/>
        <v>43524</v>
      </c>
      <c r="Y177" s="568" t="str">
        <f t="shared" ca="1" si="52"/>
        <v>Thu. March , 2019</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March</v>
      </c>
      <c r="V178" s="184"/>
      <c r="W178" s="179"/>
      <c r="X178" s="430">
        <f t="shared" ca="1" si="55"/>
        <v>43524</v>
      </c>
      <c r="Y178" s="568" t="str">
        <f t="shared" ca="1" si="52"/>
        <v>Thu. March , 2019</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March</v>
      </c>
      <c r="V179" s="184"/>
      <c r="W179" s="179"/>
      <c r="X179" s="430">
        <f t="shared" ca="1" si="55"/>
        <v>43524</v>
      </c>
      <c r="Y179" s="568" t="str">
        <f t="shared" ca="1" si="52"/>
        <v>Thu. March , 2019</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March</v>
      </c>
      <c r="V180" s="184"/>
      <c r="W180" s="179"/>
      <c r="X180" s="430">
        <f t="shared" ca="1" si="55"/>
        <v>43524</v>
      </c>
      <c r="Y180" s="568" t="str">
        <f t="shared" ca="1" si="52"/>
        <v>Thu. March , 2019</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March</v>
      </c>
      <c r="V181" s="184"/>
      <c r="W181" s="179"/>
      <c r="X181" s="430">
        <f t="shared" ca="1" si="55"/>
        <v>43524</v>
      </c>
      <c r="Y181" s="568" t="str">
        <f t="shared" ca="1" si="52"/>
        <v>Thu. March , 2019</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March</v>
      </c>
      <c r="V182" s="184"/>
      <c r="W182" s="179"/>
      <c r="X182" s="430">
        <f t="shared" ca="1" si="55"/>
        <v>43524</v>
      </c>
      <c r="Y182" s="568" t="str">
        <f t="shared" ca="1" si="52"/>
        <v>Thu. March , 2019</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March</v>
      </c>
      <c r="V183" s="184"/>
      <c r="W183" s="179"/>
      <c r="X183" s="430">
        <f t="shared" ca="1" si="55"/>
        <v>43524</v>
      </c>
      <c r="Y183" s="568" t="str">
        <f t="shared" ca="1" si="52"/>
        <v>Thu. March , 2019</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March</v>
      </c>
      <c r="V184" s="184"/>
      <c r="W184" s="179"/>
      <c r="X184" s="430">
        <f t="shared" ca="1" si="55"/>
        <v>43524</v>
      </c>
      <c r="Y184" s="568" t="str">
        <f t="shared" ca="1" si="52"/>
        <v>Thu. March , 2019</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March</v>
      </c>
      <c r="V185" s="184"/>
      <c r="W185" s="179"/>
      <c r="X185" s="430">
        <f t="shared" ca="1" si="55"/>
        <v>43524</v>
      </c>
      <c r="Y185" s="568" t="str">
        <f t="shared" ca="1" si="52"/>
        <v>Thu. March , 2019</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March</v>
      </c>
      <c r="V186" s="184"/>
      <c r="W186" s="179"/>
      <c r="X186" s="430">
        <f t="shared" ca="1" si="55"/>
        <v>43524</v>
      </c>
      <c r="Y186" s="568" t="str">
        <f t="shared" ca="1" si="52"/>
        <v>Thu. March , 2019</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March</v>
      </c>
      <c r="V187" s="184"/>
      <c r="W187" s="179"/>
      <c r="X187" s="430">
        <f t="shared" ca="1" si="55"/>
        <v>43524</v>
      </c>
      <c r="Y187" s="568" t="str">
        <f t="shared" ca="1" si="52"/>
        <v>Thu. March , 2019</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March</v>
      </c>
      <c r="V188" s="184"/>
      <c r="W188" s="179"/>
      <c r="X188" s="430">
        <f t="shared" ca="1" si="55"/>
        <v>43524</v>
      </c>
      <c r="Y188" s="568" t="str">
        <f t="shared" ca="1" si="52"/>
        <v>Thu. March , 2019</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March</v>
      </c>
      <c r="V189" s="184"/>
      <c r="W189" s="179"/>
      <c r="X189" s="430">
        <f t="shared" ca="1" si="55"/>
        <v>43524</v>
      </c>
      <c r="Y189" s="568" t="str">
        <f t="shared" ca="1" si="52"/>
        <v>Thu. March , 2019</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March</v>
      </c>
      <c r="V190" s="184"/>
      <c r="W190" s="179"/>
      <c r="X190" s="430">
        <f t="shared" ca="1" si="55"/>
        <v>43524</v>
      </c>
      <c r="Y190" s="568" t="str">
        <f t="shared" ca="1" si="52"/>
        <v>Thu. March , 2019</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March</v>
      </c>
      <c r="V191" s="184"/>
      <c r="W191" s="179"/>
      <c r="X191" s="430">
        <f t="shared" ca="1" si="55"/>
        <v>43524</v>
      </c>
      <c r="Y191" s="568" t="str">
        <f t="shared" ca="1" si="52"/>
        <v>Thu. March , 2019</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March</v>
      </c>
      <c r="V192" s="184"/>
      <c r="W192" s="179"/>
      <c r="X192" s="430">
        <f t="shared" ca="1" si="55"/>
        <v>43524</v>
      </c>
      <c r="Y192" s="568" t="str">
        <f t="shared" ca="1" si="52"/>
        <v>Thu. March , 2019</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March</v>
      </c>
      <c r="V193" s="184"/>
      <c r="W193" s="179"/>
      <c r="X193" s="430">
        <f t="shared" ca="1" si="55"/>
        <v>43524</v>
      </c>
      <c r="Y193" s="568" t="str">
        <f t="shared" ca="1" si="52"/>
        <v>Thu. March , 2019</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March</v>
      </c>
      <c r="V194" s="184"/>
      <c r="W194" s="179"/>
      <c r="X194" s="430">
        <f t="shared" ca="1" si="55"/>
        <v>43524</v>
      </c>
      <c r="Y194" s="568" t="str">
        <f t="shared" ca="1" si="52"/>
        <v>Thu. March , 2019</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April,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2019</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43555</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April,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April</v>
      </c>
      <c r="V18" s="652" t="str">
        <f ca="1">AE6</f>
        <v>April,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April</v>
      </c>
      <c r="V19" s="652" t="str">
        <f ca="1">U19&amp;" "&amp;Year_four_digits</f>
        <v>April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April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April</v>
      </c>
      <c r="V20" s="179"/>
      <c r="W20" s="179"/>
      <c r="X20" s="430">
        <f ca="1">$AE$8+D20</f>
        <v>43556</v>
      </c>
      <c r="Y20" s="568" t="str">
        <f ca="1">IF(Y14="f",T20&amp;". "&amp;" "&amp;R20&amp;" "&amp;U20&amp;" "&amp;$AE$7,T20&amp;". "&amp;U20&amp;" "&amp;R20&amp;", "&amp;$AE$7)</f>
        <v>Mon. April 1, 2019</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April</v>
      </c>
      <c r="V21" s="184"/>
      <c r="W21" s="179"/>
      <c r="X21" s="430">
        <f ca="1">$AE$8+D21</f>
        <v>43555</v>
      </c>
      <c r="Y21" s="568" t="str">
        <f t="shared" ref="Y21:Y84" ca="1" si="14">IF(Y15="f",T21&amp;". "&amp;" "&amp;R21&amp;" "&amp;U21&amp;" "&amp;$AE$7,T21&amp;". "&amp;U21&amp;" "&amp;R21&amp;", "&amp;$AE$7)</f>
        <v>Sun. April , 2019</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April</v>
      </c>
      <c r="V22" s="184"/>
      <c r="W22" s="179"/>
      <c r="X22" s="430">
        <f t="shared" ref="X22:X85" ca="1" si="17">$AE$8+D22</f>
        <v>43555</v>
      </c>
      <c r="Y22" s="568" t="str">
        <f t="shared" ca="1" si="14"/>
        <v>Sun. April , 2019</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April</v>
      </c>
      <c r="V23" s="184"/>
      <c r="W23" s="179"/>
      <c r="X23" s="430">
        <f t="shared" ca="1" si="17"/>
        <v>43555</v>
      </c>
      <c r="Y23" s="568" t="str">
        <f t="shared" ca="1" si="14"/>
        <v>Sun. April , 2019</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April</v>
      </c>
      <c r="V24" s="184"/>
      <c r="W24" s="179"/>
      <c r="X24" s="430">
        <f t="shared" ca="1" si="17"/>
        <v>43555</v>
      </c>
      <c r="Y24" s="568" t="str">
        <f t="shared" ca="1" si="14"/>
        <v>Sun. April , 2019</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April</v>
      </c>
      <c r="V25" s="184"/>
      <c r="W25" s="179"/>
      <c r="X25" s="430">
        <f t="shared" ca="1" si="17"/>
        <v>43555</v>
      </c>
      <c r="Y25" s="568" t="str">
        <f t="shared" ca="1" si="14"/>
        <v>Sun. April , 2019</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April</v>
      </c>
      <c r="V26" s="184"/>
      <c r="W26" s="179"/>
      <c r="X26" s="430">
        <f t="shared" ca="1" si="17"/>
        <v>43555</v>
      </c>
      <c r="Y26" s="568" t="str">
        <f t="shared" ca="1" si="14"/>
        <v>Sun. April , 2019</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April</v>
      </c>
      <c r="V27" s="184"/>
      <c r="W27" s="179"/>
      <c r="X27" s="430">
        <f t="shared" ca="1" si="17"/>
        <v>43555</v>
      </c>
      <c r="Y27" s="568" t="str">
        <f t="shared" ca="1" si="14"/>
        <v>Sun. April , 2019</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April</v>
      </c>
      <c r="V28" s="184"/>
      <c r="W28" s="179"/>
      <c r="X28" s="430">
        <f t="shared" ca="1" si="17"/>
        <v>43555</v>
      </c>
      <c r="Y28" s="568" t="str">
        <f t="shared" ca="1" si="14"/>
        <v>Sun. April , 2019</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April</v>
      </c>
      <c r="V29" s="184"/>
      <c r="W29" s="179"/>
      <c r="X29" s="430">
        <f t="shared" ca="1" si="17"/>
        <v>43555</v>
      </c>
      <c r="Y29" s="568" t="str">
        <f t="shared" ca="1" si="14"/>
        <v>Sun. April , 2019</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April</v>
      </c>
      <c r="V30" s="184"/>
      <c r="W30" s="179"/>
      <c r="X30" s="430">
        <f t="shared" ca="1" si="17"/>
        <v>43555</v>
      </c>
      <c r="Y30" s="568" t="str">
        <f t="shared" ca="1" si="14"/>
        <v>Sun. April , 2019</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April</v>
      </c>
      <c r="V31" s="184"/>
      <c r="W31" s="179"/>
      <c r="X31" s="430">
        <f t="shared" ca="1" si="17"/>
        <v>43555</v>
      </c>
      <c r="Y31" s="568" t="str">
        <f t="shared" ca="1" si="14"/>
        <v>Sun. April , 2019</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April</v>
      </c>
      <c r="V32" s="184"/>
      <c r="W32" s="179"/>
      <c r="X32" s="430">
        <f t="shared" ca="1" si="17"/>
        <v>43555</v>
      </c>
      <c r="Y32" s="568" t="str">
        <f t="shared" ca="1" si="14"/>
        <v>Sun. April , 2019</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April</v>
      </c>
      <c r="V33" s="184"/>
      <c r="W33" s="179"/>
      <c r="X33" s="430">
        <f t="shared" ca="1" si="17"/>
        <v>43555</v>
      </c>
      <c r="Y33" s="568" t="str">
        <f t="shared" ca="1" si="14"/>
        <v>Sun. April , 2019</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April</v>
      </c>
      <c r="V34" s="184"/>
      <c r="W34" s="179"/>
      <c r="X34" s="430">
        <f t="shared" ca="1" si="17"/>
        <v>43555</v>
      </c>
      <c r="Y34" s="568" t="str">
        <f t="shared" ca="1" si="14"/>
        <v>Sun. April , 2019</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April</v>
      </c>
      <c r="V35" s="184"/>
      <c r="W35" s="179"/>
      <c r="X35" s="430">
        <f t="shared" ca="1" si="17"/>
        <v>43555</v>
      </c>
      <c r="Y35" s="568" t="str">
        <f t="shared" ca="1" si="14"/>
        <v>Sun. April , 2019</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April</v>
      </c>
      <c r="V36" s="184"/>
      <c r="W36" s="179"/>
      <c r="X36" s="430">
        <f t="shared" ca="1" si="17"/>
        <v>43555</v>
      </c>
      <c r="Y36" s="568" t="str">
        <f t="shared" ca="1" si="14"/>
        <v>Sun. April , 2019</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April</v>
      </c>
      <c r="V37" s="184"/>
      <c r="W37" s="179"/>
      <c r="X37" s="430">
        <f t="shared" ca="1" si="17"/>
        <v>43555</v>
      </c>
      <c r="Y37" s="568" t="str">
        <f t="shared" ca="1" si="14"/>
        <v>Sun. April , 2019</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April</v>
      </c>
      <c r="V38" s="184"/>
      <c r="W38" s="179"/>
      <c r="X38" s="430">
        <f t="shared" ca="1" si="17"/>
        <v>43555</v>
      </c>
      <c r="Y38" s="568" t="str">
        <f t="shared" ca="1" si="14"/>
        <v>Sun. April , 2019</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April</v>
      </c>
      <c r="V39" s="184"/>
      <c r="W39" s="179"/>
      <c r="X39" s="430">
        <f t="shared" ca="1" si="17"/>
        <v>43555</v>
      </c>
      <c r="Y39" s="568" t="str">
        <f t="shared" ca="1" si="14"/>
        <v>Sun. April , 2019</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April</v>
      </c>
      <c r="V40" s="184"/>
      <c r="W40" s="179"/>
      <c r="X40" s="430">
        <f t="shared" ca="1" si="17"/>
        <v>43555</v>
      </c>
      <c r="Y40" s="568" t="str">
        <f t="shared" ca="1" si="14"/>
        <v>Sun. April , 2019</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April</v>
      </c>
      <c r="V41" s="184"/>
      <c r="W41" s="179"/>
      <c r="X41" s="430">
        <f t="shared" ca="1" si="17"/>
        <v>43555</v>
      </c>
      <c r="Y41" s="568" t="str">
        <f t="shared" ca="1" si="14"/>
        <v>Sun. April , 2019</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April</v>
      </c>
      <c r="V42" s="184"/>
      <c r="W42" s="179"/>
      <c r="X42" s="430">
        <f t="shared" ca="1" si="17"/>
        <v>43555</v>
      </c>
      <c r="Y42" s="568" t="str">
        <f t="shared" ca="1" si="14"/>
        <v>Sun. April , 2019</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April</v>
      </c>
      <c r="V43" s="184"/>
      <c r="W43" s="179"/>
      <c r="X43" s="430">
        <f t="shared" ca="1" si="17"/>
        <v>43555</v>
      </c>
      <c r="Y43" s="568" t="str">
        <f t="shared" ca="1" si="14"/>
        <v>Sun. April , 2019</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April</v>
      </c>
      <c r="V44" s="184"/>
      <c r="W44" s="179"/>
      <c r="X44" s="430">
        <f t="shared" ca="1" si="17"/>
        <v>43555</v>
      </c>
      <c r="Y44" s="568" t="str">
        <f t="shared" ca="1" si="14"/>
        <v>Sun. April , 2019</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April</v>
      </c>
      <c r="V45" s="184"/>
      <c r="W45" s="179"/>
      <c r="X45" s="430">
        <f t="shared" ca="1" si="17"/>
        <v>43555</v>
      </c>
      <c r="Y45" s="568" t="str">
        <f t="shared" ca="1" si="14"/>
        <v>Sun. April , 2019</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April</v>
      </c>
      <c r="V46" s="184"/>
      <c r="W46" s="179"/>
      <c r="X46" s="430">
        <f t="shared" ca="1" si="17"/>
        <v>43555</v>
      </c>
      <c r="Y46" s="568" t="str">
        <f t="shared" ca="1" si="14"/>
        <v>Sun. April , 2019</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April</v>
      </c>
      <c r="V47" s="184"/>
      <c r="W47" s="179"/>
      <c r="X47" s="430">
        <f t="shared" ca="1" si="17"/>
        <v>43555</v>
      </c>
      <c r="Y47" s="568" t="str">
        <f t="shared" ca="1" si="14"/>
        <v>Sun. April , 2019</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April</v>
      </c>
      <c r="V48" s="184"/>
      <c r="W48" s="179"/>
      <c r="X48" s="430">
        <f t="shared" ca="1" si="17"/>
        <v>43555</v>
      </c>
      <c r="Y48" s="568" t="str">
        <f t="shared" ca="1" si="14"/>
        <v>Sun. April , 2019</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April</v>
      </c>
      <c r="V49" s="184"/>
      <c r="W49" s="179"/>
      <c r="X49" s="430">
        <f t="shared" ca="1" si="17"/>
        <v>43555</v>
      </c>
      <c r="Y49" s="568" t="str">
        <f t="shared" ca="1" si="14"/>
        <v>Sun. April , 2019</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April</v>
      </c>
      <c r="V50" s="184"/>
      <c r="W50" s="179"/>
      <c r="X50" s="430">
        <f t="shared" ca="1" si="17"/>
        <v>43555</v>
      </c>
      <c r="Y50" s="568" t="str">
        <f t="shared" ca="1" si="14"/>
        <v>Sun. April , 2019</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April</v>
      </c>
      <c r="V51" s="184"/>
      <c r="W51" s="179"/>
      <c r="X51" s="430">
        <f t="shared" ca="1" si="17"/>
        <v>43555</v>
      </c>
      <c r="Y51" s="568" t="str">
        <f t="shared" ca="1" si="14"/>
        <v>Sun. April , 2019</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April</v>
      </c>
      <c r="V52" s="184"/>
      <c r="W52" s="179"/>
      <c r="X52" s="430">
        <f t="shared" ca="1" si="17"/>
        <v>43555</v>
      </c>
      <c r="Y52" s="568" t="str">
        <f t="shared" ca="1" si="14"/>
        <v>Sun. April , 2019</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April</v>
      </c>
      <c r="V53" s="184"/>
      <c r="W53" s="179"/>
      <c r="X53" s="430">
        <f t="shared" ca="1" si="17"/>
        <v>43555</v>
      </c>
      <c r="Y53" s="568" t="str">
        <f t="shared" ca="1" si="14"/>
        <v>Sun. April , 2019</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April</v>
      </c>
      <c r="V54" s="184"/>
      <c r="W54" s="179"/>
      <c r="X54" s="430">
        <f t="shared" ca="1" si="17"/>
        <v>43555</v>
      </c>
      <c r="Y54" s="568" t="str">
        <f t="shared" ca="1" si="14"/>
        <v>Sun. April , 2019</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April</v>
      </c>
      <c r="V55" s="184"/>
      <c r="W55" s="179"/>
      <c r="X55" s="430">
        <f t="shared" ca="1" si="17"/>
        <v>43555</v>
      </c>
      <c r="Y55" s="568" t="str">
        <f t="shared" ca="1" si="14"/>
        <v>Sun. April , 2019</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April</v>
      </c>
      <c r="V56" s="184"/>
      <c r="W56" s="179"/>
      <c r="X56" s="430">
        <f t="shared" ca="1" si="17"/>
        <v>43555</v>
      </c>
      <c r="Y56" s="568" t="str">
        <f t="shared" ca="1" si="14"/>
        <v>Sun. April , 2019</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April</v>
      </c>
      <c r="V57" s="184"/>
      <c r="W57" s="179"/>
      <c r="X57" s="430">
        <f t="shared" ca="1" si="17"/>
        <v>43555</v>
      </c>
      <c r="Y57" s="568" t="str">
        <f t="shared" ca="1" si="14"/>
        <v>Sun. April , 2019</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April</v>
      </c>
      <c r="V58" s="184"/>
      <c r="W58" s="179"/>
      <c r="X58" s="430">
        <f t="shared" ca="1" si="17"/>
        <v>43555</v>
      </c>
      <c r="Y58" s="568" t="str">
        <f t="shared" ca="1" si="14"/>
        <v>Sun. April , 2019</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April</v>
      </c>
      <c r="V59" s="184"/>
      <c r="W59" s="179"/>
      <c r="X59" s="430">
        <f t="shared" ca="1" si="17"/>
        <v>43555</v>
      </c>
      <c r="Y59" s="568" t="str">
        <f t="shared" ca="1" si="14"/>
        <v>Sun. April , 2019</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April</v>
      </c>
      <c r="V60" s="184"/>
      <c r="W60" s="179"/>
      <c r="X60" s="430">
        <f t="shared" ca="1" si="17"/>
        <v>43555</v>
      </c>
      <c r="Y60" s="568" t="str">
        <f t="shared" ca="1" si="14"/>
        <v>Sun. April , 2019</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April</v>
      </c>
      <c r="V61" s="184"/>
      <c r="W61" s="179"/>
      <c r="X61" s="430">
        <f t="shared" ca="1" si="17"/>
        <v>43555</v>
      </c>
      <c r="Y61" s="568" t="str">
        <f t="shared" ca="1" si="14"/>
        <v>Sun. April , 2019</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April</v>
      </c>
      <c r="V62" s="184"/>
      <c r="W62" s="179"/>
      <c r="X62" s="430">
        <f t="shared" ca="1" si="17"/>
        <v>43555</v>
      </c>
      <c r="Y62" s="568" t="str">
        <f t="shared" ca="1" si="14"/>
        <v>Sun. April , 2019</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April</v>
      </c>
      <c r="V63" s="184"/>
      <c r="W63" s="179"/>
      <c r="X63" s="430">
        <f t="shared" ca="1" si="17"/>
        <v>43555</v>
      </c>
      <c r="Y63" s="568" t="str">
        <f t="shared" ca="1" si="14"/>
        <v>Sun. April , 2019</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April</v>
      </c>
      <c r="V64" s="184"/>
      <c r="W64" s="179"/>
      <c r="X64" s="430">
        <f t="shared" ca="1" si="17"/>
        <v>43555</v>
      </c>
      <c r="Y64" s="568" t="str">
        <f t="shared" ca="1" si="14"/>
        <v>Sun. April , 2019</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April</v>
      </c>
      <c r="V65" s="184"/>
      <c r="W65" s="179"/>
      <c r="X65" s="430">
        <f t="shared" ca="1" si="17"/>
        <v>43555</v>
      </c>
      <c r="Y65" s="568" t="str">
        <f t="shared" ca="1" si="14"/>
        <v>Sun. April , 2019</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April</v>
      </c>
      <c r="V66" s="184"/>
      <c r="W66" s="179"/>
      <c r="X66" s="430">
        <f t="shared" ca="1" si="17"/>
        <v>43555</v>
      </c>
      <c r="Y66" s="568" t="str">
        <f t="shared" ca="1" si="14"/>
        <v>Sun. April , 2019</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April</v>
      </c>
      <c r="V67" s="184"/>
      <c r="W67" s="179"/>
      <c r="X67" s="430">
        <f t="shared" ca="1" si="17"/>
        <v>43555</v>
      </c>
      <c r="Y67" s="568" t="str">
        <f t="shared" ca="1" si="14"/>
        <v>Sun. April , 2019</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April</v>
      </c>
      <c r="V68" s="184"/>
      <c r="W68" s="179"/>
      <c r="X68" s="430">
        <f t="shared" ca="1" si="17"/>
        <v>43555</v>
      </c>
      <c r="Y68" s="568" t="str">
        <f t="shared" ca="1" si="14"/>
        <v>Sun. April , 2019</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April</v>
      </c>
      <c r="V69" s="184"/>
      <c r="W69" s="179"/>
      <c r="X69" s="430">
        <f t="shared" ca="1" si="17"/>
        <v>43555</v>
      </c>
      <c r="Y69" s="568" t="str">
        <f t="shared" ca="1" si="14"/>
        <v>Sun. April , 2019</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April</v>
      </c>
      <c r="V70" s="184"/>
      <c r="W70" s="179"/>
      <c r="X70" s="430">
        <f t="shared" ca="1" si="17"/>
        <v>43555</v>
      </c>
      <c r="Y70" s="568" t="str">
        <f t="shared" ca="1" si="14"/>
        <v>Sun. April , 2019</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April</v>
      </c>
      <c r="V71" s="184"/>
      <c r="W71" s="179"/>
      <c r="X71" s="430">
        <f t="shared" ca="1" si="17"/>
        <v>43555</v>
      </c>
      <c r="Y71" s="568" t="str">
        <f t="shared" ca="1" si="14"/>
        <v>Sun. April , 2019</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April</v>
      </c>
      <c r="V72" s="184"/>
      <c r="W72" s="179"/>
      <c r="X72" s="430">
        <f t="shared" ca="1" si="17"/>
        <v>43555</v>
      </c>
      <c r="Y72" s="568" t="str">
        <f t="shared" ca="1" si="14"/>
        <v>Sun. April , 2019</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April</v>
      </c>
      <c r="V73" s="184"/>
      <c r="W73" s="179"/>
      <c r="X73" s="430">
        <f t="shared" ca="1" si="17"/>
        <v>43555</v>
      </c>
      <c r="Y73" s="568" t="str">
        <f t="shared" ca="1" si="14"/>
        <v>Sun. April , 2019</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April</v>
      </c>
      <c r="V74" s="184"/>
      <c r="W74" s="179"/>
      <c r="X74" s="430">
        <f t="shared" ca="1" si="17"/>
        <v>43555</v>
      </c>
      <c r="Y74" s="568" t="str">
        <f t="shared" ca="1" si="14"/>
        <v>Sun. April , 2019</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April</v>
      </c>
      <c r="V75" s="184"/>
      <c r="W75" s="179"/>
      <c r="X75" s="430">
        <f t="shared" ca="1" si="17"/>
        <v>43555</v>
      </c>
      <c r="Y75" s="568" t="str">
        <f t="shared" ca="1" si="14"/>
        <v>Sun. April , 2019</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April</v>
      </c>
      <c r="V76" s="184"/>
      <c r="W76" s="179"/>
      <c r="X76" s="430">
        <f t="shared" ca="1" si="17"/>
        <v>43555</v>
      </c>
      <c r="Y76" s="568" t="str">
        <f t="shared" ca="1" si="14"/>
        <v>Sun. April , 2019</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April</v>
      </c>
      <c r="V77" s="184"/>
      <c r="W77" s="179"/>
      <c r="X77" s="430">
        <f t="shared" ca="1" si="17"/>
        <v>43555</v>
      </c>
      <c r="Y77" s="568" t="str">
        <f t="shared" ca="1" si="14"/>
        <v>Sun. April , 2019</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April</v>
      </c>
      <c r="V78" s="184"/>
      <c r="W78" s="179"/>
      <c r="X78" s="430">
        <f t="shared" ca="1" si="17"/>
        <v>43555</v>
      </c>
      <c r="Y78" s="568" t="str">
        <f t="shared" ca="1" si="14"/>
        <v>Sun. April , 2019</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April</v>
      </c>
      <c r="V79" s="184"/>
      <c r="W79" s="179"/>
      <c r="X79" s="430">
        <f t="shared" ca="1" si="17"/>
        <v>43555</v>
      </c>
      <c r="Y79" s="568" t="str">
        <f t="shared" ca="1" si="14"/>
        <v>Sun. April , 2019</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April</v>
      </c>
      <c r="V80" s="184"/>
      <c r="W80" s="179"/>
      <c r="X80" s="430">
        <f t="shared" ca="1" si="17"/>
        <v>43555</v>
      </c>
      <c r="Y80" s="568" t="str">
        <f t="shared" ca="1" si="14"/>
        <v>Sun. April , 2019</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April</v>
      </c>
      <c r="V81" s="184"/>
      <c r="W81" s="179"/>
      <c r="X81" s="430">
        <f t="shared" ca="1" si="17"/>
        <v>43555</v>
      </c>
      <c r="Y81" s="568" t="str">
        <f t="shared" ca="1" si="14"/>
        <v>Sun. April , 2019</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April</v>
      </c>
      <c r="V82" s="184"/>
      <c r="W82" s="179"/>
      <c r="X82" s="430">
        <f t="shared" ca="1" si="17"/>
        <v>43555</v>
      </c>
      <c r="Y82" s="568" t="str">
        <f t="shared" ca="1" si="14"/>
        <v>Sun. April , 2019</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April</v>
      </c>
      <c r="V83" s="184"/>
      <c r="W83" s="179"/>
      <c r="X83" s="430">
        <f t="shared" ca="1" si="17"/>
        <v>43555</v>
      </c>
      <c r="Y83" s="568" t="str">
        <f t="shared" ca="1" si="14"/>
        <v>Sun. April , 2019</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April</v>
      </c>
      <c r="V84" s="184"/>
      <c r="W84" s="179"/>
      <c r="X84" s="430">
        <f t="shared" ca="1" si="17"/>
        <v>43555</v>
      </c>
      <c r="Y84" s="568" t="str">
        <f t="shared" ca="1" si="14"/>
        <v>Sun. April , 2019</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April</v>
      </c>
      <c r="V85" s="184"/>
      <c r="W85" s="179"/>
      <c r="X85" s="430">
        <f t="shared" ca="1" si="17"/>
        <v>43555</v>
      </c>
      <c r="Y85" s="568" t="str">
        <f t="shared" ref="Y85:Y148" ca="1" si="33">IF(Y79="f",T85&amp;". "&amp;" "&amp;R85&amp;" "&amp;U85&amp;" "&amp;$AE$7,T85&amp;". "&amp;U85&amp;" "&amp;R85&amp;", "&amp;$AE$7)</f>
        <v>Sun. April , 2019</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April</v>
      </c>
      <c r="V86" s="184"/>
      <c r="W86" s="179"/>
      <c r="X86" s="430">
        <f t="shared" ref="X86:X149" ca="1" si="36">$AE$8+D86</f>
        <v>43555</v>
      </c>
      <c r="Y86" s="568" t="str">
        <f t="shared" ca="1" si="33"/>
        <v>Sun. April , 2019</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April</v>
      </c>
      <c r="V87" s="184"/>
      <c r="W87" s="179"/>
      <c r="X87" s="430">
        <f t="shared" ca="1" si="36"/>
        <v>43555</v>
      </c>
      <c r="Y87" s="568" t="str">
        <f t="shared" ca="1" si="33"/>
        <v>Sun. April , 2019</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April</v>
      </c>
      <c r="V88" s="184"/>
      <c r="W88" s="179"/>
      <c r="X88" s="430">
        <f t="shared" ca="1" si="36"/>
        <v>43555</v>
      </c>
      <c r="Y88" s="568" t="str">
        <f t="shared" ca="1" si="33"/>
        <v>Sun. April , 2019</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April</v>
      </c>
      <c r="V89" s="184"/>
      <c r="W89" s="179"/>
      <c r="X89" s="430">
        <f t="shared" ca="1" si="36"/>
        <v>43555</v>
      </c>
      <c r="Y89" s="568" t="str">
        <f t="shared" ca="1" si="33"/>
        <v>Sun. April , 2019</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April</v>
      </c>
      <c r="V90" s="184"/>
      <c r="W90" s="179"/>
      <c r="X90" s="430">
        <f t="shared" ca="1" si="36"/>
        <v>43555</v>
      </c>
      <c r="Y90" s="568" t="str">
        <f t="shared" ca="1" si="33"/>
        <v>Sun. April , 2019</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April</v>
      </c>
      <c r="V91" s="184"/>
      <c r="W91" s="179"/>
      <c r="X91" s="430">
        <f t="shared" ca="1" si="36"/>
        <v>43555</v>
      </c>
      <c r="Y91" s="568" t="str">
        <f t="shared" ca="1" si="33"/>
        <v>Sun. April , 2019</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April</v>
      </c>
      <c r="V92" s="184"/>
      <c r="W92" s="179"/>
      <c r="X92" s="430">
        <f t="shared" ca="1" si="36"/>
        <v>43555</v>
      </c>
      <c r="Y92" s="568" t="str">
        <f t="shared" ca="1" si="33"/>
        <v>Sun. April , 2019</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April</v>
      </c>
      <c r="V93" s="184"/>
      <c r="W93" s="179"/>
      <c r="X93" s="430">
        <f t="shared" ca="1" si="36"/>
        <v>43555</v>
      </c>
      <c r="Y93" s="568" t="str">
        <f t="shared" ca="1" si="33"/>
        <v>Sun. April , 2019</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April</v>
      </c>
      <c r="V94" s="184"/>
      <c r="W94" s="179"/>
      <c r="X94" s="430">
        <f t="shared" ca="1" si="36"/>
        <v>43555</v>
      </c>
      <c r="Y94" s="568" t="str">
        <f t="shared" ca="1" si="33"/>
        <v>Sun. April , 2019</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April</v>
      </c>
      <c r="V95" s="184"/>
      <c r="W95" s="179"/>
      <c r="X95" s="430">
        <f t="shared" ca="1" si="36"/>
        <v>43555</v>
      </c>
      <c r="Y95" s="568" t="str">
        <f t="shared" ca="1" si="33"/>
        <v>Sun. April , 2019</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April</v>
      </c>
      <c r="V96" s="184"/>
      <c r="W96" s="179"/>
      <c r="X96" s="430">
        <f t="shared" ca="1" si="36"/>
        <v>43555</v>
      </c>
      <c r="Y96" s="568" t="str">
        <f t="shared" ca="1" si="33"/>
        <v>Sun. April , 2019</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April</v>
      </c>
      <c r="V97" s="184"/>
      <c r="W97" s="179"/>
      <c r="X97" s="430">
        <f t="shared" ca="1" si="36"/>
        <v>43555</v>
      </c>
      <c r="Y97" s="568" t="str">
        <f t="shared" ca="1" si="33"/>
        <v>Sun. April , 2019</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April</v>
      </c>
      <c r="V98" s="184"/>
      <c r="W98" s="179"/>
      <c r="X98" s="430">
        <f t="shared" ca="1" si="36"/>
        <v>43555</v>
      </c>
      <c r="Y98" s="568" t="str">
        <f t="shared" ca="1" si="33"/>
        <v>Sun. April , 2019</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April</v>
      </c>
      <c r="V99" s="184"/>
      <c r="W99" s="179"/>
      <c r="X99" s="430">
        <f t="shared" ca="1" si="36"/>
        <v>43555</v>
      </c>
      <c r="Y99" s="568" t="str">
        <f t="shared" ca="1" si="33"/>
        <v>Sun. April , 2019</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April</v>
      </c>
      <c r="V100" s="184"/>
      <c r="W100" s="179"/>
      <c r="X100" s="430">
        <f t="shared" ca="1" si="36"/>
        <v>43555</v>
      </c>
      <c r="Y100" s="568" t="str">
        <f t="shared" ca="1" si="33"/>
        <v>Sun. April , 2019</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April</v>
      </c>
      <c r="V101" s="184"/>
      <c r="W101" s="179"/>
      <c r="X101" s="430">
        <f t="shared" ca="1" si="36"/>
        <v>43555</v>
      </c>
      <c r="Y101" s="568" t="str">
        <f t="shared" ca="1" si="33"/>
        <v>Sun. April , 2019</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April</v>
      </c>
      <c r="V102" s="184"/>
      <c r="W102" s="179"/>
      <c r="X102" s="430">
        <f t="shared" ca="1" si="36"/>
        <v>43555</v>
      </c>
      <c r="Y102" s="568" t="str">
        <f t="shared" ca="1" si="33"/>
        <v>Sun. April , 2019</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April</v>
      </c>
      <c r="V103" s="184"/>
      <c r="W103" s="179"/>
      <c r="X103" s="430">
        <f t="shared" ca="1" si="36"/>
        <v>43555</v>
      </c>
      <c r="Y103" s="568" t="str">
        <f t="shared" ca="1" si="33"/>
        <v>Sun. April , 2019</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April</v>
      </c>
      <c r="V104" s="184"/>
      <c r="W104" s="179"/>
      <c r="X104" s="430">
        <f t="shared" ca="1" si="36"/>
        <v>43555</v>
      </c>
      <c r="Y104" s="568" t="str">
        <f t="shared" ca="1" si="33"/>
        <v>Sun. April , 2019</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April</v>
      </c>
      <c r="V105" s="184"/>
      <c r="W105" s="179"/>
      <c r="X105" s="430">
        <f t="shared" ca="1" si="36"/>
        <v>43555</v>
      </c>
      <c r="Y105" s="568" t="str">
        <f t="shared" ca="1" si="33"/>
        <v>Sun. April , 2019</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April</v>
      </c>
      <c r="V106" s="184"/>
      <c r="W106" s="179"/>
      <c r="X106" s="430">
        <f t="shared" ca="1" si="36"/>
        <v>43555</v>
      </c>
      <c r="Y106" s="568" t="str">
        <f t="shared" ca="1" si="33"/>
        <v>Sun. April , 2019</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April</v>
      </c>
      <c r="V107" s="184"/>
      <c r="W107" s="179"/>
      <c r="X107" s="430">
        <f t="shared" ca="1" si="36"/>
        <v>43555</v>
      </c>
      <c r="Y107" s="568" t="str">
        <f t="shared" ca="1" si="33"/>
        <v>Sun. April , 2019</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April</v>
      </c>
      <c r="V108" s="184"/>
      <c r="W108" s="179"/>
      <c r="X108" s="430">
        <f t="shared" ca="1" si="36"/>
        <v>43555</v>
      </c>
      <c r="Y108" s="568" t="str">
        <f t="shared" ca="1" si="33"/>
        <v>Sun. April , 2019</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April</v>
      </c>
      <c r="V109" s="184"/>
      <c r="W109" s="179"/>
      <c r="X109" s="430">
        <f t="shared" ca="1" si="36"/>
        <v>43555</v>
      </c>
      <c r="Y109" s="568" t="str">
        <f t="shared" ca="1" si="33"/>
        <v>Sun. April , 2019</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April</v>
      </c>
      <c r="V110" s="184"/>
      <c r="W110" s="179"/>
      <c r="X110" s="430">
        <f t="shared" ca="1" si="36"/>
        <v>43555</v>
      </c>
      <c r="Y110" s="568" t="str">
        <f t="shared" ca="1" si="33"/>
        <v>Sun. April , 2019</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April</v>
      </c>
      <c r="V111" s="184"/>
      <c r="W111" s="179"/>
      <c r="X111" s="430">
        <f t="shared" ca="1" si="36"/>
        <v>43555</v>
      </c>
      <c r="Y111" s="568" t="str">
        <f t="shared" ca="1" si="33"/>
        <v>Sun. April , 2019</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April</v>
      </c>
      <c r="V112" s="184"/>
      <c r="W112" s="179"/>
      <c r="X112" s="430">
        <f t="shared" ca="1" si="36"/>
        <v>43555</v>
      </c>
      <c r="Y112" s="568" t="str">
        <f t="shared" ca="1" si="33"/>
        <v>Sun. April , 2019</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April</v>
      </c>
      <c r="V113" s="184"/>
      <c r="W113" s="179"/>
      <c r="X113" s="430">
        <f t="shared" ca="1" si="36"/>
        <v>43555</v>
      </c>
      <c r="Y113" s="568" t="str">
        <f t="shared" ca="1" si="33"/>
        <v>Sun. April , 2019</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April</v>
      </c>
      <c r="V114" s="184"/>
      <c r="W114" s="179"/>
      <c r="X114" s="430">
        <f t="shared" ca="1" si="36"/>
        <v>43555</v>
      </c>
      <c r="Y114" s="568" t="str">
        <f t="shared" ca="1" si="33"/>
        <v>Sun. April , 2019</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April</v>
      </c>
      <c r="V115" s="184"/>
      <c r="W115" s="179"/>
      <c r="X115" s="430">
        <f t="shared" ca="1" si="36"/>
        <v>43555</v>
      </c>
      <c r="Y115" s="568" t="str">
        <f t="shared" ca="1" si="33"/>
        <v>Sun. April , 2019</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April</v>
      </c>
      <c r="V116" s="184"/>
      <c r="W116" s="179"/>
      <c r="X116" s="430">
        <f t="shared" ca="1" si="36"/>
        <v>43555</v>
      </c>
      <c r="Y116" s="568" t="str">
        <f t="shared" ca="1" si="33"/>
        <v>Sun. April , 2019</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April</v>
      </c>
      <c r="V117" s="184"/>
      <c r="W117" s="179"/>
      <c r="X117" s="430">
        <f t="shared" ca="1" si="36"/>
        <v>43555</v>
      </c>
      <c r="Y117" s="568" t="str">
        <f t="shared" ca="1" si="33"/>
        <v>Sun. April , 2019</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April</v>
      </c>
      <c r="V118" s="184"/>
      <c r="W118" s="179"/>
      <c r="X118" s="430">
        <f t="shared" ca="1" si="36"/>
        <v>43555</v>
      </c>
      <c r="Y118" s="568" t="str">
        <f t="shared" ca="1" si="33"/>
        <v>Sun. April , 2019</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April</v>
      </c>
      <c r="V119" s="184"/>
      <c r="W119" s="179"/>
      <c r="X119" s="430">
        <f t="shared" ca="1" si="36"/>
        <v>43555</v>
      </c>
      <c r="Y119" s="568" t="str">
        <f t="shared" ca="1" si="33"/>
        <v>Sun. April , 2019</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April</v>
      </c>
      <c r="V120" s="184"/>
      <c r="W120" s="179"/>
      <c r="X120" s="430">
        <f t="shared" ca="1" si="36"/>
        <v>43555</v>
      </c>
      <c r="Y120" s="568" t="str">
        <f t="shared" ca="1" si="33"/>
        <v>Sun. April , 2019</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April</v>
      </c>
      <c r="V121" s="184"/>
      <c r="W121" s="179"/>
      <c r="X121" s="430">
        <f t="shared" ca="1" si="36"/>
        <v>43555</v>
      </c>
      <c r="Y121" s="568" t="str">
        <f t="shared" ca="1" si="33"/>
        <v>Sun. April , 2019</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April</v>
      </c>
      <c r="V122" s="184"/>
      <c r="W122" s="179"/>
      <c r="X122" s="430">
        <f t="shared" ca="1" si="36"/>
        <v>43555</v>
      </c>
      <c r="Y122" s="568" t="str">
        <f t="shared" ca="1" si="33"/>
        <v>Sun. April , 2019</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April</v>
      </c>
      <c r="V123" s="184"/>
      <c r="W123" s="179"/>
      <c r="X123" s="430">
        <f t="shared" ca="1" si="36"/>
        <v>43555</v>
      </c>
      <c r="Y123" s="568" t="str">
        <f t="shared" ca="1" si="33"/>
        <v>Sun. April , 2019</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April</v>
      </c>
      <c r="V124" s="184"/>
      <c r="W124" s="179"/>
      <c r="X124" s="430">
        <f t="shared" ca="1" si="36"/>
        <v>43555</v>
      </c>
      <c r="Y124" s="568" t="str">
        <f t="shared" ca="1" si="33"/>
        <v>Sun. April , 2019</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April</v>
      </c>
      <c r="V125" s="184"/>
      <c r="W125" s="179"/>
      <c r="X125" s="430">
        <f t="shared" ca="1" si="36"/>
        <v>43555</v>
      </c>
      <c r="Y125" s="568" t="str">
        <f t="shared" ca="1" si="33"/>
        <v>Sun. April , 2019</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April</v>
      </c>
      <c r="V126" s="184"/>
      <c r="W126" s="179"/>
      <c r="X126" s="430">
        <f t="shared" ca="1" si="36"/>
        <v>43555</v>
      </c>
      <c r="Y126" s="568" t="str">
        <f t="shared" ca="1" si="33"/>
        <v>Sun. April , 2019</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April</v>
      </c>
      <c r="V127" s="184"/>
      <c r="W127" s="179"/>
      <c r="X127" s="430">
        <f t="shared" ca="1" si="36"/>
        <v>43555</v>
      </c>
      <c r="Y127" s="568" t="str">
        <f t="shared" ca="1" si="33"/>
        <v>Sun. April , 2019</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April</v>
      </c>
      <c r="V128" s="184"/>
      <c r="W128" s="179"/>
      <c r="X128" s="430">
        <f t="shared" ca="1" si="36"/>
        <v>43555</v>
      </c>
      <c r="Y128" s="568" t="str">
        <f t="shared" ca="1" si="33"/>
        <v>Sun. April , 2019</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April</v>
      </c>
      <c r="V129" s="184"/>
      <c r="W129" s="179"/>
      <c r="X129" s="430">
        <f t="shared" ca="1" si="36"/>
        <v>43555</v>
      </c>
      <c r="Y129" s="568" t="str">
        <f t="shared" ca="1" si="33"/>
        <v>Sun. April , 2019</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April</v>
      </c>
      <c r="V130" s="184"/>
      <c r="W130" s="179"/>
      <c r="X130" s="430">
        <f t="shared" ca="1" si="36"/>
        <v>43555</v>
      </c>
      <c r="Y130" s="568" t="str">
        <f t="shared" ca="1" si="33"/>
        <v>Sun. April , 2019</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April</v>
      </c>
      <c r="V131" s="184"/>
      <c r="W131" s="179"/>
      <c r="X131" s="430">
        <f t="shared" ca="1" si="36"/>
        <v>43555</v>
      </c>
      <c r="Y131" s="568" t="str">
        <f t="shared" ca="1" si="33"/>
        <v>Sun. April , 2019</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April</v>
      </c>
      <c r="V132" s="184"/>
      <c r="W132" s="179"/>
      <c r="X132" s="430">
        <f t="shared" ca="1" si="36"/>
        <v>43555</v>
      </c>
      <c r="Y132" s="568" t="str">
        <f t="shared" ca="1" si="33"/>
        <v>Sun. April , 2019</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April</v>
      </c>
      <c r="V133" s="184"/>
      <c r="W133" s="179"/>
      <c r="X133" s="430">
        <f t="shared" ca="1" si="36"/>
        <v>43555</v>
      </c>
      <c r="Y133" s="568" t="str">
        <f t="shared" ca="1" si="33"/>
        <v>Sun. April , 2019</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April</v>
      </c>
      <c r="V134" s="184"/>
      <c r="W134" s="179"/>
      <c r="X134" s="430">
        <f t="shared" ca="1" si="36"/>
        <v>43555</v>
      </c>
      <c r="Y134" s="568" t="str">
        <f t="shared" ca="1" si="33"/>
        <v>Sun. April , 2019</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April</v>
      </c>
      <c r="V135" s="184"/>
      <c r="W135" s="179"/>
      <c r="X135" s="430">
        <f t="shared" ca="1" si="36"/>
        <v>43555</v>
      </c>
      <c r="Y135" s="568" t="str">
        <f t="shared" ca="1" si="33"/>
        <v>Sun. April , 2019</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April</v>
      </c>
      <c r="V136" s="184"/>
      <c r="W136" s="179"/>
      <c r="X136" s="430">
        <f t="shared" ca="1" si="36"/>
        <v>43555</v>
      </c>
      <c r="Y136" s="568" t="str">
        <f t="shared" ca="1" si="33"/>
        <v>Sun. April , 2019</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April</v>
      </c>
      <c r="V137" s="184"/>
      <c r="W137" s="179"/>
      <c r="X137" s="430">
        <f t="shared" ca="1" si="36"/>
        <v>43555</v>
      </c>
      <c r="Y137" s="568" t="str">
        <f t="shared" ca="1" si="33"/>
        <v>Sun. April , 2019</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April</v>
      </c>
      <c r="V138" s="184"/>
      <c r="W138" s="179"/>
      <c r="X138" s="430">
        <f t="shared" ca="1" si="36"/>
        <v>43555</v>
      </c>
      <c r="Y138" s="568" t="str">
        <f t="shared" ca="1" si="33"/>
        <v>Sun. April , 2019</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April</v>
      </c>
      <c r="V139" s="184"/>
      <c r="W139" s="179"/>
      <c r="X139" s="430">
        <f t="shared" ca="1" si="36"/>
        <v>43555</v>
      </c>
      <c r="Y139" s="568" t="str">
        <f t="shared" ca="1" si="33"/>
        <v>Sun. April , 2019</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April</v>
      </c>
      <c r="V140" s="184"/>
      <c r="W140" s="179"/>
      <c r="X140" s="430">
        <f t="shared" ca="1" si="36"/>
        <v>43555</v>
      </c>
      <c r="Y140" s="568" t="str">
        <f t="shared" ca="1" si="33"/>
        <v>Sun. April , 2019</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April</v>
      </c>
      <c r="V141" s="184"/>
      <c r="W141" s="179"/>
      <c r="X141" s="430">
        <f t="shared" ca="1" si="36"/>
        <v>43555</v>
      </c>
      <c r="Y141" s="568" t="str">
        <f t="shared" ca="1" si="33"/>
        <v>Sun. April , 2019</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April</v>
      </c>
      <c r="V142" s="184"/>
      <c r="W142" s="179"/>
      <c r="X142" s="430">
        <f t="shared" ca="1" si="36"/>
        <v>43555</v>
      </c>
      <c r="Y142" s="568" t="str">
        <f t="shared" ca="1" si="33"/>
        <v>Sun. April , 2019</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April</v>
      </c>
      <c r="V143" s="184"/>
      <c r="W143" s="179"/>
      <c r="X143" s="430">
        <f t="shared" ca="1" si="36"/>
        <v>43555</v>
      </c>
      <c r="Y143" s="568" t="str">
        <f t="shared" ca="1" si="33"/>
        <v>Sun. April , 2019</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April</v>
      </c>
      <c r="V144" s="184"/>
      <c r="W144" s="179"/>
      <c r="X144" s="430">
        <f t="shared" ca="1" si="36"/>
        <v>43555</v>
      </c>
      <c r="Y144" s="568" t="str">
        <f t="shared" ca="1" si="33"/>
        <v>Sun. April , 2019</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April</v>
      </c>
      <c r="V145" s="184"/>
      <c r="W145" s="179"/>
      <c r="X145" s="430">
        <f t="shared" ca="1" si="36"/>
        <v>43555</v>
      </c>
      <c r="Y145" s="568" t="str">
        <f t="shared" ca="1" si="33"/>
        <v>Sun. April , 2019</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April</v>
      </c>
      <c r="V146" s="184"/>
      <c r="W146" s="179"/>
      <c r="X146" s="430">
        <f t="shared" ca="1" si="36"/>
        <v>43555</v>
      </c>
      <c r="Y146" s="568" t="str">
        <f t="shared" ca="1" si="33"/>
        <v>Sun. April , 2019</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April</v>
      </c>
      <c r="V147" s="184"/>
      <c r="W147" s="179"/>
      <c r="X147" s="430">
        <f t="shared" ca="1" si="36"/>
        <v>43555</v>
      </c>
      <c r="Y147" s="568" t="str">
        <f t="shared" ca="1" si="33"/>
        <v>Sun. April , 2019</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April</v>
      </c>
      <c r="V148" s="184"/>
      <c r="W148" s="179"/>
      <c r="X148" s="430">
        <f t="shared" ca="1" si="36"/>
        <v>43555</v>
      </c>
      <c r="Y148" s="568" t="str">
        <f t="shared" ca="1" si="33"/>
        <v>Sun. April , 2019</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April</v>
      </c>
      <c r="V149" s="184"/>
      <c r="W149" s="179"/>
      <c r="X149" s="430">
        <f t="shared" ca="1" si="36"/>
        <v>43555</v>
      </c>
      <c r="Y149" s="568" t="str">
        <f t="shared" ref="Y149:Y194" ca="1" si="52">IF(Y143="f",T149&amp;". "&amp;" "&amp;R149&amp;" "&amp;U149&amp;" "&amp;$AE$7,T149&amp;". "&amp;U149&amp;" "&amp;R149&amp;", "&amp;$AE$7)</f>
        <v>Sun. April , 2019</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April</v>
      </c>
      <c r="V150" s="184"/>
      <c r="W150" s="179"/>
      <c r="X150" s="430">
        <f t="shared" ref="X150:X194" ca="1" si="55">$AE$8+D150</f>
        <v>43555</v>
      </c>
      <c r="Y150" s="568" t="str">
        <f t="shared" ca="1" si="52"/>
        <v>Sun. April , 2019</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April</v>
      </c>
      <c r="V151" s="184"/>
      <c r="W151" s="179"/>
      <c r="X151" s="430">
        <f t="shared" ca="1" si="55"/>
        <v>43555</v>
      </c>
      <c r="Y151" s="568" t="str">
        <f t="shared" ca="1" si="52"/>
        <v>Sun. April , 2019</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April</v>
      </c>
      <c r="V152" s="184"/>
      <c r="W152" s="179"/>
      <c r="X152" s="430">
        <f t="shared" ca="1" si="55"/>
        <v>43555</v>
      </c>
      <c r="Y152" s="568" t="str">
        <f t="shared" ca="1" si="52"/>
        <v>Sun. April , 2019</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April</v>
      </c>
      <c r="V153" s="184"/>
      <c r="W153" s="179"/>
      <c r="X153" s="430">
        <f t="shared" ca="1" si="55"/>
        <v>43555</v>
      </c>
      <c r="Y153" s="568" t="str">
        <f t="shared" ca="1" si="52"/>
        <v>Sun. April , 2019</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April</v>
      </c>
      <c r="V154" s="184"/>
      <c r="W154" s="179"/>
      <c r="X154" s="430">
        <f t="shared" ca="1" si="55"/>
        <v>43555</v>
      </c>
      <c r="Y154" s="568" t="str">
        <f t="shared" ca="1" si="52"/>
        <v>Sun. April , 2019</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April</v>
      </c>
      <c r="V155" s="184"/>
      <c r="W155" s="179"/>
      <c r="X155" s="430">
        <f t="shared" ca="1" si="55"/>
        <v>43555</v>
      </c>
      <c r="Y155" s="568" t="str">
        <f t="shared" ca="1" si="52"/>
        <v>Sun. April , 2019</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April</v>
      </c>
      <c r="V156" s="184"/>
      <c r="W156" s="179"/>
      <c r="X156" s="430">
        <f t="shared" ca="1" si="55"/>
        <v>43555</v>
      </c>
      <c r="Y156" s="568" t="str">
        <f t="shared" ca="1" si="52"/>
        <v>Sun. April , 2019</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April</v>
      </c>
      <c r="V157" s="184"/>
      <c r="W157" s="179"/>
      <c r="X157" s="430">
        <f t="shared" ca="1" si="55"/>
        <v>43555</v>
      </c>
      <c r="Y157" s="568" t="str">
        <f t="shared" ca="1" si="52"/>
        <v>Sun. April , 2019</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April</v>
      </c>
      <c r="V158" s="184"/>
      <c r="W158" s="179"/>
      <c r="X158" s="430">
        <f t="shared" ca="1" si="55"/>
        <v>43555</v>
      </c>
      <c r="Y158" s="568" t="str">
        <f t="shared" ca="1" si="52"/>
        <v>Sun. April , 2019</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April</v>
      </c>
      <c r="V159" s="184"/>
      <c r="W159" s="179"/>
      <c r="X159" s="430">
        <f t="shared" ca="1" si="55"/>
        <v>43555</v>
      </c>
      <c r="Y159" s="568" t="str">
        <f t="shared" ca="1" si="52"/>
        <v>Sun. April , 2019</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April</v>
      </c>
      <c r="V160" s="184"/>
      <c r="W160" s="179"/>
      <c r="X160" s="430">
        <f t="shared" ca="1" si="55"/>
        <v>43555</v>
      </c>
      <c r="Y160" s="568" t="str">
        <f t="shared" ca="1" si="52"/>
        <v>Sun. April , 2019</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April</v>
      </c>
      <c r="V161" s="184"/>
      <c r="W161" s="179"/>
      <c r="X161" s="430">
        <f t="shared" ca="1" si="55"/>
        <v>43555</v>
      </c>
      <c r="Y161" s="568" t="str">
        <f t="shared" ca="1" si="52"/>
        <v>Sun. April , 2019</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April</v>
      </c>
      <c r="V162" s="184"/>
      <c r="W162" s="179"/>
      <c r="X162" s="430">
        <f t="shared" ca="1" si="55"/>
        <v>43555</v>
      </c>
      <c r="Y162" s="568" t="str">
        <f t="shared" ca="1" si="52"/>
        <v>Sun. April , 2019</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April</v>
      </c>
      <c r="V163" s="184"/>
      <c r="W163" s="179"/>
      <c r="X163" s="430">
        <f t="shared" ca="1" si="55"/>
        <v>43555</v>
      </c>
      <c r="Y163" s="568" t="str">
        <f t="shared" ca="1" si="52"/>
        <v>Sun. April , 2019</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April</v>
      </c>
      <c r="V164" s="184"/>
      <c r="W164" s="179"/>
      <c r="X164" s="430">
        <f t="shared" ca="1" si="55"/>
        <v>43555</v>
      </c>
      <c r="Y164" s="568" t="str">
        <f t="shared" ca="1" si="52"/>
        <v>Sun. April , 2019</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April</v>
      </c>
      <c r="V165" s="184"/>
      <c r="W165" s="179"/>
      <c r="X165" s="430">
        <f t="shared" ca="1" si="55"/>
        <v>43555</v>
      </c>
      <c r="Y165" s="568" t="str">
        <f t="shared" ca="1" si="52"/>
        <v>Sun. April , 2019</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April</v>
      </c>
      <c r="V166" s="184"/>
      <c r="W166" s="179"/>
      <c r="X166" s="430">
        <f t="shared" ca="1" si="55"/>
        <v>43555</v>
      </c>
      <c r="Y166" s="568" t="str">
        <f t="shared" ca="1" si="52"/>
        <v>Sun. April , 2019</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April</v>
      </c>
      <c r="V167" s="184"/>
      <c r="W167" s="179"/>
      <c r="X167" s="430">
        <f t="shared" ca="1" si="55"/>
        <v>43555</v>
      </c>
      <c r="Y167" s="568" t="str">
        <f t="shared" ca="1" si="52"/>
        <v>Sun. April , 2019</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April</v>
      </c>
      <c r="V168" s="184"/>
      <c r="W168" s="179"/>
      <c r="X168" s="430">
        <f t="shared" ca="1" si="55"/>
        <v>43555</v>
      </c>
      <c r="Y168" s="568" t="str">
        <f t="shared" ca="1" si="52"/>
        <v>Sun. April , 2019</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April</v>
      </c>
      <c r="V169" s="184"/>
      <c r="W169" s="179"/>
      <c r="X169" s="430">
        <f t="shared" ca="1" si="55"/>
        <v>43555</v>
      </c>
      <c r="Y169" s="568" t="str">
        <f t="shared" ca="1" si="52"/>
        <v>Sun. April , 2019</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April</v>
      </c>
      <c r="V170" s="184"/>
      <c r="W170" s="179"/>
      <c r="X170" s="430">
        <f t="shared" ca="1" si="55"/>
        <v>43555</v>
      </c>
      <c r="Y170" s="568" t="str">
        <f t="shared" ca="1" si="52"/>
        <v>Sun. April , 2019</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April</v>
      </c>
      <c r="V171" s="184"/>
      <c r="W171" s="179"/>
      <c r="X171" s="430">
        <f t="shared" ca="1" si="55"/>
        <v>43555</v>
      </c>
      <c r="Y171" s="568" t="str">
        <f t="shared" ca="1" si="52"/>
        <v>Sun. April , 2019</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April</v>
      </c>
      <c r="V172" s="184"/>
      <c r="W172" s="179"/>
      <c r="X172" s="430">
        <f t="shared" ca="1" si="55"/>
        <v>43555</v>
      </c>
      <c r="Y172" s="568" t="str">
        <f t="shared" ca="1" si="52"/>
        <v>Sun. April , 2019</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April</v>
      </c>
      <c r="V173" s="184"/>
      <c r="W173" s="179"/>
      <c r="X173" s="430">
        <f t="shared" ca="1" si="55"/>
        <v>43555</v>
      </c>
      <c r="Y173" s="568" t="str">
        <f t="shared" ca="1" si="52"/>
        <v>Sun. April , 2019</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April</v>
      </c>
      <c r="V174" s="184"/>
      <c r="W174" s="179"/>
      <c r="X174" s="430">
        <f t="shared" ca="1" si="55"/>
        <v>43555</v>
      </c>
      <c r="Y174" s="568" t="str">
        <f t="shared" ca="1" si="52"/>
        <v>Sun. April , 2019</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April</v>
      </c>
      <c r="V175" s="184"/>
      <c r="W175" s="179"/>
      <c r="X175" s="430">
        <f t="shared" ca="1" si="55"/>
        <v>43555</v>
      </c>
      <c r="Y175" s="568" t="str">
        <f t="shared" ca="1" si="52"/>
        <v>Sun. April , 2019</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April</v>
      </c>
      <c r="V176" s="184"/>
      <c r="W176" s="179"/>
      <c r="X176" s="430">
        <f t="shared" ca="1" si="55"/>
        <v>43555</v>
      </c>
      <c r="Y176" s="568" t="str">
        <f t="shared" ca="1" si="52"/>
        <v>Sun. April , 2019</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April</v>
      </c>
      <c r="V177" s="184"/>
      <c r="W177" s="179"/>
      <c r="X177" s="430">
        <f t="shared" ca="1" si="55"/>
        <v>43555</v>
      </c>
      <c r="Y177" s="568" t="str">
        <f t="shared" ca="1" si="52"/>
        <v>Sun. April , 2019</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April</v>
      </c>
      <c r="V178" s="184"/>
      <c r="W178" s="179"/>
      <c r="X178" s="430">
        <f t="shared" ca="1" si="55"/>
        <v>43555</v>
      </c>
      <c r="Y178" s="568" t="str">
        <f t="shared" ca="1" si="52"/>
        <v>Sun. April , 2019</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April</v>
      </c>
      <c r="V179" s="184"/>
      <c r="W179" s="179"/>
      <c r="X179" s="430">
        <f t="shared" ca="1" si="55"/>
        <v>43555</v>
      </c>
      <c r="Y179" s="568" t="str">
        <f t="shared" ca="1" si="52"/>
        <v>Sun. April , 2019</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April</v>
      </c>
      <c r="V180" s="184"/>
      <c r="W180" s="179"/>
      <c r="X180" s="430">
        <f t="shared" ca="1" si="55"/>
        <v>43555</v>
      </c>
      <c r="Y180" s="568" t="str">
        <f t="shared" ca="1" si="52"/>
        <v>Sun. April , 2019</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April</v>
      </c>
      <c r="V181" s="184"/>
      <c r="W181" s="179"/>
      <c r="X181" s="430">
        <f t="shared" ca="1" si="55"/>
        <v>43555</v>
      </c>
      <c r="Y181" s="568" t="str">
        <f t="shared" ca="1" si="52"/>
        <v>Sun. April , 2019</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April</v>
      </c>
      <c r="V182" s="184"/>
      <c r="W182" s="179"/>
      <c r="X182" s="430">
        <f t="shared" ca="1" si="55"/>
        <v>43555</v>
      </c>
      <c r="Y182" s="568" t="str">
        <f t="shared" ca="1" si="52"/>
        <v>Sun. April , 2019</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April</v>
      </c>
      <c r="V183" s="184"/>
      <c r="W183" s="179"/>
      <c r="X183" s="430">
        <f t="shared" ca="1" si="55"/>
        <v>43555</v>
      </c>
      <c r="Y183" s="568" t="str">
        <f t="shared" ca="1" si="52"/>
        <v>Sun. April , 2019</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April</v>
      </c>
      <c r="V184" s="184"/>
      <c r="W184" s="179"/>
      <c r="X184" s="430">
        <f t="shared" ca="1" si="55"/>
        <v>43555</v>
      </c>
      <c r="Y184" s="568" t="str">
        <f t="shared" ca="1" si="52"/>
        <v>Sun. April , 2019</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April</v>
      </c>
      <c r="V185" s="184"/>
      <c r="W185" s="179"/>
      <c r="X185" s="430">
        <f t="shared" ca="1" si="55"/>
        <v>43555</v>
      </c>
      <c r="Y185" s="568" t="str">
        <f t="shared" ca="1" si="52"/>
        <v>Sun. April , 2019</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April</v>
      </c>
      <c r="V186" s="184"/>
      <c r="W186" s="179"/>
      <c r="X186" s="430">
        <f t="shared" ca="1" si="55"/>
        <v>43555</v>
      </c>
      <c r="Y186" s="568" t="str">
        <f t="shared" ca="1" si="52"/>
        <v>Sun. April , 2019</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April</v>
      </c>
      <c r="V187" s="184"/>
      <c r="W187" s="179"/>
      <c r="X187" s="430">
        <f t="shared" ca="1" si="55"/>
        <v>43555</v>
      </c>
      <c r="Y187" s="568" t="str">
        <f t="shared" ca="1" si="52"/>
        <v>Sun. April , 2019</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April</v>
      </c>
      <c r="V188" s="184"/>
      <c r="W188" s="179"/>
      <c r="X188" s="430">
        <f t="shared" ca="1" si="55"/>
        <v>43555</v>
      </c>
      <c r="Y188" s="568" t="str">
        <f t="shared" ca="1" si="52"/>
        <v>Sun. April , 2019</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April</v>
      </c>
      <c r="V189" s="184"/>
      <c r="W189" s="179"/>
      <c r="X189" s="430">
        <f t="shared" ca="1" si="55"/>
        <v>43555</v>
      </c>
      <c r="Y189" s="568" t="str">
        <f t="shared" ca="1" si="52"/>
        <v>Sun. April , 2019</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April</v>
      </c>
      <c r="V190" s="184"/>
      <c r="W190" s="179"/>
      <c r="X190" s="430">
        <f t="shared" ca="1" si="55"/>
        <v>43555</v>
      </c>
      <c r="Y190" s="568" t="str">
        <f t="shared" ca="1" si="52"/>
        <v>Sun. April , 2019</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April</v>
      </c>
      <c r="V191" s="184"/>
      <c r="W191" s="179"/>
      <c r="X191" s="430">
        <f t="shared" ca="1" si="55"/>
        <v>43555</v>
      </c>
      <c r="Y191" s="568" t="str">
        <f t="shared" ca="1" si="52"/>
        <v>Sun. April , 2019</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April</v>
      </c>
      <c r="V192" s="184"/>
      <c r="W192" s="179"/>
      <c r="X192" s="430">
        <f t="shared" ca="1" si="55"/>
        <v>43555</v>
      </c>
      <c r="Y192" s="568" t="str">
        <f t="shared" ca="1" si="52"/>
        <v>Sun. April , 2019</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April</v>
      </c>
      <c r="V193" s="184"/>
      <c r="W193" s="179"/>
      <c r="X193" s="430">
        <f t="shared" ca="1" si="55"/>
        <v>43555</v>
      </c>
      <c r="Y193" s="568" t="str">
        <f t="shared" ca="1" si="52"/>
        <v>Sun. April , 2019</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April</v>
      </c>
      <c r="V194" s="184"/>
      <c r="W194" s="179"/>
      <c r="X194" s="430">
        <f t="shared" ca="1" si="55"/>
        <v>43555</v>
      </c>
      <c r="Y194" s="568" t="str">
        <f t="shared" ca="1" si="52"/>
        <v>Sun. April , 2019</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May,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2019</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43585</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May,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May</v>
      </c>
      <c r="V18" s="652" t="str">
        <f ca="1">AE6</f>
        <v>May,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May</v>
      </c>
      <c r="V19" s="652" t="str">
        <f ca="1">U19&amp;" "&amp;Year_four_digits</f>
        <v>May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May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May</v>
      </c>
      <c r="V20" s="179"/>
      <c r="W20" s="179"/>
      <c r="X20" s="430">
        <f ca="1">$AE$8+D20</f>
        <v>43586</v>
      </c>
      <c r="Y20" s="568" t="str">
        <f ca="1">IF(Y14="f",T20&amp;". "&amp;" "&amp;R20&amp;" "&amp;U20&amp;" "&amp;$AE$7,T20&amp;". "&amp;U20&amp;" "&amp;R20&amp;", "&amp;$AE$7)</f>
        <v>Wed. May 1, 2019</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May</v>
      </c>
      <c r="V21" s="184"/>
      <c r="W21" s="179"/>
      <c r="X21" s="430">
        <f ca="1">$AE$8+D21</f>
        <v>43585</v>
      </c>
      <c r="Y21" s="568" t="str">
        <f t="shared" ref="Y21:Y84" ca="1" si="14">IF(Y15="f",T21&amp;". "&amp;" "&amp;R21&amp;" "&amp;U21&amp;" "&amp;$AE$7,T21&amp;". "&amp;U21&amp;" "&amp;R21&amp;", "&amp;$AE$7)</f>
        <v>Tue. May , 2019</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May</v>
      </c>
      <c r="V22" s="184"/>
      <c r="W22" s="179"/>
      <c r="X22" s="430">
        <f t="shared" ref="X22:X85" ca="1" si="17">$AE$8+D22</f>
        <v>43585</v>
      </c>
      <c r="Y22" s="568" t="str">
        <f t="shared" ca="1" si="14"/>
        <v>Tue. May , 2019</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May</v>
      </c>
      <c r="V23" s="184"/>
      <c r="W23" s="179"/>
      <c r="X23" s="430">
        <f t="shared" ca="1" si="17"/>
        <v>43585</v>
      </c>
      <c r="Y23" s="568" t="str">
        <f t="shared" ca="1" si="14"/>
        <v>Tue. May , 2019</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May</v>
      </c>
      <c r="V24" s="184"/>
      <c r="W24" s="179"/>
      <c r="X24" s="430">
        <f t="shared" ca="1" si="17"/>
        <v>43585</v>
      </c>
      <c r="Y24" s="568" t="str">
        <f t="shared" ca="1" si="14"/>
        <v>Tue. May , 2019</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May</v>
      </c>
      <c r="V25" s="184"/>
      <c r="W25" s="179"/>
      <c r="X25" s="430">
        <f t="shared" ca="1" si="17"/>
        <v>43585</v>
      </c>
      <c r="Y25" s="568" t="str">
        <f t="shared" ca="1" si="14"/>
        <v>Tue. May , 2019</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May</v>
      </c>
      <c r="V26" s="184"/>
      <c r="W26" s="179"/>
      <c r="X26" s="430">
        <f t="shared" ca="1" si="17"/>
        <v>43585</v>
      </c>
      <c r="Y26" s="568" t="str">
        <f t="shared" ca="1" si="14"/>
        <v>Tue. May , 2019</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May</v>
      </c>
      <c r="V27" s="184"/>
      <c r="W27" s="179"/>
      <c r="X27" s="430">
        <f t="shared" ca="1" si="17"/>
        <v>43585</v>
      </c>
      <c r="Y27" s="568" t="str">
        <f t="shared" ca="1" si="14"/>
        <v>Tue. May , 2019</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May</v>
      </c>
      <c r="V28" s="184"/>
      <c r="W28" s="179"/>
      <c r="X28" s="430">
        <f t="shared" ca="1" si="17"/>
        <v>43585</v>
      </c>
      <c r="Y28" s="568" t="str">
        <f t="shared" ca="1" si="14"/>
        <v>Tue. May , 2019</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May</v>
      </c>
      <c r="V29" s="184"/>
      <c r="W29" s="179"/>
      <c r="X29" s="430">
        <f t="shared" ca="1" si="17"/>
        <v>43585</v>
      </c>
      <c r="Y29" s="568" t="str">
        <f t="shared" ca="1" si="14"/>
        <v>Tue. May , 2019</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May</v>
      </c>
      <c r="V30" s="184"/>
      <c r="W30" s="179"/>
      <c r="X30" s="430">
        <f t="shared" ca="1" si="17"/>
        <v>43585</v>
      </c>
      <c r="Y30" s="568" t="str">
        <f t="shared" ca="1" si="14"/>
        <v>Tue. May , 2019</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May</v>
      </c>
      <c r="V31" s="184"/>
      <c r="W31" s="179"/>
      <c r="X31" s="430">
        <f t="shared" ca="1" si="17"/>
        <v>43585</v>
      </c>
      <c r="Y31" s="568" t="str">
        <f t="shared" ca="1" si="14"/>
        <v>Tue. May , 2019</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May</v>
      </c>
      <c r="V32" s="184"/>
      <c r="W32" s="179"/>
      <c r="X32" s="430">
        <f t="shared" ca="1" si="17"/>
        <v>43585</v>
      </c>
      <c r="Y32" s="568" t="str">
        <f t="shared" ca="1" si="14"/>
        <v>Tue. May , 2019</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May</v>
      </c>
      <c r="V33" s="184"/>
      <c r="W33" s="179"/>
      <c r="X33" s="430">
        <f t="shared" ca="1" si="17"/>
        <v>43585</v>
      </c>
      <c r="Y33" s="568" t="str">
        <f t="shared" ca="1" si="14"/>
        <v>Tue. May , 2019</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May</v>
      </c>
      <c r="V34" s="184"/>
      <c r="W34" s="179"/>
      <c r="X34" s="430">
        <f t="shared" ca="1" si="17"/>
        <v>43585</v>
      </c>
      <c r="Y34" s="568" t="str">
        <f t="shared" ca="1" si="14"/>
        <v>Tue. May , 2019</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May</v>
      </c>
      <c r="V35" s="184"/>
      <c r="W35" s="179"/>
      <c r="X35" s="430">
        <f t="shared" ca="1" si="17"/>
        <v>43585</v>
      </c>
      <c r="Y35" s="568" t="str">
        <f t="shared" ca="1" si="14"/>
        <v>Tue. May , 2019</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May</v>
      </c>
      <c r="V36" s="184"/>
      <c r="W36" s="179"/>
      <c r="X36" s="430">
        <f t="shared" ca="1" si="17"/>
        <v>43585</v>
      </c>
      <c r="Y36" s="568" t="str">
        <f t="shared" ca="1" si="14"/>
        <v>Tue. May , 2019</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May</v>
      </c>
      <c r="V37" s="184"/>
      <c r="W37" s="179"/>
      <c r="X37" s="430">
        <f t="shared" ca="1" si="17"/>
        <v>43585</v>
      </c>
      <c r="Y37" s="568" t="str">
        <f t="shared" ca="1" si="14"/>
        <v>Tue. May , 2019</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May</v>
      </c>
      <c r="V38" s="184"/>
      <c r="W38" s="179"/>
      <c r="X38" s="430">
        <f t="shared" ca="1" si="17"/>
        <v>43585</v>
      </c>
      <c r="Y38" s="568" t="str">
        <f t="shared" ca="1" si="14"/>
        <v>Tue. May , 2019</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May</v>
      </c>
      <c r="V39" s="184"/>
      <c r="W39" s="179"/>
      <c r="X39" s="430">
        <f t="shared" ca="1" si="17"/>
        <v>43585</v>
      </c>
      <c r="Y39" s="568" t="str">
        <f t="shared" ca="1" si="14"/>
        <v>Tue. May , 2019</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May</v>
      </c>
      <c r="V40" s="184"/>
      <c r="W40" s="179"/>
      <c r="X40" s="430">
        <f t="shared" ca="1" si="17"/>
        <v>43585</v>
      </c>
      <c r="Y40" s="568" t="str">
        <f t="shared" ca="1" si="14"/>
        <v>Tue. May , 2019</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May</v>
      </c>
      <c r="V41" s="184"/>
      <c r="W41" s="179"/>
      <c r="X41" s="430">
        <f t="shared" ca="1" si="17"/>
        <v>43585</v>
      </c>
      <c r="Y41" s="568" t="str">
        <f t="shared" ca="1" si="14"/>
        <v>Tue. May , 2019</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May</v>
      </c>
      <c r="V42" s="184"/>
      <c r="W42" s="179"/>
      <c r="X42" s="430">
        <f t="shared" ca="1" si="17"/>
        <v>43585</v>
      </c>
      <c r="Y42" s="568" t="str">
        <f t="shared" ca="1" si="14"/>
        <v>Tue. May , 2019</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May</v>
      </c>
      <c r="V43" s="184"/>
      <c r="W43" s="179"/>
      <c r="X43" s="430">
        <f t="shared" ca="1" si="17"/>
        <v>43585</v>
      </c>
      <c r="Y43" s="568" t="str">
        <f t="shared" ca="1" si="14"/>
        <v>Tue. May , 2019</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May</v>
      </c>
      <c r="V44" s="184"/>
      <c r="W44" s="179"/>
      <c r="X44" s="430">
        <f t="shared" ca="1" si="17"/>
        <v>43585</v>
      </c>
      <c r="Y44" s="568" t="str">
        <f t="shared" ca="1" si="14"/>
        <v>Tue. May , 2019</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May</v>
      </c>
      <c r="V45" s="184"/>
      <c r="W45" s="179"/>
      <c r="X45" s="430">
        <f t="shared" ca="1" si="17"/>
        <v>43585</v>
      </c>
      <c r="Y45" s="568" t="str">
        <f t="shared" ca="1" si="14"/>
        <v>Tue. May , 2019</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May</v>
      </c>
      <c r="V46" s="184"/>
      <c r="W46" s="179"/>
      <c r="X46" s="430">
        <f t="shared" ca="1" si="17"/>
        <v>43585</v>
      </c>
      <c r="Y46" s="568" t="str">
        <f t="shared" ca="1" si="14"/>
        <v>Tue. May , 2019</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May</v>
      </c>
      <c r="V47" s="184"/>
      <c r="W47" s="179"/>
      <c r="X47" s="430">
        <f t="shared" ca="1" si="17"/>
        <v>43585</v>
      </c>
      <c r="Y47" s="568" t="str">
        <f t="shared" ca="1" si="14"/>
        <v>Tue. May , 2019</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May</v>
      </c>
      <c r="V48" s="184"/>
      <c r="W48" s="179"/>
      <c r="X48" s="430">
        <f t="shared" ca="1" si="17"/>
        <v>43585</v>
      </c>
      <c r="Y48" s="568" t="str">
        <f t="shared" ca="1" si="14"/>
        <v>Tue. May , 2019</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May</v>
      </c>
      <c r="V49" s="184"/>
      <c r="W49" s="179"/>
      <c r="X49" s="430">
        <f t="shared" ca="1" si="17"/>
        <v>43585</v>
      </c>
      <c r="Y49" s="568" t="str">
        <f t="shared" ca="1" si="14"/>
        <v>Tue. May , 2019</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May</v>
      </c>
      <c r="V50" s="184"/>
      <c r="W50" s="179"/>
      <c r="X50" s="430">
        <f t="shared" ca="1" si="17"/>
        <v>43585</v>
      </c>
      <c r="Y50" s="568" t="str">
        <f t="shared" ca="1" si="14"/>
        <v>Tue. May , 2019</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May</v>
      </c>
      <c r="V51" s="184"/>
      <c r="W51" s="179"/>
      <c r="X51" s="430">
        <f t="shared" ca="1" si="17"/>
        <v>43585</v>
      </c>
      <c r="Y51" s="568" t="str">
        <f t="shared" ca="1" si="14"/>
        <v>Tue. May , 2019</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May</v>
      </c>
      <c r="V52" s="184"/>
      <c r="W52" s="179"/>
      <c r="X52" s="430">
        <f t="shared" ca="1" si="17"/>
        <v>43585</v>
      </c>
      <c r="Y52" s="568" t="str">
        <f t="shared" ca="1" si="14"/>
        <v>Tue. May , 2019</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May</v>
      </c>
      <c r="V53" s="184"/>
      <c r="W53" s="179"/>
      <c r="X53" s="430">
        <f t="shared" ca="1" si="17"/>
        <v>43585</v>
      </c>
      <c r="Y53" s="568" t="str">
        <f t="shared" ca="1" si="14"/>
        <v>Tue. May , 2019</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May</v>
      </c>
      <c r="V54" s="184"/>
      <c r="W54" s="179"/>
      <c r="X54" s="430">
        <f t="shared" ca="1" si="17"/>
        <v>43585</v>
      </c>
      <c r="Y54" s="568" t="str">
        <f t="shared" ca="1" si="14"/>
        <v>Tue. May , 2019</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May</v>
      </c>
      <c r="V55" s="184"/>
      <c r="W55" s="179"/>
      <c r="X55" s="430">
        <f t="shared" ca="1" si="17"/>
        <v>43585</v>
      </c>
      <c r="Y55" s="568" t="str">
        <f t="shared" ca="1" si="14"/>
        <v>Tue. May , 2019</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May</v>
      </c>
      <c r="V56" s="184"/>
      <c r="W56" s="179"/>
      <c r="X56" s="430">
        <f t="shared" ca="1" si="17"/>
        <v>43585</v>
      </c>
      <c r="Y56" s="568" t="str">
        <f t="shared" ca="1" si="14"/>
        <v>Tue. May , 2019</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May</v>
      </c>
      <c r="V57" s="184"/>
      <c r="W57" s="179"/>
      <c r="X57" s="430">
        <f t="shared" ca="1" si="17"/>
        <v>43585</v>
      </c>
      <c r="Y57" s="568" t="str">
        <f t="shared" ca="1" si="14"/>
        <v>Tue. May , 2019</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May</v>
      </c>
      <c r="V58" s="184"/>
      <c r="W58" s="179"/>
      <c r="X58" s="430">
        <f t="shared" ca="1" si="17"/>
        <v>43585</v>
      </c>
      <c r="Y58" s="568" t="str">
        <f t="shared" ca="1" si="14"/>
        <v>Tue. May , 2019</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May</v>
      </c>
      <c r="V59" s="184"/>
      <c r="W59" s="179"/>
      <c r="X59" s="430">
        <f t="shared" ca="1" si="17"/>
        <v>43585</v>
      </c>
      <c r="Y59" s="568" t="str">
        <f t="shared" ca="1" si="14"/>
        <v>Tue. May , 2019</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May</v>
      </c>
      <c r="V60" s="184"/>
      <c r="W60" s="179"/>
      <c r="X60" s="430">
        <f t="shared" ca="1" si="17"/>
        <v>43585</v>
      </c>
      <c r="Y60" s="568" t="str">
        <f t="shared" ca="1" si="14"/>
        <v>Tue. May , 2019</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May</v>
      </c>
      <c r="V61" s="184"/>
      <c r="W61" s="179"/>
      <c r="X61" s="430">
        <f t="shared" ca="1" si="17"/>
        <v>43585</v>
      </c>
      <c r="Y61" s="568" t="str">
        <f t="shared" ca="1" si="14"/>
        <v>Tue. May , 2019</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May</v>
      </c>
      <c r="V62" s="184"/>
      <c r="W62" s="179"/>
      <c r="X62" s="430">
        <f t="shared" ca="1" si="17"/>
        <v>43585</v>
      </c>
      <c r="Y62" s="568" t="str">
        <f t="shared" ca="1" si="14"/>
        <v>Tue. May , 2019</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May</v>
      </c>
      <c r="V63" s="184"/>
      <c r="W63" s="179"/>
      <c r="X63" s="430">
        <f t="shared" ca="1" si="17"/>
        <v>43585</v>
      </c>
      <c r="Y63" s="568" t="str">
        <f t="shared" ca="1" si="14"/>
        <v>Tue. May , 2019</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May</v>
      </c>
      <c r="V64" s="184"/>
      <c r="W64" s="179"/>
      <c r="X64" s="430">
        <f t="shared" ca="1" si="17"/>
        <v>43585</v>
      </c>
      <c r="Y64" s="568" t="str">
        <f t="shared" ca="1" si="14"/>
        <v>Tue. May , 2019</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May</v>
      </c>
      <c r="V65" s="184"/>
      <c r="W65" s="179"/>
      <c r="X65" s="430">
        <f t="shared" ca="1" si="17"/>
        <v>43585</v>
      </c>
      <c r="Y65" s="568" t="str">
        <f t="shared" ca="1" si="14"/>
        <v>Tue. May , 2019</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May</v>
      </c>
      <c r="V66" s="184"/>
      <c r="W66" s="179"/>
      <c r="X66" s="430">
        <f t="shared" ca="1" si="17"/>
        <v>43585</v>
      </c>
      <c r="Y66" s="568" t="str">
        <f t="shared" ca="1" si="14"/>
        <v>Tue. May , 2019</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May</v>
      </c>
      <c r="V67" s="184"/>
      <c r="W67" s="179"/>
      <c r="X67" s="430">
        <f t="shared" ca="1" si="17"/>
        <v>43585</v>
      </c>
      <c r="Y67" s="568" t="str">
        <f t="shared" ca="1" si="14"/>
        <v>Tue. May , 2019</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May</v>
      </c>
      <c r="V68" s="184"/>
      <c r="W68" s="179"/>
      <c r="X68" s="430">
        <f t="shared" ca="1" si="17"/>
        <v>43585</v>
      </c>
      <c r="Y68" s="568" t="str">
        <f t="shared" ca="1" si="14"/>
        <v>Tue. May , 2019</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May</v>
      </c>
      <c r="V69" s="184"/>
      <c r="W69" s="179"/>
      <c r="X69" s="430">
        <f t="shared" ca="1" si="17"/>
        <v>43585</v>
      </c>
      <c r="Y69" s="568" t="str">
        <f t="shared" ca="1" si="14"/>
        <v>Tue. May , 2019</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May</v>
      </c>
      <c r="V70" s="184"/>
      <c r="W70" s="179"/>
      <c r="X70" s="430">
        <f t="shared" ca="1" si="17"/>
        <v>43585</v>
      </c>
      <c r="Y70" s="568" t="str">
        <f t="shared" ca="1" si="14"/>
        <v>Tue. May , 2019</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May</v>
      </c>
      <c r="V71" s="184"/>
      <c r="W71" s="179"/>
      <c r="X71" s="430">
        <f t="shared" ca="1" si="17"/>
        <v>43585</v>
      </c>
      <c r="Y71" s="568" t="str">
        <f t="shared" ca="1" si="14"/>
        <v>Tue. May , 2019</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May</v>
      </c>
      <c r="V72" s="184"/>
      <c r="W72" s="179"/>
      <c r="X72" s="430">
        <f t="shared" ca="1" si="17"/>
        <v>43585</v>
      </c>
      <c r="Y72" s="568" t="str">
        <f t="shared" ca="1" si="14"/>
        <v>Tue. May , 2019</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May</v>
      </c>
      <c r="V73" s="184"/>
      <c r="W73" s="179"/>
      <c r="X73" s="430">
        <f t="shared" ca="1" si="17"/>
        <v>43585</v>
      </c>
      <c r="Y73" s="568" t="str">
        <f t="shared" ca="1" si="14"/>
        <v>Tue. May , 2019</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May</v>
      </c>
      <c r="V74" s="184"/>
      <c r="W74" s="179"/>
      <c r="X74" s="430">
        <f t="shared" ca="1" si="17"/>
        <v>43585</v>
      </c>
      <c r="Y74" s="568" t="str">
        <f t="shared" ca="1" si="14"/>
        <v>Tue. May , 2019</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May</v>
      </c>
      <c r="V75" s="184"/>
      <c r="W75" s="179"/>
      <c r="X75" s="430">
        <f t="shared" ca="1" si="17"/>
        <v>43585</v>
      </c>
      <c r="Y75" s="568" t="str">
        <f t="shared" ca="1" si="14"/>
        <v>Tue. May , 2019</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May</v>
      </c>
      <c r="V76" s="184"/>
      <c r="W76" s="179"/>
      <c r="X76" s="430">
        <f t="shared" ca="1" si="17"/>
        <v>43585</v>
      </c>
      <c r="Y76" s="568" t="str">
        <f t="shared" ca="1" si="14"/>
        <v>Tue. May , 2019</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May</v>
      </c>
      <c r="V77" s="184"/>
      <c r="W77" s="179"/>
      <c r="X77" s="430">
        <f t="shared" ca="1" si="17"/>
        <v>43585</v>
      </c>
      <c r="Y77" s="568" t="str">
        <f t="shared" ca="1" si="14"/>
        <v>Tue. May , 2019</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May</v>
      </c>
      <c r="V78" s="184"/>
      <c r="W78" s="179"/>
      <c r="X78" s="430">
        <f t="shared" ca="1" si="17"/>
        <v>43585</v>
      </c>
      <c r="Y78" s="568" t="str">
        <f t="shared" ca="1" si="14"/>
        <v>Tue. May , 2019</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May</v>
      </c>
      <c r="V79" s="184"/>
      <c r="W79" s="179"/>
      <c r="X79" s="430">
        <f t="shared" ca="1" si="17"/>
        <v>43585</v>
      </c>
      <c r="Y79" s="568" t="str">
        <f t="shared" ca="1" si="14"/>
        <v>Tue. May , 2019</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May</v>
      </c>
      <c r="V80" s="184"/>
      <c r="W80" s="179"/>
      <c r="X80" s="430">
        <f t="shared" ca="1" si="17"/>
        <v>43585</v>
      </c>
      <c r="Y80" s="568" t="str">
        <f t="shared" ca="1" si="14"/>
        <v>Tue. May , 2019</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May</v>
      </c>
      <c r="V81" s="184"/>
      <c r="W81" s="179"/>
      <c r="X81" s="430">
        <f t="shared" ca="1" si="17"/>
        <v>43585</v>
      </c>
      <c r="Y81" s="568" t="str">
        <f t="shared" ca="1" si="14"/>
        <v>Tue. May , 2019</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May</v>
      </c>
      <c r="V82" s="184"/>
      <c r="W82" s="179"/>
      <c r="X82" s="430">
        <f t="shared" ca="1" si="17"/>
        <v>43585</v>
      </c>
      <c r="Y82" s="568" t="str">
        <f t="shared" ca="1" si="14"/>
        <v>Tue. May , 2019</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May</v>
      </c>
      <c r="V83" s="184"/>
      <c r="W83" s="179"/>
      <c r="X83" s="430">
        <f t="shared" ca="1" si="17"/>
        <v>43585</v>
      </c>
      <c r="Y83" s="568" t="str">
        <f t="shared" ca="1" si="14"/>
        <v>Tue. May , 2019</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May</v>
      </c>
      <c r="V84" s="184"/>
      <c r="W84" s="179"/>
      <c r="X84" s="430">
        <f t="shared" ca="1" si="17"/>
        <v>43585</v>
      </c>
      <c r="Y84" s="568" t="str">
        <f t="shared" ca="1" si="14"/>
        <v>Tue. May , 2019</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May</v>
      </c>
      <c r="V85" s="184"/>
      <c r="W85" s="179"/>
      <c r="X85" s="430">
        <f t="shared" ca="1" si="17"/>
        <v>43585</v>
      </c>
      <c r="Y85" s="568" t="str">
        <f t="shared" ref="Y85:Y148" ca="1" si="33">IF(Y79="f",T85&amp;". "&amp;" "&amp;R85&amp;" "&amp;U85&amp;" "&amp;$AE$7,T85&amp;". "&amp;U85&amp;" "&amp;R85&amp;", "&amp;$AE$7)</f>
        <v>Tue. May , 2019</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May</v>
      </c>
      <c r="V86" s="184"/>
      <c r="W86" s="179"/>
      <c r="X86" s="430">
        <f t="shared" ref="X86:X149" ca="1" si="36">$AE$8+D86</f>
        <v>43585</v>
      </c>
      <c r="Y86" s="568" t="str">
        <f t="shared" ca="1" si="33"/>
        <v>Tue. May , 2019</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May</v>
      </c>
      <c r="V87" s="184"/>
      <c r="W87" s="179"/>
      <c r="X87" s="430">
        <f t="shared" ca="1" si="36"/>
        <v>43585</v>
      </c>
      <c r="Y87" s="568" t="str">
        <f t="shared" ca="1" si="33"/>
        <v>Tue. May , 2019</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May</v>
      </c>
      <c r="V88" s="184"/>
      <c r="W88" s="179"/>
      <c r="X88" s="430">
        <f t="shared" ca="1" si="36"/>
        <v>43585</v>
      </c>
      <c r="Y88" s="568" t="str">
        <f t="shared" ca="1" si="33"/>
        <v>Tue. May , 2019</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May</v>
      </c>
      <c r="V89" s="184"/>
      <c r="W89" s="179"/>
      <c r="X89" s="430">
        <f t="shared" ca="1" si="36"/>
        <v>43585</v>
      </c>
      <c r="Y89" s="568" t="str">
        <f t="shared" ca="1" si="33"/>
        <v>Tue. May , 2019</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May</v>
      </c>
      <c r="V90" s="184"/>
      <c r="W90" s="179"/>
      <c r="X90" s="430">
        <f t="shared" ca="1" si="36"/>
        <v>43585</v>
      </c>
      <c r="Y90" s="568" t="str">
        <f t="shared" ca="1" si="33"/>
        <v>Tue. May , 2019</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May</v>
      </c>
      <c r="V91" s="184"/>
      <c r="W91" s="179"/>
      <c r="X91" s="430">
        <f t="shared" ca="1" si="36"/>
        <v>43585</v>
      </c>
      <c r="Y91" s="568" t="str">
        <f t="shared" ca="1" si="33"/>
        <v>Tue. May , 2019</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May</v>
      </c>
      <c r="V92" s="184"/>
      <c r="W92" s="179"/>
      <c r="X92" s="430">
        <f t="shared" ca="1" si="36"/>
        <v>43585</v>
      </c>
      <c r="Y92" s="568" t="str">
        <f t="shared" ca="1" si="33"/>
        <v>Tue. May , 2019</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May</v>
      </c>
      <c r="V93" s="184"/>
      <c r="W93" s="179"/>
      <c r="X93" s="430">
        <f t="shared" ca="1" si="36"/>
        <v>43585</v>
      </c>
      <c r="Y93" s="568" t="str">
        <f t="shared" ca="1" si="33"/>
        <v>Tue. May , 2019</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May</v>
      </c>
      <c r="V94" s="184"/>
      <c r="W94" s="179"/>
      <c r="X94" s="430">
        <f t="shared" ca="1" si="36"/>
        <v>43585</v>
      </c>
      <c r="Y94" s="568" t="str">
        <f t="shared" ca="1" si="33"/>
        <v>Tue. May , 2019</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May</v>
      </c>
      <c r="V95" s="184"/>
      <c r="W95" s="179"/>
      <c r="X95" s="430">
        <f t="shared" ca="1" si="36"/>
        <v>43585</v>
      </c>
      <c r="Y95" s="568" t="str">
        <f t="shared" ca="1" si="33"/>
        <v>Tue. May , 2019</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May</v>
      </c>
      <c r="V96" s="184"/>
      <c r="W96" s="179"/>
      <c r="X96" s="430">
        <f t="shared" ca="1" si="36"/>
        <v>43585</v>
      </c>
      <c r="Y96" s="568" t="str">
        <f t="shared" ca="1" si="33"/>
        <v>Tue. May , 2019</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May</v>
      </c>
      <c r="V97" s="184"/>
      <c r="W97" s="179"/>
      <c r="X97" s="430">
        <f t="shared" ca="1" si="36"/>
        <v>43585</v>
      </c>
      <c r="Y97" s="568" t="str">
        <f t="shared" ca="1" si="33"/>
        <v>Tue. May , 2019</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May</v>
      </c>
      <c r="V98" s="184"/>
      <c r="W98" s="179"/>
      <c r="X98" s="430">
        <f t="shared" ca="1" si="36"/>
        <v>43585</v>
      </c>
      <c r="Y98" s="568" t="str">
        <f t="shared" ca="1" si="33"/>
        <v>Tue. May , 2019</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May</v>
      </c>
      <c r="V99" s="184"/>
      <c r="W99" s="179"/>
      <c r="X99" s="430">
        <f t="shared" ca="1" si="36"/>
        <v>43585</v>
      </c>
      <c r="Y99" s="568" t="str">
        <f t="shared" ca="1" si="33"/>
        <v>Tue. May , 2019</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May</v>
      </c>
      <c r="V100" s="184"/>
      <c r="W100" s="179"/>
      <c r="X100" s="430">
        <f t="shared" ca="1" si="36"/>
        <v>43585</v>
      </c>
      <c r="Y100" s="568" t="str">
        <f t="shared" ca="1" si="33"/>
        <v>Tue. May , 2019</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May</v>
      </c>
      <c r="V101" s="184"/>
      <c r="W101" s="179"/>
      <c r="X101" s="430">
        <f t="shared" ca="1" si="36"/>
        <v>43585</v>
      </c>
      <c r="Y101" s="568" t="str">
        <f t="shared" ca="1" si="33"/>
        <v>Tue. May , 2019</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May</v>
      </c>
      <c r="V102" s="184"/>
      <c r="W102" s="179"/>
      <c r="X102" s="430">
        <f t="shared" ca="1" si="36"/>
        <v>43585</v>
      </c>
      <c r="Y102" s="568" t="str">
        <f t="shared" ca="1" si="33"/>
        <v>Tue. May , 2019</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May</v>
      </c>
      <c r="V103" s="184"/>
      <c r="W103" s="179"/>
      <c r="X103" s="430">
        <f t="shared" ca="1" si="36"/>
        <v>43585</v>
      </c>
      <c r="Y103" s="568" t="str">
        <f t="shared" ca="1" si="33"/>
        <v>Tue. May , 2019</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May</v>
      </c>
      <c r="V104" s="184"/>
      <c r="W104" s="179"/>
      <c r="X104" s="430">
        <f t="shared" ca="1" si="36"/>
        <v>43585</v>
      </c>
      <c r="Y104" s="568" t="str">
        <f t="shared" ca="1" si="33"/>
        <v>Tue. May , 2019</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May</v>
      </c>
      <c r="V105" s="184"/>
      <c r="W105" s="179"/>
      <c r="X105" s="430">
        <f t="shared" ca="1" si="36"/>
        <v>43585</v>
      </c>
      <c r="Y105" s="568" t="str">
        <f t="shared" ca="1" si="33"/>
        <v>Tue. May , 2019</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May</v>
      </c>
      <c r="V106" s="184"/>
      <c r="W106" s="179"/>
      <c r="X106" s="430">
        <f t="shared" ca="1" si="36"/>
        <v>43585</v>
      </c>
      <c r="Y106" s="568" t="str">
        <f t="shared" ca="1" si="33"/>
        <v>Tue. May , 2019</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May</v>
      </c>
      <c r="V107" s="184"/>
      <c r="W107" s="179"/>
      <c r="X107" s="430">
        <f t="shared" ca="1" si="36"/>
        <v>43585</v>
      </c>
      <c r="Y107" s="568" t="str">
        <f t="shared" ca="1" si="33"/>
        <v>Tue. May , 2019</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May</v>
      </c>
      <c r="V108" s="184"/>
      <c r="W108" s="179"/>
      <c r="X108" s="430">
        <f t="shared" ca="1" si="36"/>
        <v>43585</v>
      </c>
      <c r="Y108" s="568" t="str">
        <f t="shared" ca="1" si="33"/>
        <v>Tue. May , 2019</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May</v>
      </c>
      <c r="V109" s="184"/>
      <c r="W109" s="179"/>
      <c r="X109" s="430">
        <f t="shared" ca="1" si="36"/>
        <v>43585</v>
      </c>
      <c r="Y109" s="568" t="str">
        <f t="shared" ca="1" si="33"/>
        <v>Tue. May , 2019</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May</v>
      </c>
      <c r="V110" s="184"/>
      <c r="W110" s="179"/>
      <c r="X110" s="430">
        <f t="shared" ca="1" si="36"/>
        <v>43585</v>
      </c>
      <c r="Y110" s="568" t="str">
        <f t="shared" ca="1" si="33"/>
        <v>Tue. May , 2019</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May</v>
      </c>
      <c r="V111" s="184"/>
      <c r="W111" s="179"/>
      <c r="X111" s="430">
        <f t="shared" ca="1" si="36"/>
        <v>43585</v>
      </c>
      <c r="Y111" s="568" t="str">
        <f t="shared" ca="1" si="33"/>
        <v>Tue. May , 2019</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May</v>
      </c>
      <c r="V112" s="184"/>
      <c r="W112" s="179"/>
      <c r="X112" s="430">
        <f t="shared" ca="1" si="36"/>
        <v>43585</v>
      </c>
      <c r="Y112" s="568" t="str">
        <f t="shared" ca="1" si="33"/>
        <v>Tue. May , 2019</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May</v>
      </c>
      <c r="V113" s="184"/>
      <c r="W113" s="179"/>
      <c r="X113" s="430">
        <f t="shared" ca="1" si="36"/>
        <v>43585</v>
      </c>
      <c r="Y113" s="568" t="str">
        <f t="shared" ca="1" si="33"/>
        <v>Tue. May , 2019</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May</v>
      </c>
      <c r="V114" s="184"/>
      <c r="W114" s="179"/>
      <c r="X114" s="430">
        <f t="shared" ca="1" si="36"/>
        <v>43585</v>
      </c>
      <c r="Y114" s="568" t="str">
        <f t="shared" ca="1" si="33"/>
        <v>Tue. May , 2019</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May</v>
      </c>
      <c r="V115" s="184"/>
      <c r="W115" s="179"/>
      <c r="X115" s="430">
        <f t="shared" ca="1" si="36"/>
        <v>43585</v>
      </c>
      <c r="Y115" s="568" t="str">
        <f t="shared" ca="1" si="33"/>
        <v>Tue. May , 2019</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May</v>
      </c>
      <c r="V116" s="184"/>
      <c r="W116" s="179"/>
      <c r="X116" s="430">
        <f t="shared" ca="1" si="36"/>
        <v>43585</v>
      </c>
      <c r="Y116" s="568" t="str">
        <f t="shared" ca="1" si="33"/>
        <v>Tue. May , 2019</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May</v>
      </c>
      <c r="V117" s="184"/>
      <c r="W117" s="179"/>
      <c r="X117" s="430">
        <f t="shared" ca="1" si="36"/>
        <v>43585</v>
      </c>
      <c r="Y117" s="568" t="str">
        <f t="shared" ca="1" si="33"/>
        <v>Tue. May , 2019</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May</v>
      </c>
      <c r="V118" s="184"/>
      <c r="W118" s="179"/>
      <c r="X118" s="430">
        <f t="shared" ca="1" si="36"/>
        <v>43585</v>
      </c>
      <c r="Y118" s="568" t="str">
        <f t="shared" ca="1" si="33"/>
        <v>Tue. May , 2019</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May</v>
      </c>
      <c r="V119" s="184"/>
      <c r="W119" s="179"/>
      <c r="X119" s="430">
        <f t="shared" ca="1" si="36"/>
        <v>43585</v>
      </c>
      <c r="Y119" s="568" t="str">
        <f t="shared" ca="1" si="33"/>
        <v>Tue. May , 2019</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May</v>
      </c>
      <c r="V120" s="184"/>
      <c r="W120" s="179"/>
      <c r="X120" s="430">
        <f t="shared" ca="1" si="36"/>
        <v>43585</v>
      </c>
      <c r="Y120" s="568" t="str">
        <f t="shared" ca="1" si="33"/>
        <v>Tue. May , 2019</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May</v>
      </c>
      <c r="V121" s="184"/>
      <c r="W121" s="179"/>
      <c r="X121" s="430">
        <f t="shared" ca="1" si="36"/>
        <v>43585</v>
      </c>
      <c r="Y121" s="568" t="str">
        <f t="shared" ca="1" si="33"/>
        <v>Tue. May , 2019</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May</v>
      </c>
      <c r="V122" s="184"/>
      <c r="W122" s="179"/>
      <c r="X122" s="430">
        <f t="shared" ca="1" si="36"/>
        <v>43585</v>
      </c>
      <c r="Y122" s="568" t="str">
        <f t="shared" ca="1" si="33"/>
        <v>Tue. May , 2019</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May</v>
      </c>
      <c r="V123" s="184"/>
      <c r="W123" s="179"/>
      <c r="X123" s="430">
        <f t="shared" ca="1" si="36"/>
        <v>43585</v>
      </c>
      <c r="Y123" s="568" t="str">
        <f t="shared" ca="1" si="33"/>
        <v>Tue. May , 2019</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May</v>
      </c>
      <c r="V124" s="184"/>
      <c r="W124" s="179"/>
      <c r="X124" s="430">
        <f t="shared" ca="1" si="36"/>
        <v>43585</v>
      </c>
      <c r="Y124" s="568" t="str">
        <f t="shared" ca="1" si="33"/>
        <v>Tue. May , 2019</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May</v>
      </c>
      <c r="V125" s="184"/>
      <c r="W125" s="179"/>
      <c r="X125" s="430">
        <f t="shared" ca="1" si="36"/>
        <v>43585</v>
      </c>
      <c r="Y125" s="568" t="str">
        <f t="shared" ca="1" si="33"/>
        <v>Tue. May , 2019</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May</v>
      </c>
      <c r="V126" s="184"/>
      <c r="W126" s="179"/>
      <c r="X126" s="430">
        <f t="shared" ca="1" si="36"/>
        <v>43585</v>
      </c>
      <c r="Y126" s="568" t="str">
        <f t="shared" ca="1" si="33"/>
        <v>Tue. May , 2019</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May</v>
      </c>
      <c r="V127" s="184"/>
      <c r="W127" s="179"/>
      <c r="X127" s="430">
        <f t="shared" ca="1" si="36"/>
        <v>43585</v>
      </c>
      <c r="Y127" s="568" t="str">
        <f t="shared" ca="1" si="33"/>
        <v>Tue. May , 2019</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May</v>
      </c>
      <c r="V128" s="184"/>
      <c r="W128" s="179"/>
      <c r="X128" s="430">
        <f t="shared" ca="1" si="36"/>
        <v>43585</v>
      </c>
      <c r="Y128" s="568" t="str">
        <f t="shared" ca="1" si="33"/>
        <v>Tue. May , 2019</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May</v>
      </c>
      <c r="V129" s="184"/>
      <c r="W129" s="179"/>
      <c r="X129" s="430">
        <f t="shared" ca="1" si="36"/>
        <v>43585</v>
      </c>
      <c r="Y129" s="568" t="str">
        <f t="shared" ca="1" si="33"/>
        <v>Tue. May , 2019</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May</v>
      </c>
      <c r="V130" s="184"/>
      <c r="W130" s="179"/>
      <c r="X130" s="430">
        <f t="shared" ca="1" si="36"/>
        <v>43585</v>
      </c>
      <c r="Y130" s="568" t="str">
        <f t="shared" ca="1" si="33"/>
        <v>Tue. May , 2019</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May</v>
      </c>
      <c r="V131" s="184"/>
      <c r="W131" s="179"/>
      <c r="X131" s="430">
        <f t="shared" ca="1" si="36"/>
        <v>43585</v>
      </c>
      <c r="Y131" s="568" t="str">
        <f t="shared" ca="1" si="33"/>
        <v>Tue. May , 2019</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May</v>
      </c>
      <c r="V132" s="184"/>
      <c r="W132" s="179"/>
      <c r="X132" s="430">
        <f t="shared" ca="1" si="36"/>
        <v>43585</v>
      </c>
      <c r="Y132" s="568" t="str">
        <f t="shared" ca="1" si="33"/>
        <v>Tue. May , 2019</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May</v>
      </c>
      <c r="V133" s="184"/>
      <c r="W133" s="179"/>
      <c r="X133" s="430">
        <f t="shared" ca="1" si="36"/>
        <v>43585</v>
      </c>
      <c r="Y133" s="568" t="str">
        <f t="shared" ca="1" si="33"/>
        <v>Tue. May , 2019</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May</v>
      </c>
      <c r="V134" s="184"/>
      <c r="W134" s="179"/>
      <c r="X134" s="430">
        <f t="shared" ca="1" si="36"/>
        <v>43585</v>
      </c>
      <c r="Y134" s="568" t="str">
        <f t="shared" ca="1" si="33"/>
        <v>Tue. May , 2019</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May</v>
      </c>
      <c r="V135" s="184"/>
      <c r="W135" s="179"/>
      <c r="X135" s="430">
        <f t="shared" ca="1" si="36"/>
        <v>43585</v>
      </c>
      <c r="Y135" s="568" t="str">
        <f t="shared" ca="1" si="33"/>
        <v>Tue. May , 2019</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May</v>
      </c>
      <c r="V136" s="184"/>
      <c r="W136" s="179"/>
      <c r="X136" s="430">
        <f t="shared" ca="1" si="36"/>
        <v>43585</v>
      </c>
      <c r="Y136" s="568" t="str">
        <f t="shared" ca="1" si="33"/>
        <v>Tue. May , 2019</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May</v>
      </c>
      <c r="V137" s="184"/>
      <c r="W137" s="179"/>
      <c r="X137" s="430">
        <f t="shared" ca="1" si="36"/>
        <v>43585</v>
      </c>
      <c r="Y137" s="568" t="str">
        <f t="shared" ca="1" si="33"/>
        <v>Tue. May , 2019</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May</v>
      </c>
      <c r="V138" s="184"/>
      <c r="W138" s="179"/>
      <c r="X138" s="430">
        <f t="shared" ca="1" si="36"/>
        <v>43585</v>
      </c>
      <c r="Y138" s="568" t="str">
        <f t="shared" ca="1" si="33"/>
        <v>Tue. May , 2019</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May</v>
      </c>
      <c r="V139" s="184"/>
      <c r="W139" s="179"/>
      <c r="X139" s="430">
        <f t="shared" ca="1" si="36"/>
        <v>43585</v>
      </c>
      <c r="Y139" s="568" t="str">
        <f t="shared" ca="1" si="33"/>
        <v>Tue. May , 2019</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May</v>
      </c>
      <c r="V140" s="184"/>
      <c r="W140" s="179"/>
      <c r="X140" s="430">
        <f t="shared" ca="1" si="36"/>
        <v>43585</v>
      </c>
      <c r="Y140" s="568" t="str">
        <f t="shared" ca="1" si="33"/>
        <v>Tue. May , 2019</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May</v>
      </c>
      <c r="V141" s="184"/>
      <c r="W141" s="179"/>
      <c r="X141" s="430">
        <f t="shared" ca="1" si="36"/>
        <v>43585</v>
      </c>
      <c r="Y141" s="568" t="str">
        <f t="shared" ca="1" si="33"/>
        <v>Tue. May , 2019</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May</v>
      </c>
      <c r="V142" s="184"/>
      <c r="W142" s="179"/>
      <c r="X142" s="430">
        <f t="shared" ca="1" si="36"/>
        <v>43585</v>
      </c>
      <c r="Y142" s="568" t="str">
        <f t="shared" ca="1" si="33"/>
        <v>Tue. May , 2019</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May</v>
      </c>
      <c r="V143" s="184"/>
      <c r="W143" s="179"/>
      <c r="X143" s="430">
        <f t="shared" ca="1" si="36"/>
        <v>43585</v>
      </c>
      <c r="Y143" s="568" t="str">
        <f t="shared" ca="1" si="33"/>
        <v>Tue. May , 2019</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May</v>
      </c>
      <c r="V144" s="184"/>
      <c r="W144" s="179"/>
      <c r="X144" s="430">
        <f t="shared" ca="1" si="36"/>
        <v>43585</v>
      </c>
      <c r="Y144" s="568" t="str">
        <f t="shared" ca="1" si="33"/>
        <v>Tue. May , 2019</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May</v>
      </c>
      <c r="V145" s="184"/>
      <c r="W145" s="179"/>
      <c r="X145" s="430">
        <f t="shared" ca="1" si="36"/>
        <v>43585</v>
      </c>
      <c r="Y145" s="568" t="str">
        <f t="shared" ca="1" si="33"/>
        <v>Tue. May , 2019</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May</v>
      </c>
      <c r="V146" s="184"/>
      <c r="W146" s="179"/>
      <c r="X146" s="430">
        <f t="shared" ca="1" si="36"/>
        <v>43585</v>
      </c>
      <c r="Y146" s="568" t="str">
        <f t="shared" ca="1" si="33"/>
        <v>Tue. May , 2019</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May</v>
      </c>
      <c r="V147" s="184"/>
      <c r="W147" s="179"/>
      <c r="X147" s="430">
        <f t="shared" ca="1" si="36"/>
        <v>43585</v>
      </c>
      <c r="Y147" s="568" t="str">
        <f t="shared" ca="1" si="33"/>
        <v>Tue. May , 2019</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May</v>
      </c>
      <c r="V148" s="184"/>
      <c r="W148" s="179"/>
      <c r="X148" s="430">
        <f t="shared" ca="1" si="36"/>
        <v>43585</v>
      </c>
      <c r="Y148" s="568" t="str">
        <f t="shared" ca="1" si="33"/>
        <v>Tue. May , 2019</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May</v>
      </c>
      <c r="V149" s="184"/>
      <c r="W149" s="179"/>
      <c r="X149" s="430">
        <f t="shared" ca="1" si="36"/>
        <v>43585</v>
      </c>
      <c r="Y149" s="568" t="str">
        <f t="shared" ref="Y149:Y194" ca="1" si="52">IF(Y143="f",T149&amp;". "&amp;" "&amp;R149&amp;" "&amp;U149&amp;" "&amp;$AE$7,T149&amp;". "&amp;U149&amp;" "&amp;R149&amp;", "&amp;$AE$7)</f>
        <v>Tue. May , 2019</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May</v>
      </c>
      <c r="V150" s="184"/>
      <c r="W150" s="179"/>
      <c r="X150" s="430">
        <f t="shared" ref="X150:X194" ca="1" si="55">$AE$8+D150</f>
        <v>43585</v>
      </c>
      <c r="Y150" s="568" t="str">
        <f t="shared" ca="1" si="52"/>
        <v>Tue. May , 2019</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May</v>
      </c>
      <c r="V151" s="184"/>
      <c r="W151" s="179"/>
      <c r="X151" s="430">
        <f t="shared" ca="1" si="55"/>
        <v>43585</v>
      </c>
      <c r="Y151" s="568" t="str">
        <f t="shared" ca="1" si="52"/>
        <v>Tue. May , 2019</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May</v>
      </c>
      <c r="V152" s="184"/>
      <c r="W152" s="179"/>
      <c r="X152" s="430">
        <f t="shared" ca="1" si="55"/>
        <v>43585</v>
      </c>
      <c r="Y152" s="568" t="str">
        <f t="shared" ca="1" si="52"/>
        <v>Tue. May , 2019</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May</v>
      </c>
      <c r="V153" s="184"/>
      <c r="W153" s="179"/>
      <c r="X153" s="430">
        <f t="shared" ca="1" si="55"/>
        <v>43585</v>
      </c>
      <c r="Y153" s="568" t="str">
        <f t="shared" ca="1" si="52"/>
        <v>Tue. May , 2019</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May</v>
      </c>
      <c r="V154" s="184"/>
      <c r="W154" s="179"/>
      <c r="X154" s="430">
        <f t="shared" ca="1" si="55"/>
        <v>43585</v>
      </c>
      <c r="Y154" s="568" t="str">
        <f t="shared" ca="1" si="52"/>
        <v>Tue. May , 2019</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May</v>
      </c>
      <c r="V155" s="184"/>
      <c r="W155" s="179"/>
      <c r="X155" s="430">
        <f t="shared" ca="1" si="55"/>
        <v>43585</v>
      </c>
      <c r="Y155" s="568" t="str">
        <f t="shared" ca="1" si="52"/>
        <v>Tue. May , 2019</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May</v>
      </c>
      <c r="V156" s="184"/>
      <c r="W156" s="179"/>
      <c r="X156" s="430">
        <f t="shared" ca="1" si="55"/>
        <v>43585</v>
      </c>
      <c r="Y156" s="568" t="str">
        <f t="shared" ca="1" si="52"/>
        <v>Tue. May , 2019</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May</v>
      </c>
      <c r="V157" s="184"/>
      <c r="W157" s="179"/>
      <c r="X157" s="430">
        <f t="shared" ca="1" si="55"/>
        <v>43585</v>
      </c>
      <c r="Y157" s="568" t="str">
        <f t="shared" ca="1" si="52"/>
        <v>Tue. May , 2019</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May</v>
      </c>
      <c r="V158" s="184"/>
      <c r="W158" s="179"/>
      <c r="X158" s="430">
        <f t="shared" ca="1" si="55"/>
        <v>43585</v>
      </c>
      <c r="Y158" s="568" t="str">
        <f t="shared" ca="1" si="52"/>
        <v>Tue. May , 2019</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May</v>
      </c>
      <c r="V159" s="184"/>
      <c r="W159" s="179"/>
      <c r="X159" s="430">
        <f t="shared" ca="1" si="55"/>
        <v>43585</v>
      </c>
      <c r="Y159" s="568" t="str">
        <f t="shared" ca="1" si="52"/>
        <v>Tue. May , 2019</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May</v>
      </c>
      <c r="V160" s="184"/>
      <c r="W160" s="179"/>
      <c r="X160" s="430">
        <f t="shared" ca="1" si="55"/>
        <v>43585</v>
      </c>
      <c r="Y160" s="568" t="str">
        <f t="shared" ca="1" si="52"/>
        <v>Tue. May , 2019</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May</v>
      </c>
      <c r="V161" s="184"/>
      <c r="W161" s="179"/>
      <c r="X161" s="430">
        <f t="shared" ca="1" si="55"/>
        <v>43585</v>
      </c>
      <c r="Y161" s="568" t="str">
        <f t="shared" ca="1" si="52"/>
        <v>Tue. May , 2019</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May</v>
      </c>
      <c r="V162" s="184"/>
      <c r="W162" s="179"/>
      <c r="X162" s="430">
        <f t="shared" ca="1" si="55"/>
        <v>43585</v>
      </c>
      <c r="Y162" s="568" t="str">
        <f t="shared" ca="1" si="52"/>
        <v>Tue. May , 2019</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May</v>
      </c>
      <c r="V163" s="184"/>
      <c r="W163" s="179"/>
      <c r="X163" s="430">
        <f t="shared" ca="1" si="55"/>
        <v>43585</v>
      </c>
      <c r="Y163" s="568" t="str">
        <f t="shared" ca="1" si="52"/>
        <v>Tue. May , 2019</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May</v>
      </c>
      <c r="V164" s="184"/>
      <c r="W164" s="179"/>
      <c r="X164" s="430">
        <f t="shared" ca="1" si="55"/>
        <v>43585</v>
      </c>
      <c r="Y164" s="568" t="str">
        <f t="shared" ca="1" si="52"/>
        <v>Tue. May , 2019</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May</v>
      </c>
      <c r="V165" s="184"/>
      <c r="W165" s="179"/>
      <c r="X165" s="430">
        <f t="shared" ca="1" si="55"/>
        <v>43585</v>
      </c>
      <c r="Y165" s="568" t="str">
        <f t="shared" ca="1" si="52"/>
        <v>Tue. May , 2019</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May</v>
      </c>
      <c r="V166" s="184"/>
      <c r="W166" s="179"/>
      <c r="X166" s="430">
        <f t="shared" ca="1" si="55"/>
        <v>43585</v>
      </c>
      <c r="Y166" s="568" t="str">
        <f t="shared" ca="1" si="52"/>
        <v>Tue. May , 2019</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May</v>
      </c>
      <c r="V167" s="184"/>
      <c r="W167" s="179"/>
      <c r="X167" s="430">
        <f t="shared" ca="1" si="55"/>
        <v>43585</v>
      </c>
      <c r="Y167" s="568" t="str">
        <f t="shared" ca="1" si="52"/>
        <v>Tue. May , 2019</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May</v>
      </c>
      <c r="V168" s="184"/>
      <c r="W168" s="179"/>
      <c r="X168" s="430">
        <f t="shared" ca="1" si="55"/>
        <v>43585</v>
      </c>
      <c r="Y168" s="568" t="str">
        <f t="shared" ca="1" si="52"/>
        <v>Tue. May , 2019</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May</v>
      </c>
      <c r="V169" s="184"/>
      <c r="W169" s="179"/>
      <c r="X169" s="430">
        <f t="shared" ca="1" si="55"/>
        <v>43585</v>
      </c>
      <c r="Y169" s="568" t="str">
        <f t="shared" ca="1" si="52"/>
        <v>Tue. May , 2019</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May</v>
      </c>
      <c r="V170" s="184"/>
      <c r="W170" s="179"/>
      <c r="X170" s="430">
        <f t="shared" ca="1" si="55"/>
        <v>43585</v>
      </c>
      <c r="Y170" s="568" t="str">
        <f t="shared" ca="1" si="52"/>
        <v>Tue. May , 2019</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May</v>
      </c>
      <c r="V171" s="184"/>
      <c r="W171" s="179"/>
      <c r="X171" s="430">
        <f t="shared" ca="1" si="55"/>
        <v>43585</v>
      </c>
      <c r="Y171" s="568" t="str">
        <f t="shared" ca="1" si="52"/>
        <v>Tue. May , 2019</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May</v>
      </c>
      <c r="V172" s="184"/>
      <c r="W172" s="179"/>
      <c r="X172" s="430">
        <f t="shared" ca="1" si="55"/>
        <v>43585</v>
      </c>
      <c r="Y172" s="568" t="str">
        <f t="shared" ca="1" si="52"/>
        <v>Tue. May , 2019</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May</v>
      </c>
      <c r="V173" s="184"/>
      <c r="W173" s="179"/>
      <c r="X173" s="430">
        <f t="shared" ca="1" si="55"/>
        <v>43585</v>
      </c>
      <c r="Y173" s="568" t="str">
        <f t="shared" ca="1" si="52"/>
        <v>Tue. May , 2019</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May</v>
      </c>
      <c r="V174" s="184"/>
      <c r="W174" s="179"/>
      <c r="X174" s="430">
        <f t="shared" ca="1" si="55"/>
        <v>43585</v>
      </c>
      <c r="Y174" s="568" t="str">
        <f t="shared" ca="1" si="52"/>
        <v>Tue. May , 2019</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May</v>
      </c>
      <c r="V175" s="184"/>
      <c r="W175" s="179"/>
      <c r="X175" s="430">
        <f t="shared" ca="1" si="55"/>
        <v>43585</v>
      </c>
      <c r="Y175" s="568" t="str">
        <f t="shared" ca="1" si="52"/>
        <v>Tue. May , 2019</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May</v>
      </c>
      <c r="V176" s="184"/>
      <c r="W176" s="179"/>
      <c r="X176" s="430">
        <f t="shared" ca="1" si="55"/>
        <v>43585</v>
      </c>
      <c r="Y176" s="568" t="str">
        <f t="shared" ca="1" si="52"/>
        <v>Tue. May , 2019</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May</v>
      </c>
      <c r="V177" s="184"/>
      <c r="W177" s="179"/>
      <c r="X177" s="430">
        <f t="shared" ca="1" si="55"/>
        <v>43585</v>
      </c>
      <c r="Y177" s="568" t="str">
        <f t="shared" ca="1" si="52"/>
        <v>Tue. May , 2019</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May</v>
      </c>
      <c r="V178" s="184"/>
      <c r="W178" s="179"/>
      <c r="X178" s="430">
        <f t="shared" ca="1" si="55"/>
        <v>43585</v>
      </c>
      <c r="Y178" s="568" t="str">
        <f t="shared" ca="1" si="52"/>
        <v>Tue. May , 2019</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May</v>
      </c>
      <c r="V179" s="184"/>
      <c r="W179" s="179"/>
      <c r="X179" s="430">
        <f t="shared" ca="1" si="55"/>
        <v>43585</v>
      </c>
      <c r="Y179" s="568" t="str">
        <f t="shared" ca="1" si="52"/>
        <v>Tue. May , 2019</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May</v>
      </c>
      <c r="V180" s="184"/>
      <c r="W180" s="179"/>
      <c r="X180" s="430">
        <f t="shared" ca="1" si="55"/>
        <v>43585</v>
      </c>
      <c r="Y180" s="568" t="str">
        <f t="shared" ca="1" si="52"/>
        <v>Tue. May , 2019</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May</v>
      </c>
      <c r="V181" s="184"/>
      <c r="W181" s="179"/>
      <c r="X181" s="430">
        <f t="shared" ca="1" si="55"/>
        <v>43585</v>
      </c>
      <c r="Y181" s="568" t="str">
        <f t="shared" ca="1" si="52"/>
        <v>Tue. May , 2019</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May</v>
      </c>
      <c r="V182" s="184"/>
      <c r="W182" s="179"/>
      <c r="X182" s="430">
        <f t="shared" ca="1" si="55"/>
        <v>43585</v>
      </c>
      <c r="Y182" s="568" t="str">
        <f t="shared" ca="1" si="52"/>
        <v>Tue. May , 2019</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May</v>
      </c>
      <c r="V183" s="184"/>
      <c r="W183" s="179"/>
      <c r="X183" s="430">
        <f t="shared" ca="1" si="55"/>
        <v>43585</v>
      </c>
      <c r="Y183" s="568" t="str">
        <f t="shared" ca="1" si="52"/>
        <v>Tue. May , 2019</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May</v>
      </c>
      <c r="V184" s="184"/>
      <c r="W184" s="179"/>
      <c r="X184" s="430">
        <f t="shared" ca="1" si="55"/>
        <v>43585</v>
      </c>
      <c r="Y184" s="568" t="str">
        <f t="shared" ca="1" si="52"/>
        <v>Tue. May , 2019</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May</v>
      </c>
      <c r="V185" s="184"/>
      <c r="W185" s="179"/>
      <c r="X185" s="430">
        <f t="shared" ca="1" si="55"/>
        <v>43585</v>
      </c>
      <c r="Y185" s="568" t="str">
        <f t="shared" ca="1" si="52"/>
        <v>Tue. May , 2019</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May</v>
      </c>
      <c r="V186" s="184"/>
      <c r="W186" s="179"/>
      <c r="X186" s="430">
        <f t="shared" ca="1" si="55"/>
        <v>43585</v>
      </c>
      <c r="Y186" s="568" t="str">
        <f t="shared" ca="1" si="52"/>
        <v>Tue. May , 2019</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May</v>
      </c>
      <c r="V187" s="184"/>
      <c r="W187" s="179"/>
      <c r="X187" s="430">
        <f t="shared" ca="1" si="55"/>
        <v>43585</v>
      </c>
      <c r="Y187" s="568" t="str">
        <f t="shared" ca="1" si="52"/>
        <v>Tue. May , 2019</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May</v>
      </c>
      <c r="V188" s="184"/>
      <c r="W188" s="179"/>
      <c r="X188" s="430">
        <f t="shared" ca="1" si="55"/>
        <v>43585</v>
      </c>
      <c r="Y188" s="568" t="str">
        <f t="shared" ca="1" si="52"/>
        <v>Tue. May , 2019</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May</v>
      </c>
      <c r="V189" s="184"/>
      <c r="W189" s="179"/>
      <c r="X189" s="430">
        <f t="shared" ca="1" si="55"/>
        <v>43585</v>
      </c>
      <c r="Y189" s="568" t="str">
        <f t="shared" ca="1" si="52"/>
        <v>Tue. May , 2019</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May</v>
      </c>
      <c r="V190" s="184"/>
      <c r="W190" s="179"/>
      <c r="X190" s="430">
        <f t="shared" ca="1" si="55"/>
        <v>43585</v>
      </c>
      <c r="Y190" s="568" t="str">
        <f t="shared" ca="1" si="52"/>
        <v>Tue. May , 2019</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May</v>
      </c>
      <c r="V191" s="184"/>
      <c r="W191" s="179"/>
      <c r="X191" s="430">
        <f t="shared" ca="1" si="55"/>
        <v>43585</v>
      </c>
      <c r="Y191" s="568" t="str">
        <f t="shared" ca="1" si="52"/>
        <v>Tue. May , 2019</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May</v>
      </c>
      <c r="V192" s="184"/>
      <c r="W192" s="179"/>
      <c r="X192" s="430">
        <f t="shared" ca="1" si="55"/>
        <v>43585</v>
      </c>
      <c r="Y192" s="568" t="str">
        <f t="shared" ca="1" si="52"/>
        <v>Tue. May , 2019</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May</v>
      </c>
      <c r="V193" s="184"/>
      <c r="W193" s="179"/>
      <c r="X193" s="430">
        <f t="shared" ca="1" si="55"/>
        <v>43585</v>
      </c>
      <c r="Y193" s="568" t="str">
        <f t="shared" ca="1" si="52"/>
        <v>Tue. May , 2019</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May</v>
      </c>
      <c r="V194" s="184"/>
      <c r="W194" s="179"/>
      <c r="X194" s="430">
        <f t="shared" ca="1" si="55"/>
        <v>43585</v>
      </c>
      <c r="Y194" s="568" t="str">
        <f t="shared" ca="1" si="52"/>
        <v>Tue. May , 2019</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I27" sqref="I27"/>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0"/>
      <c r="U1" s="771"/>
      <c r="V1" s="771"/>
      <c r="W1" s="771"/>
      <c r="X1" s="771"/>
      <c r="Y1" s="771"/>
      <c r="Z1" s="771"/>
      <c r="AA1" s="771"/>
      <c r="AB1" s="771"/>
      <c r="AC1" s="771"/>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0" t="str">
        <f>Instructions!$B$5</f>
        <v>For more information, see:</v>
      </c>
      <c r="O2" s="831"/>
      <c r="P2" s="831"/>
      <c r="Q2" s="644" t="s">
        <v>389</v>
      </c>
      <c r="R2" s="610"/>
      <c r="S2" s="83"/>
      <c r="T2" s="772" t="s">
        <v>0</v>
      </c>
      <c r="U2" s="773"/>
      <c r="V2" s="773"/>
      <c r="W2" s="773"/>
      <c r="X2" s="773"/>
      <c r="Y2" s="773"/>
      <c r="Z2" s="773"/>
      <c r="AA2" s="773"/>
      <c r="AB2" s="773"/>
      <c r="AC2" s="773"/>
      <c r="AD2" s="773"/>
      <c r="AE2" s="773"/>
      <c r="AF2" s="773"/>
      <c r="AG2" s="773"/>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6" t="str">
        <f>'NTS ONLY_set_year'!$E$139</f>
        <v>Except in Quebec, self-employed individuals can use an automobile logbook maintained for a sample period to support motor vehicle expenses in certain cases.</v>
      </c>
      <c r="C3" s="827"/>
      <c r="D3" s="827"/>
      <c r="E3" s="827"/>
      <c r="F3" s="827"/>
      <c r="G3" s="827"/>
      <c r="H3" s="827"/>
      <c r="I3" s="827"/>
      <c r="J3" s="827"/>
      <c r="K3" s="827"/>
      <c r="L3" s="827"/>
      <c r="M3" s="827"/>
      <c r="N3" s="832" t="str">
        <f>Instructions!$B$6</f>
        <v>Car expenses and benefits  – A tax guide</v>
      </c>
      <c r="O3" s="833"/>
      <c r="P3" s="833"/>
      <c r="Q3" s="644" t="s">
        <v>390</v>
      </c>
      <c r="R3" s="610"/>
      <c r="S3" s="30"/>
      <c r="T3" s="179"/>
      <c r="U3" s="179"/>
      <c r="V3" s="179"/>
      <c r="W3" s="179"/>
      <c r="X3" s="179"/>
      <c r="Y3" s="184"/>
      <c r="Z3" s="184"/>
      <c r="AA3" s="184"/>
      <c r="AB3" s="185"/>
      <c r="AC3" s="184"/>
      <c r="AD3" s="323" t="str">
        <f ca="1">CELL("filename",AD3)</f>
        <v>C:\Users\atranfagli002\Documents\A-Publications\Tax Publications\Car Guide\2019\[pwc-electronic-car-log-2019-02-en.xlsx]06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7"/>
      <c r="C4" s="827"/>
      <c r="D4" s="827"/>
      <c r="E4" s="827"/>
      <c r="F4" s="827"/>
      <c r="G4" s="827"/>
      <c r="H4" s="827"/>
      <c r="I4" s="827"/>
      <c r="J4" s="827"/>
      <c r="K4" s="827"/>
      <c r="L4" s="827"/>
      <c r="M4" s="827"/>
      <c r="N4" s="828"/>
      <c r="O4" s="829"/>
      <c r="P4" s="829"/>
      <c r="Q4" s="829"/>
      <c r="R4" s="829"/>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1" t="str">
        <f ca="1">V17</f>
        <v>June, 2019</v>
      </c>
      <c r="C5" s="852"/>
      <c r="D5" s="852"/>
      <c r="E5" s="852"/>
      <c r="F5" s="852"/>
      <c r="G5" s="852"/>
      <c r="H5" s="853" t="str">
        <f>'NTS ONLY_set_year'!$E$136</f>
        <v>Type in yellow or amber cells only</v>
      </c>
      <c r="I5" s="854"/>
      <c r="J5" s="855"/>
      <c r="K5" s="856" t="str">
        <f>'NTS ONLY_set_year'!E46</f>
        <v>Complete this summary at the end of each month:</v>
      </c>
      <c r="L5" s="857"/>
      <c r="M5" s="857"/>
      <c r="N5" s="857"/>
      <c r="O5" s="857"/>
      <c r="P5" s="857"/>
      <c r="Q5" s="857"/>
      <c r="R5" s="858"/>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9" t="str">
        <f>'NTS ONLY_set_year'!$E$92</f>
        <v>Miscellaneous expenses</v>
      </c>
      <c r="L6" s="775"/>
      <c r="M6" s="775"/>
      <c r="N6" s="776"/>
      <c r="O6" s="860" t="str">
        <f>'NTS ONLY_set_year'!$E$17</f>
        <v>Amounts received</v>
      </c>
      <c r="P6" s="861"/>
      <c r="Q6" s="861"/>
      <c r="R6" s="862"/>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2019</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3" t="str">
        <f>'NTS ONLY_set_year'!$E$101</f>
        <v xml:space="preserve">Odometer: </v>
      </c>
      <c r="C7" s="864"/>
      <c r="D7" s="864"/>
      <c r="E7" s="865"/>
      <c r="F7" s="865"/>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2019</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1" t="str">
        <f>'NTS ONLY_set_year'!$E$27</f>
        <v>Car 1</v>
      </c>
      <c r="D8" s="872"/>
      <c r="E8" s="873" t="str">
        <f>'NTS ONLY_set_year'!$E$28</f>
        <v>Car 2</v>
      </c>
      <c r="F8" s="873"/>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43616</v>
      </c>
      <c r="AF8" s="179"/>
      <c r="AG8" s="241"/>
      <c r="AH8" s="229"/>
      <c r="AI8" s="241"/>
      <c r="AJ8" s="179"/>
      <c r="AK8" s="758" t="s">
        <v>41</v>
      </c>
      <c r="AL8" s="178"/>
      <c r="AM8" s="758" t="s">
        <v>42</v>
      </c>
      <c r="AN8" s="178"/>
      <c r="AO8" s="178"/>
      <c r="AP8" s="721" t="s">
        <v>43</v>
      </c>
      <c r="AQ8" s="758" t="s">
        <v>45</v>
      </c>
      <c r="AR8" s="758" t="s">
        <v>46</v>
      </c>
      <c r="AS8" s="758"/>
      <c r="AT8" s="758"/>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6"/>
      <c r="D9" s="825"/>
      <c r="E9" s="825"/>
      <c r="F9" s="825"/>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6"/>
      <c r="AL9" s="178"/>
      <c r="AM9" s="766"/>
      <c r="AN9" s="178"/>
      <c r="AO9" s="178"/>
      <c r="AP9" s="721"/>
      <c r="AQ9" s="766"/>
      <c r="AR9" s="766"/>
      <c r="AS9" s="766"/>
      <c r="AT9" s="766"/>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6"/>
      <c r="D10" s="825"/>
      <c r="E10" s="825"/>
      <c r="F10" s="825"/>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6"/>
      <c r="AL10" s="236"/>
      <c r="AM10" s="766"/>
      <c r="AN10" s="236"/>
      <c r="AO10" s="236"/>
      <c r="AP10" s="721"/>
      <c r="AQ10" s="766"/>
      <c r="AR10" s="766"/>
      <c r="AS10" s="766"/>
      <c r="AT10" s="766"/>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4"/>
      <c r="D11" s="835"/>
      <c r="E11" s="835"/>
      <c r="F11" s="835"/>
      <c r="G11" s="835"/>
      <c r="H11" s="835"/>
      <c r="I11" s="835"/>
      <c r="J11" s="836"/>
      <c r="K11" s="143"/>
      <c r="L11" s="97"/>
      <c r="M11" s="97" t="str">
        <f>'NTS ONLY_set_year'!$E$11</f>
        <v>Accident repair (business)</v>
      </c>
      <c r="N11" s="144"/>
      <c r="O11" s="144"/>
      <c r="P11" s="683"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6"/>
      <c r="AL11" s="236"/>
      <c r="AM11" s="766"/>
      <c r="AN11" s="236"/>
      <c r="AO11" s="236"/>
      <c r="AP11" s="721"/>
      <c r="AQ11" s="766"/>
      <c r="AR11" s="766"/>
      <c r="AS11" s="766"/>
      <c r="AT11" s="766"/>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7"/>
      <c r="D12" s="838"/>
      <c r="E12" s="838"/>
      <c r="F12" s="838"/>
      <c r="G12" s="838"/>
      <c r="H12" s="838"/>
      <c r="I12" s="838"/>
      <c r="J12" s="839"/>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6"/>
      <c r="AL12" s="236"/>
      <c r="AM12" s="766"/>
      <c r="AN12" s="236"/>
      <c r="AO12" s="236"/>
      <c r="AP12" s="721"/>
      <c r="AQ12" s="766"/>
      <c r="AR12" s="766"/>
      <c r="AS12" s="766"/>
      <c r="AT12" s="766"/>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6" t="str">
        <f>IF($X$16=$X$14,"",$V$7)</f>
        <v>Days in month vehicle is available for business or personal use</v>
      </c>
      <c r="D13" s="887"/>
      <c r="E13" s="887"/>
      <c r="F13" s="888"/>
      <c r="G13" s="874" t="str">
        <f>'NTS ONLY_set_year'!$E$119</f>
        <v>Special
notes:</v>
      </c>
      <c r="H13" s="840"/>
      <c r="I13" s="841"/>
      <c r="J13" s="841"/>
      <c r="K13" s="841"/>
      <c r="L13" s="841"/>
      <c r="M13" s="841"/>
      <c r="N13" s="841"/>
      <c r="O13" s="841"/>
      <c r="P13" s="841"/>
      <c r="Q13" s="841"/>
      <c r="R13" s="842"/>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7" t="s">
        <v>96</v>
      </c>
      <c r="AK13" s="766"/>
      <c r="AL13" s="236"/>
      <c r="AM13" s="766"/>
      <c r="AN13" s="236"/>
      <c r="AO13" s="236"/>
      <c r="AP13" s="721"/>
      <c r="AQ13" s="766"/>
      <c r="AR13" s="766"/>
      <c r="AS13" s="766"/>
      <c r="AT13" s="766"/>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89"/>
      <c r="D14" s="889"/>
      <c r="E14" s="889"/>
      <c r="F14" s="890"/>
      <c r="G14" s="875"/>
      <c r="H14" s="843"/>
      <c r="I14" s="843"/>
      <c r="J14" s="843"/>
      <c r="K14" s="843"/>
      <c r="L14" s="843"/>
      <c r="M14" s="843"/>
      <c r="N14" s="843"/>
      <c r="O14" s="843"/>
      <c r="P14" s="843"/>
      <c r="Q14" s="843"/>
      <c r="R14" s="844"/>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98"/>
      <c r="AK14" s="766"/>
      <c r="AL14" s="236"/>
      <c r="AM14" s="766"/>
      <c r="AN14" s="236"/>
      <c r="AO14" s="236"/>
      <c r="AP14" s="721"/>
      <c r="AQ14" s="766"/>
      <c r="AR14" s="766"/>
      <c r="AS14" s="766"/>
      <c r="AT14" s="766"/>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1"/>
      <c r="D15" s="891"/>
      <c r="E15" s="891"/>
      <c r="F15" s="892"/>
      <c r="G15" s="876"/>
      <c r="H15" s="843"/>
      <c r="I15" s="843"/>
      <c r="J15" s="843"/>
      <c r="K15" s="843"/>
      <c r="L15" s="843"/>
      <c r="M15" s="843"/>
      <c r="N15" s="843"/>
      <c r="O15" s="843"/>
      <c r="P15" s="843"/>
      <c r="Q15" s="843"/>
      <c r="R15" s="844"/>
      <c r="S15" s="5"/>
      <c r="T15" s="179"/>
      <c r="U15" s="179"/>
      <c r="V15" s="179"/>
      <c r="W15" s="179"/>
      <c r="X15" s="397"/>
      <c r="Y15" s="237"/>
      <c r="Z15" s="229" t="s">
        <v>21</v>
      </c>
      <c r="AA15" s="400" t="s">
        <v>100</v>
      </c>
      <c r="AB15" s="401" t="s">
        <v>112</v>
      </c>
      <c r="AC15" s="399"/>
      <c r="AD15" s="402"/>
      <c r="AE15" s="326"/>
      <c r="AF15" s="179"/>
      <c r="AG15" s="231"/>
      <c r="AH15" s="236"/>
      <c r="AI15" s="231"/>
      <c r="AJ15" s="899"/>
      <c r="AK15" s="766"/>
      <c r="AL15" s="185"/>
      <c r="AM15" s="766"/>
      <c r="AN15" s="185"/>
      <c r="AO15" s="236"/>
      <c r="AP15" s="721"/>
      <c r="AQ15" s="766"/>
      <c r="AR15" s="766"/>
      <c r="AS15" s="766"/>
      <c r="AT15" s="766"/>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6" t="str">
        <f ca="1">IF($X$14=$X$16,"",IF($AV$16=$AB$15,'NTS ONLY_set_year'!$E$19&amp;$AE$5,'NTS ONLY_set_year'!$E$75))</f>
        <v>If car is not available all month, you can indicate that on the annual summary rather than here</v>
      </c>
      <c r="C16" s="907"/>
      <c r="D16" s="907"/>
      <c r="E16" s="907"/>
      <c r="F16" s="907"/>
      <c r="G16" s="907"/>
      <c r="H16" s="907"/>
      <c r="I16" s="907"/>
      <c r="J16" s="908"/>
      <c r="K16" s="820" t="str">
        <f>'NTS ONLY_set_year'!$E$22</f>
        <v>Business kilometres</v>
      </c>
      <c r="L16" s="821"/>
      <c r="M16" s="822"/>
      <c r="N16" s="823" t="str">
        <f>'NTS ONLY_set_year'!$E$106</f>
        <v>Parking</v>
      </c>
      <c r="O16" s="760" t="str">
        <f>'NTS ONLY_set_year'!$E$70</f>
        <v>Fuel
and oil</v>
      </c>
      <c r="P16" s="760" t="str">
        <f>'NTS ONLY_set_year'!$E$97</f>
        <v>Normal repairs and maintenance</v>
      </c>
      <c r="Q16" s="760" t="str">
        <f>'NTS ONLY_set_year'!$E$105</f>
        <v>Other operating expenses (incl. licence, registration)</v>
      </c>
      <c r="R16" s="910"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6"/>
      <c r="AL16" s="178"/>
      <c r="AM16" s="766"/>
      <c r="AN16" s="178"/>
      <c r="AO16" s="178"/>
      <c r="AP16" s="721"/>
      <c r="AQ16" s="766"/>
      <c r="AR16" s="766"/>
      <c r="AS16" s="766"/>
      <c r="AT16" s="766"/>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7" t="str">
        <f>IF($X$16=$X$14,"",'NTS ONLY_set_year'!$E$134)</f>
        <v>to mark (below) days on which the car is not available for any use</v>
      </c>
      <c r="E17" s="848"/>
      <c r="F17" s="848"/>
      <c r="G17" s="848"/>
      <c r="H17" s="848"/>
      <c r="I17" s="849"/>
      <c r="J17" s="850"/>
      <c r="K17" s="903" t="str">
        <f>'NTS ONLY_set_year'!$E$98</f>
        <v>(No personal kilometres)</v>
      </c>
      <c r="L17" s="904"/>
      <c r="M17" s="905"/>
      <c r="N17" s="823"/>
      <c r="O17" s="760"/>
      <c r="P17" s="760"/>
      <c r="Q17" s="760"/>
      <c r="R17" s="910"/>
      <c r="S17" s="61"/>
      <c r="T17" s="179"/>
      <c r="U17" s="179"/>
      <c r="V17" s="653" t="str">
        <f ca="1">IF(Language="f",V19,V18)</f>
        <v>June, 2019</v>
      </c>
      <c r="W17" s="654"/>
      <c r="X17" s="594" t="s">
        <v>381</v>
      </c>
      <c r="Y17" s="241" t="s">
        <v>382</v>
      </c>
      <c r="Z17" s="243"/>
      <c r="AA17" s="241"/>
      <c r="AB17" s="243"/>
      <c r="AC17" s="179"/>
      <c r="AD17" s="179"/>
      <c r="AE17" s="408"/>
      <c r="AF17" s="179"/>
      <c r="AG17" s="179"/>
      <c r="AH17" s="178"/>
      <c r="AI17" s="179"/>
      <c r="AJ17" s="418"/>
      <c r="AK17" s="766"/>
      <c r="AL17" s="178"/>
      <c r="AM17" s="766"/>
      <c r="AN17" s="178"/>
      <c r="AO17" s="178"/>
      <c r="AP17" s="224"/>
      <c r="AQ17" s="766"/>
      <c r="AR17" s="766"/>
      <c r="AS17" s="766"/>
      <c r="AT17" s="766"/>
      <c r="AU17" s="419" t="s">
        <v>150</v>
      </c>
      <c r="AV17" s="361"/>
      <c r="AW17" s="817" t="s">
        <v>181</v>
      </c>
      <c r="AX17" s="178"/>
      <c r="AY17" s="178"/>
      <c r="AZ17" s="178"/>
      <c r="BA17" s="178"/>
      <c r="BB17" s="178"/>
      <c r="BC17" s="178"/>
      <c r="BD17" s="178"/>
      <c r="BE17" s="820" t="str">
        <f>'NTS ONLY_set_year'!$E$22</f>
        <v>Business kilometres</v>
      </c>
      <c r="BF17" s="821"/>
      <c r="BG17" s="822"/>
      <c r="BH17" s="823" t="str">
        <f>'NTS ONLY_set_year'!$E$106</f>
        <v>Parking</v>
      </c>
      <c r="BI17" s="760" t="str">
        <f>'NTS ONLY_set_year'!$E$70</f>
        <v>Fuel
and oil</v>
      </c>
      <c r="BJ17" s="760" t="str">
        <f>'NTS ONLY_set_year'!$E$97</f>
        <v>Normal repairs and maintenance</v>
      </c>
      <c r="BK17" s="760"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7" t="str">
        <f>IF($X$16=$X$14,"","▼
▼
▼")</f>
        <v>▼
▼
▼</v>
      </c>
      <c r="D18" s="877" t="str">
        <f>'NTS ONLY_set_year'!$E$64</f>
        <v>Enter each day as many times as needed
▼</v>
      </c>
      <c r="E18" s="878"/>
      <c r="F18" s="878"/>
      <c r="G18" s="879"/>
      <c r="H18" s="883" t="str">
        <f>'NTS ONLY_set_year'!$E$112</f>
        <v>A. 
Purpose and notes</v>
      </c>
      <c r="I18" s="883" t="str">
        <f>"B.
"&amp;'NTS ONLY_set_year'!E56</f>
        <v>B.
Departure
point</v>
      </c>
      <c r="J18" s="883" t="str">
        <f>"C.
"&amp;'NTS ONLY_set_year'!E57</f>
        <v>C.
Destination</v>
      </c>
      <c r="K18" s="14" t="str">
        <f>'NTS ONLY_set_year'!$E$121</f>
        <v>Start</v>
      </c>
      <c r="L18" s="15" t="str">
        <f>'NTS ONLY_set_year'!$E$59</f>
        <v>End</v>
      </c>
      <c r="M18" s="16" t="str">
        <f>'NTS ONLY_set_year'!$E$58</f>
        <v>Driven</v>
      </c>
      <c r="N18" s="824"/>
      <c r="O18" s="761"/>
      <c r="P18" s="589" t="str">
        <f>'NTS ONLY_set_year'!$E$73</f>
        <v>(Give details in A.)</v>
      </c>
      <c r="Q18" s="761"/>
      <c r="R18" s="911"/>
      <c r="S18" s="61"/>
      <c r="T18" s="179"/>
      <c r="U18" s="444" t="str">
        <f ca="1">TEXT($AE$8+1,"Mmmm")</f>
        <v>June</v>
      </c>
      <c r="V18" s="652" t="str">
        <f ca="1">AE6</f>
        <v>June, 2019</v>
      </c>
      <c r="W18" s="652"/>
      <c r="X18" s="594" t="s">
        <v>169</v>
      </c>
      <c r="Y18" s="179" t="s">
        <v>380</v>
      </c>
      <c r="Z18" s="245">
        <f ca="1">COUNTIF($Z$20:$Z$194,$Z$16)</f>
        <v>174</v>
      </c>
      <c r="AA18" s="179"/>
      <c r="AB18" s="179"/>
      <c r="AC18" s="179"/>
      <c r="AD18" s="179"/>
      <c r="AE18" s="422">
        <f ca="1">MATCH(99,AG20:AG1000,0)-1</f>
        <v>1</v>
      </c>
      <c r="AF18" s="179"/>
      <c r="AG18" s="179"/>
      <c r="AH18" s="178"/>
      <c r="AI18" s="179"/>
      <c r="AJ18" s="895" t="s">
        <v>95</v>
      </c>
      <c r="AK18" s="766"/>
      <c r="AL18" s="178"/>
      <c r="AM18" s="766"/>
      <c r="AN18" s="178"/>
      <c r="AO18" s="178"/>
      <c r="AP18" s="423">
        <f>MIN(AP20:AP194)</f>
        <v>999</v>
      </c>
      <c r="AQ18" s="766"/>
      <c r="AR18" s="766"/>
      <c r="AS18" s="766"/>
      <c r="AT18" s="766"/>
      <c r="AU18" s="893" t="s">
        <v>14</v>
      </c>
      <c r="AV18" s="893" t="s">
        <v>14</v>
      </c>
      <c r="AW18" s="818"/>
      <c r="AX18" s="178"/>
      <c r="AY18" s="178"/>
      <c r="AZ18" s="178"/>
      <c r="BA18" s="472"/>
      <c r="BB18" s="178"/>
      <c r="BC18" s="178"/>
      <c r="BD18" s="178"/>
      <c r="BE18" s="117"/>
      <c r="BF18" s="118"/>
      <c r="BG18" s="108"/>
      <c r="BH18" s="823"/>
      <c r="BI18" s="760"/>
      <c r="BJ18" s="760"/>
      <c r="BK18" s="760"/>
      <c r="BL18" s="424"/>
      <c r="BM18" s="536">
        <f>MAX(BM20:BN194)</f>
        <v>1</v>
      </c>
      <c r="BN18" s="424"/>
      <c r="BO18" s="178"/>
      <c r="BP18" s="179"/>
      <c r="BQ18" s="325"/>
      <c r="BR18" s="10"/>
      <c r="BS18" s="10"/>
      <c r="BT18" s="10"/>
      <c r="IU18" s="21"/>
    </row>
    <row r="19" spans="1:255" customFormat="1" ht="20.25" customHeight="1">
      <c r="A19" s="5"/>
      <c r="B19" s="110" t="str">
        <f>'NTS ONLY_set_year'!$E$115</f>
        <v>Row</v>
      </c>
      <c r="C19" s="868"/>
      <c r="D19" s="880"/>
      <c r="E19" s="881"/>
      <c r="F19" s="881"/>
      <c r="G19" s="882"/>
      <c r="H19" s="884"/>
      <c r="I19" s="885"/>
      <c r="J19" s="885"/>
      <c r="K19" s="845" t="str">
        <f>'NTS ONLY_set_year'!$E$127</f>
        <v>Totals</v>
      </c>
      <c r="L19" s="846"/>
      <c r="M19" s="473">
        <f ca="1">IF(ISERROR(BG20),0,BG20)</f>
        <v>0</v>
      </c>
      <c r="N19" s="114">
        <f ca="1">IF(ISERROR(BH20),0,BH20)</f>
        <v>0</v>
      </c>
      <c r="O19" s="114">
        <f ca="1">IF(ISERROR(BI20),0,BI20)</f>
        <v>0</v>
      </c>
      <c r="P19" s="114">
        <f ca="1">IF(ISERROR(BJ20),0,BJ20)</f>
        <v>0</v>
      </c>
      <c r="Q19" s="114">
        <f ca="1">IF(ISERROR(BK20),0,BK20)</f>
        <v>0</v>
      </c>
      <c r="R19" s="912"/>
      <c r="S19" s="61"/>
      <c r="T19" s="179"/>
      <c r="U19" s="179" t="str">
        <f ca="1">INDEX('NTS ONLY_set_year'!E:E,MATCH(U18,'NTS ONLY_set_year'!C:C,0))</f>
        <v>June</v>
      </c>
      <c r="V19" s="652" t="str">
        <f ca="1">U19&amp;" "&amp;Year_four_digits</f>
        <v>June 2019</v>
      </c>
      <c r="W19" s="652"/>
      <c r="X19" s="443" t="s">
        <v>169</v>
      </c>
      <c r="Y19" s="446" t="s">
        <v>170</v>
      </c>
      <c r="Z19" s="245" t="s">
        <v>34</v>
      </c>
      <c r="AA19" s="179"/>
      <c r="AB19" s="471" t="s">
        <v>182</v>
      </c>
      <c r="AC19" s="237"/>
      <c r="AD19" s="425" t="s">
        <v>35</v>
      </c>
      <c r="AE19" s="426"/>
      <c r="AF19" s="427"/>
      <c r="AG19" s="179"/>
      <c r="AH19" s="178"/>
      <c r="AI19" s="179"/>
      <c r="AJ19" s="896"/>
      <c r="AK19" s="766"/>
      <c r="AL19" s="428" t="str">
        <f>'NTS ONLY_set_year'!$E$42</f>
        <v>Check START</v>
      </c>
      <c r="AM19" s="766"/>
      <c r="AN19" s="428" t="str">
        <f>'NTS ONLY_set_year'!$E$39</f>
        <v>Check END</v>
      </c>
      <c r="AO19" s="178"/>
      <c r="AP19" s="429">
        <f ca="1">MIN(OFFSET($AP$19,MATCH($AP$18,$AP$20:$AP$195,0)+1,0,600,1))</f>
        <v>999</v>
      </c>
      <c r="AQ19" s="766"/>
      <c r="AR19" s="766"/>
      <c r="AS19" s="766"/>
      <c r="AT19" s="766"/>
      <c r="AU19" s="894"/>
      <c r="AV19" s="894"/>
      <c r="AW19" s="819"/>
      <c r="AX19" s="178"/>
      <c r="AY19" s="178"/>
      <c r="AZ19" s="178"/>
      <c r="BA19" s="178"/>
      <c r="BB19" s="178"/>
      <c r="BC19" s="178"/>
      <c r="BD19" s="178"/>
      <c r="BE19" s="14" t="str">
        <f>'NTS ONLY_set_year'!$E$121</f>
        <v>Start</v>
      </c>
      <c r="BF19" s="15" t="str">
        <f>'NTS ONLY_set_year'!$E$59</f>
        <v>End</v>
      </c>
      <c r="BG19" s="16" t="str">
        <f>'NTS ONLY_set_year'!$E$58</f>
        <v>Driven</v>
      </c>
      <c r="BH19" s="824"/>
      <c r="BI19" s="761"/>
      <c r="BJ19" s="761"/>
      <c r="BK19" s="761"/>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June 1, 2019</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June</v>
      </c>
      <c r="V20" s="179"/>
      <c r="W20" s="179"/>
      <c r="X20" s="430">
        <f ca="1">$AE$8+D20</f>
        <v>43617</v>
      </c>
      <c r="Y20" s="568" t="str">
        <f ca="1">IF(Y14="f",T20&amp;". "&amp;" "&amp;R20&amp;" "&amp;U20&amp;" "&amp;$AE$7,T20&amp;". "&amp;U20&amp;" "&amp;R20&amp;", "&amp;$AE$7)</f>
        <v>Sat. June 1, 2019</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5" t="str">
        <f ca="1">$AU$9</f>
        <v>Totals</v>
      </c>
      <c r="BF20" s="816"/>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June</v>
      </c>
      <c r="V21" s="184"/>
      <c r="W21" s="179"/>
      <c r="X21" s="430">
        <f ca="1">$AE$8+D21</f>
        <v>43616</v>
      </c>
      <c r="Y21" s="568" t="str">
        <f t="shared" ref="Y21:Y84" ca="1" si="14">IF(Y15="f",T21&amp;". "&amp;" "&amp;R21&amp;" "&amp;U21&amp;" "&amp;$AE$7,T21&amp;". "&amp;U21&amp;" "&amp;R21&amp;", "&amp;$AE$7)</f>
        <v>Fri. June , 2019</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June</v>
      </c>
      <c r="V22" s="184"/>
      <c r="W22" s="179"/>
      <c r="X22" s="430">
        <f t="shared" ref="X22:X85" ca="1" si="17">$AE$8+D22</f>
        <v>43616</v>
      </c>
      <c r="Y22" s="568" t="str">
        <f t="shared" ca="1" si="14"/>
        <v>Fri. June , 2019</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June</v>
      </c>
      <c r="V23" s="184"/>
      <c r="W23" s="179"/>
      <c r="X23" s="430">
        <f t="shared" ca="1" si="17"/>
        <v>43616</v>
      </c>
      <c r="Y23" s="568" t="str">
        <f t="shared" ca="1" si="14"/>
        <v>Fri. June , 2019</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June</v>
      </c>
      <c r="V24" s="184"/>
      <c r="W24" s="179"/>
      <c r="X24" s="430">
        <f t="shared" ca="1" si="17"/>
        <v>43616</v>
      </c>
      <c r="Y24" s="568" t="str">
        <f t="shared" ca="1" si="14"/>
        <v>Fri. June , 2019</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June</v>
      </c>
      <c r="V25" s="184"/>
      <c r="W25" s="179"/>
      <c r="X25" s="430">
        <f t="shared" ca="1" si="17"/>
        <v>43616</v>
      </c>
      <c r="Y25" s="568" t="str">
        <f t="shared" ca="1" si="14"/>
        <v>Fri. June , 2019</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June</v>
      </c>
      <c r="V26" s="184"/>
      <c r="W26" s="179"/>
      <c r="X26" s="430">
        <f t="shared" ca="1" si="17"/>
        <v>43616</v>
      </c>
      <c r="Y26" s="568" t="str">
        <f t="shared" ca="1" si="14"/>
        <v>Fri. June , 2019</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June</v>
      </c>
      <c r="V27" s="184"/>
      <c r="W27" s="179"/>
      <c r="X27" s="430">
        <f t="shared" ca="1" si="17"/>
        <v>43616</v>
      </c>
      <c r="Y27" s="568" t="str">
        <f t="shared" ca="1" si="14"/>
        <v>Fri. June , 2019</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June</v>
      </c>
      <c r="V28" s="184"/>
      <c r="W28" s="179"/>
      <c r="X28" s="430">
        <f t="shared" ca="1" si="17"/>
        <v>43616</v>
      </c>
      <c r="Y28" s="568" t="str">
        <f t="shared" ca="1" si="14"/>
        <v>Fri. June , 2019</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June</v>
      </c>
      <c r="V29" s="184"/>
      <c r="W29" s="179"/>
      <c r="X29" s="430">
        <f t="shared" ca="1" si="17"/>
        <v>43616</v>
      </c>
      <c r="Y29" s="568" t="str">
        <f t="shared" ca="1" si="14"/>
        <v>Fri. June , 2019</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June</v>
      </c>
      <c r="V30" s="184"/>
      <c r="W30" s="179"/>
      <c r="X30" s="430">
        <f t="shared" ca="1" si="17"/>
        <v>43616</v>
      </c>
      <c r="Y30" s="568" t="str">
        <f t="shared" ca="1" si="14"/>
        <v>Fri. June , 2019</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June</v>
      </c>
      <c r="V31" s="184"/>
      <c r="W31" s="179"/>
      <c r="X31" s="430">
        <f t="shared" ca="1" si="17"/>
        <v>43616</v>
      </c>
      <c r="Y31" s="568" t="str">
        <f t="shared" ca="1" si="14"/>
        <v>Fri. June , 2019</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June</v>
      </c>
      <c r="V32" s="184"/>
      <c r="W32" s="179"/>
      <c r="X32" s="430">
        <f t="shared" ca="1" si="17"/>
        <v>43616</v>
      </c>
      <c r="Y32" s="568" t="str">
        <f t="shared" ca="1" si="14"/>
        <v>Fri. June , 2019</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June</v>
      </c>
      <c r="V33" s="184"/>
      <c r="W33" s="179"/>
      <c r="X33" s="430">
        <f t="shared" ca="1" si="17"/>
        <v>43616</v>
      </c>
      <c r="Y33" s="568" t="str">
        <f t="shared" ca="1" si="14"/>
        <v>Fri. June , 2019</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June</v>
      </c>
      <c r="V34" s="184"/>
      <c r="W34" s="179"/>
      <c r="X34" s="430">
        <f t="shared" ca="1" si="17"/>
        <v>43616</v>
      </c>
      <c r="Y34" s="568" t="str">
        <f t="shared" ca="1" si="14"/>
        <v>Fri. June , 2019</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June</v>
      </c>
      <c r="V35" s="184"/>
      <c r="W35" s="179"/>
      <c r="X35" s="430">
        <f t="shared" ca="1" si="17"/>
        <v>43616</v>
      </c>
      <c r="Y35" s="568" t="str">
        <f t="shared" ca="1" si="14"/>
        <v>Fri. June , 2019</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June</v>
      </c>
      <c r="V36" s="184"/>
      <c r="W36" s="179"/>
      <c r="X36" s="430">
        <f t="shared" ca="1" si="17"/>
        <v>43616</v>
      </c>
      <c r="Y36" s="568" t="str">
        <f t="shared" ca="1" si="14"/>
        <v>Fri. June , 2019</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June</v>
      </c>
      <c r="V37" s="184"/>
      <c r="W37" s="179"/>
      <c r="X37" s="430">
        <f t="shared" ca="1" si="17"/>
        <v>43616</v>
      </c>
      <c r="Y37" s="568" t="str">
        <f t="shared" ca="1" si="14"/>
        <v>Fri. June , 2019</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June</v>
      </c>
      <c r="V38" s="184"/>
      <c r="W38" s="179"/>
      <c r="X38" s="430">
        <f t="shared" ca="1" si="17"/>
        <v>43616</v>
      </c>
      <c r="Y38" s="568" t="str">
        <f t="shared" ca="1" si="14"/>
        <v>Fri. June , 2019</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June</v>
      </c>
      <c r="V39" s="184"/>
      <c r="W39" s="179"/>
      <c r="X39" s="430">
        <f t="shared" ca="1" si="17"/>
        <v>43616</v>
      </c>
      <c r="Y39" s="568" t="str">
        <f t="shared" ca="1" si="14"/>
        <v>Fri. June , 2019</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June</v>
      </c>
      <c r="V40" s="184"/>
      <c r="W40" s="179"/>
      <c r="X40" s="430">
        <f t="shared" ca="1" si="17"/>
        <v>43616</v>
      </c>
      <c r="Y40" s="568" t="str">
        <f t="shared" ca="1" si="14"/>
        <v>Fri. June , 2019</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June</v>
      </c>
      <c r="V41" s="184"/>
      <c r="W41" s="179"/>
      <c r="X41" s="430">
        <f t="shared" ca="1" si="17"/>
        <v>43616</v>
      </c>
      <c r="Y41" s="568" t="str">
        <f t="shared" ca="1" si="14"/>
        <v>Fri. June , 2019</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June</v>
      </c>
      <c r="V42" s="184"/>
      <c r="W42" s="179"/>
      <c r="X42" s="430">
        <f t="shared" ca="1" si="17"/>
        <v>43616</v>
      </c>
      <c r="Y42" s="568" t="str">
        <f t="shared" ca="1" si="14"/>
        <v>Fri. June , 2019</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June</v>
      </c>
      <c r="V43" s="184"/>
      <c r="W43" s="179"/>
      <c r="X43" s="430">
        <f t="shared" ca="1" si="17"/>
        <v>43616</v>
      </c>
      <c r="Y43" s="568" t="str">
        <f t="shared" ca="1" si="14"/>
        <v>Fri. June , 2019</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June</v>
      </c>
      <c r="V44" s="184"/>
      <c r="W44" s="179"/>
      <c r="X44" s="430">
        <f t="shared" ca="1" si="17"/>
        <v>43616</v>
      </c>
      <c r="Y44" s="568" t="str">
        <f t="shared" ca="1" si="14"/>
        <v>Fri. June , 2019</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June</v>
      </c>
      <c r="V45" s="184"/>
      <c r="W45" s="179"/>
      <c r="X45" s="430">
        <f t="shared" ca="1" si="17"/>
        <v>43616</v>
      </c>
      <c r="Y45" s="568" t="str">
        <f t="shared" ca="1" si="14"/>
        <v>Fri. June , 2019</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June</v>
      </c>
      <c r="V46" s="184"/>
      <c r="W46" s="179"/>
      <c r="X46" s="430">
        <f t="shared" ca="1" si="17"/>
        <v>43616</v>
      </c>
      <c r="Y46" s="568" t="str">
        <f t="shared" ca="1" si="14"/>
        <v>Fri. June , 2019</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June</v>
      </c>
      <c r="V47" s="184"/>
      <c r="W47" s="179"/>
      <c r="X47" s="430">
        <f t="shared" ca="1" si="17"/>
        <v>43616</v>
      </c>
      <c r="Y47" s="568" t="str">
        <f t="shared" ca="1" si="14"/>
        <v>Fri. June , 2019</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June</v>
      </c>
      <c r="V48" s="184"/>
      <c r="W48" s="179"/>
      <c r="X48" s="430">
        <f t="shared" ca="1" si="17"/>
        <v>43616</v>
      </c>
      <c r="Y48" s="568" t="str">
        <f t="shared" ca="1" si="14"/>
        <v>Fri. June , 2019</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June</v>
      </c>
      <c r="V49" s="184"/>
      <c r="W49" s="179"/>
      <c r="X49" s="430">
        <f t="shared" ca="1" si="17"/>
        <v>43616</v>
      </c>
      <c r="Y49" s="568" t="str">
        <f t="shared" ca="1" si="14"/>
        <v>Fri. June , 2019</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June</v>
      </c>
      <c r="V50" s="184"/>
      <c r="W50" s="179"/>
      <c r="X50" s="430">
        <f t="shared" ca="1" si="17"/>
        <v>43616</v>
      </c>
      <c r="Y50" s="568" t="str">
        <f t="shared" ca="1" si="14"/>
        <v>Fri. June , 2019</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June</v>
      </c>
      <c r="V51" s="184"/>
      <c r="W51" s="179"/>
      <c r="X51" s="430">
        <f t="shared" ca="1" si="17"/>
        <v>43616</v>
      </c>
      <c r="Y51" s="568" t="str">
        <f t="shared" ca="1" si="14"/>
        <v>Fri. June , 2019</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June</v>
      </c>
      <c r="V52" s="184"/>
      <c r="W52" s="179"/>
      <c r="X52" s="430">
        <f t="shared" ca="1" si="17"/>
        <v>43616</v>
      </c>
      <c r="Y52" s="568" t="str">
        <f t="shared" ca="1" si="14"/>
        <v>Fri. June , 2019</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June</v>
      </c>
      <c r="V53" s="184"/>
      <c r="W53" s="179"/>
      <c r="X53" s="430">
        <f t="shared" ca="1" si="17"/>
        <v>43616</v>
      </c>
      <c r="Y53" s="568" t="str">
        <f t="shared" ca="1" si="14"/>
        <v>Fri. June , 2019</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June</v>
      </c>
      <c r="V54" s="184"/>
      <c r="W54" s="179"/>
      <c r="X54" s="430">
        <f t="shared" ca="1" si="17"/>
        <v>43616</v>
      </c>
      <c r="Y54" s="568" t="str">
        <f t="shared" ca="1" si="14"/>
        <v>Fri. June , 2019</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June</v>
      </c>
      <c r="V55" s="184"/>
      <c r="W55" s="179"/>
      <c r="X55" s="430">
        <f t="shared" ca="1" si="17"/>
        <v>43616</v>
      </c>
      <c r="Y55" s="568" t="str">
        <f t="shared" ca="1" si="14"/>
        <v>Fri. June , 2019</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June</v>
      </c>
      <c r="V56" s="184"/>
      <c r="W56" s="179"/>
      <c r="X56" s="430">
        <f t="shared" ca="1" si="17"/>
        <v>43616</v>
      </c>
      <c r="Y56" s="568" t="str">
        <f t="shared" ca="1" si="14"/>
        <v>Fri. June , 2019</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June</v>
      </c>
      <c r="V57" s="184"/>
      <c r="W57" s="179"/>
      <c r="X57" s="430">
        <f t="shared" ca="1" si="17"/>
        <v>43616</v>
      </c>
      <c r="Y57" s="568" t="str">
        <f t="shared" ca="1" si="14"/>
        <v>Fri. June , 2019</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June</v>
      </c>
      <c r="V58" s="184"/>
      <c r="W58" s="179"/>
      <c r="X58" s="430">
        <f t="shared" ca="1" si="17"/>
        <v>43616</v>
      </c>
      <c r="Y58" s="568" t="str">
        <f t="shared" ca="1" si="14"/>
        <v>Fri. June , 2019</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June</v>
      </c>
      <c r="V59" s="184"/>
      <c r="W59" s="179"/>
      <c r="X59" s="430">
        <f t="shared" ca="1" si="17"/>
        <v>43616</v>
      </c>
      <c r="Y59" s="568" t="str">
        <f t="shared" ca="1" si="14"/>
        <v>Fri. June , 2019</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June</v>
      </c>
      <c r="V60" s="184"/>
      <c r="W60" s="179"/>
      <c r="X60" s="430">
        <f t="shared" ca="1" si="17"/>
        <v>43616</v>
      </c>
      <c r="Y60" s="568" t="str">
        <f t="shared" ca="1" si="14"/>
        <v>Fri. June , 2019</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June</v>
      </c>
      <c r="V61" s="184"/>
      <c r="W61" s="179"/>
      <c r="X61" s="430">
        <f t="shared" ca="1" si="17"/>
        <v>43616</v>
      </c>
      <c r="Y61" s="568" t="str">
        <f t="shared" ca="1" si="14"/>
        <v>Fri. June , 2019</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June</v>
      </c>
      <c r="V62" s="184"/>
      <c r="W62" s="179"/>
      <c r="X62" s="430">
        <f t="shared" ca="1" si="17"/>
        <v>43616</v>
      </c>
      <c r="Y62" s="568" t="str">
        <f t="shared" ca="1" si="14"/>
        <v>Fri. June , 2019</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June</v>
      </c>
      <c r="V63" s="184"/>
      <c r="W63" s="179"/>
      <c r="X63" s="430">
        <f t="shared" ca="1" si="17"/>
        <v>43616</v>
      </c>
      <c r="Y63" s="568" t="str">
        <f t="shared" ca="1" si="14"/>
        <v>Fri. June , 2019</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June</v>
      </c>
      <c r="V64" s="184"/>
      <c r="W64" s="179"/>
      <c r="X64" s="430">
        <f t="shared" ca="1" si="17"/>
        <v>43616</v>
      </c>
      <c r="Y64" s="568" t="str">
        <f t="shared" ca="1" si="14"/>
        <v>Fri. June , 2019</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June</v>
      </c>
      <c r="V65" s="184"/>
      <c r="W65" s="179"/>
      <c r="X65" s="430">
        <f t="shared" ca="1" si="17"/>
        <v>43616</v>
      </c>
      <c r="Y65" s="568" t="str">
        <f t="shared" ca="1" si="14"/>
        <v>Fri. June , 2019</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June</v>
      </c>
      <c r="V66" s="184"/>
      <c r="W66" s="179"/>
      <c r="X66" s="430">
        <f t="shared" ca="1" si="17"/>
        <v>43616</v>
      </c>
      <c r="Y66" s="568" t="str">
        <f t="shared" ca="1" si="14"/>
        <v>Fri. June , 2019</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June</v>
      </c>
      <c r="V67" s="184"/>
      <c r="W67" s="179"/>
      <c r="X67" s="430">
        <f t="shared" ca="1" si="17"/>
        <v>43616</v>
      </c>
      <c r="Y67" s="568" t="str">
        <f t="shared" ca="1" si="14"/>
        <v>Fri. June , 2019</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June</v>
      </c>
      <c r="V68" s="184"/>
      <c r="W68" s="179"/>
      <c r="X68" s="430">
        <f t="shared" ca="1" si="17"/>
        <v>43616</v>
      </c>
      <c r="Y68" s="568" t="str">
        <f t="shared" ca="1" si="14"/>
        <v>Fri. June , 2019</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June</v>
      </c>
      <c r="V69" s="184"/>
      <c r="W69" s="179"/>
      <c r="X69" s="430">
        <f t="shared" ca="1" si="17"/>
        <v>43616</v>
      </c>
      <c r="Y69" s="568" t="str">
        <f t="shared" ca="1" si="14"/>
        <v>Fri. June , 2019</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June</v>
      </c>
      <c r="V70" s="184"/>
      <c r="W70" s="179"/>
      <c r="X70" s="430">
        <f t="shared" ca="1" si="17"/>
        <v>43616</v>
      </c>
      <c r="Y70" s="568" t="str">
        <f t="shared" ca="1" si="14"/>
        <v>Fri. June , 2019</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June</v>
      </c>
      <c r="V71" s="184"/>
      <c r="W71" s="179"/>
      <c r="X71" s="430">
        <f t="shared" ca="1" si="17"/>
        <v>43616</v>
      </c>
      <c r="Y71" s="568" t="str">
        <f t="shared" ca="1" si="14"/>
        <v>Fri. June , 2019</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June</v>
      </c>
      <c r="V72" s="184"/>
      <c r="W72" s="179"/>
      <c r="X72" s="430">
        <f t="shared" ca="1" si="17"/>
        <v>43616</v>
      </c>
      <c r="Y72" s="568" t="str">
        <f t="shared" ca="1" si="14"/>
        <v>Fri. June , 2019</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June</v>
      </c>
      <c r="V73" s="184"/>
      <c r="W73" s="179"/>
      <c r="X73" s="430">
        <f t="shared" ca="1" si="17"/>
        <v>43616</v>
      </c>
      <c r="Y73" s="568" t="str">
        <f t="shared" ca="1" si="14"/>
        <v>Fri. June , 2019</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June</v>
      </c>
      <c r="V74" s="184"/>
      <c r="W74" s="179"/>
      <c r="X74" s="430">
        <f t="shared" ca="1" si="17"/>
        <v>43616</v>
      </c>
      <c r="Y74" s="568" t="str">
        <f t="shared" ca="1" si="14"/>
        <v>Fri. June , 2019</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June</v>
      </c>
      <c r="V75" s="184"/>
      <c r="W75" s="179"/>
      <c r="X75" s="430">
        <f t="shared" ca="1" si="17"/>
        <v>43616</v>
      </c>
      <c r="Y75" s="568" t="str">
        <f t="shared" ca="1" si="14"/>
        <v>Fri. June , 2019</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June</v>
      </c>
      <c r="V76" s="184"/>
      <c r="W76" s="179"/>
      <c r="X76" s="430">
        <f t="shared" ca="1" si="17"/>
        <v>43616</v>
      </c>
      <c r="Y76" s="568" t="str">
        <f t="shared" ca="1" si="14"/>
        <v>Fri. June , 2019</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June</v>
      </c>
      <c r="V77" s="184"/>
      <c r="W77" s="179"/>
      <c r="X77" s="430">
        <f t="shared" ca="1" si="17"/>
        <v>43616</v>
      </c>
      <c r="Y77" s="568" t="str">
        <f t="shared" ca="1" si="14"/>
        <v>Fri. June , 2019</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June</v>
      </c>
      <c r="V78" s="184"/>
      <c r="W78" s="179"/>
      <c r="X78" s="430">
        <f t="shared" ca="1" si="17"/>
        <v>43616</v>
      </c>
      <c r="Y78" s="568" t="str">
        <f t="shared" ca="1" si="14"/>
        <v>Fri. June , 2019</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June</v>
      </c>
      <c r="V79" s="184"/>
      <c r="W79" s="179"/>
      <c r="X79" s="430">
        <f t="shared" ca="1" si="17"/>
        <v>43616</v>
      </c>
      <c r="Y79" s="568" t="str">
        <f t="shared" ca="1" si="14"/>
        <v>Fri. June , 2019</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June</v>
      </c>
      <c r="V80" s="184"/>
      <c r="W80" s="179"/>
      <c r="X80" s="430">
        <f t="shared" ca="1" si="17"/>
        <v>43616</v>
      </c>
      <c r="Y80" s="568" t="str">
        <f t="shared" ca="1" si="14"/>
        <v>Fri. June , 2019</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June</v>
      </c>
      <c r="V81" s="184"/>
      <c r="W81" s="179"/>
      <c r="X81" s="430">
        <f t="shared" ca="1" si="17"/>
        <v>43616</v>
      </c>
      <c r="Y81" s="568" t="str">
        <f t="shared" ca="1" si="14"/>
        <v>Fri. June , 2019</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June</v>
      </c>
      <c r="V82" s="184"/>
      <c r="W82" s="179"/>
      <c r="X82" s="430">
        <f t="shared" ca="1" si="17"/>
        <v>43616</v>
      </c>
      <c r="Y82" s="568" t="str">
        <f t="shared" ca="1" si="14"/>
        <v>Fri. June , 2019</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June</v>
      </c>
      <c r="V83" s="184"/>
      <c r="W83" s="179"/>
      <c r="X83" s="430">
        <f t="shared" ca="1" si="17"/>
        <v>43616</v>
      </c>
      <c r="Y83" s="568" t="str">
        <f t="shared" ca="1" si="14"/>
        <v>Fri. June , 2019</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June</v>
      </c>
      <c r="V84" s="184"/>
      <c r="W84" s="179"/>
      <c r="X84" s="430">
        <f t="shared" ca="1" si="17"/>
        <v>43616</v>
      </c>
      <c r="Y84" s="568" t="str">
        <f t="shared" ca="1" si="14"/>
        <v>Fri. June , 2019</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June</v>
      </c>
      <c r="V85" s="184"/>
      <c r="W85" s="179"/>
      <c r="X85" s="430">
        <f t="shared" ca="1" si="17"/>
        <v>43616</v>
      </c>
      <c r="Y85" s="568" t="str">
        <f t="shared" ref="Y85:Y148" ca="1" si="33">IF(Y79="f",T85&amp;". "&amp;" "&amp;R85&amp;" "&amp;U85&amp;" "&amp;$AE$7,T85&amp;". "&amp;U85&amp;" "&amp;R85&amp;", "&amp;$AE$7)</f>
        <v>Fri. June , 2019</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June</v>
      </c>
      <c r="V86" s="184"/>
      <c r="W86" s="179"/>
      <c r="X86" s="430">
        <f t="shared" ref="X86:X149" ca="1" si="36">$AE$8+D86</f>
        <v>43616</v>
      </c>
      <c r="Y86" s="568" t="str">
        <f t="shared" ca="1" si="33"/>
        <v>Fri. June , 2019</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June</v>
      </c>
      <c r="V87" s="184"/>
      <c r="W87" s="179"/>
      <c r="X87" s="430">
        <f t="shared" ca="1" si="36"/>
        <v>43616</v>
      </c>
      <c r="Y87" s="568" t="str">
        <f t="shared" ca="1" si="33"/>
        <v>Fri. June , 2019</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June</v>
      </c>
      <c r="V88" s="184"/>
      <c r="W88" s="179"/>
      <c r="X88" s="430">
        <f t="shared" ca="1" si="36"/>
        <v>43616</v>
      </c>
      <c r="Y88" s="568" t="str">
        <f t="shared" ca="1" si="33"/>
        <v>Fri. June , 2019</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June</v>
      </c>
      <c r="V89" s="184"/>
      <c r="W89" s="179"/>
      <c r="X89" s="430">
        <f t="shared" ca="1" si="36"/>
        <v>43616</v>
      </c>
      <c r="Y89" s="568" t="str">
        <f t="shared" ca="1" si="33"/>
        <v>Fri. June , 2019</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June</v>
      </c>
      <c r="V90" s="184"/>
      <c r="W90" s="179"/>
      <c r="X90" s="430">
        <f t="shared" ca="1" si="36"/>
        <v>43616</v>
      </c>
      <c r="Y90" s="568" t="str">
        <f t="shared" ca="1" si="33"/>
        <v>Fri. June , 2019</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June</v>
      </c>
      <c r="V91" s="184"/>
      <c r="W91" s="179"/>
      <c r="X91" s="430">
        <f t="shared" ca="1" si="36"/>
        <v>43616</v>
      </c>
      <c r="Y91" s="568" t="str">
        <f t="shared" ca="1" si="33"/>
        <v>Fri. June , 2019</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June</v>
      </c>
      <c r="V92" s="184"/>
      <c r="W92" s="179"/>
      <c r="X92" s="430">
        <f t="shared" ca="1" si="36"/>
        <v>43616</v>
      </c>
      <c r="Y92" s="568" t="str">
        <f t="shared" ca="1" si="33"/>
        <v>Fri. June , 2019</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June</v>
      </c>
      <c r="V93" s="184"/>
      <c r="W93" s="179"/>
      <c r="X93" s="430">
        <f t="shared" ca="1" si="36"/>
        <v>43616</v>
      </c>
      <c r="Y93" s="568" t="str">
        <f t="shared" ca="1" si="33"/>
        <v>Fri. June , 2019</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June</v>
      </c>
      <c r="V94" s="184"/>
      <c r="W94" s="179"/>
      <c r="X94" s="430">
        <f t="shared" ca="1" si="36"/>
        <v>43616</v>
      </c>
      <c r="Y94" s="568" t="str">
        <f t="shared" ca="1" si="33"/>
        <v>Fri. June , 2019</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June</v>
      </c>
      <c r="V95" s="184"/>
      <c r="W95" s="179"/>
      <c r="X95" s="430">
        <f t="shared" ca="1" si="36"/>
        <v>43616</v>
      </c>
      <c r="Y95" s="568" t="str">
        <f t="shared" ca="1" si="33"/>
        <v>Fri. June , 2019</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June</v>
      </c>
      <c r="V96" s="184"/>
      <c r="W96" s="179"/>
      <c r="X96" s="430">
        <f t="shared" ca="1" si="36"/>
        <v>43616</v>
      </c>
      <c r="Y96" s="568" t="str">
        <f t="shared" ca="1" si="33"/>
        <v>Fri. June , 2019</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June</v>
      </c>
      <c r="V97" s="184"/>
      <c r="W97" s="179"/>
      <c r="X97" s="430">
        <f t="shared" ca="1" si="36"/>
        <v>43616</v>
      </c>
      <c r="Y97" s="568" t="str">
        <f t="shared" ca="1" si="33"/>
        <v>Fri. June , 2019</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June</v>
      </c>
      <c r="V98" s="184"/>
      <c r="W98" s="179"/>
      <c r="X98" s="430">
        <f t="shared" ca="1" si="36"/>
        <v>43616</v>
      </c>
      <c r="Y98" s="568" t="str">
        <f t="shared" ca="1" si="33"/>
        <v>Fri. June , 2019</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June</v>
      </c>
      <c r="V99" s="184"/>
      <c r="W99" s="179"/>
      <c r="X99" s="430">
        <f t="shared" ca="1" si="36"/>
        <v>43616</v>
      </c>
      <c r="Y99" s="568" t="str">
        <f t="shared" ca="1" si="33"/>
        <v>Fri. June , 2019</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June</v>
      </c>
      <c r="V100" s="184"/>
      <c r="W100" s="179"/>
      <c r="X100" s="430">
        <f t="shared" ca="1" si="36"/>
        <v>43616</v>
      </c>
      <c r="Y100" s="568" t="str">
        <f t="shared" ca="1" si="33"/>
        <v>Fri. June , 2019</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June</v>
      </c>
      <c r="V101" s="184"/>
      <c r="W101" s="179"/>
      <c r="X101" s="430">
        <f t="shared" ca="1" si="36"/>
        <v>43616</v>
      </c>
      <c r="Y101" s="568" t="str">
        <f t="shared" ca="1" si="33"/>
        <v>Fri. June , 2019</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June</v>
      </c>
      <c r="V102" s="184"/>
      <c r="W102" s="179"/>
      <c r="X102" s="430">
        <f t="shared" ca="1" si="36"/>
        <v>43616</v>
      </c>
      <c r="Y102" s="568" t="str">
        <f t="shared" ca="1" si="33"/>
        <v>Fri. June , 2019</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June</v>
      </c>
      <c r="V103" s="184"/>
      <c r="W103" s="179"/>
      <c r="X103" s="430">
        <f t="shared" ca="1" si="36"/>
        <v>43616</v>
      </c>
      <c r="Y103" s="568" t="str">
        <f t="shared" ca="1" si="33"/>
        <v>Fri. June , 2019</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June</v>
      </c>
      <c r="V104" s="184"/>
      <c r="W104" s="179"/>
      <c r="X104" s="430">
        <f t="shared" ca="1" si="36"/>
        <v>43616</v>
      </c>
      <c r="Y104" s="568" t="str">
        <f t="shared" ca="1" si="33"/>
        <v>Fri. June , 2019</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June</v>
      </c>
      <c r="V105" s="184"/>
      <c r="W105" s="179"/>
      <c r="X105" s="430">
        <f t="shared" ca="1" si="36"/>
        <v>43616</v>
      </c>
      <c r="Y105" s="568" t="str">
        <f t="shared" ca="1" si="33"/>
        <v>Fri. June , 2019</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June</v>
      </c>
      <c r="V106" s="184"/>
      <c r="W106" s="179"/>
      <c r="X106" s="430">
        <f t="shared" ca="1" si="36"/>
        <v>43616</v>
      </c>
      <c r="Y106" s="568" t="str">
        <f t="shared" ca="1" si="33"/>
        <v>Fri. June , 2019</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June</v>
      </c>
      <c r="V107" s="184"/>
      <c r="W107" s="179"/>
      <c r="X107" s="430">
        <f t="shared" ca="1" si="36"/>
        <v>43616</v>
      </c>
      <c r="Y107" s="568" t="str">
        <f t="shared" ca="1" si="33"/>
        <v>Fri. June , 2019</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June</v>
      </c>
      <c r="V108" s="184"/>
      <c r="W108" s="179"/>
      <c r="X108" s="430">
        <f t="shared" ca="1" si="36"/>
        <v>43616</v>
      </c>
      <c r="Y108" s="568" t="str">
        <f t="shared" ca="1" si="33"/>
        <v>Fri. June , 2019</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June</v>
      </c>
      <c r="V109" s="184"/>
      <c r="W109" s="179"/>
      <c r="X109" s="430">
        <f t="shared" ca="1" si="36"/>
        <v>43616</v>
      </c>
      <c r="Y109" s="568" t="str">
        <f t="shared" ca="1" si="33"/>
        <v>Fri. June , 2019</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June</v>
      </c>
      <c r="V110" s="184"/>
      <c r="W110" s="179"/>
      <c r="X110" s="430">
        <f t="shared" ca="1" si="36"/>
        <v>43616</v>
      </c>
      <c r="Y110" s="568" t="str">
        <f t="shared" ca="1" si="33"/>
        <v>Fri. June , 2019</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June</v>
      </c>
      <c r="V111" s="184"/>
      <c r="W111" s="179"/>
      <c r="X111" s="430">
        <f t="shared" ca="1" si="36"/>
        <v>43616</v>
      </c>
      <c r="Y111" s="568" t="str">
        <f t="shared" ca="1" si="33"/>
        <v>Fri. June , 2019</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June</v>
      </c>
      <c r="V112" s="184"/>
      <c r="W112" s="179"/>
      <c r="X112" s="430">
        <f t="shared" ca="1" si="36"/>
        <v>43616</v>
      </c>
      <c r="Y112" s="568" t="str">
        <f t="shared" ca="1" si="33"/>
        <v>Fri. June , 2019</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June</v>
      </c>
      <c r="V113" s="184"/>
      <c r="W113" s="179"/>
      <c r="X113" s="430">
        <f t="shared" ca="1" si="36"/>
        <v>43616</v>
      </c>
      <c r="Y113" s="568" t="str">
        <f t="shared" ca="1" si="33"/>
        <v>Fri. June , 2019</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June</v>
      </c>
      <c r="V114" s="184"/>
      <c r="W114" s="179"/>
      <c r="X114" s="430">
        <f t="shared" ca="1" si="36"/>
        <v>43616</v>
      </c>
      <c r="Y114" s="568" t="str">
        <f t="shared" ca="1" si="33"/>
        <v>Fri. June , 2019</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June</v>
      </c>
      <c r="V115" s="184"/>
      <c r="W115" s="179"/>
      <c r="X115" s="430">
        <f t="shared" ca="1" si="36"/>
        <v>43616</v>
      </c>
      <c r="Y115" s="568" t="str">
        <f t="shared" ca="1" si="33"/>
        <v>Fri. June , 2019</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June</v>
      </c>
      <c r="V116" s="184"/>
      <c r="W116" s="179"/>
      <c r="X116" s="430">
        <f t="shared" ca="1" si="36"/>
        <v>43616</v>
      </c>
      <c r="Y116" s="568" t="str">
        <f t="shared" ca="1" si="33"/>
        <v>Fri. June , 2019</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June</v>
      </c>
      <c r="V117" s="184"/>
      <c r="W117" s="179"/>
      <c r="X117" s="430">
        <f t="shared" ca="1" si="36"/>
        <v>43616</v>
      </c>
      <c r="Y117" s="568" t="str">
        <f t="shared" ca="1" si="33"/>
        <v>Fri. June , 2019</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June</v>
      </c>
      <c r="V118" s="184"/>
      <c r="W118" s="179"/>
      <c r="X118" s="430">
        <f t="shared" ca="1" si="36"/>
        <v>43616</v>
      </c>
      <c r="Y118" s="568" t="str">
        <f t="shared" ca="1" si="33"/>
        <v>Fri. June , 2019</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June</v>
      </c>
      <c r="V119" s="184"/>
      <c r="W119" s="179"/>
      <c r="X119" s="430">
        <f t="shared" ca="1" si="36"/>
        <v>43616</v>
      </c>
      <c r="Y119" s="568" t="str">
        <f t="shared" ca="1" si="33"/>
        <v>Fri. June , 2019</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June</v>
      </c>
      <c r="V120" s="184"/>
      <c r="W120" s="179"/>
      <c r="X120" s="430">
        <f t="shared" ca="1" si="36"/>
        <v>43616</v>
      </c>
      <c r="Y120" s="568" t="str">
        <f t="shared" ca="1" si="33"/>
        <v>Fri. June , 2019</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June</v>
      </c>
      <c r="V121" s="184"/>
      <c r="W121" s="179"/>
      <c r="X121" s="430">
        <f t="shared" ca="1" si="36"/>
        <v>43616</v>
      </c>
      <c r="Y121" s="568" t="str">
        <f t="shared" ca="1" si="33"/>
        <v>Fri. June , 2019</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June</v>
      </c>
      <c r="V122" s="184"/>
      <c r="W122" s="179"/>
      <c r="X122" s="430">
        <f t="shared" ca="1" si="36"/>
        <v>43616</v>
      </c>
      <c r="Y122" s="568" t="str">
        <f t="shared" ca="1" si="33"/>
        <v>Fri. June , 2019</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June</v>
      </c>
      <c r="V123" s="184"/>
      <c r="W123" s="179"/>
      <c r="X123" s="430">
        <f t="shared" ca="1" si="36"/>
        <v>43616</v>
      </c>
      <c r="Y123" s="568" t="str">
        <f t="shared" ca="1" si="33"/>
        <v>Fri. June , 2019</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June</v>
      </c>
      <c r="V124" s="184"/>
      <c r="W124" s="179"/>
      <c r="X124" s="430">
        <f t="shared" ca="1" si="36"/>
        <v>43616</v>
      </c>
      <c r="Y124" s="568" t="str">
        <f t="shared" ca="1" si="33"/>
        <v>Fri. June , 2019</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June</v>
      </c>
      <c r="V125" s="184"/>
      <c r="W125" s="179"/>
      <c r="X125" s="430">
        <f t="shared" ca="1" si="36"/>
        <v>43616</v>
      </c>
      <c r="Y125" s="568" t="str">
        <f t="shared" ca="1" si="33"/>
        <v>Fri. June , 2019</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June</v>
      </c>
      <c r="V126" s="184"/>
      <c r="W126" s="179"/>
      <c r="X126" s="430">
        <f t="shared" ca="1" si="36"/>
        <v>43616</v>
      </c>
      <c r="Y126" s="568" t="str">
        <f t="shared" ca="1" si="33"/>
        <v>Fri. June , 2019</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June</v>
      </c>
      <c r="V127" s="184"/>
      <c r="W127" s="179"/>
      <c r="X127" s="430">
        <f t="shared" ca="1" si="36"/>
        <v>43616</v>
      </c>
      <c r="Y127" s="568" t="str">
        <f t="shared" ca="1" si="33"/>
        <v>Fri. June , 2019</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June</v>
      </c>
      <c r="V128" s="184"/>
      <c r="W128" s="179"/>
      <c r="X128" s="430">
        <f t="shared" ca="1" si="36"/>
        <v>43616</v>
      </c>
      <c r="Y128" s="568" t="str">
        <f t="shared" ca="1" si="33"/>
        <v>Fri. June , 2019</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June</v>
      </c>
      <c r="V129" s="184"/>
      <c r="W129" s="179"/>
      <c r="X129" s="430">
        <f t="shared" ca="1" si="36"/>
        <v>43616</v>
      </c>
      <c r="Y129" s="568" t="str">
        <f t="shared" ca="1" si="33"/>
        <v>Fri. June , 2019</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June</v>
      </c>
      <c r="V130" s="184"/>
      <c r="W130" s="179"/>
      <c r="X130" s="430">
        <f t="shared" ca="1" si="36"/>
        <v>43616</v>
      </c>
      <c r="Y130" s="568" t="str">
        <f t="shared" ca="1" si="33"/>
        <v>Fri. June , 2019</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June</v>
      </c>
      <c r="V131" s="184"/>
      <c r="W131" s="179"/>
      <c r="X131" s="430">
        <f t="shared" ca="1" si="36"/>
        <v>43616</v>
      </c>
      <c r="Y131" s="568" t="str">
        <f t="shared" ca="1" si="33"/>
        <v>Fri. June , 2019</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June</v>
      </c>
      <c r="V132" s="184"/>
      <c r="W132" s="179"/>
      <c r="X132" s="430">
        <f t="shared" ca="1" si="36"/>
        <v>43616</v>
      </c>
      <c r="Y132" s="568" t="str">
        <f t="shared" ca="1" si="33"/>
        <v>Fri. June , 2019</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June</v>
      </c>
      <c r="V133" s="184"/>
      <c r="W133" s="179"/>
      <c r="X133" s="430">
        <f t="shared" ca="1" si="36"/>
        <v>43616</v>
      </c>
      <c r="Y133" s="568" t="str">
        <f t="shared" ca="1" si="33"/>
        <v>Fri. June , 2019</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June</v>
      </c>
      <c r="V134" s="184"/>
      <c r="W134" s="179"/>
      <c r="X134" s="430">
        <f t="shared" ca="1" si="36"/>
        <v>43616</v>
      </c>
      <c r="Y134" s="568" t="str">
        <f t="shared" ca="1" si="33"/>
        <v>Fri. June , 2019</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June</v>
      </c>
      <c r="V135" s="184"/>
      <c r="W135" s="179"/>
      <c r="X135" s="430">
        <f t="shared" ca="1" si="36"/>
        <v>43616</v>
      </c>
      <c r="Y135" s="568" t="str">
        <f t="shared" ca="1" si="33"/>
        <v>Fri. June , 2019</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June</v>
      </c>
      <c r="V136" s="184"/>
      <c r="W136" s="179"/>
      <c r="X136" s="430">
        <f t="shared" ca="1" si="36"/>
        <v>43616</v>
      </c>
      <c r="Y136" s="568" t="str">
        <f t="shared" ca="1" si="33"/>
        <v>Fri. June , 2019</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June</v>
      </c>
      <c r="V137" s="184"/>
      <c r="W137" s="179"/>
      <c r="X137" s="430">
        <f t="shared" ca="1" si="36"/>
        <v>43616</v>
      </c>
      <c r="Y137" s="568" t="str">
        <f t="shared" ca="1" si="33"/>
        <v>Fri. June , 2019</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June</v>
      </c>
      <c r="V138" s="184"/>
      <c r="W138" s="179"/>
      <c r="X138" s="430">
        <f t="shared" ca="1" si="36"/>
        <v>43616</v>
      </c>
      <c r="Y138" s="568" t="str">
        <f t="shared" ca="1" si="33"/>
        <v>Fri. June , 2019</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June</v>
      </c>
      <c r="V139" s="184"/>
      <c r="W139" s="179"/>
      <c r="X139" s="430">
        <f t="shared" ca="1" si="36"/>
        <v>43616</v>
      </c>
      <c r="Y139" s="568" t="str">
        <f t="shared" ca="1" si="33"/>
        <v>Fri. June , 2019</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June</v>
      </c>
      <c r="V140" s="184"/>
      <c r="W140" s="179"/>
      <c r="X140" s="430">
        <f t="shared" ca="1" si="36"/>
        <v>43616</v>
      </c>
      <c r="Y140" s="568" t="str">
        <f t="shared" ca="1" si="33"/>
        <v>Fri. June , 2019</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June</v>
      </c>
      <c r="V141" s="184"/>
      <c r="W141" s="179"/>
      <c r="X141" s="430">
        <f t="shared" ca="1" si="36"/>
        <v>43616</v>
      </c>
      <c r="Y141" s="568" t="str">
        <f t="shared" ca="1" si="33"/>
        <v>Fri. June , 2019</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June</v>
      </c>
      <c r="V142" s="184"/>
      <c r="W142" s="179"/>
      <c r="X142" s="430">
        <f t="shared" ca="1" si="36"/>
        <v>43616</v>
      </c>
      <c r="Y142" s="568" t="str">
        <f t="shared" ca="1" si="33"/>
        <v>Fri. June , 2019</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June</v>
      </c>
      <c r="V143" s="184"/>
      <c r="W143" s="179"/>
      <c r="X143" s="430">
        <f t="shared" ca="1" si="36"/>
        <v>43616</v>
      </c>
      <c r="Y143" s="568" t="str">
        <f t="shared" ca="1" si="33"/>
        <v>Fri. June , 2019</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June</v>
      </c>
      <c r="V144" s="184"/>
      <c r="W144" s="179"/>
      <c r="X144" s="430">
        <f t="shared" ca="1" si="36"/>
        <v>43616</v>
      </c>
      <c r="Y144" s="568" t="str">
        <f t="shared" ca="1" si="33"/>
        <v>Fri. June , 2019</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June</v>
      </c>
      <c r="V145" s="184"/>
      <c r="W145" s="179"/>
      <c r="X145" s="430">
        <f t="shared" ca="1" si="36"/>
        <v>43616</v>
      </c>
      <c r="Y145" s="568" t="str">
        <f t="shared" ca="1" si="33"/>
        <v>Fri. June , 2019</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June</v>
      </c>
      <c r="V146" s="184"/>
      <c r="W146" s="179"/>
      <c r="X146" s="430">
        <f t="shared" ca="1" si="36"/>
        <v>43616</v>
      </c>
      <c r="Y146" s="568" t="str">
        <f t="shared" ca="1" si="33"/>
        <v>Fri. June , 2019</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June</v>
      </c>
      <c r="V147" s="184"/>
      <c r="W147" s="179"/>
      <c r="X147" s="430">
        <f t="shared" ca="1" si="36"/>
        <v>43616</v>
      </c>
      <c r="Y147" s="568" t="str">
        <f t="shared" ca="1" si="33"/>
        <v>Fri. June , 2019</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June</v>
      </c>
      <c r="V148" s="184"/>
      <c r="W148" s="179"/>
      <c r="X148" s="430">
        <f t="shared" ca="1" si="36"/>
        <v>43616</v>
      </c>
      <c r="Y148" s="568" t="str">
        <f t="shared" ca="1" si="33"/>
        <v>Fri. June , 2019</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June</v>
      </c>
      <c r="V149" s="184"/>
      <c r="W149" s="179"/>
      <c r="X149" s="430">
        <f t="shared" ca="1" si="36"/>
        <v>43616</v>
      </c>
      <c r="Y149" s="568" t="str">
        <f t="shared" ref="Y149:Y194" ca="1" si="52">IF(Y143="f",T149&amp;". "&amp;" "&amp;R149&amp;" "&amp;U149&amp;" "&amp;$AE$7,T149&amp;". "&amp;U149&amp;" "&amp;R149&amp;", "&amp;$AE$7)</f>
        <v>Fri. June , 2019</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June</v>
      </c>
      <c r="V150" s="184"/>
      <c r="W150" s="179"/>
      <c r="X150" s="430">
        <f t="shared" ref="X150:X194" ca="1" si="55">$AE$8+D150</f>
        <v>43616</v>
      </c>
      <c r="Y150" s="568" t="str">
        <f t="shared" ca="1" si="52"/>
        <v>Fri. June , 2019</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June</v>
      </c>
      <c r="V151" s="184"/>
      <c r="W151" s="179"/>
      <c r="X151" s="430">
        <f t="shared" ca="1" si="55"/>
        <v>43616</v>
      </c>
      <c r="Y151" s="568" t="str">
        <f t="shared" ca="1" si="52"/>
        <v>Fri. June , 2019</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June</v>
      </c>
      <c r="V152" s="184"/>
      <c r="W152" s="179"/>
      <c r="X152" s="430">
        <f t="shared" ca="1" si="55"/>
        <v>43616</v>
      </c>
      <c r="Y152" s="568" t="str">
        <f t="shared" ca="1" si="52"/>
        <v>Fri. June , 2019</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June</v>
      </c>
      <c r="V153" s="184"/>
      <c r="W153" s="179"/>
      <c r="X153" s="430">
        <f t="shared" ca="1" si="55"/>
        <v>43616</v>
      </c>
      <c r="Y153" s="568" t="str">
        <f t="shared" ca="1" si="52"/>
        <v>Fri. June , 2019</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June</v>
      </c>
      <c r="V154" s="184"/>
      <c r="W154" s="179"/>
      <c r="X154" s="430">
        <f t="shared" ca="1" si="55"/>
        <v>43616</v>
      </c>
      <c r="Y154" s="568" t="str">
        <f t="shared" ca="1" si="52"/>
        <v>Fri. June , 2019</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June</v>
      </c>
      <c r="V155" s="184"/>
      <c r="W155" s="179"/>
      <c r="X155" s="430">
        <f t="shared" ca="1" si="55"/>
        <v>43616</v>
      </c>
      <c r="Y155" s="568" t="str">
        <f t="shared" ca="1" si="52"/>
        <v>Fri. June , 2019</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June</v>
      </c>
      <c r="V156" s="184"/>
      <c r="W156" s="179"/>
      <c r="X156" s="430">
        <f t="shared" ca="1" si="55"/>
        <v>43616</v>
      </c>
      <c r="Y156" s="568" t="str">
        <f t="shared" ca="1" si="52"/>
        <v>Fri. June , 2019</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June</v>
      </c>
      <c r="V157" s="184"/>
      <c r="W157" s="179"/>
      <c r="X157" s="430">
        <f t="shared" ca="1" si="55"/>
        <v>43616</v>
      </c>
      <c r="Y157" s="568" t="str">
        <f t="shared" ca="1" si="52"/>
        <v>Fri. June , 2019</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June</v>
      </c>
      <c r="V158" s="184"/>
      <c r="W158" s="179"/>
      <c r="X158" s="430">
        <f t="shared" ca="1" si="55"/>
        <v>43616</v>
      </c>
      <c r="Y158" s="568" t="str">
        <f t="shared" ca="1" si="52"/>
        <v>Fri. June , 2019</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June</v>
      </c>
      <c r="V159" s="184"/>
      <c r="W159" s="179"/>
      <c r="X159" s="430">
        <f t="shared" ca="1" si="55"/>
        <v>43616</v>
      </c>
      <c r="Y159" s="568" t="str">
        <f t="shared" ca="1" si="52"/>
        <v>Fri. June , 2019</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June</v>
      </c>
      <c r="V160" s="184"/>
      <c r="W160" s="179"/>
      <c r="X160" s="430">
        <f t="shared" ca="1" si="55"/>
        <v>43616</v>
      </c>
      <c r="Y160" s="568" t="str">
        <f t="shared" ca="1" si="52"/>
        <v>Fri. June , 2019</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June</v>
      </c>
      <c r="V161" s="184"/>
      <c r="W161" s="179"/>
      <c r="X161" s="430">
        <f t="shared" ca="1" si="55"/>
        <v>43616</v>
      </c>
      <c r="Y161" s="568" t="str">
        <f t="shared" ca="1" si="52"/>
        <v>Fri. June , 2019</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June</v>
      </c>
      <c r="V162" s="184"/>
      <c r="W162" s="179"/>
      <c r="X162" s="430">
        <f t="shared" ca="1" si="55"/>
        <v>43616</v>
      </c>
      <c r="Y162" s="568" t="str">
        <f t="shared" ca="1" si="52"/>
        <v>Fri. June , 2019</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June</v>
      </c>
      <c r="V163" s="184"/>
      <c r="W163" s="179"/>
      <c r="X163" s="430">
        <f t="shared" ca="1" si="55"/>
        <v>43616</v>
      </c>
      <c r="Y163" s="568" t="str">
        <f t="shared" ca="1" si="52"/>
        <v>Fri. June , 2019</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June</v>
      </c>
      <c r="V164" s="184"/>
      <c r="W164" s="179"/>
      <c r="X164" s="430">
        <f t="shared" ca="1" si="55"/>
        <v>43616</v>
      </c>
      <c r="Y164" s="568" t="str">
        <f t="shared" ca="1" si="52"/>
        <v>Fri. June , 2019</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June</v>
      </c>
      <c r="V165" s="184"/>
      <c r="W165" s="179"/>
      <c r="X165" s="430">
        <f t="shared" ca="1" si="55"/>
        <v>43616</v>
      </c>
      <c r="Y165" s="568" t="str">
        <f t="shared" ca="1" si="52"/>
        <v>Fri. June , 2019</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June</v>
      </c>
      <c r="V166" s="184"/>
      <c r="W166" s="179"/>
      <c r="X166" s="430">
        <f t="shared" ca="1" si="55"/>
        <v>43616</v>
      </c>
      <c r="Y166" s="568" t="str">
        <f t="shared" ca="1" si="52"/>
        <v>Fri. June , 2019</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June</v>
      </c>
      <c r="V167" s="184"/>
      <c r="W167" s="179"/>
      <c r="X167" s="430">
        <f t="shared" ca="1" si="55"/>
        <v>43616</v>
      </c>
      <c r="Y167" s="568" t="str">
        <f t="shared" ca="1" si="52"/>
        <v>Fri. June , 2019</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June</v>
      </c>
      <c r="V168" s="184"/>
      <c r="W168" s="179"/>
      <c r="X168" s="430">
        <f t="shared" ca="1" si="55"/>
        <v>43616</v>
      </c>
      <c r="Y168" s="568" t="str">
        <f t="shared" ca="1" si="52"/>
        <v>Fri. June , 2019</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June</v>
      </c>
      <c r="V169" s="184"/>
      <c r="W169" s="179"/>
      <c r="X169" s="430">
        <f t="shared" ca="1" si="55"/>
        <v>43616</v>
      </c>
      <c r="Y169" s="568" t="str">
        <f t="shared" ca="1" si="52"/>
        <v>Fri. June , 2019</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June</v>
      </c>
      <c r="V170" s="184"/>
      <c r="W170" s="179"/>
      <c r="X170" s="430">
        <f t="shared" ca="1" si="55"/>
        <v>43616</v>
      </c>
      <c r="Y170" s="568" t="str">
        <f t="shared" ca="1" si="52"/>
        <v>Fri. June , 2019</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June</v>
      </c>
      <c r="V171" s="184"/>
      <c r="W171" s="179"/>
      <c r="X171" s="430">
        <f t="shared" ca="1" si="55"/>
        <v>43616</v>
      </c>
      <c r="Y171" s="568" t="str">
        <f t="shared" ca="1" si="52"/>
        <v>Fri. June , 2019</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June</v>
      </c>
      <c r="V172" s="184"/>
      <c r="W172" s="179"/>
      <c r="X172" s="430">
        <f t="shared" ca="1" si="55"/>
        <v>43616</v>
      </c>
      <c r="Y172" s="568" t="str">
        <f t="shared" ca="1" si="52"/>
        <v>Fri. June , 2019</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June</v>
      </c>
      <c r="V173" s="184"/>
      <c r="W173" s="179"/>
      <c r="X173" s="430">
        <f t="shared" ca="1" si="55"/>
        <v>43616</v>
      </c>
      <c r="Y173" s="568" t="str">
        <f t="shared" ca="1" si="52"/>
        <v>Fri. June , 2019</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June</v>
      </c>
      <c r="V174" s="184"/>
      <c r="W174" s="179"/>
      <c r="X174" s="430">
        <f t="shared" ca="1" si="55"/>
        <v>43616</v>
      </c>
      <c r="Y174" s="568" t="str">
        <f t="shared" ca="1" si="52"/>
        <v>Fri. June , 2019</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June</v>
      </c>
      <c r="V175" s="184"/>
      <c r="W175" s="179"/>
      <c r="X175" s="430">
        <f t="shared" ca="1" si="55"/>
        <v>43616</v>
      </c>
      <c r="Y175" s="568" t="str">
        <f t="shared" ca="1" si="52"/>
        <v>Fri. June , 2019</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June</v>
      </c>
      <c r="V176" s="184"/>
      <c r="W176" s="179"/>
      <c r="X176" s="430">
        <f t="shared" ca="1" si="55"/>
        <v>43616</v>
      </c>
      <c r="Y176" s="568" t="str">
        <f t="shared" ca="1" si="52"/>
        <v>Fri. June , 2019</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June</v>
      </c>
      <c r="V177" s="184"/>
      <c r="W177" s="179"/>
      <c r="X177" s="430">
        <f t="shared" ca="1" si="55"/>
        <v>43616</v>
      </c>
      <c r="Y177" s="568" t="str">
        <f t="shared" ca="1" si="52"/>
        <v>Fri. June , 2019</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June</v>
      </c>
      <c r="V178" s="184"/>
      <c r="W178" s="179"/>
      <c r="X178" s="430">
        <f t="shared" ca="1" si="55"/>
        <v>43616</v>
      </c>
      <c r="Y178" s="568" t="str">
        <f t="shared" ca="1" si="52"/>
        <v>Fri. June , 2019</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June</v>
      </c>
      <c r="V179" s="184"/>
      <c r="W179" s="179"/>
      <c r="X179" s="430">
        <f t="shared" ca="1" si="55"/>
        <v>43616</v>
      </c>
      <c r="Y179" s="568" t="str">
        <f t="shared" ca="1" si="52"/>
        <v>Fri. June , 2019</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June</v>
      </c>
      <c r="V180" s="184"/>
      <c r="W180" s="179"/>
      <c r="X180" s="430">
        <f t="shared" ca="1" si="55"/>
        <v>43616</v>
      </c>
      <c r="Y180" s="568" t="str">
        <f t="shared" ca="1" si="52"/>
        <v>Fri. June , 2019</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June</v>
      </c>
      <c r="V181" s="184"/>
      <c r="W181" s="179"/>
      <c r="X181" s="430">
        <f t="shared" ca="1" si="55"/>
        <v>43616</v>
      </c>
      <c r="Y181" s="568" t="str">
        <f t="shared" ca="1" si="52"/>
        <v>Fri. June , 2019</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June</v>
      </c>
      <c r="V182" s="184"/>
      <c r="W182" s="179"/>
      <c r="X182" s="430">
        <f t="shared" ca="1" si="55"/>
        <v>43616</v>
      </c>
      <c r="Y182" s="568" t="str">
        <f t="shared" ca="1" si="52"/>
        <v>Fri. June , 2019</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June</v>
      </c>
      <c r="V183" s="184"/>
      <c r="W183" s="179"/>
      <c r="X183" s="430">
        <f t="shared" ca="1" si="55"/>
        <v>43616</v>
      </c>
      <c r="Y183" s="568" t="str">
        <f t="shared" ca="1" si="52"/>
        <v>Fri. June , 2019</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June</v>
      </c>
      <c r="V184" s="184"/>
      <c r="W184" s="179"/>
      <c r="X184" s="430">
        <f t="shared" ca="1" si="55"/>
        <v>43616</v>
      </c>
      <c r="Y184" s="568" t="str">
        <f t="shared" ca="1" si="52"/>
        <v>Fri. June , 2019</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June</v>
      </c>
      <c r="V185" s="184"/>
      <c r="W185" s="179"/>
      <c r="X185" s="430">
        <f t="shared" ca="1" si="55"/>
        <v>43616</v>
      </c>
      <c r="Y185" s="568" t="str">
        <f t="shared" ca="1" si="52"/>
        <v>Fri. June , 2019</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June</v>
      </c>
      <c r="V186" s="184"/>
      <c r="W186" s="179"/>
      <c r="X186" s="430">
        <f t="shared" ca="1" si="55"/>
        <v>43616</v>
      </c>
      <c r="Y186" s="568" t="str">
        <f t="shared" ca="1" si="52"/>
        <v>Fri. June , 2019</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June</v>
      </c>
      <c r="V187" s="184"/>
      <c r="W187" s="179"/>
      <c r="X187" s="430">
        <f t="shared" ca="1" si="55"/>
        <v>43616</v>
      </c>
      <c r="Y187" s="568" t="str">
        <f t="shared" ca="1" si="52"/>
        <v>Fri. June , 2019</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June</v>
      </c>
      <c r="V188" s="184"/>
      <c r="W188" s="179"/>
      <c r="X188" s="430">
        <f t="shared" ca="1" si="55"/>
        <v>43616</v>
      </c>
      <c r="Y188" s="568" t="str">
        <f t="shared" ca="1" si="52"/>
        <v>Fri. June , 2019</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June</v>
      </c>
      <c r="V189" s="184"/>
      <c r="W189" s="179"/>
      <c r="X189" s="430">
        <f t="shared" ca="1" si="55"/>
        <v>43616</v>
      </c>
      <c r="Y189" s="568" t="str">
        <f t="shared" ca="1" si="52"/>
        <v>Fri. June , 2019</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June</v>
      </c>
      <c r="V190" s="184"/>
      <c r="W190" s="179"/>
      <c r="X190" s="430">
        <f t="shared" ca="1" si="55"/>
        <v>43616</v>
      </c>
      <c r="Y190" s="568" t="str">
        <f t="shared" ca="1" si="52"/>
        <v>Fri. June , 2019</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June</v>
      </c>
      <c r="V191" s="184"/>
      <c r="W191" s="179"/>
      <c r="X191" s="430">
        <f t="shared" ca="1" si="55"/>
        <v>43616</v>
      </c>
      <c r="Y191" s="568" t="str">
        <f t="shared" ca="1" si="52"/>
        <v>Fri. June , 2019</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June</v>
      </c>
      <c r="V192" s="184"/>
      <c r="W192" s="179"/>
      <c r="X192" s="430">
        <f t="shared" ca="1" si="55"/>
        <v>43616</v>
      </c>
      <c r="Y192" s="568" t="str">
        <f t="shared" ca="1" si="52"/>
        <v>Fri. June , 2019</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June</v>
      </c>
      <c r="V193" s="184"/>
      <c r="W193" s="179"/>
      <c r="X193" s="430">
        <f t="shared" ca="1" si="55"/>
        <v>43616</v>
      </c>
      <c r="Y193" s="568" t="str">
        <f t="shared" ca="1" si="52"/>
        <v>Fri. June , 2019</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June</v>
      </c>
      <c r="V194" s="184"/>
      <c r="W194" s="179"/>
      <c r="X194" s="430">
        <f t="shared" ca="1" si="55"/>
        <v>43616</v>
      </c>
      <c r="Y194" s="568" t="str">
        <f t="shared" ca="1" si="52"/>
        <v>Fri. June , 2019</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9" t="str">
        <f>'NTS ONLY_set_year'!$E$133&amp;"
"&amp;'NTS ONLY_set_year'!$E$5</f>
        <v xml:space="preserve">© 2019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9"/>
      <c r="H196" s="909"/>
      <c r="I196" s="909"/>
      <c r="J196" s="909"/>
      <c r="K196" s="909"/>
      <c r="L196" s="909"/>
      <c r="M196" s="909"/>
      <c r="N196" s="909"/>
      <c r="O196" s="909"/>
      <c r="P196" s="909"/>
      <c r="Q196" s="909"/>
      <c r="R196" s="90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9"/>
      <c r="G197" s="909"/>
      <c r="H197" s="909"/>
      <c r="I197" s="909"/>
      <c r="J197" s="909"/>
      <c r="K197" s="909"/>
      <c r="L197" s="909"/>
      <c r="M197" s="909"/>
      <c r="N197" s="909"/>
      <c r="O197" s="909"/>
      <c r="P197" s="909"/>
      <c r="Q197" s="909"/>
      <c r="R197" s="90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9"/>
      <c r="G198" s="909"/>
      <c r="H198" s="909"/>
      <c r="I198" s="909"/>
      <c r="J198" s="909"/>
      <c r="K198" s="909"/>
      <c r="L198" s="909"/>
      <c r="M198" s="909"/>
      <c r="N198" s="909"/>
      <c r="O198" s="909"/>
      <c r="P198" s="909"/>
      <c r="Q198" s="909"/>
      <c r="R198" s="90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4" t="str">
        <f ca="1">$X$11</f>
        <v/>
      </c>
      <c r="V201" s="835"/>
      <c r="W201" s="835"/>
      <c r="X201" s="835"/>
      <c r="Y201" s="835"/>
      <c r="Z201" s="835"/>
      <c r="AA201" s="835"/>
      <c r="AB201" s="836"/>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0"/>
      <c r="V202" s="901"/>
      <c r="W202" s="901"/>
      <c r="X202" s="901"/>
      <c r="Y202" s="901"/>
      <c r="Z202" s="901"/>
      <c r="AA202" s="901"/>
      <c r="AB202" s="90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Alejandra Tranfaglia</cp:lastModifiedBy>
  <cp:lastPrinted>2019-02-15T15:09:05Z</cp:lastPrinted>
  <dcterms:created xsi:type="dcterms:W3CDTF">2009-10-23T21:31:14Z</dcterms:created>
  <dcterms:modified xsi:type="dcterms:W3CDTF">2019-02-15T15:09:21Z</dcterms:modified>
</cp:coreProperties>
</file>